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40" activeTab="3"/>
  </bookViews>
  <sheets>
    <sheet name="Schedule" sheetId="1" r:id="rId1"/>
    <sheet name="Sheet2" sheetId="2" r:id="rId2"/>
    <sheet name="Sheet3" sheetId="3" state="hidden" r:id="rId3"/>
    <sheet name="Schedule_Updated" sheetId="4" r:id="rId4"/>
    <sheet name="Sheet5" sheetId="5" r:id="rId5"/>
  </sheets>
  <definedNames>
    <definedName name="_xlnm._FilterDatabase" localSheetId="3" hidden="1">Schedule_Updated!$A$2:$CC$143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7" i="4" l="1"/>
  <c r="E149" i="4"/>
  <c r="I147" i="4"/>
  <c r="J147" i="4"/>
  <c r="K147" i="4"/>
  <c r="L147" i="4"/>
  <c r="H147" i="4"/>
  <c r="E147" i="4"/>
  <c r="L143" i="4"/>
  <c r="G143" i="4"/>
  <c r="H143" i="4"/>
  <c r="I143" i="4"/>
  <c r="J143" i="4"/>
  <c r="K143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M143" i="4"/>
  <c r="N143" i="4"/>
  <c r="O143" i="4"/>
  <c r="P143" i="4"/>
  <c r="Q143" i="4"/>
  <c r="R143" i="4"/>
  <c r="E143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4" i="4"/>
  <c r="E5" i="4"/>
  <c r="E6" i="4"/>
  <c r="E3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E5" i="1"/>
  <c r="F18" i="4"/>
  <c r="F19" i="4"/>
  <c r="F20" i="4"/>
  <c r="F21" i="4"/>
  <c r="F22" i="4"/>
  <c r="E6" i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10" i="1"/>
  <c r="F68" i="4"/>
  <c r="F69" i="4"/>
  <c r="F70" i="4"/>
  <c r="F71" i="4"/>
  <c r="F72" i="4"/>
  <c r="E12" i="1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E19" i="1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3" i="4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K43" i="1"/>
  <c r="K42" i="1"/>
  <c r="K41" i="1"/>
  <c r="K40" i="1"/>
  <c r="K39" i="1"/>
  <c r="M39" i="1"/>
  <c r="K36" i="1"/>
  <c r="K35" i="1"/>
  <c r="K34" i="1"/>
  <c r="K33" i="1"/>
  <c r="K31" i="1"/>
  <c r="K28" i="1"/>
  <c r="K24" i="1"/>
  <c r="K25" i="1"/>
  <c r="K26" i="1"/>
  <c r="K27" i="1"/>
  <c r="M24" i="1"/>
  <c r="K20" i="1"/>
  <c r="K19" i="1"/>
  <c r="K32" i="1"/>
  <c r="M31" i="1"/>
  <c r="K18" i="1"/>
  <c r="K17" i="1"/>
  <c r="M17" i="1"/>
  <c r="K12" i="1"/>
  <c r="K11" i="1"/>
  <c r="K10" i="1"/>
  <c r="M10" i="1"/>
  <c r="K6" i="1"/>
  <c r="K7" i="1"/>
  <c r="K3" i="1"/>
  <c r="K4" i="1"/>
  <c r="K5" i="1"/>
  <c r="M3" i="1"/>
  <c r="E30" i="1"/>
  <c r="E31" i="1"/>
</calcChain>
</file>

<file path=xl/sharedStrings.xml><?xml version="1.0" encoding="utf-8"?>
<sst xmlns="http://schemas.openxmlformats.org/spreadsheetml/2006/main" count="753" uniqueCount="116">
  <si>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</si>
  <si>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</si>
  <si>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</si>
  <si>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</si>
  <si>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</si>
  <si>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</si>
  <si>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</si>
  <si>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</si>
  <si>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</si>
  <si>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</si>
  <si>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</si>
  <si>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</si>
  <si>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</si>
  <si>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</si>
  <si>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</si>
  <si>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</si>
  <si>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</si>
  <si>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</si>
  <si>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</si>
  <si>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</si>
  <si>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</si>
  <si>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</si>
  <si>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</si>
  <si>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</si>
  <si>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</si>
  <si>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</si>
  <si>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</si>
  <si>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</si>
  <si>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</si>
  <si>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</si>
  <si>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</si>
  <si>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</si>
  <si>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</si>
  <si>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</si>
  <si>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</si>
  <si>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</si>
  <si>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</si>
  <si>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</si>
  <si>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</si>
  <si>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</si>
  <si>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</si>
  <si>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</si>
  <si>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</si>
  <si>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</si>
  <si>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</si>
  <si>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</si>
  <si>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</si>
  <si>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</si>
  <si>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</si>
  <si>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</si>
  <si>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</si>
  <si>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</si>
  <si>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</si>
  <si>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</si>
  <si>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</si>
  <si>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</si>
  <si>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</si>
  <si>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</si>
  <si>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</si>
  <si>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</si>
  <si>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</si>
  <si>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</si>
  <si>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</si>
  <si>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</si>
  <si>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</si>
  <si>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</si>
  <si>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</si>
  <si>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</si>
  <si>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</si>
  <si>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</si>
  <si>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</si>
  <si>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</si>
  <si>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</si>
  <si>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</si>
  <si>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</si>
  <si>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</si>
  <si>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</si>
  <si>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</si>
  <si>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</si>
  <si>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</si>
  <si>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</si>
  <si>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</si>
  <si>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</si>
  <si>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</si>
  <si>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</si>
  <si>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</si>
  <si>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</si>
  <si>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</si>
  <si>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</si>
  <si>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</si>
  <si>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</si>
  <si>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</si>
  <si>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</si>
  <si>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</si>
  <si>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</si>
  <si>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</si>
  <si>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</si>
  <si>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</si>
  <si>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</si>
  <si>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</si>
  <si>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</si>
  <si>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</si>
  <si>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</si>
  <si>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</si>
  <si>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</si>
  <si>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</si>
  <si>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</si>
  <si>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</si>
  <si>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</si>
  <si>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</si>
  <si>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</si>
  <si>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</si>
  <si>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8.20-8.21</t>
  </si>
  <si>
    <t>Total Hours</t>
  </si>
  <si>
    <t>Behind Target 3 hr /day by</t>
  </si>
  <si>
    <t>Study Hour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</si>
</sst>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56824"/>
        <c:axId val="276259768"/>
      </c:scatterChart>
      <c:valAx>
        <c:axId val="27625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259768"/>
        <c:crosses val="autoZero"/>
        <c:crossBetween val="midCat"/>
      </c:valAx>
      <c:valAx>
        <c:axId val="27625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56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D13" sqref="D13"/>
    </sheetView>
  </sheetViews>
  <sheetFormatPr baseColWidth="10" defaultColWidth="15.1640625" defaultRowHeight="15" customHeight="1" x14ac:dyDescent="0"/>
  <cols>
    <col min="1" max="1" width="7.6640625" customWidth="1"/>
    <col min="2" max="2" width="15.8320312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>
      <c r="B1" s="1"/>
      <c r="C1" s="1" t="s">
        <v>3</v>
      </c>
      <c r="D1" s="1" t="s">
        <v>7</v>
      </c>
      <c r="E1" s="1" t="s">
        <v>9</v>
      </c>
    </row>
    <row r="2" spans="2:13" ht="14.25" customHeight="1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>
      <c r="B21" s="1" t="s">
        <v>52</v>
      </c>
      <c r="C21" s="1" t="s">
        <v>54</v>
      </c>
      <c r="F21" s="1" t="s">
        <v>82</v>
      </c>
    </row>
    <row r="22" spans="2:13" ht="14.25" customHeight="1">
      <c r="B22" s="1" t="s">
        <v>56</v>
      </c>
      <c r="C22" s="1" t="s">
        <v>54</v>
      </c>
      <c r="F22" s="1" t="s">
        <v>81</v>
      </c>
    </row>
    <row r="23" spans="2:13" ht="14.25" customHeight="1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>
      <c r="B30" s="1"/>
      <c r="E30" s="1">
        <f>SUM(E2:E29)+120</f>
        <v>786</v>
      </c>
      <c r="J30" s="1" t="s">
        <v>92</v>
      </c>
    </row>
    <row r="31" spans="2:13" ht="14.25" customHeight="1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>
      <c r="B32" s="1"/>
      <c r="J32" s="1" t="s">
        <v>50</v>
      </c>
      <c r="K32" s="1">
        <f t="shared" si="0"/>
        <v>25</v>
      </c>
    </row>
    <row r="33" spans="2:13" ht="14.25" customHeight="1">
      <c r="B33" s="1"/>
      <c r="J33" s="1" t="s">
        <v>67</v>
      </c>
      <c r="K33" s="1">
        <f t="shared" si="0"/>
        <v>0</v>
      </c>
    </row>
    <row r="34" spans="2:13" ht="14.25" customHeight="1">
      <c r="B34" s="1"/>
      <c r="J34" s="1" t="s">
        <v>52</v>
      </c>
      <c r="K34" s="1">
        <f t="shared" si="0"/>
        <v>0</v>
      </c>
    </row>
    <row r="35" spans="2:13" ht="14.25" customHeight="1">
      <c r="B35" s="1"/>
      <c r="J35" s="1" t="s">
        <v>56</v>
      </c>
      <c r="K35" s="1">
        <f t="shared" si="0"/>
        <v>0</v>
      </c>
    </row>
    <row r="36" spans="2:13" ht="14.25" customHeight="1">
      <c r="B36" s="1"/>
      <c r="J36" s="1" t="s">
        <v>57</v>
      </c>
      <c r="K36" s="1">
        <f t="shared" si="0"/>
        <v>0</v>
      </c>
    </row>
    <row r="37" spans="2:13" ht="14.25" customHeight="1">
      <c r="B37" s="1"/>
    </row>
    <row r="38" spans="2:13" ht="14.25" customHeight="1">
      <c r="B38" s="1"/>
      <c r="J38" s="1" t="s">
        <v>93</v>
      </c>
    </row>
    <row r="39" spans="2:13" ht="14.25" customHeight="1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>
      <c r="B40" s="1"/>
      <c r="J40" s="1" t="s">
        <v>62</v>
      </c>
      <c r="K40" s="1">
        <f>VLOOKUP(J40,$B$2:$E$29,4,FALSE)</f>
        <v>17</v>
      </c>
    </row>
    <row r="41" spans="2:13" ht="14.25" customHeight="1">
      <c r="B41" s="1"/>
      <c r="J41" s="1" t="s">
        <v>63</v>
      </c>
      <c r="K41" s="1">
        <f>VLOOKUP(J41,$B$2:$E$29,4,FALSE)</f>
        <v>25</v>
      </c>
    </row>
    <row r="42" spans="2:13" ht="14.25" customHeight="1">
      <c r="B42" s="1"/>
      <c r="J42" s="1" t="s">
        <v>64</v>
      </c>
      <c r="K42" s="1">
        <f>VLOOKUP(J42,$B$2:$E$29,4,FALSE)</f>
        <v>49</v>
      </c>
    </row>
    <row r="43" spans="2:13" ht="14.25" customHeight="1">
      <c r="B43" s="1"/>
      <c r="J43" s="1" t="s">
        <v>65</v>
      </c>
      <c r="K43" s="1">
        <f>VLOOKUP(J43,$B$2:$E$29,4,FALSE)</f>
        <v>13</v>
      </c>
    </row>
    <row r="44" spans="2:13" ht="14.25" customHeight="1">
      <c r="B44" s="1"/>
    </row>
    <row r="45" spans="2:13" ht="14.25" customHeight="1">
      <c r="B45" s="1"/>
      <c r="J45" s="1" t="s">
        <v>87</v>
      </c>
    </row>
    <row r="46" spans="2:13" ht="14.25" customHeight="1">
      <c r="B46" s="1"/>
    </row>
    <row r="47" spans="2:13" ht="14.25" customHeight="1">
      <c r="B47" s="1"/>
    </row>
    <row r="48" spans="2:13" ht="14.25" customHeight="1">
      <c r="B48" s="1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14.25" customHeight="1">
      <c r="B53" s="1"/>
    </row>
    <row r="54" spans="2:2" ht="14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14.25" customHeight="1">
      <c r="B69" s="1"/>
    </row>
    <row r="70" spans="2:2" ht="14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workbookViewId="0">
      <selection activeCell="D11" sqref="D11"/>
    </sheetView>
  </sheetViews>
  <sheetFormatPr baseColWidth="10" defaultColWidth="15.1640625" defaultRowHeight="15" customHeight="1" x14ac:dyDescent="0"/>
  <cols>
    <col min="1" max="1" width="15.1640625" style="3"/>
    <col min="2" max="2" width="15" customWidth="1"/>
    <col min="3" max="3" width="21.33203125" customWidth="1"/>
    <col min="4" max="4" width="36.1640625" customWidth="1"/>
    <col min="5" max="5" width="28.5" customWidth="1"/>
    <col min="6" max="7" width="7.6640625" customWidth="1"/>
    <col min="8" max="8" width="15" customWidth="1"/>
    <col min="9" max="9" width="10.83203125" customWidth="1"/>
    <col min="10" max="28" width="7.6640625" customWidth="1"/>
  </cols>
  <sheetData>
    <row r="1" spans="1:14" ht="14.25" customHeight="1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>
      <c r="A18" s="3">
        <v>17</v>
      </c>
      <c r="B18" s="1" t="s">
        <v>63</v>
      </c>
      <c r="C18" s="2" t="s">
        <v>61</v>
      </c>
      <c r="H18" s="2"/>
    </row>
    <row r="19" spans="1:9" ht="14.25" customHeight="1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>
      <c r="A20" s="3">
        <v>20</v>
      </c>
      <c r="B20" s="1"/>
    </row>
    <row r="21" spans="1:9" ht="14.25" customHeight="1">
      <c r="A21" s="3">
        <v>21</v>
      </c>
      <c r="B21" s="1"/>
      <c r="C21" s="3"/>
      <c r="E21" s="3"/>
      <c r="H21" s="3"/>
    </row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baseColWidth="10" defaultColWidth="15.1640625" defaultRowHeight="15" customHeight="1" x14ac:dyDescent="0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/>
    <row r="8" spans="1:59" ht="14.25" customHeight="1">
      <c r="B8" s="1" t="s">
        <v>12</v>
      </c>
      <c r="C8" s="6" t="s">
        <v>100</v>
      </c>
    </row>
    <row r="9" spans="1:59" ht="14.25" customHeight="1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>
      <c r="B42" s="3" t="str">
        <f>IF(COUNTIF($B$8:B41,B41)&lt;5,B41,HLOOKUP(HLOOKUP(B41, $B$1:$AC$4,2,FALSE)+1, $B$2:$AC$4,3,FALSE))</f>
        <v>GLM</v>
      </c>
      <c r="C42" s="1"/>
    </row>
    <row r="43" spans="2:6" ht="14.25" customHeight="1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>
      <c r="B47" s="3" t="str">
        <f>IF(COUNTIF($B$8:B46,B46)&lt;5,B46,HLOOKUP(HLOOKUP(B46, $B$1:$AC$4,2,FALSE)+1, $B$2:$AC$4,3,FALSE))</f>
        <v>Lee2</v>
      </c>
      <c r="C47" s="1"/>
    </row>
    <row r="48" spans="2:6" ht="14.25" customHeight="1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>
      <c r="B57" s="3" t="str">
        <f>IF(COUNTIF($B$8:B56,B56)&lt;5,B56,HLOOKUP(HLOOKUP(B56, $B$1:$AC$4,2,FALSE)+1, $B$2:$AC$4,3,FALSE))</f>
        <v>Brosius</v>
      </c>
      <c r="C57" s="1"/>
    </row>
    <row r="58" spans="2:3" ht="14.25" customHeight="1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>
      <c r="B62" s="3" t="str">
        <f>IF(COUNTIF($B$8:B61,B61)&lt;5,B61,HLOOKUP(HLOOKUP(B61, $B$1:$AC$4,2,FALSE)+1, $B$2:$AC$4,3,FALSE))</f>
        <v>Skurnick</v>
      </c>
      <c r="C62" s="1"/>
    </row>
    <row r="63" spans="2:3" ht="14.25" customHeight="1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>
      <c r="B72" s="3" t="str">
        <f>IF(COUNTIF($B$8:B71,B71)&lt;5,B71,HLOOKUP(HLOOKUP(B71, $B$1:$AC$4,2,FALSE)+1, $B$2:$AC$4,3,FALSE))</f>
        <v>NCCI2</v>
      </c>
      <c r="C72" s="1"/>
    </row>
    <row r="73" spans="2:3" ht="14.25" customHeight="1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>
      <c r="B77" s="3" t="str">
        <f>IF(COUNTIF($B$8:B76,B76)&lt;5,B76,HLOOKUP(HLOOKUP(B76, $B$1:$AC$4,2,FALSE)+1, $B$2:$AC$4,3,FALSE))</f>
        <v>Lee1</v>
      </c>
      <c r="C77" s="1"/>
    </row>
    <row r="78" spans="2:3" ht="14.25" customHeight="1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>
      <c r="B82" s="3" t="str">
        <f>IF(COUNTIF($B$8:B81,B81)&lt;5,B81,HLOOKUP(HLOOKUP(B81, $B$1:$AC$4,2,FALSE)+1, $B$2:$AC$4,3,FALSE))</f>
        <v>Miccolis</v>
      </c>
      <c r="C82" s="1"/>
    </row>
    <row r="83" spans="2:3" ht="14.25" customHeight="1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>
      <c r="B87" s="3" t="str">
        <f>IF(COUNTIF($B$8:B86,B86)&lt;5,B86,HLOOKUP(HLOOKUP(B86, $B$1:$AC$4,2,FALSE)+1, $B$2:$AC$4,3,FALSE))</f>
        <v>Mahler2</v>
      </c>
      <c r="C87" s="1"/>
    </row>
    <row r="88" spans="2:3" ht="14.25" customHeight="1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>
      <c r="B92" s="3" t="str">
        <f>IF(COUNTIF($B$8:B91,B91)&lt;5,B91,HLOOKUP(HLOOKUP(B91, $B$1:$AC$4,2,FALSE)+1, $B$2:$AC$4,3,FALSE))</f>
        <v>Mahler3</v>
      </c>
      <c r="C92" s="1"/>
    </row>
    <row r="93" spans="2:3" ht="14.25" customHeight="1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>
      <c r="B97" s="3" t="str">
        <f>IF(COUNTIF($B$8:B96,B96)&lt;5,B96,HLOOKUP(HLOOKUP(B96, $B$1:$AC$4,2,FALSE)+1, $B$2:$AC$4,3,FALSE))</f>
        <v>Gillam</v>
      </c>
      <c r="C97" s="1"/>
    </row>
    <row r="98" spans="2:3" ht="14.25" customHeight="1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>
      <c r="B112" s="3" t="str">
        <f>IF(COUNTIF($B$8:B111,B111)&lt;5,B111,HLOOKUP(HLOOKUP(B111, $B$1:$AC$4,2,FALSE)+1, $B$2:$AC$4,3,FALSE))</f>
        <v>NCCI1</v>
      </c>
      <c r="C112" s="1"/>
    </row>
    <row r="113" spans="2:3" ht="14.25" customHeight="1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>
      <c r="B117" s="3" t="str">
        <f>IF(COUNTIF($B$8:B116,B116)&lt;5,B116,HLOOKUP(HLOOKUP(B116, $B$1:$AC$4,2,FALSE)+1, $B$2:$AC$4,3,FALSE))</f>
        <v>ISO</v>
      </c>
      <c r="C117" s="1"/>
    </row>
    <row r="118" spans="2:3" ht="14.25" customHeight="1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>
      <c r="B127" s="3" t="str">
        <f>IF(COUNTIF($B$8:B126,B126)&lt;5,B126,HLOOKUP(HLOOKUP(B126, $B$1:$AC$4,2,FALSE)+1, $B$2:$AC$4,3,FALSE))</f>
        <v>Teng</v>
      </c>
      <c r="C127" s="1"/>
    </row>
    <row r="128" spans="2:3" ht="14.25" customHeight="1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>
      <c r="B137" s="3" t="str">
        <f>IF(COUNTIF($B$8:B136,B136)&lt;5,B136,HLOOKUP(HLOOKUP(B136, $B$1:$AC$4,2,FALSE)+1, $B$2:$AC$4,3,FALSE))</f>
        <v>Clark</v>
      </c>
      <c r="C137" s="1"/>
    </row>
    <row r="138" spans="2:3" ht="14.25" customHeight="1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>
      <c r="I148" s="3"/>
    </row>
    <row r="149" spans="2:9" ht="14.25" customHeight="1">
      <c r="I149" s="3"/>
    </row>
    <row r="150" spans="2:9" ht="14.25" customHeight="1">
      <c r="I150" s="3"/>
    </row>
    <row r="151" spans="2:9" ht="14.25" customHeight="1">
      <c r="I151" s="3"/>
    </row>
    <row r="152" spans="2:9" ht="14.25" customHeight="1">
      <c r="I152" s="3"/>
    </row>
    <row r="153" spans="2:9" ht="14.25" customHeight="1">
      <c r="I153" s="3"/>
    </row>
    <row r="154" spans="2:9" ht="14.25" customHeight="1">
      <c r="I154" s="3"/>
    </row>
    <row r="155" spans="2:9" ht="14.25" customHeight="1">
      <c r="I155" s="3"/>
    </row>
    <row r="156" spans="2:9" ht="14.25" customHeight="1">
      <c r="I156" s="3"/>
    </row>
    <row r="157" spans="2:9" ht="14.25" customHeight="1">
      <c r="I157" s="3"/>
    </row>
    <row r="158" spans="2:9" ht="14.25" customHeight="1">
      <c r="I158" s="3"/>
    </row>
    <row r="159" spans="2:9" ht="14.25" customHeight="1">
      <c r="I159" s="3"/>
    </row>
    <row r="160" spans="2:9" ht="14.25" customHeight="1">
      <c r="I160" s="3"/>
    </row>
    <row r="161" spans="9:9" ht="14.25" customHeight="1">
      <c r="I161" s="3"/>
    </row>
    <row r="162" spans="9:9" ht="14.25" customHeight="1">
      <c r="I162" s="3"/>
    </row>
    <row r="163" spans="9:9" ht="14.25" customHeight="1">
      <c r="I163" s="3"/>
    </row>
    <row r="164" spans="9:9" ht="14.25" customHeight="1">
      <c r="I164" s="3"/>
    </row>
    <row r="165" spans="9:9" ht="14.25" customHeight="1">
      <c r="I165" s="3"/>
    </row>
    <row r="166" spans="9:9" ht="14.25" customHeight="1">
      <c r="I166" s="3"/>
    </row>
    <row r="167" spans="9:9" ht="14.25" customHeight="1">
      <c r="I167" s="3"/>
    </row>
    <row r="168" spans="9:9" ht="14.25" customHeight="1">
      <c r="I168" s="3"/>
    </row>
    <row r="169" spans="9:9" ht="14.25" customHeight="1">
      <c r="I169" s="3"/>
    </row>
    <row r="170" spans="9:9" ht="14.25" customHeight="1">
      <c r="I170" s="3"/>
    </row>
    <row r="171" spans="9:9" ht="14.25" customHeight="1">
      <c r="I171" s="3"/>
    </row>
    <row r="172" spans="9:9" ht="14.25" customHeight="1">
      <c r="I172" s="3"/>
    </row>
    <row r="173" spans="9:9" ht="14.25" customHeight="1">
      <c r="I173" s="3"/>
    </row>
    <row r="174" spans="9:9" ht="14.25" customHeight="1">
      <c r="I174" s="3"/>
    </row>
    <row r="175" spans="9:9" ht="14.25" customHeight="1">
      <c r="I175" s="3"/>
    </row>
    <row r="176" spans="9:9" ht="14.25" customHeight="1">
      <c r="I176" s="3"/>
    </row>
    <row r="177" spans="9:9" ht="14.25" customHeight="1">
      <c r="I177" s="3"/>
    </row>
    <row r="178" spans="9:9" ht="14.25" customHeight="1">
      <c r="I178" s="3"/>
    </row>
    <row r="179" spans="9:9" ht="14.25" customHeight="1">
      <c r="I179" s="3"/>
    </row>
    <row r="180" spans="9:9" ht="14.25" customHeight="1">
      <c r="I180" s="3"/>
    </row>
    <row r="181" spans="9:9" ht="14.25" customHeight="1">
      <c r="I181" s="3"/>
    </row>
    <row r="182" spans="9:9" ht="14.25" customHeight="1">
      <c r="I182" s="3"/>
    </row>
    <row r="183" spans="9:9" ht="14.25" customHeight="1">
      <c r="I183" s="3"/>
    </row>
    <row r="184" spans="9:9" ht="14.25" customHeight="1">
      <c r="I184" s="3"/>
    </row>
    <row r="185" spans="9:9" ht="14.25" customHeight="1">
      <c r="I185" s="3"/>
    </row>
    <row r="186" spans="9:9" ht="14.25" customHeight="1">
      <c r="I186" s="3"/>
    </row>
    <row r="187" spans="9:9" ht="14.25" customHeight="1">
      <c r="I187" s="3"/>
    </row>
    <row r="188" spans="9:9" ht="14.25" customHeight="1">
      <c r="I188" s="3"/>
    </row>
    <row r="189" spans="9:9" ht="14.25" customHeight="1">
      <c r="I189" s="3"/>
    </row>
    <row r="190" spans="9:9" ht="14.25" customHeight="1">
      <c r="I190" s="3"/>
    </row>
    <row r="191" spans="9:9" ht="14.25" customHeight="1">
      <c r="I191" s="3"/>
    </row>
    <row r="192" spans="9:9" ht="14.25" customHeight="1">
      <c r="I192" s="3"/>
    </row>
    <row r="193" spans="9:9" ht="14.25" customHeight="1">
      <c r="I193" s="3"/>
    </row>
    <row r="194" spans="9:9" ht="14.25" customHeight="1">
      <c r="I194" s="3"/>
    </row>
    <row r="195" spans="9:9" ht="14.25" customHeight="1">
      <c r="I195" s="3"/>
    </row>
    <row r="196" spans="9:9" ht="14.25" customHeight="1">
      <c r="I196" s="3"/>
    </row>
    <row r="197" spans="9:9" ht="14.25" customHeight="1">
      <c r="I197" s="3"/>
    </row>
    <row r="198" spans="9:9" ht="14.25" customHeight="1">
      <c r="I198" s="3"/>
    </row>
    <row r="199" spans="9:9" ht="14.25" customHeight="1">
      <c r="I199" s="3"/>
    </row>
    <row r="200" spans="9:9" ht="14.25" customHeight="1">
      <c r="I200" s="3"/>
    </row>
    <row r="201" spans="9:9" ht="14.25" customHeight="1">
      <c r="I201" s="3"/>
    </row>
    <row r="202" spans="9:9" ht="14.25" customHeight="1">
      <c r="I202" s="3"/>
    </row>
    <row r="203" spans="9:9" ht="14.25" customHeight="1">
      <c r="I203" s="3"/>
    </row>
    <row r="204" spans="9:9" ht="14.25" customHeight="1">
      <c r="I204" s="3"/>
    </row>
    <row r="205" spans="9:9" ht="14.25" customHeight="1">
      <c r="I205" s="3"/>
    </row>
    <row r="206" spans="9:9" ht="14.25" customHeight="1">
      <c r="I206" s="3"/>
    </row>
    <row r="207" spans="9:9" ht="14.25" customHeight="1">
      <c r="I207" s="3"/>
    </row>
    <row r="208" spans="9:9" ht="14.25" customHeight="1">
      <c r="I208" s="3"/>
    </row>
    <row r="209" spans="9:9" ht="14.25" customHeight="1">
      <c r="I209" s="3"/>
    </row>
    <row r="210" spans="9:9" ht="14.25" customHeight="1">
      <c r="I210" s="3"/>
    </row>
    <row r="211" spans="9:9" ht="14.25" customHeight="1">
      <c r="I211" s="3"/>
    </row>
    <row r="212" spans="9:9" ht="14.25" customHeight="1">
      <c r="I212" s="3"/>
    </row>
    <row r="213" spans="9:9" ht="14.25" customHeight="1">
      <c r="I213" s="3"/>
    </row>
    <row r="214" spans="9:9" ht="14.25" customHeight="1">
      <c r="I214" s="3"/>
    </row>
    <row r="215" spans="9:9" ht="14.25" customHeight="1">
      <c r="I215" s="3"/>
    </row>
    <row r="216" spans="9:9" ht="14.25" customHeight="1">
      <c r="I216" s="3"/>
    </row>
    <row r="217" spans="9:9" ht="14.25" customHeight="1">
      <c r="I217" s="3"/>
    </row>
    <row r="218" spans="9:9" ht="14.25" customHeight="1">
      <c r="I218" s="3"/>
    </row>
    <row r="219" spans="9:9" ht="14.25" customHeight="1">
      <c r="I219" s="3"/>
    </row>
    <row r="220" spans="9:9" ht="14.25" customHeight="1">
      <c r="I220" s="3"/>
    </row>
    <row r="221" spans="9:9" ht="14.25" customHeight="1">
      <c r="I221" s="3"/>
    </row>
    <row r="222" spans="9:9" ht="14.25" customHeight="1">
      <c r="I222" s="3"/>
    </row>
    <row r="223" spans="9:9" ht="14.25" customHeight="1">
      <c r="I223" s="3"/>
    </row>
    <row r="224" spans="9:9" ht="14.25" customHeight="1">
      <c r="I224" s="3"/>
    </row>
    <row r="225" spans="9:9" ht="14.25" customHeight="1">
      <c r="I225" s="3"/>
    </row>
    <row r="226" spans="9:9" ht="14.25" customHeight="1">
      <c r="I226" s="3"/>
    </row>
    <row r="227" spans="9:9" ht="14.25" customHeight="1">
      <c r="I227" s="3"/>
    </row>
    <row r="228" spans="9:9" ht="14.25" customHeight="1">
      <c r="I228" s="3"/>
    </row>
    <row r="229" spans="9:9" ht="14.25" customHeight="1">
      <c r="I229" s="3"/>
    </row>
    <row r="230" spans="9:9" ht="14.25" customHeight="1">
      <c r="I230" s="3"/>
    </row>
    <row r="231" spans="9:9" ht="14.25" customHeight="1">
      <c r="I231" s="3"/>
    </row>
    <row r="232" spans="9:9" ht="14.25" customHeight="1">
      <c r="I232" s="3"/>
    </row>
    <row r="233" spans="9:9" ht="14.25" customHeight="1">
      <c r="I233" s="3"/>
    </row>
    <row r="234" spans="9:9" ht="14.25" customHeight="1">
      <c r="I234" s="3"/>
    </row>
    <row r="235" spans="9:9" ht="14.25" customHeight="1">
      <c r="I235" s="3"/>
    </row>
    <row r="236" spans="9:9" ht="14.25" customHeight="1">
      <c r="I236" s="3"/>
    </row>
    <row r="237" spans="9:9" ht="14.25" customHeight="1">
      <c r="I237" s="3"/>
    </row>
    <row r="238" spans="9:9" ht="14.25" customHeight="1">
      <c r="I238" s="3"/>
    </row>
    <row r="239" spans="9:9" ht="14.25" customHeight="1">
      <c r="I239" s="3"/>
    </row>
    <row r="240" spans="9:9" ht="14.25" customHeight="1">
      <c r="I240" s="3"/>
    </row>
    <row r="241" spans="9:9" ht="14.25" customHeight="1">
      <c r="I241" s="3"/>
    </row>
    <row r="242" spans="9:9" ht="14.25" customHeight="1">
      <c r="I242" s="3"/>
    </row>
    <row r="243" spans="9:9" ht="14.25" customHeight="1">
      <c r="I243" s="3"/>
    </row>
    <row r="244" spans="9:9" ht="14.25" customHeight="1">
      <c r="I244" s="3"/>
    </row>
    <row r="245" spans="9:9" ht="14.25" customHeight="1">
      <c r="I245" s="3"/>
    </row>
    <row r="246" spans="9:9" ht="14.25" customHeight="1">
      <c r="I246" s="3"/>
    </row>
    <row r="247" spans="9:9" ht="14.25" customHeight="1">
      <c r="I247" s="3"/>
    </row>
    <row r="248" spans="9:9" ht="14.25" customHeight="1">
      <c r="I248" s="3"/>
    </row>
    <row r="249" spans="9:9" ht="14.25" customHeight="1">
      <c r="I249" s="3"/>
    </row>
    <row r="250" spans="9:9" ht="14.25" customHeight="1">
      <c r="I250" s="3"/>
    </row>
    <row r="251" spans="9:9" ht="14.25" customHeight="1">
      <c r="I251" s="3"/>
    </row>
    <row r="252" spans="9:9" ht="14.25" customHeight="1">
      <c r="I252" s="3"/>
    </row>
    <row r="253" spans="9:9" ht="14.25" customHeight="1">
      <c r="I253" s="3"/>
    </row>
    <row r="254" spans="9:9" ht="14.25" customHeight="1">
      <c r="I254" s="3"/>
    </row>
    <row r="255" spans="9:9" ht="14.25" customHeight="1">
      <c r="I255" s="3"/>
    </row>
    <row r="256" spans="9:9" ht="14.25" customHeight="1">
      <c r="I256" s="3"/>
    </row>
    <row r="257" spans="9:9" ht="14.25" customHeight="1">
      <c r="I257" s="3"/>
    </row>
    <row r="258" spans="9:9" ht="14.25" customHeight="1">
      <c r="I258" s="3"/>
    </row>
    <row r="259" spans="9:9" ht="14.25" customHeight="1">
      <c r="I259" s="3"/>
    </row>
    <row r="260" spans="9:9" ht="14.25" customHeight="1">
      <c r="I260" s="3"/>
    </row>
    <row r="261" spans="9:9" ht="14.25" customHeight="1">
      <c r="I261" s="3"/>
    </row>
    <row r="262" spans="9:9" ht="14.25" customHeight="1">
      <c r="I262" s="3"/>
    </row>
    <row r="263" spans="9:9" ht="14.25" customHeight="1">
      <c r="I263" s="3"/>
    </row>
    <row r="264" spans="9:9" ht="14.25" customHeight="1">
      <c r="I264" s="3"/>
    </row>
    <row r="265" spans="9:9" ht="14.25" customHeight="1">
      <c r="I265" s="3"/>
    </row>
    <row r="266" spans="9:9" ht="14.25" customHeight="1">
      <c r="I266" s="3"/>
    </row>
    <row r="267" spans="9:9" ht="14.25" customHeight="1">
      <c r="I267" s="3"/>
    </row>
    <row r="268" spans="9:9" ht="14.25" customHeight="1">
      <c r="I268" s="3"/>
    </row>
    <row r="269" spans="9:9" ht="14.25" customHeight="1">
      <c r="I269" s="3"/>
    </row>
    <row r="270" spans="9:9" ht="14.25" customHeight="1">
      <c r="I270" s="3"/>
    </row>
    <row r="271" spans="9:9" ht="14.25" customHeight="1">
      <c r="I271" s="3"/>
    </row>
    <row r="272" spans="9:9" ht="14.25" customHeight="1">
      <c r="I272" s="3"/>
    </row>
    <row r="273" spans="9:9" ht="14.25" customHeight="1">
      <c r="I273" s="3"/>
    </row>
    <row r="274" spans="9:9" ht="14.25" customHeight="1">
      <c r="I274" s="3"/>
    </row>
    <row r="275" spans="9:9" ht="14.25" customHeight="1">
      <c r="I275" s="3"/>
    </row>
    <row r="276" spans="9:9" ht="14.25" customHeight="1">
      <c r="I276" s="3"/>
    </row>
    <row r="277" spans="9:9" ht="14.25" customHeight="1">
      <c r="I277" s="3"/>
    </row>
    <row r="278" spans="9:9" ht="14.25" customHeight="1">
      <c r="I278" s="3"/>
    </row>
    <row r="279" spans="9:9" ht="14.25" customHeight="1">
      <c r="I279" s="3"/>
    </row>
    <row r="280" spans="9:9" ht="14.25" customHeight="1">
      <c r="I280" s="3"/>
    </row>
    <row r="281" spans="9:9" ht="14.25" customHeight="1">
      <c r="I281" s="3"/>
    </row>
    <row r="282" spans="9:9" ht="14.25" customHeight="1">
      <c r="I282" s="3"/>
    </row>
    <row r="283" spans="9:9" ht="14.25" customHeight="1">
      <c r="I283" s="3"/>
    </row>
    <row r="284" spans="9:9" ht="14.25" customHeight="1">
      <c r="I284" s="3"/>
    </row>
    <row r="285" spans="9:9" ht="14.25" customHeight="1">
      <c r="I285" s="3"/>
    </row>
    <row r="286" spans="9:9" ht="14.25" customHeight="1">
      <c r="I286" s="3"/>
    </row>
    <row r="287" spans="9:9" ht="14.25" customHeight="1">
      <c r="I287" s="3"/>
    </row>
    <row r="288" spans="9:9" ht="14.25" customHeight="1">
      <c r="I288" s="3"/>
    </row>
    <row r="289" spans="9:9" ht="14.25" customHeight="1">
      <c r="I289" s="3"/>
    </row>
    <row r="290" spans="9:9" ht="14.25" customHeight="1">
      <c r="I290" s="3"/>
    </row>
    <row r="291" spans="9:9" ht="14.25" customHeight="1">
      <c r="I291" s="3"/>
    </row>
    <row r="292" spans="9:9" ht="14.25" customHeight="1">
      <c r="I292" s="3"/>
    </row>
    <row r="293" spans="9:9" ht="14.25" customHeight="1">
      <c r="I293" s="3"/>
    </row>
    <row r="294" spans="9:9" ht="14.25" customHeight="1">
      <c r="I294" s="3"/>
    </row>
    <row r="295" spans="9:9" ht="14.25" customHeight="1">
      <c r="I295" s="3"/>
    </row>
    <row r="296" spans="9:9" ht="14.25" customHeight="1">
      <c r="I296" s="3"/>
    </row>
    <row r="297" spans="9:9" ht="14.25" customHeight="1">
      <c r="I297" s="3"/>
    </row>
    <row r="298" spans="9:9" ht="14.25" customHeight="1">
      <c r="I298" s="3"/>
    </row>
    <row r="299" spans="9:9" ht="14.25" customHeight="1">
      <c r="I299" s="3"/>
    </row>
    <row r="300" spans="9:9" ht="14.25" customHeight="1">
      <c r="I300" s="3"/>
    </row>
    <row r="301" spans="9:9" ht="14.25" customHeight="1">
      <c r="I301" s="3"/>
    </row>
    <row r="302" spans="9:9" ht="14.25" customHeight="1">
      <c r="I302" s="3"/>
    </row>
    <row r="303" spans="9:9" ht="14.25" customHeight="1">
      <c r="I303" s="3"/>
    </row>
    <row r="304" spans="9:9" ht="14.25" customHeight="1">
      <c r="I304" s="3"/>
    </row>
    <row r="305" spans="9:9" ht="14.25" customHeight="1">
      <c r="I305" s="3"/>
    </row>
    <row r="306" spans="9:9" ht="14.25" customHeight="1">
      <c r="I306" s="3"/>
    </row>
    <row r="307" spans="9:9" ht="14.25" customHeight="1">
      <c r="I307" s="3"/>
    </row>
    <row r="308" spans="9:9" ht="14.25" customHeight="1">
      <c r="I308" s="3"/>
    </row>
    <row r="309" spans="9:9" ht="14.25" customHeight="1">
      <c r="I309" s="3"/>
    </row>
    <row r="310" spans="9:9" ht="14.25" customHeight="1">
      <c r="I310" s="3"/>
    </row>
    <row r="311" spans="9:9" ht="14.25" customHeight="1">
      <c r="I311" s="3"/>
    </row>
    <row r="312" spans="9:9" ht="14.25" customHeight="1">
      <c r="I312" s="3"/>
    </row>
    <row r="313" spans="9:9" ht="14.25" customHeight="1">
      <c r="I313" s="3"/>
    </row>
    <row r="314" spans="9:9" ht="14.25" customHeight="1">
      <c r="I314" s="3"/>
    </row>
    <row r="315" spans="9:9" ht="14.25" customHeight="1">
      <c r="I315" s="3"/>
    </row>
    <row r="316" spans="9:9" ht="14.25" customHeight="1">
      <c r="I316" s="3"/>
    </row>
    <row r="317" spans="9:9" ht="14.25" customHeight="1">
      <c r="I317" s="3"/>
    </row>
    <row r="318" spans="9:9" ht="14.25" customHeight="1">
      <c r="I318" s="3"/>
    </row>
    <row r="319" spans="9:9" ht="14.25" customHeight="1">
      <c r="I319" s="3"/>
    </row>
    <row r="320" spans="9:9" ht="14.25" customHeight="1">
      <c r="I320" s="3"/>
    </row>
    <row r="321" spans="9:9" ht="14.25" customHeight="1">
      <c r="I321" s="3"/>
    </row>
    <row r="322" spans="9:9" ht="14.25" customHeight="1">
      <c r="I322" s="3"/>
    </row>
    <row r="323" spans="9:9" ht="14.25" customHeight="1">
      <c r="I323" s="3"/>
    </row>
    <row r="324" spans="9:9" ht="14.25" customHeight="1">
      <c r="I324" s="3"/>
    </row>
    <row r="325" spans="9:9" ht="14.25" customHeight="1">
      <c r="I325" s="3"/>
    </row>
    <row r="326" spans="9:9" ht="14.25" customHeight="1">
      <c r="I326" s="3"/>
    </row>
    <row r="327" spans="9:9" ht="14.25" customHeight="1">
      <c r="I327" s="3"/>
    </row>
    <row r="328" spans="9:9" ht="14.25" customHeight="1">
      <c r="I328" s="3"/>
    </row>
    <row r="329" spans="9:9" ht="14.25" customHeight="1">
      <c r="I329" s="3"/>
    </row>
    <row r="330" spans="9:9" ht="14.25" customHeight="1">
      <c r="I330" s="3"/>
    </row>
    <row r="331" spans="9:9" ht="14.25" customHeight="1">
      <c r="I331" s="3"/>
    </row>
    <row r="332" spans="9:9" ht="14.25" customHeight="1">
      <c r="I332" s="3"/>
    </row>
    <row r="333" spans="9:9" ht="14.25" customHeight="1">
      <c r="I333" s="3"/>
    </row>
    <row r="334" spans="9:9" ht="14.25" customHeight="1">
      <c r="I334" s="3"/>
    </row>
    <row r="335" spans="9:9" ht="14.25" customHeight="1">
      <c r="I335" s="3"/>
    </row>
    <row r="336" spans="9:9" ht="14.25" customHeight="1">
      <c r="I336" s="3"/>
    </row>
    <row r="337" spans="9:9" ht="14.25" customHeight="1">
      <c r="I337" s="3"/>
    </row>
    <row r="338" spans="9:9" ht="14.25" customHeight="1">
      <c r="I338" s="3"/>
    </row>
    <row r="339" spans="9:9" ht="14.25" customHeight="1">
      <c r="I339" s="3"/>
    </row>
    <row r="340" spans="9:9" ht="14.25" customHeight="1">
      <c r="I340" s="3"/>
    </row>
    <row r="341" spans="9:9" ht="14.25" customHeight="1">
      <c r="I341" s="3"/>
    </row>
    <row r="342" spans="9:9" ht="14.25" customHeight="1">
      <c r="I342" s="3"/>
    </row>
    <row r="343" spans="9:9" ht="14.25" customHeight="1">
      <c r="I343" s="3"/>
    </row>
    <row r="344" spans="9:9" ht="14.25" customHeight="1">
      <c r="I344" s="3"/>
    </row>
    <row r="345" spans="9:9" ht="14.25" customHeight="1">
      <c r="I345" s="3"/>
    </row>
    <row r="346" spans="9:9" ht="14.25" customHeight="1">
      <c r="I346" s="3"/>
    </row>
    <row r="347" spans="9:9" ht="14.25" customHeight="1">
      <c r="I347" s="3"/>
    </row>
    <row r="348" spans="9:9" ht="14.25" customHeight="1">
      <c r="I348" s="3"/>
    </row>
    <row r="349" spans="9:9" ht="14.25" customHeight="1">
      <c r="I349" s="3"/>
    </row>
    <row r="350" spans="9:9" ht="14.25" customHeight="1">
      <c r="I350" s="3"/>
    </row>
    <row r="351" spans="9:9" ht="14.25" customHeight="1">
      <c r="I351" s="3"/>
    </row>
    <row r="352" spans="9:9" ht="14.25" customHeight="1">
      <c r="I352" s="3"/>
    </row>
    <row r="353" spans="9:9" ht="14.25" customHeight="1">
      <c r="I353" s="3"/>
    </row>
    <row r="354" spans="9:9" ht="14.25" customHeight="1">
      <c r="I354" s="3"/>
    </row>
    <row r="355" spans="9:9" ht="14.25" customHeight="1">
      <c r="I355" s="3"/>
    </row>
    <row r="356" spans="9:9" ht="14.25" customHeight="1">
      <c r="I356" s="3"/>
    </row>
    <row r="357" spans="9:9" ht="14.25" customHeight="1">
      <c r="I357" s="3"/>
    </row>
    <row r="358" spans="9:9" ht="14.25" customHeight="1">
      <c r="I358" s="3"/>
    </row>
    <row r="359" spans="9:9" ht="14.25" customHeight="1">
      <c r="I359" s="3"/>
    </row>
    <row r="360" spans="9:9" ht="14.25" customHeight="1">
      <c r="I360" s="3"/>
    </row>
    <row r="361" spans="9:9" ht="14.25" customHeight="1">
      <c r="I361" s="3"/>
    </row>
    <row r="362" spans="9:9" ht="14.25" customHeight="1">
      <c r="I362" s="3"/>
    </row>
    <row r="363" spans="9:9" ht="14.25" customHeight="1">
      <c r="I363" s="3"/>
    </row>
    <row r="364" spans="9:9" ht="14.25" customHeight="1">
      <c r="I364" s="3"/>
    </row>
    <row r="365" spans="9:9" ht="14.25" customHeight="1">
      <c r="I365" s="3"/>
    </row>
    <row r="366" spans="9:9" ht="14.25" customHeight="1">
      <c r="I366" s="3"/>
    </row>
    <row r="367" spans="9:9" ht="14.25" customHeight="1">
      <c r="I367" s="3"/>
    </row>
    <row r="368" spans="9:9" ht="14.25" customHeight="1">
      <c r="I368" s="3"/>
    </row>
    <row r="369" spans="9:9" ht="14.25" customHeight="1">
      <c r="I369" s="3"/>
    </row>
    <row r="370" spans="9:9" ht="14.25" customHeight="1">
      <c r="I370" s="3"/>
    </row>
    <row r="371" spans="9:9" ht="14.25" customHeight="1">
      <c r="I371" s="3"/>
    </row>
    <row r="372" spans="9:9" ht="14.25" customHeight="1">
      <c r="I372" s="3"/>
    </row>
    <row r="373" spans="9:9" ht="14.25" customHeight="1">
      <c r="I373" s="3"/>
    </row>
    <row r="374" spans="9:9" ht="14.25" customHeight="1">
      <c r="I374" s="3"/>
    </row>
    <row r="375" spans="9:9" ht="14.25" customHeight="1">
      <c r="I375" s="3"/>
    </row>
    <row r="376" spans="9:9" ht="14.25" customHeight="1">
      <c r="I376" s="3"/>
    </row>
    <row r="377" spans="9:9" ht="14.25" customHeight="1">
      <c r="I377" s="3"/>
    </row>
    <row r="378" spans="9:9" ht="14.25" customHeight="1">
      <c r="I378" s="3"/>
    </row>
    <row r="379" spans="9:9" ht="14.25" customHeight="1">
      <c r="I379" s="3"/>
    </row>
    <row r="380" spans="9:9" ht="14.25" customHeight="1">
      <c r="I380" s="3"/>
    </row>
    <row r="381" spans="9:9" ht="14.25" customHeight="1">
      <c r="I381" s="3"/>
    </row>
    <row r="382" spans="9:9" ht="14.25" customHeight="1"/>
    <row r="383" spans="9:9" ht="14.25" customHeight="1"/>
    <row r="384" spans="9:9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9"/>
  <sheetViews>
    <sheetView tabSelected="1" workbookViewId="0">
      <pane xSplit="6" ySplit="2" topLeftCell="G121" activePane="bottomRight" state="frozen"/>
      <selection pane="topRight" activeCell="C1" sqref="C1"/>
      <selection pane="bottomLeft" activeCell="A3" sqref="A3"/>
      <selection pane="bottomRight" activeCell="M113" sqref="M113"/>
    </sheetView>
  </sheetViews>
  <sheetFormatPr baseColWidth="10" defaultColWidth="8.83203125" defaultRowHeight="14" x14ac:dyDescent="0"/>
  <cols>
    <col min="1" max="1" width="9.5" style="8" bestFit="1" customWidth="1"/>
    <col min="2" max="2" width="10.6640625" style="8" customWidth="1"/>
    <col min="3" max="3" width="11.6640625" style="8" customWidth="1"/>
    <col min="4" max="4" width="13.6640625" style="8" customWidth="1"/>
    <col min="5" max="5" width="8.83203125" style="8" customWidth="1"/>
    <col min="6" max="6" width="4.83203125" style="8" customWidth="1"/>
    <col min="7" max="23" width="9.5" style="13" bestFit="1" customWidth="1"/>
    <col min="24" max="32" width="8.5" style="13" bestFit="1" customWidth="1"/>
    <col min="33" max="62" width="9.5" style="13" bestFit="1" customWidth="1"/>
    <col min="63" max="81" width="10.5" style="13" bestFit="1" customWidth="1"/>
    <col min="82" max="16384" width="8.83203125" style="8"/>
  </cols>
  <sheetData>
    <row r="1" spans="1:83">
      <c r="A1" s="9">
        <f ca="1">TODAY()</f>
        <v>42602</v>
      </c>
      <c r="G1" s="11">
        <v>42597</v>
      </c>
      <c r="H1" s="11">
        <v>42598</v>
      </c>
      <c r="I1" s="11">
        <v>42599</v>
      </c>
      <c r="J1" s="11">
        <v>42600</v>
      </c>
      <c r="K1" s="11">
        <v>42601</v>
      </c>
      <c r="L1" s="11">
        <v>42602</v>
      </c>
      <c r="M1" s="11">
        <v>42603</v>
      </c>
      <c r="N1" s="11">
        <v>42604</v>
      </c>
      <c r="O1" s="11">
        <v>42605</v>
      </c>
      <c r="P1" s="11">
        <v>42606</v>
      </c>
      <c r="Q1" s="11">
        <v>42607</v>
      </c>
      <c r="R1" s="11">
        <v>42608</v>
      </c>
      <c r="S1" s="11">
        <v>42609</v>
      </c>
      <c r="T1" s="11">
        <v>42610</v>
      </c>
      <c r="U1" s="11">
        <v>42611</v>
      </c>
      <c r="V1" s="11">
        <v>42612</v>
      </c>
      <c r="W1" s="11">
        <v>42613</v>
      </c>
      <c r="X1" s="11">
        <v>42614</v>
      </c>
      <c r="Y1" s="11">
        <v>42615</v>
      </c>
      <c r="Z1" s="11">
        <v>42616</v>
      </c>
      <c r="AA1" s="11">
        <v>42617</v>
      </c>
      <c r="AB1" s="11">
        <v>42618</v>
      </c>
      <c r="AC1" s="11">
        <v>42619</v>
      </c>
      <c r="AD1" s="11">
        <v>42620</v>
      </c>
      <c r="AE1" s="11">
        <v>42621</v>
      </c>
      <c r="AF1" s="11">
        <v>42622</v>
      </c>
      <c r="AG1" s="11">
        <v>42623</v>
      </c>
      <c r="AH1" s="11">
        <v>42624</v>
      </c>
      <c r="AI1" s="11">
        <v>42625</v>
      </c>
      <c r="AJ1" s="11">
        <v>42626</v>
      </c>
      <c r="AK1" s="11">
        <v>42627</v>
      </c>
      <c r="AL1" s="11">
        <v>42628</v>
      </c>
      <c r="AM1" s="11">
        <v>42629</v>
      </c>
      <c r="AN1" s="11">
        <v>42630</v>
      </c>
      <c r="AO1" s="11">
        <v>42631</v>
      </c>
      <c r="AP1" s="11">
        <v>42632</v>
      </c>
      <c r="AQ1" s="11">
        <v>42633</v>
      </c>
      <c r="AR1" s="11">
        <v>42634</v>
      </c>
      <c r="AS1" s="11">
        <v>42635</v>
      </c>
      <c r="AT1" s="11">
        <v>42636</v>
      </c>
      <c r="AU1" s="11">
        <v>42637</v>
      </c>
      <c r="AV1" s="11">
        <v>42638</v>
      </c>
      <c r="AW1" s="11">
        <v>42639</v>
      </c>
      <c r="AX1" s="11">
        <v>42640</v>
      </c>
      <c r="AY1" s="11">
        <v>42641</v>
      </c>
      <c r="AZ1" s="11">
        <v>42642</v>
      </c>
      <c r="BA1" s="11">
        <v>42643</v>
      </c>
      <c r="BB1" s="11">
        <v>42644</v>
      </c>
      <c r="BC1" s="11">
        <v>42645</v>
      </c>
      <c r="BD1" s="11">
        <v>42646</v>
      </c>
      <c r="BE1" s="11">
        <v>42647</v>
      </c>
      <c r="BF1" s="11">
        <v>42648</v>
      </c>
      <c r="BG1" s="11">
        <v>42649</v>
      </c>
      <c r="BH1" s="11">
        <v>42650</v>
      </c>
      <c r="BI1" s="11">
        <v>42651</v>
      </c>
      <c r="BJ1" s="11">
        <v>42652</v>
      </c>
      <c r="BK1" s="11">
        <v>42653</v>
      </c>
      <c r="BL1" s="11">
        <v>42654</v>
      </c>
      <c r="BM1" s="11">
        <v>42655</v>
      </c>
      <c r="BN1" s="11">
        <v>42656</v>
      </c>
      <c r="BO1" s="11">
        <v>42657</v>
      </c>
      <c r="BP1" s="11">
        <v>42658</v>
      </c>
      <c r="BQ1" s="11">
        <v>42659</v>
      </c>
      <c r="BR1" s="11">
        <v>42660</v>
      </c>
      <c r="BS1" s="11">
        <v>42661</v>
      </c>
      <c r="BT1" s="11">
        <v>42662</v>
      </c>
      <c r="BU1" s="11">
        <v>42663</v>
      </c>
      <c r="BV1" s="11">
        <v>42664</v>
      </c>
      <c r="BW1" s="11">
        <v>42665</v>
      </c>
      <c r="BX1" s="11">
        <v>42666</v>
      </c>
      <c r="BY1" s="11">
        <v>42667</v>
      </c>
      <c r="BZ1" s="11">
        <v>42668</v>
      </c>
      <c r="CA1" s="11">
        <v>42669</v>
      </c>
      <c r="CB1" s="11">
        <v>42670</v>
      </c>
      <c r="CC1" s="11">
        <v>42671</v>
      </c>
      <c r="CD1" s="9"/>
      <c r="CE1" s="9"/>
    </row>
    <row r="2" spans="1:83">
      <c r="A2" s="10" t="s">
        <v>95</v>
      </c>
      <c r="B2" s="10" t="s">
        <v>110</v>
      </c>
      <c r="C2" s="2" t="s">
        <v>1</v>
      </c>
      <c r="D2" s="10" t="s">
        <v>111</v>
      </c>
      <c r="E2" s="8" t="s">
        <v>113</v>
      </c>
      <c r="F2" s="10" t="s">
        <v>98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103</v>
      </c>
      <c r="O2" s="12" t="s">
        <v>104</v>
      </c>
      <c r="P2" s="12" t="s">
        <v>105</v>
      </c>
      <c r="Q2" s="12" t="s">
        <v>106</v>
      </c>
      <c r="R2" s="12" t="s">
        <v>107</v>
      </c>
      <c r="S2" s="12" t="s">
        <v>108</v>
      </c>
      <c r="T2" s="12" t="s">
        <v>109</v>
      </c>
      <c r="U2" s="12" t="s">
        <v>103</v>
      </c>
      <c r="V2" s="12" t="s">
        <v>104</v>
      </c>
      <c r="W2" s="12" t="s">
        <v>105</v>
      </c>
      <c r="X2" s="12" t="s">
        <v>106</v>
      </c>
      <c r="Y2" s="12" t="s">
        <v>107</v>
      </c>
      <c r="Z2" s="12" t="s">
        <v>108</v>
      </c>
      <c r="AA2" s="12" t="s">
        <v>109</v>
      </c>
      <c r="AB2" s="12" t="s">
        <v>103</v>
      </c>
      <c r="AC2" s="12" t="s">
        <v>104</v>
      </c>
      <c r="AD2" s="12" t="s">
        <v>105</v>
      </c>
      <c r="AE2" s="12" t="s">
        <v>106</v>
      </c>
      <c r="AF2" s="12" t="s">
        <v>107</v>
      </c>
      <c r="AG2" s="12" t="s">
        <v>108</v>
      </c>
      <c r="AH2" s="12" t="s">
        <v>109</v>
      </c>
      <c r="AI2" s="12" t="s">
        <v>103</v>
      </c>
      <c r="AJ2" s="12" t="s">
        <v>104</v>
      </c>
      <c r="AK2" s="12" t="s">
        <v>105</v>
      </c>
      <c r="AL2" s="12" t="s">
        <v>106</v>
      </c>
      <c r="AM2" s="12" t="s">
        <v>107</v>
      </c>
      <c r="AN2" s="12" t="s">
        <v>108</v>
      </c>
      <c r="AO2" s="12" t="s">
        <v>109</v>
      </c>
      <c r="AP2" s="12" t="s">
        <v>103</v>
      </c>
      <c r="AQ2" s="12" t="s">
        <v>104</v>
      </c>
      <c r="AR2" s="12" t="s">
        <v>105</v>
      </c>
      <c r="AS2" s="12" t="s">
        <v>106</v>
      </c>
      <c r="AT2" s="12" t="s">
        <v>107</v>
      </c>
      <c r="AU2" s="12" t="s">
        <v>108</v>
      </c>
      <c r="AV2" s="12" t="s">
        <v>109</v>
      </c>
      <c r="AW2" s="12" t="s">
        <v>103</v>
      </c>
      <c r="AX2" s="12" t="s">
        <v>104</v>
      </c>
      <c r="AY2" s="12" t="s">
        <v>105</v>
      </c>
      <c r="AZ2" s="12" t="s">
        <v>106</v>
      </c>
      <c r="BA2" s="12" t="s">
        <v>107</v>
      </c>
      <c r="BB2" s="12" t="s">
        <v>108</v>
      </c>
      <c r="BC2" s="12" t="s">
        <v>109</v>
      </c>
      <c r="BD2" s="12" t="s">
        <v>103</v>
      </c>
      <c r="BE2" s="12" t="s">
        <v>104</v>
      </c>
      <c r="BF2" s="12" t="s">
        <v>105</v>
      </c>
      <c r="BG2" s="12" t="s">
        <v>106</v>
      </c>
      <c r="BH2" s="12" t="s">
        <v>107</v>
      </c>
      <c r="BI2" s="12" t="s">
        <v>108</v>
      </c>
      <c r="BJ2" s="12" t="s">
        <v>109</v>
      </c>
      <c r="BK2" s="12" t="s">
        <v>103</v>
      </c>
      <c r="BL2" s="12" t="s">
        <v>104</v>
      </c>
      <c r="BM2" s="12" t="s">
        <v>105</v>
      </c>
      <c r="BN2" s="12" t="s">
        <v>106</v>
      </c>
      <c r="BO2" s="12" t="s">
        <v>107</v>
      </c>
      <c r="BP2" s="12" t="s">
        <v>108</v>
      </c>
      <c r="BQ2" s="12" t="s">
        <v>109</v>
      </c>
      <c r="BR2" s="12" t="s">
        <v>103</v>
      </c>
      <c r="BS2" s="12" t="s">
        <v>104</v>
      </c>
      <c r="BT2" s="12" t="s">
        <v>105</v>
      </c>
      <c r="BU2" s="12" t="s">
        <v>106</v>
      </c>
      <c r="BV2" s="12" t="s">
        <v>107</v>
      </c>
      <c r="BW2" s="12" t="s">
        <v>108</v>
      </c>
      <c r="BX2" s="12" t="s">
        <v>109</v>
      </c>
      <c r="BY2" s="12" t="s">
        <v>103</v>
      </c>
      <c r="BZ2" s="12" t="s">
        <v>104</v>
      </c>
      <c r="CA2" s="12" t="s">
        <v>105</v>
      </c>
      <c r="CB2" s="12" t="s">
        <v>106</v>
      </c>
      <c r="CC2" s="12" t="s">
        <v>107</v>
      </c>
      <c r="CD2" s="9"/>
      <c r="CE2" s="9"/>
    </row>
    <row r="3" spans="1:83">
      <c r="B3" s="10" t="s">
        <v>12</v>
      </c>
      <c r="C3" s="8" t="str">
        <f>IF(ISERROR(VLOOKUP(B3,Sheet2!$B$2:$C$21,2,FALSE)),Schedule_Updated!B3,VLOOKUP(B3,Sheet2!$B$2:$C$21,2,FALSE))</f>
        <v>AAA</v>
      </c>
      <c r="D3" s="8" t="s">
        <v>100</v>
      </c>
      <c r="E3" s="8">
        <f>SUM(G3:XFD3)</f>
        <v>0</v>
      </c>
      <c r="F3" s="8">
        <f>VLOOKUP(B3,Schedule!$B$2:$E$29,4,FALSE)</f>
        <v>16</v>
      </c>
    </row>
    <row r="4" spans="1:83">
      <c r="B4" s="8" t="s">
        <v>12</v>
      </c>
      <c r="C4" s="8" t="str">
        <f>IF(ISERROR(VLOOKUP(B4,Sheet2!$B$2:$C$21,2,FALSE)),Schedule_Updated!B4,VLOOKUP(B4,Sheet2!$B$2:$C$21,2,FALSE))</f>
        <v>AAA</v>
      </c>
      <c r="D4" s="8" t="s">
        <v>101</v>
      </c>
      <c r="E4" s="8">
        <f t="shared" ref="E4:E67" si="0">SUM(G4:XFD4)</f>
        <v>0</v>
      </c>
      <c r="F4" s="8">
        <f>VLOOKUP(B4,Schedule!$B$2:$E$29,4,FALSE)</f>
        <v>16</v>
      </c>
    </row>
    <row r="5" spans="1:83">
      <c r="B5" s="8" t="s">
        <v>12</v>
      </c>
      <c r="C5" s="8" t="str">
        <f>IF(ISERROR(VLOOKUP(B5,Sheet2!$B$2:$C$21,2,FALSE)),Schedule_Updated!B5,VLOOKUP(B5,Sheet2!$B$2:$C$21,2,FALSE))</f>
        <v>AAA</v>
      </c>
      <c r="D5" s="8" t="s">
        <v>102</v>
      </c>
      <c r="E5" s="8">
        <f t="shared" si="0"/>
        <v>0</v>
      </c>
      <c r="F5" s="8">
        <f>VLOOKUP(B5,Schedule!$B$2:$E$29,4,FALSE)</f>
        <v>16</v>
      </c>
    </row>
    <row r="6" spans="1:83">
      <c r="B6" s="8" t="s">
        <v>12</v>
      </c>
      <c r="C6" s="8" t="str">
        <f>IF(ISERROR(VLOOKUP(B6,Sheet2!$B$2:$C$21,2,FALSE)),Schedule_Updated!B6,VLOOKUP(B6,Sheet2!$B$2:$C$21,2,FALSE))</f>
        <v>AAA</v>
      </c>
      <c r="D6" s="8" t="s">
        <v>4</v>
      </c>
      <c r="E6" s="8">
        <f t="shared" si="0"/>
        <v>0</v>
      </c>
      <c r="F6" s="8">
        <f>VLOOKUP(B6,Schedule!$B$2:$E$29,4,FALSE)</f>
        <v>16</v>
      </c>
    </row>
    <row r="7" spans="1:83">
      <c r="B7" s="8" t="s">
        <v>12</v>
      </c>
      <c r="C7" s="8" t="str">
        <f>IF(ISERROR(VLOOKUP(B7,Sheet2!$B$2:$C$21,2,FALSE)),Schedule_Updated!B7,VLOOKUP(B7,Sheet2!$B$2:$C$21,2,FALSE))</f>
        <v>AAA</v>
      </c>
      <c r="E7" s="8">
        <f t="shared" si="0"/>
        <v>0</v>
      </c>
      <c r="F7" s="8">
        <f>VLOOKUP(B7,Schedule!$B$2:$E$29,4,FALSE)</f>
        <v>16</v>
      </c>
    </row>
    <row r="8" spans="1:83">
      <c r="B8" s="8" t="s">
        <v>24</v>
      </c>
      <c r="C8" s="8" t="str">
        <f>IF(ISERROR(VLOOKUP(B8,Sheet2!$B$2:$C$21,2,FALSE)),Schedule_Updated!B8,VLOOKUP(B8,Sheet2!$B$2:$C$21,2,FALSE))</f>
        <v>Bailey &amp; Simon</v>
      </c>
      <c r="D8" s="8" t="s">
        <v>100</v>
      </c>
      <c r="E8" s="8">
        <f t="shared" si="0"/>
        <v>0</v>
      </c>
      <c r="F8" s="8">
        <f>VLOOKUP(B8,Schedule!$B$2:$E$29,4,FALSE)</f>
        <v>6</v>
      </c>
    </row>
    <row r="9" spans="1:83">
      <c r="B9" s="8" t="s">
        <v>24</v>
      </c>
      <c r="C9" s="8" t="str">
        <f>IF(ISERROR(VLOOKUP(B9,Sheet2!$B$2:$C$21,2,FALSE)),Schedule_Updated!B9,VLOOKUP(B9,Sheet2!$B$2:$C$21,2,FALSE))</f>
        <v>Bailey &amp; Simon</v>
      </c>
      <c r="D9" s="8" t="s">
        <v>101</v>
      </c>
      <c r="E9" s="8">
        <f t="shared" si="0"/>
        <v>0</v>
      </c>
      <c r="F9" s="8">
        <f>VLOOKUP(B9,Schedule!$B$2:$E$29,4,FALSE)</f>
        <v>6</v>
      </c>
    </row>
    <row r="10" spans="1:83">
      <c r="B10" s="8" t="s">
        <v>24</v>
      </c>
      <c r="C10" s="8" t="str">
        <f>IF(ISERROR(VLOOKUP(B10,Sheet2!$B$2:$C$21,2,FALSE)),Schedule_Updated!B10,VLOOKUP(B10,Sheet2!$B$2:$C$21,2,FALSE))</f>
        <v>Bailey &amp; Simon</v>
      </c>
      <c r="D10" s="8" t="s">
        <v>102</v>
      </c>
      <c r="E10" s="8">
        <f t="shared" si="0"/>
        <v>0</v>
      </c>
      <c r="F10" s="8">
        <f>VLOOKUP(B10,Schedule!$B$2:$E$29,4,FALSE)</f>
        <v>6</v>
      </c>
    </row>
    <row r="11" spans="1:83">
      <c r="B11" s="8" t="s">
        <v>24</v>
      </c>
      <c r="C11" s="8" t="str">
        <f>IF(ISERROR(VLOOKUP(B11,Sheet2!$B$2:$C$21,2,FALSE)),Schedule_Updated!B11,VLOOKUP(B11,Sheet2!$B$2:$C$21,2,FALSE))</f>
        <v>Bailey &amp; Simon</v>
      </c>
      <c r="D11" s="8" t="s">
        <v>4</v>
      </c>
      <c r="E11" s="8">
        <f t="shared" si="0"/>
        <v>0</v>
      </c>
      <c r="F11" s="8">
        <f>VLOOKUP(B11,Schedule!$B$2:$E$29,4,FALSE)</f>
        <v>6</v>
      </c>
    </row>
    <row r="12" spans="1:83">
      <c r="B12" s="8" t="s">
        <v>24</v>
      </c>
      <c r="C12" s="8" t="str">
        <f>IF(ISERROR(VLOOKUP(B12,Sheet2!$B$2:$C$21,2,FALSE)),Schedule_Updated!B12,VLOOKUP(B12,Sheet2!$B$2:$C$21,2,FALSE))</f>
        <v>Bailey &amp; Simon</v>
      </c>
      <c r="E12" s="8">
        <f t="shared" si="0"/>
        <v>0</v>
      </c>
      <c r="F12" s="8">
        <f>VLOOKUP(B12,Schedule!$B$2:$E$29,4,FALSE)</f>
        <v>6</v>
      </c>
    </row>
    <row r="13" spans="1:83">
      <c r="B13" s="8" t="s">
        <v>58</v>
      </c>
      <c r="C13" s="8" t="str">
        <f>IF(ISERROR(VLOOKUP(B13,Sheet2!$B$2:$C$21,2,FALSE)),Schedule_Updated!B13,VLOOKUP(B13,Sheet2!$B$2:$C$21,2,FALSE))</f>
        <v>Bailey &amp; Simon Discussion</v>
      </c>
      <c r="D13" s="8" t="s">
        <v>100</v>
      </c>
      <c r="E13" s="8">
        <f t="shared" si="0"/>
        <v>0</v>
      </c>
      <c r="F13" s="8">
        <f>VLOOKUP(B13,Schedule!$B$2:$E$29,4,FALSE)</f>
        <v>3</v>
      </c>
    </row>
    <row r="14" spans="1:83">
      <c r="B14" s="8" t="s">
        <v>58</v>
      </c>
      <c r="C14" s="8" t="str">
        <f>IF(ISERROR(VLOOKUP(B14,Sheet2!$B$2:$C$21,2,FALSE)),Schedule_Updated!B14,VLOOKUP(B14,Sheet2!$B$2:$C$21,2,FALSE))</f>
        <v>Bailey &amp; Simon Discussion</v>
      </c>
      <c r="D14" s="8" t="s">
        <v>101</v>
      </c>
      <c r="E14" s="8">
        <f t="shared" si="0"/>
        <v>0</v>
      </c>
      <c r="F14" s="8">
        <f>VLOOKUP(B14,Schedule!$B$2:$E$29,4,FALSE)</f>
        <v>3</v>
      </c>
    </row>
    <row r="15" spans="1:83">
      <c r="B15" s="8" t="s">
        <v>58</v>
      </c>
      <c r="C15" s="8" t="str">
        <f>IF(ISERROR(VLOOKUP(B15,Sheet2!$B$2:$C$21,2,FALSE)),Schedule_Updated!B15,VLOOKUP(B15,Sheet2!$B$2:$C$21,2,FALSE))</f>
        <v>Bailey &amp; Simon Discussion</v>
      </c>
      <c r="D15" s="8" t="s">
        <v>102</v>
      </c>
      <c r="E15" s="8">
        <f t="shared" si="0"/>
        <v>0</v>
      </c>
      <c r="F15" s="8">
        <f>VLOOKUP(B15,Schedule!$B$2:$E$29,4,FALSE)</f>
        <v>3</v>
      </c>
    </row>
    <row r="16" spans="1:83">
      <c r="B16" s="8" t="s">
        <v>58</v>
      </c>
      <c r="C16" s="8" t="str">
        <f>IF(ISERROR(VLOOKUP(B16,Sheet2!$B$2:$C$21,2,FALSE)),Schedule_Updated!B16,VLOOKUP(B16,Sheet2!$B$2:$C$21,2,FALSE))</f>
        <v>Bailey &amp; Simon Discussion</v>
      </c>
      <c r="D16" s="8" t="s">
        <v>4</v>
      </c>
      <c r="E16" s="8">
        <f t="shared" si="0"/>
        <v>0</v>
      </c>
      <c r="F16" s="8">
        <f>VLOOKUP(B16,Schedule!$B$2:$E$29,4,FALSE)</f>
        <v>3</v>
      </c>
    </row>
    <row r="17" spans="2:6">
      <c r="B17" s="8" t="s">
        <v>58</v>
      </c>
      <c r="C17" s="8" t="str">
        <f>IF(ISERROR(VLOOKUP(B17,Sheet2!$B$2:$C$21,2,FALSE)),Schedule_Updated!B17,VLOOKUP(B17,Sheet2!$B$2:$C$21,2,FALSE))</f>
        <v>Bailey &amp; Simon Discussion</v>
      </c>
      <c r="E17" s="8">
        <f t="shared" si="0"/>
        <v>0</v>
      </c>
      <c r="F17" s="8">
        <f>VLOOKUP(B17,Schedule!$B$2:$E$29,4,FALSE)</f>
        <v>3</v>
      </c>
    </row>
    <row r="18" spans="2:6">
      <c r="B18" s="8" t="s">
        <v>66</v>
      </c>
      <c r="C18" s="8" t="str">
        <f>IF(ISERROR(VLOOKUP(B18,Sheet2!$B$2:$C$21,2,FALSE)),Schedule_Updated!B18,VLOOKUP(B18,Sheet2!$B$2:$C$21,2,FALSE))</f>
        <v>Mahler1</v>
      </c>
      <c r="D18" s="8" t="s">
        <v>100</v>
      </c>
      <c r="E18" s="8">
        <f t="shared" si="0"/>
        <v>0</v>
      </c>
      <c r="F18" s="8">
        <f>VLOOKUP(B18,Schedule!$B$2:$E$29,4,FALSE)</f>
        <v>58</v>
      </c>
    </row>
    <row r="19" spans="2:6">
      <c r="B19" s="8" t="s">
        <v>66</v>
      </c>
      <c r="C19" s="8" t="str">
        <f>IF(ISERROR(VLOOKUP(B19,Sheet2!$B$2:$C$21,2,FALSE)),Schedule_Updated!B19,VLOOKUP(B19,Sheet2!$B$2:$C$21,2,FALSE))</f>
        <v>Mahler1</v>
      </c>
      <c r="D19" s="8" t="s">
        <v>101</v>
      </c>
      <c r="E19" s="8">
        <f t="shared" si="0"/>
        <v>0</v>
      </c>
      <c r="F19" s="8">
        <f>VLOOKUP(B19,Schedule!$B$2:$E$29,4,FALSE)</f>
        <v>58</v>
      </c>
    </row>
    <row r="20" spans="2:6">
      <c r="B20" s="8" t="s">
        <v>66</v>
      </c>
      <c r="C20" s="8" t="str">
        <f>IF(ISERROR(VLOOKUP(B20,Sheet2!$B$2:$C$21,2,FALSE)),Schedule_Updated!B20,VLOOKUP(B20,Sheet2!$B$2:$C$21,2,FALSE))</f>
        <v>Mahler1</v>
      </c>
      <c r="D20" s="8" t="s">
        <v>102</v>
      </c>
      <c r="E20" s="8">
        <f t="shared" si="0"/>
        <v>0</v>
      </c>
      <c r="F20" s="8">
        <f>VLOOKUP(B20,Schedule!$B$2:$E$29,4,FALSE)</f>
        <v>58</v>
      </c>
    </row>
    <row r="21" spans="2:6">
      <c r="B21" s="8" t="s">
        <v>66</v>
      </c>
      <c r="C21" s="8" t="str">
        <f>IF(ISERROR(VLOOKUP(B21,Sheet2!$B$2:$C$21,2,FALSE)),Schedule_Updated!B21,VLOOKUP(B21,Sheet2!$B$2:$C$21,2,FALSE))</f>
        <v>Mahler1</v>
      </c>
      <c r="D21" s="8" t="s">
        <v>4</v>
      </c>
      <c r="E21" s="8">
        <f t="shared" si="0"/>
        <v>0</v>
      </c>
      <c r="F21" s="8">
        <f>VLOOKUP(B21,Schedule!$B$2:$E$29,4,FALSE)</f>
        <v>58</v>
      </c>
    </row>
    <row r="22" spans="2:6">
      <c r="B22" s="8" t="s">
        <v>66</v>
      </c>
      <c r="C22" s="8" t="str">
        <f>IF(ISERROR(VLOOKUP(B22,Sheet2!$B$2:$C$21,2,FALSE)),Schedule_Updated!B22,VLOOKUP(B22,Sheet2!$B$2:$C$21,2,FALSE))</f>
        <v>Mahler1</v>
      </c>
      <c r="E22" s="8">
        <f t="shared" si="0"/>
        <v>0</v>
      </c>
      <c r="F22" s="8">
        <f>VLOOKUP(B22,Schedule!$B$2:$E$29,4,FALSE)</f>
        <v>58</v>
      </c>
    </row>
    <row r="23" spans="2:6">
      <c r="B23" s="8" t="s">
        <v>69</v>
      </c>
      <c r="C23" s="8" t="str">
        <f>IF(ISERROR(VLOOKUP(B23,Sheet2!$B$2:$C$21,2,FALSE)),Schedule_Updated!B23,VLOOKUP(B23,Sheet2!$B$2:$C$21,2,FALSE))</f>
        <v>Robertson</v>
      </c>
      <c r="D23" s="8" t="s">
        <v>100</v>
      </c>
      <c r="E23" s="8">
        <f t="shared" si="0"/>
        <v>0</v>
      </c>
      <c r="F23" s="8">
        <f>VLOOKUP(B23,Schedule!$B$2:$E$29,4,FALSE)</f>
        <v>20</v>
      </c>
    </row>
    <row r="24" spans="2:6">
      <c r="B24" s="8" t="s">
        <v>69</v>
      </c>
      <c r="C24" s="8" t="str">
        <f>IF(ISERROR(VLOOKUP(B24,Sheet2!$B$2:$C$21,2,FALSE)),Schedule_Updated!B24,VLOOKUP(B24,Sheet2!$B$2:$C$21,2,FALSE))</f>
        <v>Robertson</v>
      </c>
      <c r="D24" s="8" t="s">
        <v>101</v>
      </c>
      <c r="E24" s="8">
        <f t="shared" si="0"/>
        <v>0</v>
      </c>
      <c r="F24" s="8">
        <f>VLOOKUP(B24,Schedule!$B$2:$E$29,4,FALSE)</f>
        <v>20</v>
      </c>
    </row>
    <row r="25" spans="2:6">
      <c r="B25" s="8" t="s">
        <v>69</v>
      </c>
      <c r="C25" s="8" t="str">
        <f>IF(ISERROR(VLOOKUP(B25,Sheet2!$B$2:$C$21,2,FALSE)),Schedule_Updated!B25,VLOOKUP(B25,Sheet2!$B$2:$C$21,2,FALSE))</f>
        <v>Robertson</v>
      </c>
      <c r="D25" s="8" t="s">
        <v>102</v>
      </c>
      <c r="E25" s="8">
        <f t="shared" si="0"/>
        <v>0</v>
      </c>
      <c r="F25" s="8">
        <f>VLOOKUP(B25,Schedule!$B$2:$E$29,4,FALSE)</f>
        <v>20</v>
      </c>
    </row>
    <row r="26" spans="2:6">
      <c r="B26" s="8" t="s">
        <v>69</v>
      </c>
      <c r="C26" s="8" t="str">
        <f>IF(ISERROR(VLOOKUP(B26,Sheet2!$B$2:$C$21,2,FALSE)),Schedule_Updated!B26,VLOOKUP(B26,Sheet2!$B$2:$C$21,2,FALSE))</f>
        <v>Robertson</v>
      </c>
      <c r="D26" s="8" t="s">
        <v>4</v>
      </c>
      <c r="E26" s="8">
        <f t="shared" si="0"/>
        <v>0</v>
      </c>
      <c r="F26" s="8">
        <f>VLOOKUP(B26,Schedule!$B$2:$E$29,4,FALSE)</f>
        <v>20</v>
      </c>
    </row>
    <row r="27" spans="2:6">
      <c r="B27" s="8" t="s">
        <v>69</v>
      </c>
      <c r="C27" s="8" t="str">
        <f>IF(ISERROR(VLOOKUP(B27,Sheet2!$B$2:$C$21,2,FALSE)),Schedule_Updated!B27,VLOOKUP(B27,Sheet2!$B$2:$C$21,2,FALSE))</f>
        <v>Robertson</v>
      </c>
      <c r="E27" s="8">
        <f t="shared" si="0"/>
        <v>0</v>
      </c>
      <c r="F27" s="8">
        <f>VLOOKUP(B27,Schedule!$B$2:$E$29,4,FALSE)</f>
        <v>20</v>
      </c>
    </row>
    <row r="28" spans="2:6">
      <c r="B28" s="8" t="s">
        <v>70</v>
      </c>
      <c r="C28" s="8" t="str">
        <f>IF(ISERROR(VLOOKUP(B28,Sheet2!$B$2:$C$21,2,FALSE)),Schedule_Updated!B28,VLOOKUP(B28,Sheet2!$B$2:$C$21,2,FALSE))</f>
        <v>Couret &amp; Venter</v>
      </c>
      <c r="D28" s="8" t="s">
        <v>100</v>
      </c>
      <c r="E28" s="8">
        <f t="shared" si="0"/>
        <v>0</v>
      </c>
      <c r="F28" s="8">
        <f>VLOOKUP(B28,Schedule!$B$2:$E$29,4,FALSE)</f>
        <v>13</v>
      </c>
    </row>
    <row r="29" spans="2:6">
      <c r="B29" s="8" t="s">
        <v>70</v>
      </c>
      <c r="C29" s="8" t="str">
        <f>IF(ISERROR(VLOOKUP(B29,Sheet2!$B$2:$C$21,2,FALSE)),Schedule_Updated!B29,VLOOKUP(B29,Sheet2!$B$2:$C$21,2,FALSE))</f>
        <v>Couret &amp; Venter</v>
      </c>
      <c r="D29" s="8" t="s">
        <v>101</v>
      </c>
      <c r="E29" s="8">
        <f t="shared" si="0"/>
        <v>0</v>
      </c>
      <c r="F29" s="8">
        <f>VLOOKUP(B29,Schedule!$B$2:$E$29,4,FALSE)</f>
        <v>13</v>
      </c>
    </row>
    <row r="30" spans="2:6">
      <c r="B30" s="8" t="s">
        <v>70</v>
      </c>
      <c r="C30" s="8" t="str">
        <f>IF(ISERROR(VLOOKUP(B30,Sheet2!$B$2:$C$21,2,FALSE)),Schedule_Updated!B30,VLOOKUP(B30,Sheet2!$B$2:$C$21,2,FALSE))</f>
        <v>Couret &amp; Venter</v>
      </c>
      <c r="D30" s="8" t="s">
        <v>102</v>
      </c>
      <c r="E30" s="8">
        <f t="shared" si="0"/>
        <v>0</v>
      </c>
      <c r="F30" s="8">
        <f>VLOOKUP(B30,Schedule!$B$2:$E$29,4,FALSE)</f>
        <v>13</v>
      </c>
    </row>
    <row r="31" spans="2:6">
      <c r="B31" s="8" t="s">
        <v>70</v>
      </c>
      <c r="C31" s="8" t="str">
        <f>IF(ISERROR(VLOOKUP(B31,Sheet2!$B$2:$C$21,2,FALSE)),Schedule_Updated!B31,VLOOKUP(B31,Sheet2!$B$2:$C$21,2,FALSE))</f>
        <v>Couret &amp; Venter</v>
      </c>
      <c r="D31" s="8" t="s">
        <v>4</v>
      </c>
      <c r="E31" s="8">
        <f t="shared" si="0"/>
        <v>0</v>
      </c>
      <c r="F31" s="8">
        <f>VLOOKUP(B31,Schedule!$B$2:$E$29,4,FALSE)</f>
        <v>13</v>
      </c>
    </row>
    <row r="32" spans="2:6">
      <c r="B32" s="8" t="s">
        <v>70</v>
      </c>
      <c r="C32" s="8" t="str">
        <f>IF(ISERROR(VLOOKUP(B32,Sheet2!$B$2:$C$21,2,FALSE)),Schedule_Updated!B32,VLOOKUP(B32,Sheet2!$B$2:$C$21,2,FALSE))</f>
        <v>Couret &amp; Venter</v>
      </c>
      <c r="E32" s="8">
        <f t="shared" si="0"/>
        <v>0</v>
      </c>
      <c r="F32" s="8">
        <f>VLOOKUP(B32,Schedule!$B$2:$E$29,4,FALSE)</f>
        <v>13</v>
      </c>
    </row>
    <row r="33" spans="1:12">
      <c r="B33" s="8" t="s">
        <v>72</v>
      </c>
      <c r="C33" s="8" t="str">
        <f>IF(ISERROR(VLOOKUP(B33,Sheet2!$B$2:$C$21,2,FALSE)),Schedule_Updated!B33,VLOOKUP(B33,Sheet2!$B$2:$C$21,2,FALSE))</f>
        <v>GLM</v>
      </c>
      <c r="D33" s="8" t="s">
        <v>100</v>
      </c>
      <c r="E33" s="8">
        <f>SUM(G33:XFD33)</f>
        <v>0</v>
      </c>
      <c r="F33" s="8">
        <f>VLOOKUP(B33,Schedule!$B$2:$E$29,4,FALSE)</f>
        <v>82</v>
      </c>
    </row>
    <row r="34" spans="1:12">
      <c r="B34" s="8" t="s">
        <v>72</v>
      </c>
      <c r="C34" s="8" t="str">
        <f>IF(ISERROR(VLOOKUP(B34,Sheet2!$B$2:$C$21,2,FALSE)),Schedule_Updated!B34,VLOOKUP(B34,Sheet2!$B$2:$C$21,2,FALSE))</f>
        <v>GLM</v>
      </c>
      <c r="D34" s="8" t="s">
        <v>101</v>
      </c>
      <c r="E34" s="8">
        <f t="shared" si="0"/>
        <v>0</v>
      </c>
      <c r="F34" s="8">
        <f>VLOOKUP(B34,Schedule!$B$2:$E$29,4,FALSE)</f>
        <v>82</v>
      </c>
    </row>
    <row r="35" spans="1:12">
      <c r="B35" s="8" t="s">
        <v>72</v>
      </c>
      <c r="C35" s="8" t="str">
        <f>IF(ISERROR(VLOOKUP(B35,Sheet2!$B$2:$C$21,2,FALSE)),Schedule_Updated!B35,VLOOKUP(B35,Sheet2!$B$2:$C$21,2,FALSE))</f>
        <v>GLM</v>
      </c>
      <c r="D35" s="8" t="s">
        <v>102</v>
      </c>
      <c r="E35" s="8">
        <f t="shared" si="0"/>
        <v>0</v>
      </c>
      <c r="F35" s="8">
        <f>VLOOKUP(B35,Schedule!$B$2:$E$29,4,FALSE)</f>
        <v>82</v>
      </c>
    </row>
    <row r="36" spans="1:12">
      <c r="B36" s="8" t="s">
        <v>72</v>
      </c>
      <c r="C36" s="8" t="str">
        <f>IF(ISERROR(VLOOKUP(B36,Sheet2!$B$2:$C$21,2,FALSE)),Schedule_Updated!B36,VLOOKUP(B36,Sheet2!$B$2:$C$21,2,FALSE))</f>
        <v>GLM</v>
      </c>
      <c r="D36" s="8" t="s">
        <v>4</v>
      </c>
      <c r="E36" s="8">
        <f t="shared" si="0"/>
        <v>0</v>
      </c>
      <c r="F36" s="8">
        <f>VLOOKUP(B36,Schedule!$B$2:$E$29,4,FALSE)</f>
        <v>82</v>
      </c>
    </row>
    <row r="37" spans="1:12">
      <c r="B37" s="8" t="s">
        <v>72</v>
      </c>
      <c r="C37" s="8" t="str">
        <f>IF(ISERROR(VLOOKUP(B37,Sheet2!$B$2:$C$21,2,FALSE)),Schedule_Updated!B37,VLOOKUP(B37,Sheet2!$B$2:$C$21,2,FALSE))</f>
        <v>GLM</v>
      </c>
      <c r="E37" s="8">
        <f t="shared" si="0"/>
        <v>0</v>
      </c>
      <c r="F37" s="8">
        <f>VLOOKUP(B37,Schedule!$B$2:$E$29,4,FALSE)</f>
        <v>82</v>
      </c>
    </row>
    <row r="38" spans="1:12">
      <c r="B38" s="8" t="s">
        <v>48</v>
      </c>
      <c r="C38" s="8" t="str">
        <f>IF(ISERROR(VLOOKUP(B38,Sheet2!$B$2:$C$21,2,FALSE)),Schedule_Updated!B38,VLOOKUP(B38,Sheet2!$B$2:$C$21,2,FALSE))</f>
        <v>Retrospective</v>
      </c>
      <c r="D38" s="8" t="s">
        <v>100</v>
      </c>
      <c r="E38" s="8">
        <f t="shared" si="0"/>
        <v>0</v>
      </c>
      <c r="F38" s="8">
        <f>VLOOKUP(B38,Schedule!$B$2:$E$29,4,FALSE)</f>
        <v>14</v>
      </c>
    </row>
    <row r="39" spans="1:12">
      <c r="B39" s="8" t="s">
        <v>48</v>
      </c>
      <c r="C39" s="8" t="str">
        <f>IF(ISERROR(VLOOKUP(B39,Sheet2!$B$2:$C$21,2,FALSE)),Schedule_Updated!B39,VLOOKUP(B39,Sheet2!$B$2:$C$21,2,FALSE))</f>
        <v>Retrospective</v>
      </c>
      <c r="D39" s="8" t="s">
        <v>101</v>
      </c>
      <c r="E39" s="8">
        <f t="shared" si="0"/>
        <v>0</v>
      </c>
      <c r="F39" s="8">
        <f>VLOOKUP(B39,Schedule!$B$2:$E$29,4,FALSE)</f>
        <v>14</v>
      </c>
    </row>
    <row r="40" spans="1:12">
      <c r="A40" s="8">
        <v>8</v>
      </c>
      <c r="B40" s="8" t="s">
        <v>48</v>
      </c>
      <c r="C40" s="8" t="str">
        <f>IF(ISERROR(VLOOKUP(B40,Sheet2!$B$2:$C$21,2,FALSE)),Schedule_Updated!B40,VLOOKUP(B40,Sheet2!$B$2:$C$21,2,FALSE))</f>
        <v>Retrospective</v>
      </c>
      <c r="D40" s="8" t="s">
        <v>102</v>
      </c>
      <c r="E40" s="8">
        <f t="shared" si="0"/>
        <v>0.25</v>
      </c>
      <c r="F40" s="8">
        <f>VLOOKUP(B40,Schedule!$B$2:$E$29,4,FALSE)</f>
        <v>14</v>
      </c>
      <c r="L40" s="13">
        <v>0.25</v>
      </c>
    </row>
    <row r="41" spans="1:12">
      <c r="A41" s="8">
        <v>8.16</v>
      </c>
      <c r="B41" s="8" t="s">
        <v>48</v>
      </c>
      <c r="C41" s="8" t="str">
        <f>IF(ISERROR(VLOOKUP(B41,Sheet2!$B$2:$C$21,2,FALSE)),Schedule_Updated!B41,VLOOKUP(B41,Sheet2!$B$2:$C$21,2,FALSE))</f>
        <v>Retrospective</v>
      </c>
      <c r="D41" s="8" t="s">
        <v>4</v>
      </c>
      <c r="E41" s="8">
        <f t="shared" si="0"/>
        <v>1.5</v>
      </c>
      <c r="F41" s="8">
        <f>VLOOKUP(B41,Schedule!$B$2:$E$29,4,FALSE)</f>
        <v>14</v>
      </c>
      <c r="I41" s="13">
        <v>1.5</v>
      </c>
    </row>
    <row r="42" spans="1:12">
      <c r="B42" s="8" t="s">
        <v>48</v>
      </c>
      <c r="C42" s="8" t="str">
        <f>IF(ISERROR(VLOOKUP(B42,Sheet2!$B$2:$C$21,2,FALSE)),Schedule_Updated!B42,VLOOKUP(B42,Sheet2!$B$2:$C$21,2,FALSE))</f>
        <v>Retrospective</v>
      </c>
      <c r="E42" s="8">
        <f t="shared" si="0"/>
        <v>0</v>
      </c>
      <c r="F42" s="8">
        <f>VLOOKUP(B42,Schedule!$B$2:$E$29,4,FALSE)</f>
        <v>14</v>
      </c>
    </row>
    <row r="43" spans="1:12">
      <c r="B43" s="8" t="s">
        <v>35</v>
      </c>
      <c r="C43" s="8" t="str">
        <f>IF(ISERROR(VLOOKUP(B43,Sheet2!$B$2:$C$21,2,FALSE)),Schedule_Updated!B43,VLOOKUP(B43,Sheet2!$B$2:$C$21,2,FALSE))</f>
        <v>Retrospective</v>
      </c>
      <c r="D43" s="8" t="s">
        <v>100</v>
      </c>
      <c r="E43" s="8">
        <f t="shared" si="0"/>
        <v>0</v>
      </c>
      <c r="F43" s="8">
        <f>VLOOKUP(B43,Schedule!$B$2:$E$29,4,FALSE)</f>
        <v>37</v>
      </c>
    </row>
    <row r="44" spans="1:12">
      <c r="B44" s="8" t="s">
        <v>35</v>
      </c>
      <c r="C44" s="8" t="str">
        <f>IF(ISERROR(VLOOKUP(B44,Sheet2!$B$2:$C$21,2,FALSE)),Schedule_Updated!B44,VLOOKUP(B44,Sheet2!$B$2:$C$21,2,FALSE))</f>
        <v>Retrospective</v>
      </c>
      <c r="D44" s="8" t="s">
        <v>101</v>
      </c>
      <c r="E44" s="8">
        <f t="shared" si="0"/>
        <v>0</v>
      </c>
      <c r="F44" s="8">
        <f>VLOOKUP(B44,Schedule!$B$2:$E$29,4,FALSE)</f>
        <v>37</v>
      </c>
    </row>
    <row r="45" spans="1:12">
      <c r="A45" s="8" t="s">
        <v>112</v>
      </c>
      <c r="B45" s="8" t="s">
        <v>35</v>
      </c>
      <c r="C45" s="8" t="str">
        <f>IF(ISERROR(VLOOKUP(B45,Sheet2!$B$2:$C$21,2,FALSE)),Schedule_Updated!B45,VLOOKUP(B45,Sheet2!$B$2:$C$21,2,FALSE))</f>
        <v>Retrospective</v>
      </c>
      <c r="D45" s="8" t="s">
        <v>102</v>
      </c>
      <c r="E45" s="8">
        <f t="shared" si="0"/>
        <v>1.3</v>
      </c>
      <c r="F45" s="8">
        <f>VLOOKUP(B45,Schedule!$B$2:$E$29,4,FALSE)</f>
        <v>37</v>
      </c>
      <c r="J45" s="13">
        <v>0.3</v>
      </c>
      <c r="L45" s="13">
        <v>1</v>
      </c>
    </row>
    <row r="46" spans="1:12">
      <c r="A46" s="8">
        <v>8.18</v>
      </c>
      <c r="B46" s="8" t="s">
        <v>35</v>
      </c>
      <c r="C46" s="8" t="str">
        <f>IF(ISERROR(VLOOKUP(B46,Sheet2!$B$2:$C$21,2,FALSE)),Schedule_Updated!B46,VLOOKUP(B46,Sheet2!$B$2:$C$21,2,FALSE))</f>
        <v>Retrospective</v>
      </c>
      <c r="D46" s="8" t="s">
        <v>4</v>
      </c>
      <c r="E46" s="8">
        <f t="shared" si="0"/>
        <v>0.7</v>
      </c>
      <c r="F46" s="8">
        <f>VLOOKUP(B46,Schedule!$B$2:$E$29,4,FALSE)</f>
        <v>37</v>
      </c>
      <c r="J46" s="13">
        <v>0.7</v>
      </c>
    </row>
    <row r="47" spans="1:12">
      <c r="B47" s="8" t="s">
        <v>35</v>
      </c>
      <c r="C47" s="8" t="str">
        <f>IF(ISERROR(VLOOKUP(B47,Sheet2!$B$2:$C$21,2,FALSE)),Schedule_Updated!B47,VLOOKUP(B47,Sheet2!$B$2:$C$21,2,FALSE))</f>
        <v>Retrospective</v>
      </c>
      <c r="E47" s="8">
        <f t="shared" si="0"/>
        <v>0</v>
      </c>
      <c r="F47" s="8">
        <f>VLOOKUP(B47,Schedule!$B$2:$E$29,4,FALSE)</f>
        <v>37</v>
      </c>
    </row>
    <row r="48" spans="1:12">
      <c r="B48" s="8" t="s">
        <v>31</v>
      </c>
      <c r="C48" s="8" t="str">
        <f>IF(ISERROR(VLOOKUP(B48,Sheet2!$B$2:$C$21,2,FALSE)),Schedule_Updated!B48,VLOOKUP(B48,Sheet2!$B$2:$C$21,2,FALSE))</f>
        <v>Retrospective</v>
      </c>
      <c r="D48" s="8" t="s">
        <v>100</v>
      </c>
      <c r="E48" s="8">
        <f t="shared" si="0"/>
        <v>0</v>
      </c>
      <c r="F48" s="8">
        <f>VLOOKUP(B48,Schedule!$B$2:$E$29,4,FALSE)</f>
        <v>14</v>
      </c>
    </row>
    <row r="49" spans="1:12">
      <c r="B49" s="8" t="s">
        <v>31</v>
      </c>
      <c r="C49" s="8" t="str">
        <f>IF(ISERROR(VLOOKUP(B49,Sheet2!$B$2:$C$21,2,FALSE)),Schedule_Updated!B49,VLOOKUP(B49,Sheet2!$B$2:$C$21,2,FALSE))</f>
        <v>Retrospective</v>
      </c>
      <c r="D49" s="8" t="s">
        <v>101</v>
      </c>
      <c r="E49" s="8">
        <f t="shared" si="0"/>
        <v>0</v>
      </c>
      <c r="F49" s="8">
        <f>VLOOKUP(B49,Schedule!$B$2:$E$29,4,FALSE)</f>
        <v>14</v>
      </c>
    </row>
    <row r="50" spans="1:12">
      <c r="B50" s="8" t="s">
        <v>31</v>
      </c>
      <c r="C50" s="8" t="str">
        <f>IF(ISERROR(VLOOKUP(B50,Sheet2!$B$2:$C$21,2,FALSE)),Schedule_Updated!B50,VLOOKUP(B50,Sheet2!$B$2:$C$21,2,FALSE))</f>
        <v>Retrospective</v>
      </c>
      <c r="D50" s="8" t="s">
        <v>102</v>
      </c>
      <c r="E50" s="8">
        <f t="shared" si="0"/>
        <v>0.5</v>
      </c>
      <c r="F50" s="8">
        <f>VLOOKUP(B50,Schedule!$B$2:$E$29,4,FALSE)</f>
        <v>14</v>
      </c>
      <c r="L50" s="13">
        <v>0.5</v>
      </c>
    </row>
    <row r="51" spans="1:12">
      <c r="A51" s="8">
        <v>8.19</v>
      </c>
      <c r="B51" s="8" t="s">
        <v>31</v>
      </c>
      <c r="C51" s="8" t="str">
        <f>IF(ISERROR(VLOOKUP(B51,Sheet2!$B$2:$C$21,2,FALSE)),Schedule_Updated!B51,VLOOKUP(B51,Sheet2!$B$2:$C$21,2,FALSE))</f>
        <v>Retrospective</v>
      </c>
      <c r="D51" s="8" t="s">
        <v>4</v>
      </c>
      <c r="E51" s="8">
        <f t="shared" si="0"/>
        <v>0</v>
      </c>
      <c r="F51" s="8">
        <f>VLOOKUP(B51,Schedule!$B$2:$E$29,4,FALSE)</f>
        <v>14</v>
      </c>
    </row>
    <row r="52" spans="1:12">
      <c r="B52" s="8" t="s">
        <v>31</v>
      </c>
      <c r="C52" s="8" t="str">
        <f>IF(ISERROR(VLOOKUP(B52,Sheet2!$B$2:$C$21,2,FALSE)),Schedule_Updated!B52,VLOOKUP(B52,Sheet2!$B$2:$C$21,2,FALSE))</f>
        <v>Retrospective</v>
      </c>
      <c r="E52" s="8">
        <f t="shared" si="0"/>
        <v>0</v>
      </c>
      <c r="F52" s="8">
        <f>VLOOKUP(B52,Schedule!$B$2:$E$29,4,FALSE)</f>
        <v>14</v>
      </c>
    </row>
    <row r="53" spans="1:12">
      <c r="A53" s="10" t="s">
        <v>44</v>
      </c>
      <c r="B53" s="8" t="s">
        <v>40</v>
      </c>
      <c r="C53" s="8" t="str">
        <f>IF(ISERROR(VLOOKUP(B53,Sheet2!$B$2:$C$21,2,FALSE)),Schedule_Updated!B53,VLOOKUP(B53,Sheet2!$B$2:$C$21,2,FALSE))</f>
        <v>Retrospective</v>
      </c>
      <c r="D53" s="8" t="s">
        <v>100</v>
      </c>
      <c r="E53" s="8">
        <f t="shared" si="0"/>
        <v>5.05</v>
      </c>
      <c r="F53" s="8">
        <f>VLOOKUP(B53,Schedule!$B$2:$E$29,4,FALSE)</f>
        <v>24</v>
      </c>
      <c r="G53" s="13">
        <v>1</v>
      </c>
      <c r="H53" s="13">
        <v>1</v>
      </c>
      <c r="J53" s="13">
        <v>0.8</v>
      </c>
      <c r="L53" s="13">
        <v>2.25</v>
      </c>
    </row>
    <row r="54" spans="1:12">
      <c r="A54" s="10"/>
      <c r="B54" s="8" t="s">
        <v>40</v>
      </c>
      <c r="C54" s="8" t="str">
        <f>IF(ISERROR(VLOOKUP(B54,Sheet2!$B$2:$C$21,2,FALSE)),Schedule_Updated!B54,VLOOKUP(B54,Sheet2!$B$2:$C$21,2,FALSE))</f>
        <v>Retrospective</v>
      </c>
      <c r="D54" s="8" t="s">
        <v>101</v>
      </c>
      <c r="E54" s="8">
        <f t="shared" si="0"/>
        <v>0</v>
      </c>
      <c r="F54" s="8">
        <f>VLOOKUP(B54,Schedule!$B$2:$E$29,4,FALSE)</f>
        <v>24</v>
      </c>
    </row>
    <row r="55" spans="1:12">
      <c r="A55" s="10"/>
      <c r="B55" s="8" t="s">
        <v>40</v>
      </c>
      <c r="C55" s="8" t="str">
        <f>IF(ISERROR(VLOOKUP(B55,Sheet2!$B$2:$C$21,2,FALSE)),Schedule_Updated!B55,VLOOKUP(B55,Sheet2!$B$2:$C$21,2,FALSE))</f>
        <v>Retrospective</v>
      </c>
      <c r="D55" s="8" t="s">
        <v>102</v>
      </c>
      <c r="E55" s="8">
        <f t="shared" si="0"/>
        <v>0</v>
      </c>
      <c r="F55" s="8">
        <f>VLOOKUP(B55,Schedule!$B$2:$E$29,4,FALSE)</f>
        <v>24</v>
      </c>
    </row>
    <row r="56" spans="1:12">
      <c r="A56" s="10"/>
      <c r="B56" s="8" t="s">
        <v>40</v>
      </c>
      <c r="C56" s="8" t="str">
        <f>IF(ISERROR(VLOOKUP(B56,Sheet2!$B$2:$C$21,2,FALSE)),Schedule_Updated!B56,VLOOKUP(B56,Sheet2!$B$2:$C$21,2,FALSE))</f>
        <v>Retrospective</v>
      </c>
      <c r="D56" s="8" t="s">
        <v>4</v>
      </c>
      <c r="E56" s="8">
        <f t="shared" si="0"/>
        <v>0</v>
      </c>
      <c r="F56" s="8">
        <f>VLOOKUP(B56,Schedule!$B$2:$E$29,4,FALSE)</f>
        <v>24</v>
      </c>
    </row>
    <row r="57" spans="1:12">
      <c r="A57" s="10"/>
      <c r="B57" s="8" t="s">
        <v>40</v>
      </c>
      <c r="C57" s="8" t="str">
        <f>IF(ISERROR(VLOOKUP(B57,Sheet2!$B$2:$C$21,2,FALSE)),Schedule_Updated!B57,VLOOKUP(B57,Sheet2!$B$2:$C$21,2,FALSE))</f>
        <v>Retrospective</v>
      </c>
      <c r="E57" s="8">
        <f t="shared" si="0"/>
        <v>0</v>
      </c>
      <c r="F57" s="8">
        <f>VLOOKUP(B57,Schedule!$B$2:$E$29,4,FALSE)</f>
        <v>24</v>
      </c>
    </row>
    <row r="58" spans="1:12">
      <c r="A58" s="10" t="s">
        <v>44</v>
      </c>
      <c r="B58" s="8" t="s">
        <v>45</v>
      </c>
      <c r="C58" s="8" t="str">
        <f>IF(ISERROR(VLOOKUP(B58,Sheet2!$B$2:$C$21,2,FALSE)),Schedule_Updated!B58,VLOOKUP(B58,Sheet2!$B$2:$C$21,2,FALSE))</f>
        <v>Retrospective</v>
      </c>
      <c r="D58" s="8" t="s">
        <v>100</v>
      </c>
      <c r="E58" s="8">
        <f t="shared" si="0"/>
        <v>0</v>
      </c>
      <c r="F58" s="8">
        <f>VLOOKUP(B58,Schedule!$B$2:$E$29,4,FALSE)</f>
        <v>13</v>
      </c>
    </row>
    <row r="59" spans="1:12">
      <c r="B59" s="8" t="s">
        <v>45</v>
      </c>
      <c r="C59" s="8" t="str">
        <f>IF(ISERROR(VLOOKUP(B59,Sheet2!$B$2:$C$21,2,FALSE)),Schedule_Updated!B59,VLOOKUP(B59,Sheet2!$B$2:$C$21,2,FALSE))</f>
        <v>Retrospective</v>
      </c>
      <c r="D59" s="8" t="s">
        <v>101</v>
      </c>
      <c r="E59" s="8">
        <f t="shared" si="0"/>
        <v>0</v>
      </c>
      <c r="F59" s="8">
        <f>VLOOKUP(B59,Schedule!$B$2:$E$29,4,FALSE)</f>
        <v>13</v>
      </c>
    </row>
    <row r="60" spans="1:12">
      <c r="B60" s="8" t="s">
        <v>45</v>
      </c>
      <c r="C60" s="8" t="str">
        <f>IF(ISERROR(VLOOKUP(B60,Sheet2!$B$2:$C$21,2,FALSE)),Schedule_Updated!B60,VLOOKUP(B60,Sheet2!$B$2:$C$21,2,FALSE))</f>
        <v>Retrospective</v>
      </c>
      <c r="D60" s="8" t="s">
        <v>102</v>
      </c>
      <c r="E60" s="8">
        <f t="shared" si="0"/>
        <v>0</v>
      </c>
      <c r="F60" s="8">
        <f>VLOOKUP(B60,Schedule!$B$2:$E$29,4,FALSE)</f>
        <v>13</v>
      </c>
    </row>
    <row r="61" spans="1:12">
      <c r="B61" s="8" t="s">
        <v>45</v>
      </c>
      <c r="C61" s="8" t="str">
        <f>IF(ISERROR(VLOOKUP(B61,Sheet2!$B$2:$C$21,2,FALSE)),Schedule_Updated!B61,VLOOKUP(B61,Sheet2!$B$2:$C$21,2,FALSE))</f>
        <v>Retrospective</v>
      </c>
      <c r="D61" s="8" t="s">
        <v>4</v>
      </c>
      <c r="E61" s="8">
        <f t="shared" si="0"/>
        <v>0</v>
      </c>
      <c r="F61" s="8">
        <f>VLOOKUP(B61,Schedule!$B$2:$E$29,4,FALSE)</f>
        <v>13</v>
      </c>
    </row>
    <row r="62" spans="1:12">
      <c r="B62" s="8" t="s">
        <v>45</v>
      </c>
      <c r="C62" s="8" t="str">
        <f>IF(ISERROR(VLOOKUP(B62,Sheet2!$B$2:$C$21,2,FALSE)),Schedule_Updated!B62,VLOOKUP(B62,Sheet2!$B$2:$C$21,2,FALSE))</f>
        <v>Retrospective</v>
      </c>
      <c r="E62" s="8">
        <f t="shared" si="0"/>
        <v>0</v>
      </c>
      <c r="F62" s="8">
        <f>VLOOKUP(B62,Schedule!$B$2:$E$29,4,FALSE)</f>
        <v>13</v>
      </c>
    </row>
    <row r="63" spans="1:12">
      <c r="B63" s="8" t="s">
        <v>57</v>
      </c>
      <c r="C63" s="8" t="str">
        <f>IF(ISERROR(VLOOKUP(B63,Sheet2!$B$2:$C$21,2,FALSE)),Schedule_Updated!B63,VLOOKUP(B63,Sheet2!$B$2:$C$21,2,FALSE))</f>
        <v>Retrospective</v>
      </c>
      <c r="D63" s="8" t="s">
        <v>100</v>
      </c>
      <c r="E63" s="8">
        <f t="shared" si="0"/>
        <v>0</v>
      </c>
      <c r="F63" s="8">
        <f>VLOOKUP(B63,Schedule!$B$2:$E$29,4,FALSE)</f>
        <v>0</v>
      </c>
    </row>
    <row r="64" spans="1:12">
      <c r="B64" s="8" t="s">
        <v>57</v>
      </c>
      <c r="C64" s="8" t="str">
        <f>IF(ISERROR(VLOOKUP(B64,Sheet2!$B$2:$C$21,2,FALSE)),Schedule_Updated!B64,VLOOKUP(B64,Sheet2!$B$2:$C$21,2,FALSE))</f>
        <v>Retrospective</v>
      </c>
      <c r="D64" s="8" t="s">
        <v>101</v>
      </c>
      <c r="E64" s="8">
        <f t="shared" si="0"/>
        <v>0</v>
      </c>
      <c r="F64" s="8">
        <f>VLOOKUP(B64,Schedule!$B$2:$E$29,4,FALSE)</f>
        <v>0</v>
      </c>
    </row>
    <row r="65" spans="1:9">
      <c r="B65" s="8" t="s">
        <v>57</v>
      </c>
      <c r="C65" s="8" t="str">
        <f>IF(ISERROR(VLOOKUP(B65,Sheet2!$B$2:$C$21,2,FALSE)),Schedule_Updated!B65,VLOOKUP(B65,Sheet2!$B$2:$C$21,2,FALSE))</f>
        <v>Retrospective</v>
      </c>
      <c r="D65" s="8" t="s">
        <v>102</v>
      </c>
      <c r="E65" s="8">
        <f t="shared" si="0"/>
        <v>0</v>
      </c>
      <c r="F65" s="8">
        <f>VLOOKUP(B65,Schedule!$B$2:$E$29,4,FALSE)</f>
        <v>0</v>
      </c>
    </row>
    <row r="66" spans="1:9">
      <c r="B66" s="8" t="s">
        <v>57</v>
      </c>
      <c r="C66" s="8" t="str">
        <f>IF(ISERROR(VLOOKUP(B66,Sheet2!$B$2:$C$21,2,FALSE)),Schedule_Updated!B66,VLOOKUP(B66,Sheet2!$B$2:$C$21,2,FALSE))</f>
        <v>Retrospective</v>
      </c>
      <c r="D66" s="8" t="s">
        <v>4</v>
      </c>
      <c r="E66" s="8">
        <f t="shared" si="0"/>
        <v>0</v>
      </c>
      <c r="F66" s="8">
        <f>VLOOKUP(B66,Schedule!$B$2:$E$29,4,FALSE)</f>
        <v>0</v>
      </c>
    </row>
    <row r="67" spans="1:9">
      <c r="B67" s="8" t="s">
        <v>57</v>
      </c>
      <c r="C67" s="8" t="str">
        <f>IF(ISERROR(VLOOKUP(B67,Sheet2!$B$2:$C$21,2,FALSE)),Schedule_Updated!B67,VLOOKUP(B67,Sheet2!$B$2:$C$21,2,FALSE))</f>
        <v>Retrospective</v>
      </c>
      <c r="E67" s="8">
        <f t="shared" si="0"/>
        <v>0</v>
      </c>
      <c r="F67" s="8">
        <f>VLOOKUP(B67,Schedule!$B$2:$E$29,4,FALSE)</f>
        <v>0</v>
      </c>
    </row>
    <row r="68" spans="1:9">
      <c r="B68" s="8" t="s">
        <v>13</v>
      </c>
      <c r="C68" s="8" t="str">
        <f>IF(ISERROR(VLOOKUP(B68,Sheet2!$B$2:$C$21,2,FALSE)),Schedule_Updated!B68,VLOOKUP(B68,Sheet2!$B$2:$C$21,2,FALSE))</f>
        <v xml:space="preserve">Excess factor </v>
      </c>
      <c r="D68" s="8" t="s">
        <v>100</v>
      </c>
      <c r="E68" s="8">
        <f t="shared" ref="E68:E131" si="1">SUM(G68:XFD68)</f>
        <v>0</v>
      </c>
      <c r="F68" s="8">
        <f>VLOOKUP(B68,Schedule!$B$2:$E$29,4,FALSE)</f>
        <v>16</v>
      </c>
    </row>
    <row r="69" spans="1:9">
      <c r="A69" s="2" t="s">
        <v>19</v>
      </c>
      <c r="B69" s="8" t="s">
        <v>13</v>
      </c>
      <c r="C69" s="8" t="str">
        <f>IF(ISERROR(VLOOKUP(B69,Sheet2!$B$2:$C$21,2,FALSE)),Schedule_Updated!B69,VLOOKUP(B69,Sheet2!$B$2:$C$21,2,FALSE))</f>
        <v xml:space="preserve">Excess factor </v>
      </c>
      <c r="D69" s="8" t="s">
        <v>101</v>
      </c>
      <c r="E69" s="8">
        <f t="shared" si="1"/>
        <v>0.5</v>
      </c>
      <c r="F69" s="8">
        <f>VLOOKUP(B69,Schedule!$B$2:$E$29,4,FALSE)</f>
        <v>16</v>
      </c>
      <c r="G69" s="13">
        <v>0.5</v>
      </c>
    </row>
    <row r="70" spans="1:9">
      <c r="B70" s="8" t="s">
        <v>13</v>
      </c>
      <c r="C70" s="8" t="str">
        <f>IF(ISERROR(VLOOKUP(B70,Sheet2!$B$2:$C$21,2,FALSE)),Schedule_Updated!B70,VLOOKUP(B70,Sheet2!$B$2:$C$21,2,FALSE))</f>
        <v xml:space="preserve">Excess factor </v>
      </c>
      <c r="D70" s="8" t="s">
        <v>102</v>
      </c>
      <c r="E70" s="8">
        <f t="shared" si="1"/>
        <v>0</v>
      </c>
      <c r="F70" s="8">
        <f>VLOOKUP(B70,Schedule!$B$2:$E$29,4,FALSE)</f>
        <v>16</v>
      </c>
    </row>
    <row r="71" spans="1:9">
      <c r="B71" s="8" t="s">
        <v>13</v>
      </c>
      <c r="C71" s="8" t="str">
        <f>IF(ISERROR(VLOOKUP(B71,Sheet2!$B$2:$C$21,2,FALSE)),Schedule_Updated!B71,VLOOKUP(B71,Sheet2!$B$2:$C$21,2,FALSE))</f>
        <v xml:space="preserve">Excess factor </v>
      </c>
      <c r="D71" s="8" t="s">
        <v>4</v>
      </c>
      <c r="E71" s="8">
        <f t="shared" si="1"/>
        <v>0</v>
      </c>
      <c r="F71" s="8">
        <f>VLOOKUP(B71,Schedule!$B$2:$E$29,4,FALSE)</f>
        <v>16</v>
      </c>
    </row>
    <row r="72" spans="1:9">
      <c r="B72" s="8" t="s">
        <v>13</v>
      </c>
      <c r="C72" s="8" t="str">
        <f>IF(ISERROR(VLOOKUP(B72,Sheet2!$B$2:$C$21,2,FALSE)),Schedule_Updated!B72,VLOOKUP(B72,Sheet2!$B$2:$C$21,2,FALSE))</f>
        <v xml:space="preserve">Excess factor </v>
      </c>
      <c r="E72" s="8">
        <f t="shared" si="1"/>
        <v>0</v>
      </c>
      <c r="F72" s="8">
        <f>VLOOKUP(B72,Schedule!$B$2:$E$29,4,FALSE)</f>
        <v>16</v>
      </c>
    </row>
    <row r="73" spans="1:9">
      <c r="B73" s="8" t="s">
        <v>27</v>
      </c>
      <c r="C73" s="8" t="str">
        <f>IF(ISERROR(VLOOKUP(B73,Sheet2!$B$2:$C$21,2,FALSE)),Schedule_Updated!B73,VLOOKUP(B73,Sheet2!$B$2:$C$21,2,FALSE))</f>
        <v>ILF/Excess</v>
      </c>
      <c r="D73" s="8" t="s">
        <v>100</v>
      </c>
      <c r="E73" s="8">
        <f t="shared" si="1"/>
        <v>0</v>
      </c>
      <c r="F73" s="8">
        <f>VLOOKUP(B73,Schedule!$B$2:$E$29,4,FALSE)</f>
        <v>28</v>
      </c>
    </row>
    <row r="74" spans="1:9">
      <c r="A74" s="2">
        <v>8.16</v>
      </c>
      <c r="B74" s="8" t="s">
        <v>27</v>
      </c>
      <c r="C74" s="8" t="str">
        <f>IF(ISERROR(VLOOKUP(B74,Sheet2!$B$2:$C$21,2,FALSE)),Schedule_Updated!B74,VLOOKUP(B74,Sheet2!$B$2:$C$21,2,FALSE))</f>
        <v>ILF/Excess</v>
      </c>
      <c r="D74" s="8" t="s">
        <v>101</v>
      </c>
      <c r="E74" s="8">
        <f t="shared" si="1"/>
        <v>1</v>
      </c>
      <c r="F74" s="8">
        <f>VLOOKUP(B74,Schedule!$B$2:$E$29,4,FALSE)</f>
        <v>28</v>
      </c>
      <c r="G74" s="13">
        <v>0.5</v>
      </c>
      <c r="H74" s="13">
        <v>0.5</v>
      </c>
    </row>
    <row r="75" spans="1:9">
      <c r="B75" s="8" t="s">
        <v>27</v>
      </c>
      <c r="C75" s="8" t="str">
        <f>IF(ISERROR(VLOOKUP(B75,Sheet2!$B$2:$C$21,2,FALSE)),Schedule_Updated!B75,VLOOKUP(B75,Sheet2!$B$2:$C$21,2,FALSE))</f>
        <v>ILF/Excess</v>
      </c>
      <c r="D75" s="8" t="s">
        <v>102</v>
      </c>
      <c r="E75" s="8">
        <f t="shared" si="1"/>
        <v>0</v>
      </c>
      <c r="F75" s="8">
        <f>VLOOKUP(B75,Schedule!$B$2:$E$29,4,FALSE)</f>
        <v>28</v>
      </c>
    </row>
    <row r="76" spans="1:9">
      <c r="B76" s="8" t="s">
        <v>27</v>
      </c>
      <c r="C76" s="8" t="str">
        <f>IF(ISERROR(VLOOKUP(B76,Sheet2!$B$2:$C$21,2,FALSE)),Schedule_Updated!B76,VLOOKUP(B76,Sheet2!$B$2:$C$21,2,FALSE))</f>
        <v>ILF/Excess</v>
      </c>
      <c r="D76" s="8" t="s">
        <v>4</v>
      </c>
      <c r="E76" s="8">
        <f t="shared" si="1"/>
        <v>0</v>
      </c>
      <c r="F76" s="8">
        <f>VLOOKUP(B76,Schedule!$B$2:$E$29,4,FALSE)</f>
        <v>28</v>
      </c>
    </row>
    <row r="77" spans="1:9">
      <c r="B77" s="8" t="s">
        <v>27</v>
      </c>
      <c r="C77" s="8" t="str">
        <f>IF(ISERROR(VLOOKUP(B77,Sheet2!$B$2:$C$21,2,FALSE)),Schedule_Updated!B77,VLOOKUP(B77,Sheet2!$B$2:$C$21,2,FALSE))</f>
        <v>ILF/Excess</v>
      </c>
      <c r="E77" s="8">
        <f t="shared" si="1"/>
        <v>0</v>
      </c>
      <c r="F77" s="8">
        <f>VLOOKUP(B77,Schedule!$B$2:$E$29,4,FALSE)</f>
        <v>28</v>
      </c>
    </row>
    <row r="78" spans="1:9">
      <c r="B78" s="8" t="s">
        <v>21</v>
      </c>
      <c r="C78" s="8" t="str">
        <f>IF(ISERROR(VLOOKUP(B78,Sheet2!$B$2:$C$21,2,FALSE)),Schedule_Updated!B78,VLOOKUP(B78,Sheet2!$B$2:$C$21,2,FALSE))</f>
        <v xml:space="preserve">Excess factor </v>
      </c>
      <c r="D78" s="8" t="s">
        <v>100</v>
      </c>
      <c r="E78" s="8">
        <f t="shared" si="1"/>
        <v>0</v>
      </c>
      <c r="F78" s="8">
        <f>VLOOKUP(B78,Schedule!$B$2:$E$29,4,FALSE)</f>
        <v>32</v>
      </c>
    </row>
    <row r="79" spans="1:9">
      <c r="A79" s="2">
        <v>8.17</v>
      </c>
      <c r="B79" s="8" t="s">
        <v>21</v>
      </c>
      <c r="C79" s="8" t="str">
        <f>IF(ISERROR(VLOOKUP(B79,Sheet2!$B$2:$C$21,2,FALSE)),Schedule_Updated!B79,VLOOKUP(B79,Sheet2!$B$2:$C$21,2,FALSE))</f>
        <v xml:space="preserve">Excess factor </v>
      </c>
      <c r="D79" s="8" t="s">
        <v>101</v>
      </c>
      <c r="E79" s="8">
        <f t="shared" si="1"/>
        <v>1</v>
      </c>
      <c r="F79" s="8">
        <f>VLOOKUP(B79,Schedule!$B$2:$E$29,4,FALSE)</f>
        <v>32</v>
      </c>
      <c r="I79" s="13">
        <v>1</v>
      </c>
    </row>
    <row r="80" spans="1:9">
      <c r="B80" s="8" t="s">
        <v>21</v>
      </c>
      <c r="C80" s="8" t="str">
        <f>IF(ISERROR(VLOOKUP(B80,Sheet2!$B$2:$C$21,2,FALSE)),Schedule_Updated!B80,VLOOKUP(B80,Sheet2!$B$2:$C$21,2,FALSE))</f>
        <v xml:space="preserve">Excess factor </v>
      </c>
      <c r="D80" s="8" t="s">
        <v>102</v>
      </c>
      <c r="E80" s="8">
        <f t="shared" si="1"/>
        <v>0</v>
      </c>
      <c r="F80" s="8">
        <f>VLOOKUP(B80,Schedule!$B$2:$E$29,4,FALSE)</f>
        <v>32</v>
      </c>
    </row>
    <row r="81" spans="1:10">
      <c r="B81" s="8" t="s">
        <v>21</v>
      </c>
      <c r="C81" s="8" t="str">
        <f>IF(ISERROR(VLOOKUP(B81,Sheet2!$B$2:$C$21,2,FALSE)),Schedule_Updated!B81,VLOOKUP(B81,Sheet2!$B$2:$C$21,2,FALSE))</f>
        <v xml:space="preserve">Excess factor </v>
      </c>
      <c r="D81" s="8" t="s">
        <v>4</v>
      </c>
      <c r="E81" s="8">
        <f t="shared" si="1"/>
        <v>0</v>
      </c>
      <c r="F81" s="8">
        <f>VLOOKUP(B81,Schedule!$B$2:$E$29,4,FALSE)</f>
        <v>32</v>
      </c>
    </row>
    <row r="82" spans="1:10">
      <c r="B82" s="8" t="s">
        <v>21</v>
      </c>
      <c r="C82" s="8" t="str">
        <f>IF(ISERROR(VLOOKUP(B82,Sheet2!$B$2:$C$21,2,FALSE)),Schedule_Updated!B82,VLOOKUP(B82,Sheet2!$B$2:$C$21,2,FALSE))</f>
        <v xml:space="preserve">Excess factor </v>
      </c>
      <c r="E82" s="8">
        <f t="shared" si="1"/>
        <v>0</v>
      </c>
      <c r="F82" s="8">
        <f>VLOOKUP(B82,Schedule!$B$2:$E$29,4,FALSE)</f>
        <v>32</v>
      </c>
    </row>
    <row r="83" spans="1:10">
      <c r="B83" s="8" t="s">
        <v>38</v>
      </c>
      <c r="C83" s="8" t="str">
        <f>IF(ISERROR(VLOOKUP(B83,Sheet2!$B$2:$C$21,2,FALSE)),Schedule_Updated!B83,VLOOKUP(B83,Sheet2!$B$2:$C$21,2,FALSE))</f>
        <v xml:space="preserve">Excess factor </v>
      </c>
      <c r="D83" s="8" t="s">
        <v>100</v>
      </c>
      <c r="E83" s="8">
        <f t="shared" si="1"/>
        <v>0</v>
      </c>
      <c r="F83" s="8">
        <f>VLOOKUP(B83,Schedule!$B$2:$E$29,4,FALSE)</f>
        <v>25</v>
      </c>
    </row>
    <row r="84" spans="1:10">
      <c r="A84" s="2">
        <v>8.18</v>
      </c>
      <c r="B84" s="8" t="s">
        <v>38</v>
      </c>
      <c r="C84" s="8" t="str">
        <f>IF(ISERROR(VLOOKUP(B84,Sheet2!$B$2:$C$21,2,FALSE)),Schedule_Updated!B84,VLOOKUP(B84,Sheet2!$B$2:$C$21,2,FALSE))</f>
        <v xml:space="preserve">Excess factor </v>
      </c>
      <c r="D84" s="8" t="s">
        <v>101</v>
      </c>
      <c r="E84" s="8">
        <f t="shared" si="1"/>
        <v>0.5</v>
      </c>
      <c r="F84" s="8">
        <f>VLOOKUP(B84,Schedule!$B$2:$E$29,4,FALSE)</f>
        <v>25</v>
      </c>
      <c r="J84" s="13">
        <v>0.5</v>
      </c>
    </row>
    <row r="85" spans="1:10">
      <c r="B85" s="8" t="s">
        <v>38</v>
      </c>
      <c r="C85" s="8" t="str">
        <f>IF(ISERROR(VLOOKUP(B85,Sheet2!$B$2:$C$21,2,FALSE)),Schedule_Updated!B85,VLOOKUP(B85,Sheet2!$B$2:$C$21,2,FALSE))</f>
        <v xml:space="preserve">Excess factor </v>
      </c>
      <c r="D85" s="8" t="s">
        <v>102</v>
      </c>
      <c r="E85" s="8">
        <f t="shared" si="1"/>
        <v>0</v>
      </c>
      <c r="F85" s="8">
        <f>VLOOKUP(B85,Schedule!$B$2:$E$29,4,FALSE)</f>
        <v>25</v>
      </c>
    </row>
    <row r="86" spans="1:10">
      <c r="B86" s="8" t="s">
        <v>38</v>
      </c>
      <c r="C86" s="8" t="str">
        <f>IF(ISERROR(VLOOKUP(B86,Sheet2!$B$2:$C$21,2,FALSE)),Schedule_Updated!B86,VLOOKUP(B86,Sheet2!$B$2:$C$21,2,FALSE))</f>
        <v xml:space="preserve">Excess factor </v>
      </c>
      <c r="D86" s="8" t="s">
        <v>4</v>
      </c>
      <c r="E86" s="8">
        <f t="shared" si="1"/>
        <v>0</v>
      </c>
      <c r="F86" s="8">
        <f>VLOOKUP(B86,Schedule!$B$2:$E$29,4,FALSE)</f>
        <v>25</v>
      </c>
    </row>
    <row r="87" spans="1:10">
      <c r="B87" s="8" t="s">
        <v>38</v>
      </c>
      <c r="C87" s="8" t="str">
        <f>IF(ISERROR(VLOOKUP(B87,Sheet2!$B$2:$C$21,2,FALSE)),Schedule_Updated!B87,VLOOKUP(B87,Sheet2!$B$2:$C$21,2,FALSE))</f>
        <v xml:space="preserve">Excess factor </v>
      </c>
      <c r="E87" s="8">
        <f t="shared" si="1"/>
        <v>0</v>
      </c>
      <c r="F87" s="8">
        <f>VLOOKUP(B87,Schedule!$B$2:$E$29,4,FALSE)</f>
        <v>25</v>
      </c>
    </row>
    <row r="88" spans="1:10">
      <c r="A88" s="2" t="s">
        <v>51</v>
      </c>
      <c r="B88" s="8" t="s">
        <v>50</v>
      </c>
      <c r="C88" s="8" t="str">
        <f>IF(ISERROR(VLOOKUP(B88,Sheet2!$B$2:$C$21,2,FALSE)),Schedule_Updated!B88,VLOOKUP(B88,Sheet2!$B$2:$C$21,2,FALSE))</f>
        <v>Experience</v>
      </c>
      <c r="D88" s="8" t="s">
        <v>100</v>
      </c>
      <c r="E88" s="8">
        <f t="shared" si="1"/>
        <v>2</v>
      </c>
      <c r="F88" s="8">
        <f>VLOOKUP(B88,Schedule!$B$2:$E$29,4,FALSE)</f>
        <v>25</v>
      </c>
      <c r="G88" s="13">
        <v>1</v>
      </c>
      <c r="H88" s="13">
        <v>1</v>
      </c>
    </row>
    <row r="89" spans="1:10">
      <c r="B89" s="8" t="s">
        <v>50</v>
      </c>
      <c r="C89" s="8" t="str">
        <f>IF(ISERROR(VLOOKUP(B89,Sheet2!$B$2:$C$21,2,FALSE)),Schedule_Updated!B89,VLOOKUP(B89,Sheet2!$B$2:$C$21,2,FALSE))</f>
        <v>Experience</v>
      </c>
      <c r="D89" s="8" t="s">
        <v>101</v>
      </c>
      <c r="E89" s="8">
        <f t="shared" si="1"/>
        <v>0</v>
      </c>
      <c r="F89" s="8">
        <f>VLOOKUP(B89,Schedule!$B$2:$E$29,4,FALSE)</f>
        <v>25</v>
      </c>
    </row>
    <row r="90" spans="1:10">
      <c r="B90" s="8" t="s">
        <v>50</v>
      </c>
      <c r="C90" s="8" t="str">
        <f>IF(ISERROR(VLOOKUP(B90,Sheet2!$B$2:$C$21,2,FALSE)),Schedule_Updated!B90,VLOOKUP(B90,Sheet2!$B$2:$C$21,2,FALSE))</f>
        <v>Experience</v>
      </c>
      <c r="D90" s="8" t="s">
        <v>102</v>
      </c>
      <c r="E90" s="8">
        <f t="shared" si="1"/>
        <v>0</v>
      </c>
      <c r="F90" s="8">
        <f>VLOOKUP(B90,Schedule!$B$2:$E$29,4,FALSE)</f>
        <v>25</v>
      </c>
    </row>
    <row r="91" spans="1:10">
      <c r="B91" s="8" t="s">
        <v>50</v>
      </c>
      <c r="C91" s="8" t="str">
        <f>IF(ISERROR(VLOOKUP(B91,Sheet2!$B$2:$C$21,2,FALSE)),Schedule_Updated!B91,VLOOKUP(B91,Sheet2!$B$2:$C$21,2,FALSE))</f>
        <v>Experience</v>
      </c>
      <c r="D91" s="8" t="s">
        <v>4</v>
      </c>
      <c r="E91" s="8">
        <f t="shared" si="1"/>
        <v>0</v>
      </c>
      <c r="F91" s="8">
        <f>VLOOKUP(B91,Schedule!$B$2:$E$29,4,FALSE)</f>
        <v>25</v>
      </c>
    </row>
    <row r="92" spans="1:10">
      <c r="B92" s="8" t="s">
        <v>50</v>
      </c>
      <c r="C92" s="8" t="str">
        <f>IF(ISERROR(VLOOKUP(B92,Sheet2!$B$2:$C$21,2,FALSE)),Schedule_Updated!B92,VLOOKUP(B92,Sheet2!$B$2:$C$21,2,FALSE))</f>
        <v>Experience</v>
      </c>
      <c r="E92" s="8">
        <f t="shared" si="1"/>
        <v>0</v>
      </c>
      <c r="F92" s="8">
        <f>VLOOKUP(B92,Schedule!$B$2:$E$29,4,FALSE)</f>
        <v>25</v>
      </c>
    </row>
    <row r="93" spans="1:10">
      <c r="B93" s="8" t="s">
        <v>56</v>
      </c>
      <c r="C93" s="8" t="str">
        <f>IF(ISERROR(VLOOKUP(B93,Sheet2!$B$2:$C$21,2,FALSE)),Schedule_Updated!B93,VLOOKUP(B93,Sheet2!$B$2:$C$21,2,FALSE))</f>
        <v>Experience</v>
      </c>
      <c r="D93" s="8" t="s">
        <v>100</v>
      </c>
      <c r="E93" s="8">
        <f t="shared" si="1"/>
        <v>0</v>
      </c>
      <c r="F93" s="8">
        <f>VLOOKUP(B93,Schedule!$B$2:$E$29,4,FALSE)</f>
        <v>0</v>
      </c>
    </row>
    <row r="94" spans="1:10">
      <c r="B94" s="8" t="s">
        <v>56</v>
      </c>
      <c r="C94" s="8" t="str">
        <f>IF(ISERROR(VLOOKUP(B94,Sheet2!$B$2:$C$21,2,FALSE)),Schedule_Updated!B94,VLOOKUP(B94,Sheet2!$B$2:$C$21,2,FALSE))</f>
        <v>Experience</v>
      </c>
      <c r="D94" s="8" t="s">
        <v>101</v>
      </c>
      <c r="E94" s="8">
        <f t="shared" si="1"/>
        <v>0</v>
      </c>
      <c r="F94" s="8">
        <f>VLOOKUP(B94,Schedule!$B$2:$E$29,4,FALSE)</f>
        <v>0</v>
      </c>
    </row>
    <row r="95" spans="1:10">
      <c r="B95" s="8" t="s">
        <v>56</v>
      </c>
      <c r="C95" s="8" t="str">
        <f>IF(ISERROR(VLOOKUP(B95,Sheet2!$B$2:$C$21,2,FALSE)),Schedule_Updated!B95,VLOOKUP(B95,Sheet2!$B$2:$C$21,2,FALSE))</f>
        <v>Experience</v>
      </c>
      <c r="D95" s="8" t="s">
        <v>102</v>
      </c>
      <c r="E95" s="8">
        <f t="shared" si="1"/>
        <v>0</v>
      </c>
      <c r="F95" s="8">
        <f>VLOOKUP(B95,Schedule!$B$2:$E$29,4,FALSE)</f>
        <v>0</v>
      </c>
    </row>
    <row r="96" spans="1:10">
      <c r="B96" s="8" t="s">
        <v>56</v>
      </c>
      <c r="C96" s="8" t="str">
        <f>IF(ISERROR(VLOOKUP(B96,Sheet2!$B$2:$C$21,2,FALSE)),Schedule_Updated!B96,VLOOKUP(B96,Sheet2!$B$2:$C$21,2,FALSE))</f>
        <v>Experience</v>
      </c>
      <c r="D96" s="8" t="s">
        <v>4</v>
      </c>
      <c r="E96" s="8">
        <f t="shared" si="1"/>
        <v>0</v>
      </c>
      <c r="F96" s="8">
        <f>VLOOKUP(B96,Schedule!$B$2:$E$29,4,FALSE)</f>
        <v>0</v>
      </c>
    </row>
    <row r="97" spans="2:6">
      <c r="B97" s="8" t="s">
        <v>56</v>
      </c>
      <c r="C97" s="8" t="str">
        <f>IF(ISERROR(VLOOKUP(B97,Sheet2!$B$2:$C$21,2,FALSE)),Schedule_Updated!B97,VLOOKUP(B97,Sheet2!$B$2:$C$21,2,FALSE))</f>
        <v>Experience</v>
      </c>
      <c r="E97" s="8">
        <f t="shared" si="1"/>
        <v>0</v>
      </c>
      <c r="F97" s="8">
        <f>VLOOKUP(B97,Schedule!$B$2:$E$29,4,FALSE)</f>
        <v>0</v>
      </c>
    </row>
    <row r="98" spans="2:6">
      <c r="B98" s="8" t="s">
        <v>6</v>
      </c>
      <c r="C98" s="8" t="str">
        <f>IF(ISERROR(VLOOKUP(B98,Sheet2!$B$2:$C$21,2,FALSE)),Schedule_Updated!B98,VLOOKUP(B98,Sheet2!$B$2:$C$21,2,FALSE))</f>
        <v>Experience</v>
      </c>
      <c r="D98" s="8" t="s">
        <v>100</v>
      </c>
      <c r="E98" s="8">
        <f t="shared" si="1"/>
        <v>0</v>
      </c>
      <c r="F98" s="8">
        <f>VLOOKUP(B98,Schedule!$B$2:$E$29,4,FALSE)</f>
        <v>17</v>
      </c>
    </row>
    <row r="99" spans="2:6">
      <c r="B99" s="8" t="s">
        <v>6</v>
      </c>
      <c r="C99" s="8" t="str">
        <f>IF(ISERROR(VLOOKUP(B99,Sheet2!$B$2:$C$21,2,FALSE)),Schedule_Updated!B99,VLOOKUP(B99,Sheet2!$B$2:$C$21,2,FALSE))</f>
        <v>Experience</v>
      </c>
      <c r="D99" s="8" t="s">
        <v>101</v>
      </c>
      <c r="E99" s="8">
        <f t="shared" si="1"/>
        <v>0</v>
      </c>
      <c r="F99" s="8">
        <f>VLOOKUP(B99,Schedule!$B$2:$E$29,4,FALSE)</f>
        <v>17</v>
      </c>
    </row>
    <row r="100" spans="2:6">
      <c r="B100" s="8" t="s">
        <v>6</v>
      </c>
      <c r="C100" s="8" t="str">
        <f>IF(ISERROR(VLOOKUP(B100,Sheet2!$B$2:$C$21,2,FALSE)),Schedule_Updated!B100,VLOOKUP(B100,Sheet2!$B$2:$C$21,2,FALSE))</f>
        <v>Experience</v>
      </c>
      <c r="D100" s="8" t="s">
        <v>102</v>
      </c>
      <c r="E100" s="8">
        <f t="shared" si="1"/>
        <v>0</v>
      </c>
      <c r="F100" s="8">
        <f>VLOOKUP(B100,Schedule!$B$2:$E$29,4,FALSE)</f>
        <v>17</v>
      </c>
    </row>
    <row r="101" spans="2:6">
      <c r="B101" s="8" t="s">
        <v>6</v>
      </c>
      <c r="C101" s="8" t="str">
        <f>IF(ISERROR(VLOOKUP(B101,Sheet2!$B$2:$C$21,2,FALSE)),Schedule_Updated!B101,VLOOKUP(B101,Sheet2!$B$2:$C$21,2,FALSE))</f>
        <v>Experience</v>
      </c>
      <c r="D101" s="8" t="s">
        <v>4</v>
      </c>
      <c r="E101" s="8">
        <f t="shared" si="1"/>
        <v>0</v>
      </c>
      <c r="F101" s="8">
        <f>VLOOKUP(B101,Schedule!$B$2:$E$29,4,FALSE)</f>
        <v>17</v>
      </c>
    </row>
    <row r="102" spans="2:6">
      <c r="B102" s="8" t="s">
        <v>6</v>
      </c>
      <c r="C102" s="8" t="str">
        <f>IF(ISERROR(VLOOKUP(B102,Sheet2!$B$2:$C$21,2,FALSE)),Schedule_Updated!B102,VLOOKUP(B102,Sheet2!$B$2:$C$21,2,FALSE))</f>
        <v>Experience</v>
      </c>
      <c r="E102" s="8">
        <f t="shared" si="1"/>
        <v>0</v>
      </c>
      <c r="F102" s="8">
        <f>VLOOKUP(B102,Schedule!$B$2:$E$29,4,FALSE)</f>
        <v>17</v>
      </c>
    </row>
    <row r="103" spans="2:6">
      <c r="B103" s="8" t="s">
        <v>52</v>
      </c>
      <c r="C103" s="8" t="str">
        <f>IF(ISERROR(VLOOKUP(B103,Sheet2!$B$2:$C$21,2,FALSE)),Schedule_Updated!B103,VLOOKUP(B103,Sheet2!$B$2:$C$21,2,FALSE))</f>
        <v>Experience</v>
      </c>
      <c r="D103" s="8" t="s">
        <v>100</v>
      </c>
      <c r="E103" s="8">
        <f t="shared" si="1"/>
        <v>0</v>
      </c>
      <c r="F103" s="8">
        <f>VLOOKUP(B103,Schedule!$B$2:$E$29,4,FALSE)</f>
        <v>0</v>
      </c>
    </row>
    <row r="104" spans="2:6">
      <c r="B104" s="8" t="s">
        <v>52</v>
      </c>
      <c r="C104" s="8" t="str">
        <f>IF(ISERROR(VLOOKUP(B104,Sheet2!$B$2:$C$21,2,FALSE)),Schedule_Updated!B104,VLOOKUP(B104,Sheet2!$B$2:$C$21,2,FALSE))</f>
        <v>Experience</v>
      </c>
      <c r="D104" s="8" t="s">
        <v>101</v>
      </c>
      <c r="E104" s="8">
        <f t="shared" si="1"/>
        <v>0</v>
      </c>
      <c r="F104" s="8">
        <f>VLOOKUP(B104,Schedule!$B$2:$E$29,4,FALSE)</f>
        <v>0</v>
      </c>
    </row>
    <row r="105" spans="2:6">
      <c r="B105" s="8" t="s">
        <v>52</v>
      </c>
      <c r="C105" s="8" t="str">
        <f>IF(ISERROR(VLOOKUP(B105,Sheet2!$B$2:$C$21,2,FALSE)),Schedule_Updated!B105,VLOOKUP(B105,Sheet2!$B$2:$C$21,2,FALSE))</f>
        <v>Experience</v>
      </c>
      <c r="D105" s="8" t="s">
        <v>102</v>
      </c>
      <c r="E105" s="8">
        <f t="shared" si="1"/>
        <v>0</v>
      </c>
      <c r="F105" s="8">
        <f>VLOOKUP(B105,Schedule!$B$2:$E$29,4,FALSE)</f>
        <v>0</v>
      </c>
    </row>
    <row r="106" spans="2:6">
      <c r="B106" s="8" t="s">
        <v>52</v>
      </c>
      <c r="C106" s="8" t="str">
        <f>IF(ISERROR(VLOOKUP(B106,Sheet2!$B$2:$C$21,2,FALSE)),Schedule_Updated!B106,VLOOKUP(B106,Sheet2!$B$2:$C$21,2,FALSE))</f>
        <v>Experience</v>
      </c>
      <c r="D106" s="8" t="s">
        <v>4</v>
      </c>
      <c r="E106" s="8">
        <f t="shared" si="1"/>
        <v>0</v>
      </c>
      <c r="F106" s="8">
        <f>VLOOKUP(B106,Schedule!$B$2:$E$29,4,FALSE)</f>
        <v>0</v>
      </c>
    </row>
    <row r="107" spans="2:6">
      <c r="B107" s="8" t="s">
        <v>52</v>
      </c>
      <c r="C107" s="8" t="str">
        <f>IF(ISERROR(VLOOKUP(B107,Sheet2!$B$2:$C$21,2,FALSE)),Schedule_Updated!B107,VLOOKUP(B107,Sheet2!$B$2:$C$21,2,FALSE))</f>
        <v>Experience</v>
      </c>
      <c r="E107" s="8">
        <f t="shared" si="1"/>
        <v>0</v>
      </c>
      <c r="F107" s="8">
        <f>VLOOKUP(B107,Schedule!$B$2:$E$29,4,FALSE)</f>
        <v>0</v>
      </c>
    </row>
    <row r="108" spans="2:6">
      <c r="B108" s="8" t="s">
        <v>67</v>
      </c>
      <c r="C108" s="8" t="str">
        <f>IF(ISERROR(VLOOKUP(B108,Sheet2!$B$2:$C$21,2,FALSE)),Schedule_Updated!B108,VLOOKUP(B108,Sheet2!$B$2:$C$21,2,FALSE))</f>
        <v>GL Experience &amp; Schedule</v>
      </c>
      <c r="D108" s="8" t="s">
        <v>100</v>
      </c>
      <c r="E108" s="8">
        <f t="shared" si="1"/>
        <v>0</v>
      </c>
      <c r="F108" s="8">
        <f>VLOOKUP(B108,Schedule!$B$2:$E$29,4,FALSE)</f>
        <v>0</v>
      </c>
    </row>
    <row r="109" spans="2:6">
      <c r="B109" s="8" t="s">
        <v>67</v>
      </c>
      <c r="C109" s="8" t="str">
        <f>IF(ISERROR(VLOOKUP(B109,Sheet2!$B$2:$C$21,2,FALSE)),Schedule_Updated!B109,VLOOKUP(B109,Sheet2!$B$2:$C$21,2,FALSE))</f>
        <v>GL Experience &amp; Schedule</v>
      </c>
      <c r="D109" s="8" t="s">
        <v>101</v>
      </c>
      <c r="E109" s="8">
        <f t="shared" si="1"/>
        <v>0</v>
      </c>
      <c r="F109" s="8">
        <f>VLOOKUP(B109,Schedule!$B$2:$E$29,4,FALSE)</f>
        <v>0</v>
      </c>
    </row>
    <row r="110" spans="2:6">
      <c r="B110" s="8" t="s">
        <v>67</v>
      </c>
      <c r="C110" s="8" t="str">
        <f>IF(ISERROR(VLOOKUP(B110,Sheet2!$B$2:$C$21,2,FALSE)),Schedule_Updated!B110,VLOOKUP(B110,Sheet2!$B$2:$C$21,2,FALSE))</f>
        <v>GL Experience &amp; Schedule</v>
      </c>
      <c r="D110" s="8" t="s">
        <v>102</v>
      </c>
      <c r="E110" s="8">
        <f t="shared" si="1"/>
        <v>0</v>
      </c>
      <c r="F110" s="8">
        <f>VLOOKUP(B110,Schedule!$B$2:$E$29,4,FALSE)</f>
        <v>0</v>
      </c>
    </row>
    <row r="111" spans="2:6">
      <c r="B111" s="8" t="s">
        <v>67</v>
      </c>
      <c r="C111" s="8" t="str">
        <f>IF(ISERROR(VLOOKUP(B111,Sheet2!$B$2:$C$21,2,FALSE)),Schedule_Updated!B111,VLOOKUP(B111,Sheet2!$B$2:$C$21,2,FALSE))</f>
        <v>GL Experience &amp; Schedule</v>
      </c>
      <c r="D111" s="8" t="s">
        <v>4</v>
      </c>
      <c r="E111" s="8">
        <f t="shared" si="1"/>
        <v>0</v>
      </c>
      <c r="F111" s="8">
        <f>VLOOKUP(B111,Schedule!$B$2:$E$29,4,FALSE)</f>
        <v>0</v>
      </c>
    </row>
    <row r="112" spans="2:6">
      <c r="B112" s="8" t="s">
        <v>67</v>
      </c>
      <c r="C112" s="8" t="str">
        <f>IF(ISERROR(VLOOKUP(B112,Sheet2!$B$2:$C$21,2,FALSE)),Schedule_Updated!B112,VLOOKUP(B112,Sheet2!$B$2:$C$21,2,FALSE))</f>
        <v>GL Experience &amp; Schedule</v>
      </c>
      <c r="E112" s="8">
        <f t="shared" si="1"/>
        <v>0</v>
      </c>
      <c r="F112" s="8">
        <f>VLOOKUP(B112,Schedule!$B$2:$E$29,4,FALSE)</f>
        <v>0</v>
      </c>
    </row>
    <row r="113" spans="1:11">
      <c r="A113" s="2">
        <v>8.19</v>
      </c>
      <c r="B113" s="8" t="s">
        <v>62</v>
      </c>
      <c r="C113" s="8" t="str">
        <f>IF(ISERROR(VLOOKUP(B113,Sheet2!$B$2:$C$21,2,FALSE)),Schedule_Updated!B113,VLOOKUP(B113,Sheet2!$B$2:$C$21,2,FALSE))</f>
        <v>LDD</v>
      </c>
      <c r="D113" s="8" t="s">
        <v>100</v>
      </c>
      <c r="E113" s="8">
        <f t="shared" si="1"/>
        <v>0.5</v>
      </c>
      <c r="F113" s="8">
        <f>VLOOKUP(B113,Schedule!$B$2:$E$29,4,FALSE)</f>
        <v>17</v>
      </c>
      <c r="K113" s="13">
        <v>0.5</v>
      </c>
    </row>
    <row r="114" spans="1:11">
      <c r="B114" s="8" t="s">
        <v>62</v>
      </c>
      <c r="C114" s="8" t="str">
        <f>IF(ISERROR(VLOOKUP(B114,Sheet2!$B$2:$C$21,2,FALSE)),Schedule_Updated!B114,VLOOKUP(B114,Sheet2!$B$2:$C$21,2,FALSE))</f>
        <v>LDD</v>
      </c>
      <c r="D114" s="8" t="s">
        <v>101</v>
      </c>
      <c r="E114" s="8">
        <f t="shared" si="1"/>
        <v>0</v>
      </c>
      <c r="F114" s="8">
        <f>VLOOKUP(B114,Schedule!$B$2:$E$29,4,FALSE)</f>
        <v>17</v>
      </c>
    </row>
    <row r="115" spans="1:11">
      <c r="B115" s="8" t="s">
        <v>62</v>
      </c>
      <c r="C115" s="8" t="str">
        <f>IF(ISERROR(VLOOKUP(B115,Sheet2!$B$2:$C$21,2,FALSE)),Schedule_Updated!B115,VLOOKUP(B115,Sheet2!$B$2:$C$21,2,FALSE))</f>
        <v>LDD</v>
      </c>
      <c r="D115" s="8" t="s">
        <v>102</v>
      </c>
      <c r="E115" s="8">
        <f t="shared" si="1"/>
        <v>0</v>
      </c>
      <c r="F115" s="8">
        <f>VLOOKUP(B115,Schedule!$B$2:$E$29,4,FALSE)</f>
        <v>17</v>
      </c>
    </row>
    <row r="116" spans="1:11">
      <c r="B116" s="8" t="s">
        <v>62</v>
      </c>
      <c r="C116" s="8" t="str">
        <f>IF(ISERROR(VLOOKUP(B116,Sheet2!$B$2:$C$21,2,FALSE)),Schedule_Updated!B116,VLOOKUP(B116,Sheet2!$B$2:$C$21,2,FALSE))</f>
        <v>LDD</v>
      </c>
      <c r="D116" s="8" t="s">
        <v>4</v>
      </c>
      <c r="E116" s="8">
        <f t="shared" si="1"/>
        <v>0</v>
      </c>
      <c r="F116" s="8">
        <f>VLOOKUP(B116,Schedule!$B$2:$E$29,4,FALSE)</f>
        <v>17</v>
      </c>
    </row>
    <row r="117" spans="1:11">
      <c r="B117" s="8" t="s">
        <v>62</v>
      </c>
      <c r="C117" s="8" t="str">
        <f>IF(ISERROR(VLOOKUP(B117,Sheet2!$B$2:$C$21,2,FALSE)),Schedule_Updated!B117,VLOOKUP(B117,Sheet2!$B$2:$C$21,2,FALSE))</f>
        <v>LDD</v>
      </c>
      <c r="E117" s="8">
        <f t="shared" si="1"/>
        <v>0</v>
      </c>
      <c r="F117" s="8">
        <f>VLOOKUP(B117,Schedule!$B$2:$E$29,4,FALSE)</f>
        <v>17</v>
      </c>
    </row>
    <row r="118" spans="1:11">
      <c r="A118" s="2">
        <v>8.18</v>
      </c>
      <c r="B118" s="8" t="s">
        <v>63</v>
      </c>
      <c r="C118" s="8" t="str">
        <f>IF(ISERROR(VLOOKUP(B118,Sheet2!$B$2:$C$21,2,FALSE)),Schedule_Updated!B118,VLOOKUP(B118,Sheet2!$B$2:$C$21,2,FALSE))</f>
        <v>LDD</v>
      </c>
      <c r="D118" s="8" t="s">
        <v>100</v>
      </c>
      <c r="E118" s="8">
        <f t="shared" si="1"/>
        <v>1</v>
      </c>
      <c r="F118" s="8">
        <f>VLOOKUP(B118,Schedule!$B$2:$E$29,4,FALSE)</f>
        <v>25</v>
      </c>
      <c r="J118" s="13">
        <v>1</v>
      </c>
    </row>
    <row r="119" spans="1:11">
      <c r="B119" s="8" t="s">
        <v>63</v>
      </c>
      <c r="C119" s="8" t="str">
        <f>IF(ISERROR(VLOOKUP(B119,Sheet2!$B$2:$C$21,2,FALSE)),Schedule_Updated!B119,VLOOKUP(B119,Sheet2!$B$2:$C$21,2,FALSE))</f>
        <v>LDD</v>
      </c>
      <c r="D119" s="8" t="s">
        <v>101</v>
      </c>
      <c r="E119" s="8">
        <f t="shared" si="1"/>
        <v>0</v>
      </c>
      <c r="F119" s="8">
        <f>VLOOKUP(B119,Schedule!$B$2:$E$29,4,FALSE)</f>
        <v>25</v>
      </c>
    </row>
    <row r="120" spans="1:11">
      <c r="B120" s="8" t="s">
        <v>63</v>
      </c>
      <c r="C120" s="8" t="str">
        <f>IF(ISERROR(VLOOKUP(B120,Sheet2!$B$2:$C$21,2,FALSE)),Schedule_Updated!B120,VLOOKUP(B120,Sheet2!$B$2:$C$21,2,FALSE))</f>
        <v>LDD</v>
      </c>
      <c r="D120" s="8" t="s">
        <v>102</v>
      </c>
      <c r="E120" s="8">
        <f t="shared" si="1"/>
        <v>0</v>
      </c>
      <c r="F120" s="8">
        <f>VLOOKUP(B120,Schedule!$B$2:$E$29,4,FALSE)</f>
        <v>25</v>
      </c>
    </row>
    <row r="121" spans="1:11">
      <c r="B121" s="8" t="s">
        <v>63</v>
      </c>
      <c r="C121" s="8" t="str">
        <f>IF(ISERROR(VLOOKUP(B121,Sheet2!$B$2:$C$21,2,FALSE)),Schedule_Updated!B121,VLOOKUP(B121,Sheet2!$B$2:$C$21,2,FALSE))</f>
        <v>LDD</v>
      </c>
      <c r="D121" s="8" t="s">
        <v>4</v>
      </c>
      <c r="E121" s="8">
        <f t="shared" si="1"/>
        <v>0</v>
      </c>
      <c r="F121" s="8">
        <f>VLOOKUP(B121,Schedule!$B$2:$E$29,4,FALSE)</f>
        <v>25</v>
      </c>
    </row>
    <row r="122" spans="1:11">
      <c r="B122" s="8" t="s">
        <v>63</v>
      </c>
      <c r="C122" s="8" t="str">
        <f>IF(ISERROR(VLOOKUP(B122,Sheet2!$B$2:$C$21,2,FALSE)),Schedule_Updated!B122,VLOOKUP(B122,Sheet2!$B$2:$C$21,2,FALSE))</f>
        <v>LDD</v>
      </c>
      <c r="E122" s="8">
        <f t="shared" si="1"/>
        <v>0</v>
      </c>
      <c r="F122" s="8">
        <f>VLOOKUP(B122,Schedule!$B$2:$E$29,4,FALSE)</f>
        <v>25</v>
      </c>
    </row>
    <row r="123" spans="1:11">
      <c r="B123" s="8" t="s">
        <v>60</v>
      </c>
      <c r="C123" s="8" t="str">
        <f>IF(ISERROR(VLOOKUP(B123,Sheet2!$B$2:$C$21,2,FALSE)),Schedule_Updated!B123,VLOOKUP(B123,Sheet2!$B$2:$C$21,2,FALSE))</f>
        <v>LDD</v>
      </c>
      <c r="D123" s="8" t="s">
        <v>100</v>
      </c>
      <c r="E123" s="8">
        <f t="shared" si="1"/>
        <v>0</v>
      </c>
      <c r="F123" s="8">
        <f>VLOOKUP(B123,Schedule!$B$2:$E$29,4,FALSE)</f>
        <v>8</v>
      </c>
    </row>
    <row r="124" spans="1:11">
      <c r="B124" s="8" t="s">
        <v>60</v>
      </c>
      <c r="C124" s="8" t="str">
        <f>IF(ISERROR(VLOOKUP(B124,Sheet2!$B$2:$C$21,2,FALSE)),Schedule_Updated!B124,VLOOKUP(B124,Sheet2!$B$2:$C$21,2,FALSE))</f>
        <v>LDD</v>
      </c>
      <c r="D124" s="8" t="s">
        <v>101</v>
      </c>
      <c r="E124" s="8">
        <f t="shared" si="1"/>
        <v>0</v>
      </c>
      <c r="F124" s="8">
        <f>VLOOKUP(B124,Schedule!$B$2:$E$29,4,FALSE)</f>
        <v>8</v>
      </c>
    </row>
    <row r="125" spans="1:11">
      <c r="B125" s="8" t="s">
        <v>60</v>
      </c>
      <c r="C125" s="8" t="str">
        <f>IF(ISERROR(VLOOKUP(B125,Sheet2!$B$2:$C$21,2,FALSE)),Schedule_Updated!B125,VLOOKUP(B125,Sheet2!$B$2:$C$21,2,FALSE))</f>
        <v>LDD</v>
      </c>
      <c r="D125" s="8" t="s">
        <v>102</v>
      </c>
      <c r="E125" s="8">
        <f t="shared" si="1"/>
        <v>0</v>
      </c>
      <c r="F125" s="8">
        <f>VLOOKUP(B125,Schedule!$B$2:$E$29,4,FALSE)</f>
        <v>8</v>
      </c>
    </row>
    <row r="126" spans="1:11">
      <c r="B126" s="8" t="s">
        <v>60</v>
      </c>
      <c r="C126" s="8" t="str">
        <f>IF(ISERROR(VLOOKUP(B126,Sheet2!$B$2:$C$21,2,FALSE)),Schedule_Updated!B126,VLOOKUP(B126,Sheet2!$B$2:$C$21,2,FALSE))</f>
        <v>LDD</v>
      </c>
      <c r="D126" s="8" t="s">
        <v>4</v>
      </c>
      <c r="E126" s="8">
        <f t="shared" si="1"/>
        <v>0</v>
      </c>
      <c r="F126" s="8">
        <f>VLOOKUP(B126,Schedule!$B$2:$E$29,4,FALSE)</f>
        <v>8</v>
      </c>
    </row>
    <row r="127" spans="1:11">
      <c r="B127" s="8" t="s">
        <v>60</v>
      </c>
      <c r="C127" s="8" t="str">
        <f>IF(ISERROR(VLOOKUP(B127,Sheet2!$B$2:$C$21,2,FALSE)),Schedule_Updated!B127,VLOOKUP(B127,Sheet2!$B$2:$C$21,2,FALSE))</f>
        <v>LDD</v>
      </c>
      <c r="E127" s="8">
        <f t="shared" si="1"/>
        <v>0</v>
      </c>
      <c r="F127" s="8">
        <f>VLOOKUP(B127,Schedule!$B$2:$E$29,4,FALSE)</f>
        <v>8</v>
      </c>
    </row>
    <row r="128" spans="1:11">
      <c r="B128" s="8" t="s">
        <v>64</v>
      </c>
      <c r="C128" s="8" t="str">
        <f>IF(ISERROR(VLOOKUP(B128,Sheet2!$B$2:$C$21,2,FALSE)),Schedule_Updated!B128,VLOOKUP(B128,Sheet2!$B$2:$C$21,2,FALSE))</f>
        <v>Clark</v>
      </c>
      <c r="D128" s="8" t="s">
        <v>100</v>
      </c>
      <c r="E128" s="8">
        <f t="shared" si="1"/>
        <v>0</v>
      </c>
      <c r="F128" s="8">
        <f>VLOOKUP(B128,Schedule!$B$2:$E$29,4,FALSE)</f>
        <v>49</v>
      </c>
    </row>
    <row r="129" spans="2:18">
      <c r="B129" s="8" t="s">
        <v>64</v>
      </c>
      <c r="C129" s="8" t="str">
        <f>IF(ISERROR(VLOOKUP(B129,Sheet2!$B$2:$C$21,2,FALSE)),Schedule_Updated!B129,VLOOKUP(B129,Sheet2!$B$2:$C$21,2,FALSE))</f>
        <v>Clark</v>
      </c>
      <c r="D129" s="8" t="s">
        <v>101</v>
      </c>
      <c r="E129" s="8">
        <f t="shared" si="1"/>
        <v>0</v>
      </c>
      <c r="F129" s="8">
        <f>VLOOKUP(B129,Schedule!$B$2:$E$29,4,FALSE)</f>
        <v>49</v>
      </c>
    </row>
    <row r="130" spans="2:18">
      <c r="B130" s="8" t="s">
        <v>64</v>
      </c>
      <c r="C130" s="8" t="str">
        <f>IF(ISERROR(VLOOKUP(B130,Sheet2!$B$2:$C$21,2,FALSE)),Schedule_Updated!B130,VLOOKUP(B130,Sheet2!$B$2:$C$21,2,FALSE))</f>
        <v>Clark</v>
      </c>
      <c r="D130" s="8" t="s">
        <v>102</v>
      </c>
      <c r="E130" s="8">
        <f t="shared" si="1"/>
        <v>0</v>
      </c>
      <c r="F130" s="8">
        <f>VLOOKUP(B130,Schedule!$B$2:$E$29,4,FALSE)</f>
        <v>49</v>
      </c>
    </row>
    <row r="131" spans="2:18">
      <c r="B131" s="8" t="s">
        <v>64</v>
      </c>
      <c r="C131" s="8" t="str">
        <f>IF(ISERROR(VLOOKUP(B131,Sheet2!$B$2:$C$21,2,FALSE)),Schedule_Updated!B131,VLOOKUP(B131,Sheet2!$B$2:$C$21,2,FALSE))</f>
        <v>Clark</v>
      </c>
      <c r="D131" s="8" t="s">
        <v>4</v>
      </c>
      <c r="E131" s="8">
        <f t="shared" si="1"/>
        <v>0</v>
      </c>
      <c r="F131" s="8">
        <f>VLOOKUP(B131,Schedule!$B$2:$E$29,4,FALSE)</f>
        <v>49</v>
      </c>
    </row>
    <row r="132" spans="2:18">
      <c r="B132" s="8" t="s">
        <v>64</v>
      </c>
      <c r="C132" s="8" t="str">
        <f>IF(ISERROR(VLOOKUP(B132,Sheet2!$B$2:$C$21,2,FALSE)),Schedule_Updated!B132,VLOOKUP(B132,Sheet2!$B$2:$C$21,2,FALSE))</f>
        <v>Clark</v>
      </c>
      <c r="E132" s="8">
        <f t="shared" ref="E132:E157" si="2">SUM(G132:XFD132)</f>
        <v>0</v>
      </c>
      <c r="F132" s="8">
        <f>VLOOKUP(B132,Schedule!$B$2:$E$29,4,FALSE)</f>
        <v>49</v>
      </c>
    </row>
    <row r="133" spans="2:18">
      <c r="B133" s="8" t="s">
        <v>65</v>
      </c>
      <c r="C133" s="8" t="str">
        <f>IF(ISERROR(VLOOKUP(B133,Sheet2!$B$2:$C$21,2,FALSE)),Schedule_Updated!B133,VLOOKUP(B133,Sheet2!$B$2:$C$21,2,FALSE))</f>
        <v>Bernegger</v>
      </c>
      <c r="D133" s="8" t="s">
        <v>100</v>
      </c>
      <c r="E133" s="8">
        <f t="shared" si="2"/>
        <v>0</v>
      </c>
      <c r="F133" s="8">
        <f>VLOOKUP(B133,Schedule!$B$2:$E$29,4,FALSE)</f>
        <v>13</v>
      </c>
    </row>
    <row r="134" spans="2:18">
      <c r="B134" s="8" t="s">
        <v>65</v>
      </c>
      <c r="C134" s="8" t="str">
        <f>IF(ISERROR(VLOOKUP(B134,Sheet2!$B$2:$C$21,2,FALSE)),Schedule_Updated!B134,VLOOKUP(B134,Sheet2!$B$2:$C$21,2,FALSE))</f>
        <v>Bernegger</v>
      </c>
      <c r="D134" s="8" t="s">
        <v>101</v>
      </c>
      <c r="E134" s="8">
        <f t="shared" si="2"/>
        <v>0</v>
      </c>
      <c r="F134" s="8">
        <f>VLOOKUP(B134,Schedule!$B$2:$E$29,4,FALSE)</f>
        <v>13</v>
      </c>
    </row>
    <row r="135" spans="2:18">
      <c r="B135" s="8" t="s">
        <v>65</v>
      </c>
      <c r="C135" s="8" t="str">
        <f>IF(ISERROR(VLOOKUP(B135,Sheet2!$B$2:$C$21,2,FALSE)),Schedule_Updated!B135,VLOOKUP(B135,Sheet2!$B$2:$C$21,2,FALSE))</f>
        <v>Bernegger</v>
      </c>
      <c r="D135" s="8" t="s">
        <v>102</v>
      </c>
      <c r="E135" s="8">
        <f t="shared" si="2"/>
        <v>0</v>
      </c>
      <c r="F135" s="8">
        <f>VLOOKUP(B135,Schedule!$B$2:$E$29,4,FALSE)</f>
        <v>13</v>
      </c>
    </row>
    <row r="136" spans="2:18">
      <c r="B136" s="8" t="s">
        <v>65</v>
      </c>
      <c r="C136" s="8" t="str">
        <f>IF(ISERROR(VLOOKUP(B136,Sheet2!$B$2:$C$21,2,FALSE)),Schedule_Updated!B136,VLOOKUP(B136,Sheet2!$B$2:$C$21,2,FALSE))</f>
        <v>Bernegger</v>
      </c>
      <c r="D136" s="8" t="s">
        <v>4</v>
      </c>
      <c r="E136" s="8">
        <f t="shared" si="2"/>
        <v>0</v>
      </c>
      <c r="F136" s="8">
        <f>VLOOKUP(B136,Schedule!$B$2:$E$29,4,FALSE)</f>
        <v>13</v>
      </c>
    </row>
    <row r="137" spans="2:18">
      <c r="B137" s="8" t="s">
        <v>65</v>
      </c>
      <c r="C137" s="8" t="str">
        <f>IF(ISERROR(VLOOKUP(B137,Sheet2!$B$2:$C$21,2,FALSE)),Schedule_Updated!B137,VLOOKUP(B137,Sheet2!$B$2:$C$21,2,FALSE))</f>
        <v>Bernegger</v>
      </c>
      <c r="E137" s="8">
        <f t="shared" si="2"/>
        <v>0</v>
      </c>
      <c r="F137" s="8">
        <f>VLOOKUP(B137,Schedule!$B$2:$E$29,4,FALSE)</f>
        <v>13</v>
      </c>
    </row>
    <row r="138" spans="2:18">
      <c r="B138" s="8" t="s">
        <v>87</v>
      </c>
      <c r="C138" s="8" t="str">
        <f>IF(ISERROR(VLOOKUP(B138,Sheet2!$B$2:$C$21,2,FALSE)),Schedule_Updated!B138,VLOOKUP(B138,Sheet2!$B$2:$C$21,2,FALSE))</f>
        <v>Grossi &amp; Kunreuther</v>
      </c>
      <c r="D138" s="8" t="s">
        <v>100</v>
      </c>
      <c r="E138" s="8">
        <f t="shared" si="2"/>
        <v>0</v>
      </c>
      <c r="F138" s="8">
        <f>VLOOKUP(B138,Schedule!$B$2:$E$29,4,FALSE)</f>
        <v>111</v>
      </c>
    </row>
    <row r="139" spans="2:18">
      <c r="B139" s="8" t="s">
        <v>87</v>
      </c>
      <c r="C139" s="8" t="str">
        <f>IF(ISERROR(VLOOKUP(B139,Sheet2!$B$2:$C$21,2,FALSE)),Schedule_Updated!B139,VLOOKUP(B139,Sheet2!$B$2:$C$21,2,FALSE))</f>
        <v>Grossi &amp; Kunreuther</v>
      </c>
      <c r="D139" s="8" t="s">
        <v>101</v>
      </c>
      <c r="E139" s="8">
        <f t="shared" si="2"/>
        <v>0</v>
      </c>
      <c r="F139" s="8">
        <f>VLOOKUP(B139,Schedule!$B$2:$E$29,4,FALSE)</f>
        <v>111</v>
      </c>
    </row>
    <row r="140" spans="2:18">
      <c r="B140" s="8" t="s">
        <v>87</v>
      </c>
      <c r="C140" s="8" t="str">
        <f>IF(ISERROR(VLOOKUP(B140,Sheet2!$B$2:$C$21,2,FALSE)),Schedule_Updated!B140,VLOOKUP(B140,Sheet2!$B$2:$C$21,2,FALSE))</f>
        <v>Grossi &amp; Kunreuther</v>
      </c>
      <c r="D140" s="8" t="s">
        <v>102</v>
      </c>
      <c r="E140" s="8">
        <f t="shared" si="2"/>
        <v>0</v>
      </c>
      <c r="F140" s="8">
        <f>VLOOKUP(B140,Schedule!$B$2:$E$29,4,FALSE)</f>
        <v>111</v>
      </c>
    </row>
    <row r="141" spans="2:18">
      <c r="B141" s="8" t="s">
        <v>87</v>
      </c>
      <c r="C141" s="8" t="str">
        <f>IF(ISERROR(VLOOKUP(B141,Sheet2!$B$2:$C$21,2,FALSE)),Schedule_Updated!B141,VLOOKUP(B141,Sheet2!$B$2:$C$21,2,FALSE))</f>
        <v>Grossi &amp; Kunreuther</v>
      </c>
      <c r="D141" s="8" t="s">
        <v>4</v>
      </c>
      <c r="E141" s="8">
        <f t="shared" si="2"/>
        <v>0</v>
      </c>
      <c r="F141" s="8">
        <f>VLOOKUP(B141,Schedule!$B$2:$E$29,4,FALSE)</f>
        <v>111</v>
      </c>
    </row>
    <row r="142" spans="2:18">
      <c r="B142" s="8" t="s">
        <v>87</v>
      </c>
      <c r="C142" s="8" t="str">
        <f>IF(ISERROR(VLOOKUP(B142,Sheet2!$B$2:$C$21,2,FALSE)),Schedule_Updated!B142,VLOOKUP(B142,Sheet2!$B$2:$C$21,2,FALSE))</f>
        <v>Grossi &amp; Kunreuther</v>
      </c>
      <c r="E142" s="8">
        <f t="shared" si="2"/>
        <v>0</v>
      </c>
      <c r="F142" s="8">
        <f>VLOOKUP(B142,Schedule!$B$2:$E$29,4,FALSE)</f>
        <v>111</v>
      </c>
    </row>
    <row r="143" spans="2:18">
      <c r="E143" s="8">
        <f t="shared" si="2"/>
        <v>15.8</v>
      </c>
      <c r="G143" s="13">
        <f>SUM(G3:G142)</f>
        <v>3</v>
      </c>
      <c r="H143" s="13">
        <f>SUM(H3:H142)</f>
        <v>2.5</v>
      </c>
      <c r="I143" s="13">
        <f>SUM(I3:I142)</f>
        <v>2.5</v>
      </c>
      <c r="J143" s="13">
        <f t="shared" ref="J143:R143" si="3">SUM(J3:J142)</f>
        <v>3.3</v>
      </c>
      <c r="K143" s="13">
        <f t="shared" si="3"/>
        <v>0.5</v>
      </c>
      <c r="L143" s="13">
        <f t="shared" si="3"/>
        <v>4</v>
      </c>
      <c r="M143" s="13">
        <f t="shared" si="3"/>
        <v>0</v>
      </c>
      <c r="N143" s="13">
        <f t="shared" si="3"/>
        <v>0</v>
      </c>
      <c r="O143" s="13">
        <f t="shared" si="3"/>
        <v>0</v>
      </c>
      <c r="P143" s="13">
        <f t="shared" si="3"/>
        <v>0</v>
      </c>
      <c r="Q143" s="13">
        <f t="shared" si="3"/>
        <v>0</v>
      </c>
      <c r="R143" s="13">
        <f t="shared" si="3"/>
        <v>0</v>
      </c>
    </row>
    <row r="147" spans="5:12">
      <c r="E147" s="8">
        <f t="shared" si="2"/>
        <v>-2.2000000000000002</v>
      </c>
      <c r="F147" s="8" t="s">
        <v>114</v>
      </c>
      <c r="G147" s="13">
        <f>G143-3</f>
        <v>0</v>
      </c>
      <c r="H147" s="13">
        <f>H143-3</f>
        <v>-0.5</v>
      </c>
      <c r="I147" s="13">
        <f t="shared" ref="I147:Q147" si="4">I143-3</f>
        <v>-0.5</v>
      </c>
      <c r="J147" s="13">
        <f t="shared" si="4"/>
        <v>0.29999999999999982</v>
      </c>
      <c r="K147" s="13">
        <f t="shared" si="4"/>
        <v>-2.5</v>
      </c>
      <c r="L147" s="13">
        <f t="shared" si="4"/>
        <v>1</v>
      </c>
    </row>
    <row r="149" spans="5:12">
      <c r="E149" s="8">
        <f t="shared" si="2"/>
        <v>3</v>
      </c>
      <c r="F149" s="8" t="s">
        <v>115</v>
      </c>
      <c r="H149" s="13">
        <v>1</v>
      </c>
      <c r="J149" s="13">
        <v>1</v>
      </c>
      <c r="K149" s="13">
        <v>1</v>
      </c>
    </row>
  </sheetData>
  <autoFilter ref="A2:CC143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3"/>
  <sheetViews>
    <sheetView topLeftCell="B1" workbookViewId="0">
      <selection activeCell="E5" sqref="E5"/>
    </sheetView>
  </sheetViews>
  <sheetFormatPr baseColWidth="10" defaultColWidth="8.83203125" defaultRowHeight="14" x14ac:dyDescent="0"/>
  <sheetData>
    <row r="3" spans="4:8">
      <c r="D3">
        <v>0</v>
      </c>
    </row>
    <row r="4" spans="4:8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>
      <c r="D13">
        <v>10</v>
      </c>
      <c r="E13">
        <v>1000</v>
      </c>
      <c r="G13" s="3">
        <f t="shared" si="1"/>
        <v>1</v>
      </c>
      <c r="H13" s="3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Sheet2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ll</cp:lastModifiedBy>
  <dcterms:created xsi:type="dcterms:W3CDTF">2016-08-16T14:18:40Z</dcterms:created>
  <dcterms:modified xsi:type="dcterms:W3CDTF">2016-08-21T14:56:41Z</dcterms:modified>
</cp:coreProperties>
</file>