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510" yWindow="480" windowWidth="15030" windowHeight="6030" activeTab="3"/>
  </bookViews>
  <sheets>
    <sheet name="Schedule" sheetId="1" r:id="rId1"/>
    <sheet name="Sheet2" sheetId="2" r:id="rId2"/>
    <sheet name="Sheet3" sheetId="3" state="hidden" r:id="rId3"/>
    <sheet name="Schedule_Updated" sheetId="4" r:id="rId4"/>
    <sheet name="Sheet5" sheetId="5" r:id="rId5"/>
  </sheets>
  <calcPr calcId="125725"/>
</workbook>
</file>

<file path=xl/calcChain.xml><?xml version="1.0" encoding="utf-8"?>
<calcChain xmlns="http://schemas.openxmlformats.org/spreadsheetml/2006/main">
  <c r="G5" i="5"/>
  <c r="G6"/>
  <c r="G7"/>
  <c r="G8"/>
  <c r="G9"/>
  <c r="G10"/>
  <c r="G11"/>
  <c r="G12"/>
  <c r="G13"/>
  <c r="G4"/>
  <c r="H13"/>
  <c r="H12"/>
  <c r="H11"/>
  <c r="H10"/>
  <c r="H9"/>
  <c r="H8"/>
  <c r="H7"/>
  <c r="H6"/>
  <c r="H5"/>
  <c r="H4"/>
  <c r="I143" i="4" l="1"/>
  <c r="J143"/>
  <c r="K143"/>
  <c r="L143"/>
  <c r="M143"/>
  <c r="N143"/>
  <c r="O143"/>
  <c r="P143"/>
  <c r="Q143"/>
  <c r="H143"/>
  <c r="G143"/>
  <c r="F143"/>
  <c r="A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3"/>
  <c r="B9" i="3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B3"/>
  <c r="C6"/>
  <c r="D6" s="1"/>
  <c r="E6" s="1"/>
  <c r="F6" s="1"/>
  <c r="G6" s="1"/>
  <c r="H6" s="1"/>
  <c r="I6" s="1"/>
  <c r="J6" s="1"/>
  <c r="K6" s="1"/>
  <c r="L6" s="1"/>
  <c r="M6" s="1"/>
  <c r="N6" s="1"/>
  <c r="O6" s="1"/>
  <c r="P6" s="1"/>
  <c r="Q6" s="1"/>
  <c r="R6" s="1"/>
  <c r="S6" s="1"/>
  <c r="T6" s="1"/>
  <c r="U6" s="1"/>
  <c r="V6" s="1"/>
  <c r="W6" s="1"/>
  <c r="X6" s="1"/>
  <c r="Y6" s="1"/>
  <c r="Z6" s="1"/>
  <c r="AA6" s="1"/>
  <c r="AB6" s="1"/>
  <c r="AC6" s="1"/>
  <c r="AD6" s="1"/>
  <c r="AE6" s="1"/>
  <c r="AF6" s="1"/>
  <c r="AG6" s="1"/>
  <c r="AH6" s="1"/>
  <c r="AI6" s="1"/>
  <c r="AJ6" s="1"/>
  <c r="AK6" s="1"/>
  <c r="AL6" s="1"/>
  <c r="AM6" s="1"/>
  <c r="AN6" s="1"/>
  <c r="AO6" s="1"/>
  <c r="AP6" s="1"/>
  <c r="AQ6" s="1"/>
  <c r="AR6" s="1"/>
  <c r="AS6" s="1"/>
  <c r="AT6" s="1"/>
  <c r="AU6" s="1"/>
  <c r="AV6" s="1"/>
  <c r="AW6" s="1"/>
  <c r="AX6" s="1"/>
  <c r="AY6" s="1"/>
  <c r="AZ6" s="1"/>
  <c r="BA6" s="1"/>
  <c r="BB6" s="1"/>
  <c r="BC6" s="1"/>
  <c r="BD6" s="1"/>
  <c r="BE6" s="1"/>
  <c r="BF6" s="1"/>
  <c r="BG6" s="1"/>
  <c r="K43" i="1" l="1"/>
  <c r="K42"/>
  <c r="K41"/>
  <c r="K40"/>
  <c r="K39"/>
  <c r="M39" s="1"/>
  <c r="K36"/>
  <c r="K35"/>
  <c r="K34"/>
  <c r="K33"/>
  <c r="K31"/>
  <c r="K28"/>
  <c r="M24" s="1"/>
  <c r="K27"/>
  <c r="K26"/>
  <c r="K25"/>
  <c r="K24"/>
  <c r="K20"/>
  <c r="K19"/>
  <c r="E19"/>
  <c r="K32" s="1"/>
  <c r="M31" s="1"/>
  <c r="K18"/>
  <c r="K17"/>
  <c r="M17" s="1"/>
  <c r="K12"/>
  <c r="E12"/>
  <c r="K11"/>
  <c r="K10"/>
  <c r="M10" s="1"/>
  <c r="E10"/>
  <c r="K6"/>
  <c r="E6"/>
  <c r="K7" s="1"/>
  <c r="M3" s="1"/>
  <c r="K5"/>
  <c r="E5"/>
  <c r="K4"/>
  <c r="K3"/>
  <c r="E30" l="1"/>
  <c r="E31" s="1"/>
</calcChain>
</file>

<file path=xl/sharedStrings.xml><?xml version="1.0" encoding="utf-8"?>
<sst xmlns="http://schemas.openxmlformats.org/spreadsheetml/2006/main" count="749" uniqueCount="112">
  <si>
    <t>Paper</t>
  </si>
  <si>
    <t>Category</t>
  </si>
  <si>
    <t>Content Summary</t>
  </si>
  <si>
    <t>Source</t>
  </si>
  <si>
    <t>Practice</t>
  </si>
  <si>
    <t>To do 8-15 Week</t>
  </si>
  <si>
    <t>Gilliam &amp; Snader1</t>
  </si>
  <si>
    <t>Have Copy</t>
  </si>
  <si>
    <t>Experience</t>
  </si>
  <si>
    <t>Pages</t>
  </si>
  <si>
    <t>Experience Rating Introduction Formula</t>
  </si>
  <si>
    <t>Read</t>
  </si>
  <si>
    <t>AAA</t>
  </si>
  <si>
    <t>Lee1</t>
  </si>
  <si>
    <t>OP</t>
  </si>
  <si>
    <t xml:space="preserve">Excess factor </t>
  </si>
  <si>
    <t>x</t>
  </si>
  <si>
    <t>Graph</t>
  </si>
  <si>
    <t>Video</t>
  </si>
  <si>
    <t>8.15-8.16</t>
  </si>
  <si>
    <t>A1</t>
  </si>
  <si>
    <t>Mahler2</t>
  </si>
  <si>
    <t>1. Jul 18 to Jul 24</t>
  </si>
  <si>
    <t>Pareto &amp; Gamma</t>
  </si>
  <si>
    <t>Bailey &amp; Simon</t>
  </si>
  <si>
    <t>Read, barely remember</t>
  </si>
  <si>
    <t>A1, A2</t>
  </si>
  <si>
    <t>Miccolis</t>
  </si>
  <si>
    <t>ILF/Excess</t>
  </si>
  <si>
    <t>Consistency Test</t>
  </si>
  <si>
    <t>Read, barely understood</t>
  </si>
  <si>
    <t>Brosius</t>
  </si>
  <si>
    <t>Retrospective</t>
  </si>
  <si>
    <t>Table M Construction</t>
  </si>
  <si>
    <t xml:space="preserve">Read </t>
  </si>
  <si>
    <t>Gilliam &amp; Snader2</t>
  </si>
  <si>
    <t>Retrospective Rating Introduction Formula</t>
  </si>
  <si>
    <t>Read, one part not understood</t>
  </si>
  <si>
    <t>Mahler3</t>
  </si>
  <si>
    <t xml:space="preserve">Mixed actual &amp; theoretical </t>
  </si>
  <si>
    <t>Skurnick</t>
  </si>
  <si>
    <t>Table L, formula</t>
  </si>
  <si>
    <t>10 pages through</t>
  </si>
  <si>
    <t xml:space="preserve">Read Source </t>
  </si>
  <si>
    <t>8.15-8.20</t>
  </si>
  <si>
    <t>Skurnick Discussion</t>
  </si>
  <si>
    <t>Not Read Yet</t>
  </si>
  <si>
    <t>Read Source</t>
  </si>
  <si>
    <t>Lee2</t>
  </si>
  <si>
    <t>Retrospective,  graph for table L</t>
  </si>
  <si>
    <t>Gillam</t>
  </si>
  <si>
    <t>8.15-8.17</t>
  </si>
  <si>
    <t>NCCI1</t>
  </si>
  <si>
    <t>Experience Rating Plan Manual</t>
  </si>
  <si>
    <t>SK</t>
  </si>
  <si>
    <t>?x</t>
  </si>
  <si>
    <t>Venter</t>
  </si>
  <si>
    <t>NCCI2</t>
  </si>
  <si>
    <t>Bailey &amp; Simon Discussion</t>
  </si>
  <si>
    <t>Retrospective Rating Plan Manual</t>
  </si>
  <si>
    <t>Fisher</t>
  </si>
  <si>
    <t>LDD</t>
  </si>
  <si>
    <t>Gilliam &amp; Snader3</t>
  </si>
  <si>
    <t>Teng</t>
  </si>
  <si>
    <t>Clark</t>
  </si>
  <si>
    <t>Bernegger</t>
  </si>
  <si>
    <t>Mahler1</t>
  </si>
  <si>
    <t>ISO</t>
  </si>
  <si>
    <t>GL Experience &amp; Schedule</t>
  </si>
  <si>
    <t>Robertson</t>
  </si>
  <si>
    <t>Couret &amp; Venter</t>
  </si>
  <si>
    <t>A2</t>
  </si>
  <si>
    <t>GLM</t>
  </si>
  <si>
    <t>A3, A4</t>
  </si>
  <si>
    <t>B1, B3</t>
  </si>
  <si>
    <t>2. Jul 25 to Jul 31</t>
  </si>
  <si>
    <t>B1</t>
  </si>
  <si>
    <t>B2, B5</t>
  </si>
  <si>
    <t>B2, B5, B6, B7</t>
  </si>
  <si>
    <t>B2</t>
  </si>
  <si>
    <t>3. Aug 1 to Aug 1</t>
  </si>
  <si>
    <t>B3, B4</t>
  </si>
  <si>
    <t>B3</t>
  </si>
  <si>
    <t>B5</t>
  </si>
  <si>
    <t>4. Aug 8 to Aug 14</t>
  </si>
  <si>
    <t>B6, B7</t>
  </si>
  <si>
    <t>B7</t>
  </si>
  <si>
    <t>Grossi &amp; Kunreuther</t>
  </si>
  <si>
    <t>B</t>
  </si>
  <si>
    <t>C1, C2</t>
  </si>
  <si>
    <t>C3, C4</t>
  </si>
  <si>
    <t>C3, C5</t>
  </si>
  <si>
    <t>5. Aug 15 to Aug 21</t>
  </si>
  <si>
    <t>5. Aug 22 to Aug 28</t>
  </si>
  <si>
    <t>TIA Order</t>
  </si>
  <si>
    <t>Plan</t>
  </si>
  <si>
    <t>8.16-8.18</t>
  </si>
  <si>
    <t>8.19-8.20</t>
  </si>
  <si>
    <t>Page</t>
  </si>
  <si>
    <t>Index</t>
  </si>
  <si>
    <t xml:space="preserve">Source </t>
  </si>
  <si>
    <t>TIA Video</t>
  </si>
  <si>
    <t>TIA Problem Video</t>
  </si>
  <si>
    <t>Mon</t>
  </si>
  <si>
    <t>Tue</t>
  </si>
  <si>
    <t>Wed</t>
  </si>
  <si>
    <t>Thu</t>
  </si>
  <si>
    <t>Fri</t>
  </si>
  <si>
    <t>Sat</t>
  </si>
  <si>
    <t>Sun</t>
  </si>
  <si>
    <t>Paper Author</t>
  </si>
  <si>
    <t>Review Method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</si>
</sst>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  <xf numFmtId="1" fontId="0" fillId="0" borderId="0" xfId="0" applyNumberFormat="1" applyFont="1"/>
    <xf numFmtId="0" fontId="3" fillId="0" borderId="0" xfId="0" applyFont="1" applyAlignment="1"/>
    <xf numFmtId="0" fontId="2" fillId="0" borderId="0" xfId="0" applyFont="1" applyAlignment="1"/>
    <xf numFmtId="0" fontId="0" fillId="0" borderId="0" xfId="0" applyFont="1" applyFill="1" applyAlignment="1"/>
    <xf numFmtId="0" fontId="0" fillId="2" borderId="0" xfId="0" applyFont="1" applyFill="1" applyAlignment="1"/>
    <xf numFmtId="14" fontId="0" fillId="2" borderId="0" xfId="0" applyNumberFormat="1" applyFont="1" applyFill="1" applyAlignment="1"/>
    <xf numFmtId="0" fontId="2" fillId="2" borderId="0" xfId="0" applyFont="1" applyFill="1" applyAlignment="1"/>
    <xf numFmtId="14" fontId="0" fillId="2" borderId="0" xfId="0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Sheet5!$G$4:$G$13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Sheet5!$H$4:$H$13</c:f>
              <c:numCache>
                <c:formatCode>General</c:formatCode>
                <c:ptCount val="10"/>
                <c:pt idx="0">
                  <c:v>0.1</c:v>
                </c:pt>
                <c:pt idx="1">
                  <c:v>0.12</c:v>
                </c:pt>
                <c:pt idx="2">
                  <c:v>0.15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</c:numCache>
            </c:numRef>
          </c:yVal>
        </c:ser>
        <c:dLbls/>
        <c:axId val="59967744"/>
        <c:axId val="59981824"/>
      </c:scatterChart>
      <c:valAx>
        <c:axId val="59967744"/>
        <c:scaling>
          <c:orientation val="minMax"/>
        </c:scaling>
        <c:axPos val="b"/>
        <c:numFmt formatCode="General" sourceLinked="1"/>
        <c:tickLblPos val="nextTo"/>
        <c:crossAx val="59981824"/>
        <c:crosses val="autoZero"/>
        <c:crossBetween val="midCat"/>
      </c:valAx>
      <c:valAx>
        <c:axId val="59981824"/>
        <c:scaling>
          <c:orientation val="minMax"/>
        </c:scaling>
        <c:axPos val="l"/>
        <c:majorGridlines/>
        <c:numFmt formatCode="General" sourceLinked="1"/>
        <c:tickLblPos val="nextTo"/>
        <c:crossAx val="5996774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152400</xdr:rowOff>
    </xdr:from>
    <xdr:to>
      <xdr:col>16</xdr:col>
      <xdr:colOff>400050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1000"/>
  <sheetViews>
    <sheetView workbookViewId="0">
      <selection activeCell="D13" sqref="D13"/>
    </sheetView>
  </sheetViews>
  <sheetFormatPr defaultColWidth="15.140625" defaultRowHeight="15" customHeight="1"/>
  <cols>
    <col min="1" max="1" width="7.7109375" customWidth="1"/>
    <col min="2" max="2" width="15.85546875" customWidth="1"/>
    <col min="3" max="5" width="7.7109375" customWidth="1"/>
    <col min="6" max="6" width="12.7109375" customWidth="1"/>
    <col min="7" max="26" width="7.7109375" customWidth="1"/>
  </cols>
  <sheetData>
    <row r="1" spans="2:13" ht="14.25" customHeight="1">
      <c r="B1" s="1"/>
      <c r="C1" s="1" t="s">
        <v>3</v>
      </c>
      <c r="D1" s="1" t="s">
        <v>7</v>
      </c>
      <c r="E1" s="1" t="s">
        <v>9</v>
      </c>
    </row>
    <row r="2" spans="2:13" ht="14.25" customHeight="1">
      <c r="B2" s="1" t="s">
        <v>12</v>
      </c>
      <c r="C2" s="1" t="s">
        <v>14</v>
      </c>
      <c r="D2" s="1" t="s">
        <v>16</v>
      </c>
      <c r="E2" s="1">
        <v>16</v>
      </c>
      <c r="F2" s="1" t="s">
        <v>20</v>
      </c>
      <c r="G2" s="3"/>
      <c r="J2" s="1" t="s">
        <v>22</v>
      </c>
    </row>
    <row r="3" spans="2:13" ht="14.25" customHeight="1">
      <c r="B3" s="1" t="s">
        <v>24</v>
      </c>
      <c r="C3" s="1" t="s">
        <v>14</v>
      </c>
      <c r="D3" s="1" t="s">
        <v>16</v>
      </c>
      <c r="E3" s="1">
        <v>6</v>
      </c>
      <c r="F3" s="1" t="s">
        <v>26</v>
      </c>
      <c r="J3" s="1" t="s">
        <v>12</v>
      </c>
      <c r="K3" s="1">
        <f>VLOOKUP(J3,$B$2:$E$29,4,FALSE)</f>
        <v>16</v>
      </c>
      <c r="M3" s="4">
        <f>SUM(K3:K7)/6</f>
        <v>17.166666666666668</v>
      </c>
    </row>
    <row r="4" spans="2:13" ht="14.25" customHeight="1">
      <c r="B4" s="1" t="s">
        <v>58</v>
      </c>
      <c r="C4" s="1" t="s">
        <v>14</v>
      </c>
      <c r="D4" s="1" t="s">
        <v>16</v>
      </c>
      <c r="E4" s="1">
        <v>3</v>
      </c>
      <c r="F4" s="1" t="s">
        <v>26</v>
      </c>
      <c r="J4" s="1" t="s">
        <v>24</v>
      </c>
      <c r="K4" s="1">
        <f>VLOOKUP(J4,$B$2:$E$29,4,FALSE)</f>
        <v>6</v>
      </c>
    </row>
    <row r="5" spans="2:13" ht="14.25" customHeight="1">
      <c r="B5" s="1" t="s">
        <v>66</v>
      </c>
      <c r="C5" s="1" t="s">
        <v>14</v>
      </c>
      <c r="D5" s="1" t="s">
        <v>16</v>
      </c>
      <c r="E5" s="1">
        <f>282-225+1</f>
        <v>58</v>
      </c>
      <c r="F5" s="1" t="s">
        <v>20</v>
      </c>
      <c r="J5" s="1" t="s">
        <v>58</v>
      </c>
      <c r="K5" s="1">
        <f>VLOOKUP(J5,$B$2:$E$29,4,FALSE)</f>
        <v>3</v>
      </c>
    </row>
    <row r="6" spans="2:13" ht="14.25" customHeight="1">
      <c r="B6" s="1" t="s">
        <v>69</v>
      </c>
      <c r="C6" s="1" t="s">
        <v>14</v>
      </c>
      <c r="D6" s="1" t="s">
        <v>16</v>
      </c>
      <c r="E6" s="1">
        <f>213-194+1</f>
        <v>20</v>
      </c>
      <c r="F6" s="1" t="s">
        <v>20</v>
      </c>
      <c r="J6" s="1" t="s">
        <v>66</v>
      </c>
      <c r="K6" s="1">
        <f>VLOOKUP(J6,$B$2:$E$29,4,FALSE)</f>
        <v>58</v>
      </c>
    </row>
    <row r="7" spans="2:13" ht="14.25" customHeight="1">
      <c r="B7" s="1" t="s">
        <v>70</v>
      </c>
      <c r="C7" s="1" t="s">
        <v>14</v>
      </c>
      <c r="D7" s="1" t="s">
        <v>16</v>
      </c>
      <c r="E7" s="1">
        <v>13</v>
      </c>
      <c r="F7" s="1" t="s">
        <v>71</v>
      </c>
      <c r="J7" s="1" t="s">
        <v>69</v>
      </c>
      <c r="K7" s="1">
        <f>VLOOKUP(J7,$B$2:$E$29,4,FALSE)</f>
        <v>20</v>
      </c>
    </row>
    <row r="8" spans="2:13" ht="14.25" customHeight="1">
      <c r="B8" s="1" t="s">
        <v>72</v>
      </c>
      <c r="C8" s="1" t="s">
        <v>14</v>
      </c>
      <c r="D8" s="1" t="s">
        <v>16</v>
      </c>
      <c r="E8" s="1">
        <v>82</v>
      </c>
      <c r="F8" s="1" t="s">
        <v>73</v>
      </c>
    </row>
    <row r="9" spans="2:13" ht="14.25" customHeight="1">
      <c r="B9" s="1" t="s">
        <v>6</v>
      </c>
      <c r="C9" s="1" t="s">
        <v>14</v>
      </c>
      <c r="D9" s="1" t="s">
        <v>16</v>
      </c>
      <c r="E9" s="1">
        <v>17</v>
      </c>
      <c r="F9" s="1" t="s">
        <v>74</v>
      </c>
      <c r="J9" s="1" t="s">
        <v>75</v>
      </c>
    </row>
    <row r="10" spans="2:13" ht="14.25" customHeight="1">
      <c r="B10" s="1" t="s">
        <v>13</v>
      </c>
      <c r="C10" s="1" t="s">
        <v>14</v>
      </c>
      <c r="D10" s="1" t="s">
        <v>16</v>
      </c>
      <c r="E10" s="1">
        <f>64-49+1</f>
        <v>16</v>
      </c>
      <c r="F10" s="1" t="s">
        <v>76</v>
      </c>
      <c r="J10" s="1" t="s">
        <v>70</v>
      </c>
      <c r="K10" s="1">
        <f>VLOOKUP(J10,$B$2:$E$29,4,FALSE)</f>
        <v>13</v>
      </c>
      <c r="M10" s="4">
        <f>SUM(K10:K14)/6</f>
        <v>18.666666666666668</v>
      </c>
    </row>
    <row r="11" spans="2:13" ht="14.25" customHeight="1">
      <c r="B11" s="1" t="s">
        <v>21</v>
      </c>
      <c r="C11" s="1" t="s">
        <v>14</v>
      </c>
      <c r="D11" s="1" t="s">
        <v>16</v>
      </c>
      <c r="E11" s="1">
        <v>32</v>
      </c>
      <c r="F11" s="1" t="s">
        <v>76</v>
      </c>
      <c r="J11" s="1" t="s">
        <v>72</v>
      </c>
      <c r="K11" s="1">
        <f>VLOOKUP(J11,$B$2:$E$29,4,FALSE)</f>
        <v>82</v>
      </c>
    </row>
    <row r="12" spans="2:13" ht="14.25" customHeight="1">
      <c r="B12" s="1" t="s">
        <v>27</v>
      </c>
      <c r="C12" s="1" t="s">
        <v>14</v>
      </c>
      <c r="D12" s="1" t="s">
        <v>16</v>
      </c>
      <c r="E12" s="1">
        <f>59-27-4</f>
        <v>28</v>
      </c>
      <c r="F12" s="1" t="s">
        <v>76</v>
      </c>
      <c r="J12" s="1" t="s">
        <v>6</v>
      </c>
      <c r="K12" s="1">
        <f>VLOOKUP(J12,$B$2:$E$29,4,FALSE)</f>
        <v>17</v>
      </c>
    </row>
    <row r="13" spans="2:13" ht="14.25" customHeight="1">
      <c r="B13" s="1" t="s">
        <v>31</v>
      </c>
      <c r="C13" s="1" t="s">
        <v>14</v>
      </c>
      <c r="D13" s="1" t="s">
        <v>16</v>
      </c>
      <c r="E13" s="1">
        <v>14</v>
      </c>
      <c r="F13" s="1" t="s">
        <v>77</v>
      </c>
    </row>
    <row r="14" spans="2:13" ht="14.25" customHeight="1">
      <c r="B14" s="1" t="s">
        <v>35</v>
      </c>
      <c r="C14" s="1" t="s">
        <v>14</v>
      </c>
      <c r="D14" s="1" t="s">
        <v>16</v>
      </c>
      <c r="E14" s="1">
        <v>37</v>
      </c>
      <c r="F14" s="1" t="s">
        <v>78</v>
      </c>
    </row>
    <row r="15" spans="2:13" ht="14.25" customHeight="1">
      <c r="B15" s="1" t="s">
        <v>48</v>
      </c>
      <c r="C15" s="1" t="s">
        <v>14</v>
      </c>
      <c r="D15" s="1" t="s">
        <v>16</v>
      </c>
      <c r="E15" s="1">
        <v>14</v>
      </c>
      <c r="F15" s="1" t="s">
        <v>79</v>
      </c>
    </row>
    <row r="16" spans="2:13" ht="14.25" customHeight="1">
      <c r="B16" s="1" t="s">
        <v>38</v>
      </c>
      <c r="C16" s="1" t="s">
        <v>14</v>
      </c>
      <c r="D16" s="1" t="s">
        <v>16</v>
      </c>
      <c r="E16" s="1">
        <v>25</v>
      </c>
      <c r="F16" s="1" t="s">
        <v>79</v>
      </c>
      <c r="J16" s="1" t="s">
        <v>80</v>
      </c>
    </row>
    <row r="17" spans="2:13" ht="14.25" customHeight="1">
      <c r="B17" s="1" t="s">
        <v>40</v>
      </c>
      <c r="C17" s="1" t="s">
        <v>14</v>
      </c>
      <c r="D17" s="1" t="s">
        <v>16</v>
      </c>
      <c r="E17" s="1">
        <v>24</v>
      </c>
      <c r="F17" s="1" t="s">
        <v>79</v>
      </c>
      <c r="J17" s="1" t="s">
        <v>13</v>
      </c>
      <c r="K17" s="1">
        <f>VLOOKUP(J17,$B$2:$E$29,4,FALSE)</f>
        <v>16</v>
      </c>
      <c r="M17" s="4">
        <f>SUM(K17:K21)/6</f>
        <v>18.833333333333332</v>
      </c>
    </row>
    <row r="18" spans="2:13" ht="14.25" customHeight="1">
      <c r="B18" s="1" t="s">
        <v>45</v>
      </c>
      <c r="C18" s="1" t="s">
        <v>14</v>
      </c>
      <c r="D18" s="1" t="s">
        <v>16</v>
      </c>
      <c r="E18" s="1">
        <v>13</v>
      </c>
      <c r="F18" s="1" t="s">
        <v>79</v>
      </c>
      <c r="J18" s="1" t="s">
        <v>21</v>
      </c>
      <c r="K18" s="1">
        <f>VLOOKUP(J18,$B$2:$E$29,4,FALSE)</f>
        <v>32</v>
      </c>
    </row>
    <row r="19" spans="2:13" ht="14.25" customHeight="1">
      <c r="B19" s="1" t="s">
        <v>50</v>
      </c>
      <c r="C19" s="1" t="s">
        <v>14</v>
      </c>
      <c r="D19" s="1" t="s">
        <v>16</v>
      </c>
      <c r="E19" s="1">
        <f>239-215+1</f>
        <v>25</v>
      </c>
      <c r="F19" s="1" t="s">
        <v>81</v>
      </c>
      <c r="J19" s="1" t="s">
        <v>27</v>
      </c>
      <c r="K19" s="1">
        <f>VLOOKUP(J19,$B$2:$E$29,4,FALSE)</f>
        <v>28</v>
      </c>
    </row>
    <row r="20" spans="2:13" ht="14.25" customHeight="1">
      <c r="B20" s="1" t="s">
        <v>67</v>
      </c>
      <c r="C20" s="1" t="s">
        <v>54</v>
      </c>
      <c r="F20" s="1" t="s">
        <v>82</v>
      </c>
      <c r="J20" s="1" t="s">
        <v>35</v>
      </c>
      <c r="K20" s="1">
        <f>VLOOKUP(J20,$B$2:$E$29,4,FALSE)</f>
        <v>37</v>
      </c>
    </row>
    <row r="21" spans="2:13" ht="14.25" customHeight="1">
      <c r="B21" s="1" t="s">
        <v>52</v>
      </c>
      <c r="C21" s="1" t="s">
        <v>54</v>
      </c>
      <c r="F21" s="1" t="s">
        <v>82</v>
      </c>
    </row>
    <row r="22" spans="2:13" ht="14.25" customHeight="1">
      <c r="B22" s="1" t="s">
        <v>56</v>
      </c>
      <c r="C22" s="1" t="s">
        <v>54</v>
      </c>
      <c r="F22" s="1" t="s">
        <v>81</v>
      </c>
    </row>
    <row r="23" spans="2:13" ht="14.25" customHeight="1">
      <c r="B23" s="1" t="s">
        <v>57</v>
      </c>
      <c r="C23" s="1" t="s">
        <v>54</v>
      </c>
      <c r="F23" s="1" t="s">
        <v>83</v>
      </c>
      <c r="J23" s="1" t="s">
        <v>84</v>
      </c>
    </row>
    <row r="24" spans="2:13" ht="14.25" customHeight="1">
      <c r="B24" s="1" t="s">
        <v>60</v>
      </c>
      <c r="C24" s="1" t="s">
        <v>14</v>
      </c>
      <c r="D24" s="1" t="s">
        <v>16</v>
      </c>
      <c r="E24" s="1">
        <v>8</v>
      </c>
      <c r="F24" s="1" t="s">
        <v>85</v>
      </c>
      <c r="J24" s="1" t="s">
        <v>31</v>
      </c>
      <c r="K24" s="1">
        <f>VLOOKUP(J24,$B$2:$E$29,4,FALSE)</f>
        <v>14</v>
      </c>
      <c r="M24" s="4">
        <f>SUM(K24:K28)/6</f>
        <v>18.833333333333332</v>
      </c>
    </row>
    <row r="25" spans="2:13" ht="14.25" customHeight="1">
      <c r="B25" s="1" t="s">
        <v>62</v>
      </c>
      <c r="C25" s="1" t="s">
        <v>14</v>
      </c>
      <c r="D25" s="1" t="s">
        <v>16</v>
      </c>
      <c r="E25" s="1">
        <v>17</v>
      </c>
      <c r="F25" s="1" t="s">
        <v>86</v>
      </c>
      <c r="J25" s="1" t="s">
        <v>35</v>
      </c>
      <c r="K25" s="1">
        <f>VLOOKUP(J25,$B$2:$E$29,4,FALSE)</f>
        <v>37</v>
      </c>
    </row>
    <row r="26" spans="2:13" ht="14.25" customHeight="1">
      <c r="B26" s="1" t="s">
        <v>63</v>
      </c>
      <c r="C26" s="1" t="s">
        <v>14</v>
      </c>
      <c r="D26" s="1" t="s">
        <v>16</v>
      </c>
      <c r="E26" s="1">
        <v>25</v>
      </c>
      <c r="F26" s="1" t="s">
        <v>86</v>
      </c>
      <c r="J26" s="1" t="s">
        <v>38</v>
      </c>
      <c r="K26" s="1">
        <f>VLOOKUP(J26,$B$2:$E$29,4,FALSE)</f>
        <v>25</v>
      </c>
    </row>
    <row r="27" spans="2:13" ht="14.25" customHeight="1">
      <c r="B27" s="1" t="s">
        <v>87</v>
      </c>
      <c r="C27" s="1" t="s">
        <v>88</v>
      </c>
      <c r="E27" s="1">
        <v>111</v>
      </c>
      <c r="F27" s="1" t="s">
        <v>89</v>
      </c>
      <c r="J27" s="1" t="s">
        <v>40</v>
      </c>
      <c r="K27" s="1">
        <f>VLOOKUP(J27,$B$2:$E$29,4,FALSE)</f>
        <v>24</v>
      </c>
    </row>
    <row r="28" spans="2:13" ht="14.25" customHeight="1">
      <c r="B28" s="1" t="s">
        <v>64</v>
      </c>
      <c r="C28" s="1" t="s">
        <v>14</v>
      </c>
      <c r="D28" s="1" t="s">
        <v>16</v>
      </c>
      <c r="E28" s="1">
        <v>49</v>
      </c>
      <c r="F28" s="1" t="s">
        <v>90</v>
      </c>
      <c r="J28" s="1" t="s">
        <v>45</v>
      </c>
      <c r="K28" s="1">
        <f>VLOOKUP(J28,$B$2:$E$29,4,FALSE)</f>
        <v>13</v>
      </c>
    </row>
    <row r="29" spans="2:13" ht="14.25" customHeight="1">
      <c r="B29" s="1" t="s">
        <v>65</v>
      </c>
      <c r="C29" s="1" t="s">
        <v>14</v>
      </c>
      <c r="D29" s="1" t="s">
        <v>16</v>
      </c>
      <c r="E29" s="1">
        <v>13</v>
      </c>
      <c r="F29" s="1" t="s">
        <v>91</v>
      </c>
    </row>
    <row r="30" spans="2:13" ht="14.25" customHeight="1">
      <c r="B30" s="1"/>
      <c r="E30" s="1">
        <f>SUM(E2:E29)+120</f>
        <v>786</v>
      </c>
      <c r="J30" s="1" t="s">
        <v>92</v>
      </c>
    </row>
    <row r="31" spans="2:13" ht="14.25" customHeight="1">
      <c r="B31" s="1"/>
      <c r="E31" s="1">
        <f>E30/45</f>
        <v>17.466666666666665</v>
      </c>
      <c r="J31" s="1" t="s">
        <v>48</v>
      </c>
      <c r="K31" s="1">
        <f t="shared" ref="K31:K36" si="0">VLOOKUP(J31,$B$2:$E$29,4,FALSE)</f>
        <v>14</v>
      </c>
      <c r="M31" s="4">
        <f>SUM(K31:K35)/6</f>
        <v>6.5</v>
      </c>
    </row>
    <row r="32" spans="2:13" ht="14.25" customHeight="1">
      <c r="B32" s="1"/>
      <c r="J32" s="1" t="s">
        <v>50</v>
      </c>
      <c r="K32" s="1">
        <f t="shared" si="0"/>
        <v>25</v>
      </c>
    </row>
    <row r="33" spans="2:13" ht="14.25" customHeight="1">
      <c r="B33" s="1"/>
      <c r="J33" s="1" t="s">
        <v>67</v>
      </c>
      <c r="K33" s="1">
        <f t="shared" si="0"/>
        <v>0</v>
      </c>
    </row>
    <row r="34" spans="2:13" ht="14.25" customHeight="1">
      <c r="B34" s="1"/>
      <c r="J34" s="1" t="s">
        <v>52</v>
      </c>
      <c r="K34" s="1">
        <f t="shared" si="0"/>
        <v>0</v>
      </c>
    </row>
    <row r="35" spans="2:13" ht="14.25" customHeight="1">
      <c r="B35" s="1"/>
      <c r="J35" s="1" t="s">
        <v>56</v>
      </c>
      <c r="K35" s="1">
        <f t="shared" si="0"/>
        <v>0</v>
      </c>
    </row>
    <row r="36" spans="2:13" ht="14.25" customHeight="1">
      <c r="B36" s="1"/>
      <c r="J36" s="1" t="s">
        <v>57</v>
      </c>
      <c r="K36" s="1">
        <f t="shared" si="0"/>
        <v>0</v>
      </c>
    </row>
    <row r="37" spans="2:13" ht="14.25" customHeight="1">
      <c r="B37" s="1"/>
    </row>
    <row r="38" spans="2:13" ht="14.25" customHeight="1">
      <c r="B38" s="1"/>
      <c r="J38" s="1" t="s">
        <v>93</v>
      </c>
    </row>
    <row r="39" spans="2:13" ht="14.25" customHeight="1">
      <c r="B39" s="1"/>
      <c r="J39" s="1" t="s">
        <v>60</v>
      </c>
      <c r="K39" s="1">
        <f>VLOOKUP(J39,$B$2:$E$29,4,FALSE)</f>
        <v>8</v>
      </c>
      <c r="M39" s="4">
        <f>SUM(K39:K43)/6</f>
        <v>18.666666666666668</v>
      </c>
    </row>
    <row r="40" spans="2:13" ht="14.25" customHeight="1">
      <c r="B40" s="1"/>
      <c r="J40" s="1" t="s">
        <v>62</v>
      </c>
      <c r="K40" s="1">
        <f>VLOOKUP(J40,$B$2:$E$29,4,FALSE)</f>
        <v>17</v>
      </c>
    </row>
    <row r="41" spans="2:13" ht="14.25" customHeight="1">
      <c r="B41" s="1"/>
      <c r="J41" s="1" t="s">
        <v>63</v>
      </c>
      <c r="K41" s="1">
        <f>VLOOKUP(J41,$B$2:$E$29,4,FALSE)</f>
        <v>25</v>
      </c>
    </row>
    <row r="42" spans="2:13" ht="14.25" customHeight="1">
      <c r="B42" s="1"/>
      <c r="J42" s="1" t="s">
        <v>64</v>
      </c>
      <c r="K42" s="1">
        <f>VLOOKUP(J42,$B$2:$E$29,4,FALSE)</f>
        <v>49</v>
      </c>
    </row>
    <row r="43" spans="2:13" ht="14.25" customHeight="1">
      <c r="B43" s="1"/>
      <c r="J43" s="1" t="s">
        <v>65</v>
      </c>
      <c r="K43" s="1">
        <f>VLOOKUP(J43,$B$2:$E$29,4,FALSE)</f>
        <v>13</v>
      </c>
    </row>
    <row r="44" spans="2:13" ht="14.25" customHeight="1">
      <c r="B44" s="1"/>
    </row>
    <row r="45" spans="2:13" ht="14.25" customHeight="1">
      <c r="B45" s="1"/>
      <c r="J45" s="1" t="s">
        <v>87</v>
      </c>
    </row>
    <row r="46" spans="2:13" ht="14.25" customHeight="1">
      <c r="B46" s="1"/>
    </row>
    <row r="47" spans="2:13" ht="14.25" customHeight="1">
      <c r="B47" s="1"/>
    </row>
    <row r="48" spans="2:13" ht="14.25" customHeight="1">
      <c r="B48" s="1"/>
    </row>
    <row r="49" spans="2:2" ht="14.25" customHeight="1">
      <c r="B49" s="1"/>
    </row>
    <row r="50" spans="2:2" ht="14.25" customHeight="1">
      <c r="B50" s="1"/>
    </row>
    <row r="51" spans="2:2" ht="14.25" customHeight="1">
      <c r="B51" s="1"/>
    </row>
    <row r="52" spans="2:2" ht="14.25" customHeight="1">
      <c r="B52" s="1"/>
    </row>
    <row r="53" spans="2:2" ht="14.25" customHeight="1">
      <c r="B53" s="1"/>
    </row>
    <row r="54" spans="2:2" ht="14.25" customHeight="1">
      <c r="B54" s="1"/>
    </row>
    <row r="55" spans="2:2" ht="14.25" customHeight="1">
      <c r="B55" s="1"/>
    </row>
    <row r="56" spans="2:2" ht="14.25" customHeight="1">
      <c r="B56" s="1"/>
    </row>
    <row r="57" spans="2:2" ht="14.25" customHeight="1">
      <c r="B57" s="1"/>
    </row>
    <row r="58" spans="2:2" ht="14.25" customHeight="1">
      <c r="B58" s="1"/>
    </row>
    <row r="59" spans="2:2" ht="14.25" customHeight="1">
      <c r="B59" s="1"/>
    </row>
    <row r="60" spans="2:2" ht="14.25" customHeight="1">
      <c r="B60" s="1"/>
    </row>
    <row r="61" spans="2:2" ht="14.25" customHeight="1">
      <c r="B61" s="1"/>
    </row>
    <row r="62" spans="2:2" ht="14.25" customHeight="1">
      <c r="B62" s="1"/>
    </row>
    <row r="63" spans="2:2" ht="14.25" customHeight="1">
      <c r="B63" s="1"/>
    </row>
    <row r="64" spans="2:2" ht="14.25" customHeight="1">
      <c r="B64" s="1"/>
    </row>
    <row r="65" spans="2:2" ht="14.25" customHeight="1">
      <c r="B65" s="1"/>
    </row>
    <row r="66" spans="2:2" ht="14.25" customHeight="1">
      <c r="B66" s="1"/>
    </row>
    <row r="67" spans="2:2" ht="14.25" customHeight="1">
      <c r="B67" s="1"/>
    </row>
    <row r="68" spans="2:2" ht="14.25" customHeight="1">
      <c r="B68" s="1"/>
    </row>
    <row r="69" spans="2:2" ht="14.25" customHeight="1">
      <c r="B69" s="1"/>
    </row>
    <row r="70" spans="2:2" ht="14.25" customHeight="1">
      <c r="B70" s="1"/>
    </row>
    <row r="71" spans="2:2" ht="14.25" customHeight="1">
      <c r="B71" s="1"/>
    </row>
    <row r="72" spans="2:2" ht="14.25" customHeight="1">
      <c r="B72" s="1"/>
    </row>
    <row r="73" spans="2:2" ht="14.25" customHeight="1">
      <c r="B73" s="1"/>
    </row>
    <row r="74" spans="2:2" ht="14.25" customHeight="1">
      <c r="B74" s="1"/>
    </row>
    <row r="75" spans="2:2" ht="14.25" customHeight="1">
      <c r="B75" s="1"/>
    </row>
    <row r="76" spans="2:2" ht="14.25" customHeight="1">
      <c r="B76" s="1"/>
    </row>
    <row r="77" spans="2:2" ht="14.25" customHeight="1">
      <c r="B77" s="1"/>
    </row>
    <row r="78" spans="2:2" ht="14.25" customHeight="1">
      <c r="B78" s="1"/>
    </row>
    <row r="79" spans="2:2" ht="14.25" customHeight="1">
      <c r="B79" s="1"/>
    </row>
    <row r="80" spans="2:2" ht="14.25" customHeight="1">
      <c r="B80" s="1"/>
    </row>
    <row r="81" spans="2:2" ht="14.25" customHeight="1">
      <c r="B81" s="1"/>
    </row>
    <row r="82" spans="2:2" ht="14.25" customHeight="1">
      <c r="B82" s="1"/>
    </row>
    <row r="83" spans="2:2" ht="14.25" customHeight="1">
      <c r="B83" s="1"/>
    </row>
    <row r="84" spans="2:2" ht="14.25" customHeight="1">
      <c r="B84" s="1"/>
    </row>
    <row r="85" spans="2:2" ht="14.25" customHeight="1">
      <c r="B85" s="1"/>
    </row>
    <row r="86" spans="2:2" ht="14.25" customHeight="1">
      <c r="B86" s="1"/>
    </row>
    <row r="87" spans="2:2" ht="14.25" customHeight="1">
      <c r="B87" s="1"/>
    </row>
    <row r="88" spans="2:2" ht="14.25" customHeight="1">
      <c r="B88" s="1"/>
    </row>
    <row r="89" spans="2:2" ht="14.25" customHeight="1">
      <c r="B89" s="1"/>
    </row>
    <row r="90" spans="2:2" ht="14.25" customHeight="1">
      <c r="B90" s="1"/>
    </row>
    <row r="91" spans="2:2" ht="14.25" customHeight="1">
      <c r="B91" s="1"/>
    </row>
    <row r="92" spans="2:2" ht="14.25" customHeight="1">
      <c r="B92" s="1"/>
    </row>
    <row r="93" spans="2:2" ht="14.25" customHeight="1">
      <c r="B93" s="1"/>
    </row>
    <row r="94" spans="2:2" ht="14.25" customHeight="1">
      <c r="B94" s="1"/>
    </row>
    <row r="95" spans="2:2" ht="14.25" customHeight="1">
      <c r="B95" s="1"/>
    </row>
    <row r="96" spans="2:2" ht="14.25" customHeight="1">
      <c r="B96" s="1"/>
    </row>
    <row r="97" spans="2:2" ht="14.25" customHeight="1">
      <c r="B97" s="1"/>
    </row>
    <row r="98" spans="2:2" ht="14.25" customHeight="1">
      <c r="B98" s="1"/>
    </row>
    <row r="99" spans="2:2" ht="14.25" customHeight="1">
      <c r="B99" s="1"/>
    </row>
    <row r="100" spans="2:2" ht="14.25" customHeight="1">
      <c r="B100" s="1"/>
    </row>
    <row r="101" spans="2:2" ht="14.25" customHeight="1">
      <c r="B101" s="1"/>
    </row>
    <row r="102" spans="2:2" ht="14.25" customHeight="1">
      <c r="B102" s="1"/>
    </row>
    <row r="103" spans="2:2" ht="14.25" customHeight="1">
      <c r="B103" s="1"/>
    </row>
    <row r="104" spans="2:2" ht="14.25" customHeight="1">
      <c r="B104" s="1"/>
    </row>
    <row r="105" spans="2:2" ht="14.25" customHeight="1">
      <c r="B105" s="1"/>
    </row>
    <row r="106" spans="2:2" ht="14.25" customHeight="1">
      <c r="B106" s="1"/>
    </row>
    <row r="107" spans="2:2" ht="14.25" customHeight="1">
      <c r="B107" s="1"/>
    </row>
    <row r="108" spans="2:2" ht="14.25" customHeight="1">
      <c r="B108" s="1"/>
    </row>
    <row r="109" spans="2:2" ht="14.25" customHeight="1">
      <c r="B109" s="1"/>
    </row>
    <row r="110" spans="2:2" ht="14.25" customHeight="1">
      <c r="B110" s="1"/>
    </row>
    <row r="111" spans="2:2" ht="14.25" customHeight="1">
      <c r="B111" s="1"/>
    </row>
    <row r="112" spans="2:2" ht="14.25" customHeight="1">
      <c r="B112" s="1"/>
    </row>
    <row r="113" spans="2:2" ht="14.25" customHeight="1">
      <c r="B113" s="1"/>
    </row>
    <row r="114" spans="2:2" ht="14.25" customHeight="1">
      <c r="B114" s="1"/>
    </row>
    <row r="115" spans="2:2" ht="14.25" customHeight="1">
      <c r="B115" s="1"/>
    </row>
    <row r="116" spans="2:2" ht="14.25" customHeight="1">
      <c r="B116" s="1"/>
    </row>
    <row r="117" spans="2:2" ht="14.25" customHeight="1">
      <c r="B117" s="1"/>
    </row>
    <row r="118" spans="2:2" ht="14.25" customHeight="1">
      <c r="B118" s="1"/>
    </row>
    <row r="119" spans="2:2" ht="14.25" customHeight="1">
      <c r="B119" s="1"/>
    </row>
    <row r="120" spans="2:2" ht="14.25" customHeight="1">
      <c r="B120" s="1"/>
    </row>
    <row r="121" spans="2:2" ht="14.25" customHeight="1">
      <c r="B121" s="1"/>
    </row>
    <row r="122" spans="2:2" ht="14.25" customHeight="1">
      <c r="B122" s="1"/>
    </row>
    <row r="123" spans="2:2" ht="14.25" customHeight="1">
      <c r="B123" s="1"/>
    </row>
    <row r="124" spans="2:2" ht="14.25" customHeight="1">
      <c r="B124" s="1"/>
    </row>
    <row r="125" spans="2:2" ht="14.25" customHeight="1">
      <c r="B125" s="1"/>
    </row>
    <row r="126" spans="2:2" ht="14.25" customHeight="1">
      <c r="B126" s="1"/>
    </row>
    <row r="127" spans="2:2" ht="14.25" customHeight="1">
      <c r="B127" s="1"/>
    </row>
    <row r="128" spans="2:2" ht="14.25" customHeight="1">
      <c r="B128" s="1"/>
    </row>
    <row r="129" spans="2:2" ht="14.25" customHeight="1">
      <c r="B129" s="1"/>
    </row>
    <row r="130" spans="2:2" ht="14.25" customHeight="1">
      <c r="B130" s="1"/>
    </row>
    <row r="131" spans="2:2" ht="14.25" customHeight="1">
      <c r="B131" s="1"/>
    </row>
    <row r="132" spans="2:2" ht="14.25" customHeight="1">
      <c r="B132" s="1"/>
    </row>
    <row r="133" spans="2:2" ht="14.25" customHeight="1">
      <c r="B133" s="1"/>
    </row>
    <row r="134" spans="2:2" ht="14.25" customHeight="1">
      <c r="B134" s="1"/>
    </row>
    <row r="135" spans="2:2" ht="14.25" customHeight="1">
      <c r="B135" s="1"/>
    </row>
    <row r="136" spans="2:2" ht="14.25" customHeight="1">
      <c r="B136" s="1"/>
    </row>
    <row r="137" spans="2:2" ht="14.25" customHeight="1">
      <c r="B137" s="1"/>
    </row>
    <row r="138" spans="2:2" ht="14.25" customHeight="1">
      <c r="B138" s="1"/>
    </row>
    <row r="139" spans="2:2" ht="14.25" customHeight="1">
      <c r="B139" s="1"/>
    </row>
    <row r="140" spans="2:2" ht="14.25" customHeight="1">
      <c r="B140" s="1"/>
    </row>
    <row r="141" spans="2:2" ht="14.25" customHeight="1">
      <c r="B141" s="1"/>
    </row>
    <row r="142" spans="2:2" ht="14.25" customHeight="1">
      <c r="B142" s="1"/>
    </row>
    <row r="143" spans="2:2" ht="14.25" customHeight="1">
      <c r="B143" s="1"/>
    </row>
    <row r="144" spans="2:2" ht="14.25" customHeight="1">
      <c r="B144" s="1"/>
    </row>
    <row r="145" spans="2:2" ht="14.25" customHeight="1">
      <c r="B145" s="1"/>
    </row>
    <row r="146" spans="2:2" ht="14.25" customHeight="1">
      <c r="B146" s="1"/>
    </row>
    <row r="147" spans="2:2" ht="14.25" customHeight="1">
      <c r="B147" s="1"/>
    </row>
    <row r="148" spans="2:2" ht="14.25" customHeight="1">
      <c r="B148" s="1"/>
    </row>
    <row r="149" spans="2:2" ht="14.25" customHeight="1">
      <c r="B149" s="1"/>
    </row>
    <row r="150" spans="2:2" ht="14.25" customHeight="1">
      <c r="B150" s="1"/>
    </row>
    <row r="151" spans="2:2" ht="14.25" customHeight="1">
      <c r="B151" s="1"/>
    </row>
    <row r="152" spans="2:2" ht="14.25" customHeight="1">
      <c r="B152" s="1"/>
    </row>
    <row r="153" spans="2:2" ht="14.25" customHeight="1">
      <c r="B153" s="1"/>
    </row>
    <row r="154" spans="2:2" ht="14.25" customHeight="1">
      <c r="B154" s="1"/>
    </row>
    <row r="155" spans="2:2" ht="14.25" customHeight="1">
      <c r="B155" s="1"/>
    </row>
    <row r="156" spans="2:2" ht="14.25" customHeight="1">
      <c r="B156" s="1"/>
    </row>
    <row r="157" spans="2:2" ht="14.25" customHeight="1">
      <c r="B157" s="1"/>
    </row>
    <row r="158" spans="2:2" ht="14.25" customHeight="1">
      <c r="B158" s="1"/>
    </row>
    <row r="159" spans="2:2" ht="14.25" customHeight="1">
      <c r="B159" s="1"/>
    </row>
    <row r="160" spans="2:2" ht="14.25" customHeight="1">
      <c r="B160" s="1"/>
    </row>
    <row r="161" spans="2:2" ht="14.25" customHeight="1">
      <c r="B161" s="1"/>
    </row>
    <row r="162" spans="2:2" ht="14.25" customHeight="1">
      <c r="B162" s="1"/>
    </row>
    <row r="163" spans="2:2" ht="14.25" customHeight="1">
      <c r="B163" s="1"/>
    </row>
    <row r="164" spans="2:2" ht="14.25" customHeight="1">
      <c r="B164" s="1"/>
    </row>
    <row r="165" spans="2:2" ht="14.25" customHeight="1">
      <c r="B165" s="1"/>
    </row>
    <row r="166" spans="2:2" ht="14.25" customHeight="1">
      <c r="B166" s="1"/>
    </row>
    <row r="167" spans="2:2" ht="14.25" customHeight="1">
      <c r="B167" s="1"/>
    </row>
    <row r="168" spans="2:2" ht="14.25" customHeight="1">
      <c r="B168" s="1"/>
    </row>
    <row r="169" spans="2:2" ht="14.25" customHeight="1">
      <c r="B169" s="1"/>
    </row>
    <row r="170" spans="2:2" ht="14.25" customHeight="1">
      <c r="B170" s="1"/>
    </row>
    <row r="171" spans="2:2" ht="14.25" customHeight="1">
      <c r="B171" s="1"/>
    </row>
    <row r="172" spans="2:2" ht="14.25" customHeight="1">
      <c r="B172" s="1"/>
    </row>
    <row r="173" spans="2:2" ht="14.25" customHeight="1">
      <c r="B173" s="1"/>
    </row>
    <row r="174" spans="2:2" ht="14.25" customHeight="1">
      <c r="B174" s="1"/>
    </row>
    <row r="175" spans="2:2" ht="14.25" customHeight="1">
      <c r="B175" s="1"/>
    </row>
    <row r="176" spans="2:2" ht="14.25" customHeight="1">
      <c r="B176" s="1"/>
    </row>
    <row r="177" spans="2:2" ht="14.25" customHeight="1">
      <c r="B177" s="1"/>
    </row>
    <row r="178" spans="2:2" ht="14.25" customHeight="1">
      <c r="B178" s="1"/>
    </row>
    <row r="179" spans="2:2" ht="14.25" customHeight="1">
      <c r="B179" s="1"/>
    </row>
    <row r="180" spans="2:2" ht="14.25" customHeight="1">
      <c r="B180" s="1"/>
    </row>
    <row r="181" spans="2:2" ht="14.25" customHeight="1">
      <c r="B181" s="1"/>
    </row>
    <row r="182" spans="2:2" ht="14.25" customHeight="1">
      <c r="B182" s="1"/>
    </row>
    <row r="183" spans="2:2" ht="14.25" customHeight="1">
      <c r="B183" s="1"/>
    </row>
    <row r="184" spans="2:2" ht="14.25" customHeight="1">
      <c r="B184" s="1"/>
    </row>
    <row r="185" spans="2:2" ht="14.25" customHeight="1">
      <c r="B185" s="1"/>
    </row>
    <row r="186" spans="2:2" ht="14.25" customHeight="1">
      <c r="B186" s="1"/>
    </row>
    <row r="187" spans="2:2" ht="14.25" customHeight="1">
      <c r="B187" s="1"/>
    </row>
    <row r="188" spans="2:2" ht="14.25" customHeight="1">
      <c r="B188" s="1"/>
    </row>
    <row r="189" spans="2:2" ht="14.25" customHeight="1">
      <c r="B189" s="1"/>
    </row>
    <row r="190" spans="2:2" ht="14.25" customHeight="1">
      <c r="B190" s="1"/>
    </row>
    <row r="191" spans="2:2" ht="14.25" customHeight="1">
      <c r="B191" s="1"/>
    </row>
    <row r="192" spans="2:2" ht="14.25" customHeight="1">
      <c r="B192" s="1"/>
    </row>
    <row r="193" spans="2:2" ht="14.25" customHeight="1">
      <c r="B193" s="1"/>
    </row>
    <row r="194" spans="2:2" ht="14.25" customHeight="1">
      <c r="B194" s="1"/>
    </row>
    <row r="195" spans="2:2" ht="14.25" customHeight="1">
      <c r="B195" s="1"/>
    </row>
    <row r="196" spans="2:2" ht="14.25" customHeight="1">
      <c r="B196" s="1"/>
    </row>
    <row r="197" spans="2:2" ht="14.25" customHeight="1">
      <c r="B197" s="1"/>
    </row>
    <row r="198" spans="2:2" ht="14.25" customHeight="1">
      <c r="B198" s="1"/>
    </row>
    <row r="199" spans="2:2" ht="14.25" customHeight="1">
      <c r="B199" s="1"/>
    </row>
    <row r="200" spans="2:2" ht="14.25" customHeight="1">
      <c r="B200" s="1"/>
    </row>
    <row r="201" spans="2:2" ht="14.25" customHeight="1">
      <c r="B201" s="1"/>
    </row>
    <row r="202" spans="2:2" ht="14.25" customHeight="1">
      <c r="B202" s="1"/>
    </row>
    <row r="203" spans="2:2" ht="14.25" customHeight="1">
      <c r="B203" s="1"/>
    </row>
    <row r="204" spans="2:2" ht="14.25" customHeight="1">
      <c r="B204" s="1"/>
    </row>
    <row r="205" spans="2:2" ht="14.25" customHeight="1">
      <c r="B205" s="1"/>
    </row>
    <row r="206" spans="2:2" ht="14.25" customHeight="1">
      <c r="B206" s="1"/>
    </row>
    <row r="207" spans="2:2" ht="14.25" customHeight="1">
      <c r="B207" s="1"/>
    </row>
    <row r="208" spans="2:2" ht="14.25" customHeight="1">
      <c r="B208" s="1"/>
    </row>
    <row r="209" spans="2:2" ht="14.25" customHeight="1">
      <c r="B209" s="1"/>
    </row>
    <row r="210" spans="2:2" ht="14.25" customHeight="1">
      <c r="B210" s="1"/>
    </row>
    <row r="211" spans="2:2" ht="14.25" customHeight="1">
      <c r="B211" s="1"/>
    </row>
    <row r="212" spans="2:2" ht="14.25" customHeight="1">
      <c r="B212" s="1"/>
    </row>
    <row r="213" spans="2:2" ht="14.25" customHeight="1">
      <c r="B213" s="1"/>
    </row>
    <row r="214" spans="2:2" ht="14.25" customHeight="1">
      <c r="B214" s="1"/>
    </row>
    <row r="215" spans="2:2" ht="14.25" customHeight="1">
      <c r="B215" s="1"/>
    </row>
    <row r="216" spans="2:2" ht="14.25" customHeight="1">
      <c r="B216" s="1"/>
    </row>
    <row r="217" spans="2:2" ht="14.25" customHeight="1">
      <c r="B217" s="1"/>
    </row>
    <row r="218" spans="2:2" ht="14.25" customHeight="1">
      <c r="B218" s="1"/>
    </row>
    <row r="219" spans="2:2" ht="14.25" customHeight="1">
      <c r="B219" s="1"/>
    </row>
    <row r="220" spans="2:2" ht="14.25" customHeight="1">
      <c r="B220" s="1"/>
    </row>
    <row r="221" spans="2:2" ht="14.25" customHeight="1">
      <c r="B221" s="1"/>
    </row>
    <row r="222" spans="2:2" ht="14.25" customHeight="1">
      <c r="B222" s="1"/>
    </row>
    <row r="223" spans="2:2" ht="14.25" customHeight="1">
      <c r="B223" s="1"/>
    </row>
    <row r="224" spans="2:2" ht="14.25" customHeight="1">
      <c r="B224" s="1"/>
    </row>
    <row r="225" spans="2:2" ht="14.25" customHeight="1">
      <c r="B225" s="1"/>
    </row>
    <row r="226" spans="2:2" ht="14.25" customHeight="1">
      <c r="B226" s="1"/>
    </row>
    <row r="227" spans="2:2" ht="14.25" customHeight="1">
      <c r="B227" s="1"/>
    </row>
    <row r="228" spans="2:2" ht="14.25" customHeight="1">
      <c r="B228" s="1"/>
    </row>
    <row r="229" spans="2:2" ht="14.25" customHeight="1">
      <c r="B229" s="1"/>
    </row>
    <row r="230" spans="2:2" ht="14.25" customHeight="1">
      <c r="B230" s="1"/>
    </row>
    <row r="231" spans="2:2" ht="14.25" customHeight="1">
      <c r="B231" s="1"/>
    </row>
    <row r="232" spans="2:2" ht="14.25" customHeight="1">
      <c r="B232" s="1"/>
    </row>
    <row r="233" spans="2:2" ht="14.25" customHeight="1">
      <c r="B233" s="1"/>
    </row>
    <row r="234" spans="2:2" ht="14.25" customHeight="1">
      <c r="B234" s="1"/>
    </row>
    <row r="235" spans="2:2" ht="14.25" customHeight="1">
      <c r="B235" s="1"/>
    </row>
    <row r="236" spans="2:2" ht="14.25" customHeight="1">
      <c r="B236" s="1"/>
    </row>
    <row r="237" spans="2:2" ht="14.25" customHeight="1">
      <c r="B237" s="1"/>
    </row>
    <row r="238" spans="2:2" ht="14.25" customHeight="1">
      <c r="B238" s="1"/>
    </row>
    <row r="239" spans="2:2" ht="14.25" customHeight="1">
      <c r="B239" s="1"/>
    </row>
    <row r="240" spans="2:2" ht="14.25" customHeight="1">
      <c r="B240" s="1"/>
    </row>
    <row r="241" spans="2:2" ht="14.25" customHeight="1">
      <c r="B241" s="1"/>
    </row>
    <row r="242" spans="2:2" ht="14.25" customHeight="1">
      <c r="B242" s="1"/>
    </row>
    <row r="243" spans="2:2" ht="14.25" customHeight="1">
      <c r="B243" s="1"/>
    </row>
    <row r="244" spans="2:2" ht="14.25" customHeight="1">
      <c r="B244" s="1"/>
    </row>
    <row r="245" spans="2:2" ht="14.25" customHeight="1">
      <c r="B245" s="1"/>
    </row>
    <row r="246" spans="2:2" ht="14.25" customHeight="1">
      <c r="B246" s="1"/>
    </row>
    <row r="247" spans="2:2" ht="14.25" customHeight="1">
      <c r="B247" s="1"/>
    </row>
    <row r="248" spans="2:2" ht="14.25" customHeight="1">
      <c r="B248" s="1"/>
    </row>
    <row r="249" spans="2:2" ht="14.25" customHeight="1">
      <c r="B249" s="1"/>
    </row>
    <row r="250" spans="2:2" ht="14.25" customHeight="1">
      <c r="B250" s="1"/>
    </row>
    <row r="251" spans="2:2" ht="14.25" customHeight="1">
      <c r="B251" s="1"/>
    </row>
    <row r="252" spans="2:2" ht="14.25" customHeight="1">
      <c r="B252" s="1"/>
    </row>
    <row r="253" spans="2:2" ht="14.25" customHeight="1">
      <c r="B253" s="1"/>
    </row>
    <row r="254" spans="2:2" ht="14.25" customHeight="1">
      <c r="B254" s="1"/>
    </row>
    <row r="255" spans="2:2" ht="14.25" customHeight="1">
      <c r="B255" s="1"/>
    </row>
    <row r="256" spans="2:2" ht="14.25" customHeight="1">
      <c r="B256" s="1"/>
    </row>
    <row r="257" spans="2:2" ht="14.25" customHeight="1">
      <c r="B257" s="1"/>
    </row>
    <row r="258" spans="2:2" ht="14.25" customHeight="1">
      <c r="B258" s="1"/>
    </row>
    <row r="259" spans="2:2" ht="14.25" customHeight="1">
      <c r="B259" s="1"/>
    </row>
    <row r="260" spans="2:2" ht="14.25" customHeight="1">
      <c r="B260" s="1"/>
    </row>
    <row r="261" spans="2:2" ht="14.25" customHeight="1">
      <c r="B261" s="1"/>
    </row>
    <row r="262" spans="2:2" ht="14.25" customHeight="1">
      <c r="B262" s="1"/>
    </row>
    <row r="263" spans="2:2" ht="14.25" customHeight="1">
      <c r="B263" s="1"/>
    </row>
    <row r="264" spans="2:2" ht="14.25" customHeight="1">
      <c r="B264" s="1"/>
    </row>
    <row r="265" spans="2:2" ht="14.25" customHeight="1">
      <c r="B265" s="1"/>
    </row>
    <row r="266" spans="2:2" ht="14.25" customHeight="1">
      <c r="B266" s="1"/>
    </row>
    <row r="267" spans="2:2" ht="14.25" customHeight="1">
      <c r="B267" s="1"/>
    </row>
    <row r="268" spans="2:2" ht="14.25" customHeight="1">
      <c r="B268" s="1"/>
    </row>
    <row r="269" spans="2:2" ht="14.25" customHeight="1">
      <c r="B269" s="1"/>
    </row>
    <row r="270" spans="2:2" ht="14.25" customHeight="1">
      <c r="B270" s="1"/>
    </row>
    <row r="271" spans="2:2" ht="14.25" customHeight="1">
      <c r="B271" s="1"/>
    </row>
    <row r="272" spans="2:2" ht="14.25" customHeight="1">
      <c r="B272" s="1"/>
    </row>
    <row r="273" spans="2:2" ht="14.25" customHeight="1">
      <c r="B273" s="1"/>
    </row>
    <row r="274" spans="2:2" ht="14.25" customHeight="1">
      <c r="B274" s="1"/>
    </row>
    <row r="275" spans="2:2" ht="14.25" customHeight="1">
      <c r="B275" s="1"/>
    </row>
    <row r="276" spans="2:2" ht="14.25" customHeight="1">
      <c r="B276" s="1"/>
    </row>
    <row r="277" spans="2:2" ht="14.25" customHeight="1">
      <c r="B277" s="1"/>
    </row>
    <row r="278" spans="2:2" ht="14.25" customHeight="1">
      <c r="B278" s="1"/>
    </row>
    <row r="279" spans="2:2" ht="14.25" customHeight="1">
      <c r="B279" s="1"/>
    </row>
    <row r="280" spans="2:2" ht="14.25" customHeight="1">
      <c r="B280" s="1"/>
    </row>
    <row r="281" spans="2:2" ht="14.25" customHeight="1">
      <c r="B281" s="1"/>
    </row>
    <row r="282" spans="2:2" ht="14.25" customHeight="1">
      <c r="B282" s="1"/>
    </row>
    <row r="283" spans="2:2" ht="14.25" customHeight="1">
      <c r="B283" s="1"/>
    </row>
    <row r="284" spans="2:2" ht="14.25" customHeight="1">
      <c r="B284" s="1"/>
    </row>
    <row r="285" spans="2:2" ht="14.25" customHeight="1">
      <c r="B285" s="1"/>
    </row>
    <row r="286" spans="2:2" ht="14.25" customHeight="1">
      <c r="B286" s="1"/>
    </row>
    <row r="287" spans="2:2" ht="14.25" customHeight="1">
      <c r="B287" s="1"/>
    </row>
    <row r="288" spans="2:2" ht="14.25" customHeight="1">
      <c r="B288" s="1"/>
    </row>
    <row r="289" spans="2:2" ht="14.25" customHeight="1">
      <c r="B289" s="1"/>
    </row>
    <row r="290" spans="2:2" ht="14.25" customHeight="1">
      <c r="B290" s="1"/>
    </row>
    <row r="291" spans="2:2" ht="14.25" customHeight="1">
      <c r="B291" s="1"/>
    </row>
    <row r="292" spans="2:2" ht="14.25" customHeight="1">
      <c r="B292" s="1"/>
    </row>
    <row r="293" spans="2:2" ht="14.25" customHeight="1">
      <c r="B293" s="1"/>
    </row>
    <row r="294" spans="2:2" ht="14.25" customHeight="1">
      <c r="B294" s="1"/>
    </row>
    <row r="295" spans="2:2" ht="14.25" customHeight="1">
      <c r="B295" s="1"/>
    </row>
    <row r="296" spans="2:2" ht="14.25" customHeight="1">
      <c r="B296" s="1"/>
    </row>
    <row r="297" spans="2:2" ht="14.25" customHeight="1">
      <c r="B297" s="1"/>
    </row>
    <row r="298" spans="2:2" ht="14.25" customHeight="1">
      <c r="B298" s="1"/>
    </row>
    <row r="299" spans="2:2" ht="14.25" customHeight="1">
      <c r="B299" s="1"/>
    </row>
    <row r="300" spans="2:2" ht="14.25" customHeight="1">
      <c r="B300" s="1"/>
    </row>
    <row r="301" spans="2:2" ht="14.25" customHeight="1">
      <c r="B301" s="1"/>
    </row>
    <row r="302" spans="2:2" ht="14.25" customHeight="1">
      <c r="B302" s="1"/>
    </row>
    <row r="303" spans="2:2" ht="14.25" customHeight="1">
      <c r="B303" s="1"/>
    </row>
    <row r="304" spans="2:2" ht="14.25" customHeight="1">
      <c r="B304" s="1"/>
    </row>
    <row r="305" spans="2:2" ht="14.25" customHeight="1">
      <c r="B305" s="1"/>
    </row>
    <row r="306" spans="2:2" ht="14.25" customHeight="1">
      <c r="B306" s="1"/>
    </row>
    <row r="307" spans="2:2" ht="14.25" customHeight="1">
      <c r="B307" s="1"/>
    </row>
    <row r="308" spans="2:2" ht="14.25" customHeight="1">
      <c r="B308" s="1"/>
    </row>
    <row r="309" spans="2:2" ht="14.25" customHeight="1">
      <c r="B309" s="1"/>
    </row>
    <row r="310" spans="2:2" ht="14.25" customHeight="1">
      <c r="B310" s="1"/>
    </row>
    <row r="311" spans="2:2" ht="14.25" customHeight="1">
      <c r="B311" s="1"/>
    </row>
    <row r="312" spans="2:2" ht="14.25" customHeight="1">
      <c r="B312" s="1"/>
    </row>
    <row r="313" spans="2:2" ht="14.25" customHeight="1">
      <c r="B313" s="1"/>
    </row>
    <row r="314" spans="2:2" ht="14.25" customHeight="1">
      <c r="B314" s="1"/>
    </row>
    <row r="315" spans="2:2" ht="14.25" customHeight="1">
      <c r="B315" s="1"/>
    </row>
    <row r="316" spans="2:2" ht="14.25" customHeight="1">
      <c r="B316" s="1"/>
    </row>
    <row r="317" spans="2:2" ht="14.25" customHeight="1">
      <c r="B317" s="1"/>
    </row>
    <row r="318" spans="2:2" ht="14.25" customHeight="1">
      <c r="B318" s="1"/>
    </row>
    <row r="319" spans="2:2" ht="14.25" customHeight="1">
      <c r="B319" s="1"/>
    </row>
    <row r="320" spans="2:2" ht="14.25" customHeight="1">
      <c r="B320" s="1"/>
    </row>
    <row r="321" spans="2:2" ht="14.25" customHeight="1">
      <c r="B321" s="1"/>
    </row>
    <row r="322" spans="2:2" ht="14.25" customHeight="1">
      <c r="B322" s="1"/>
    </row>
    <row r="323" spans="2:2" ht="14.25" customHeight="1">
      <c r="B323" s="1"/>
    </row>
    <row r="324" spans="2:2" ht="14.25" customHeight="1">
      <c r="B324" s="1"/>
    </row>
    <row r="325" spans="2:2" ht="14.25" customHeight="1">
      <c r="B325" s="1"/>
    </row>
    <row r="326" spans="2:2" ht="14.25" customHeight="1">
      <c r="B326" s="1"/>
    </row>
    <row r="327" spans="2:2" ht="14.25" customHeight="1">
      <c r="B327" s="1"/>
    </row>
    <row r="328" spans="2:2" ht="14.25" customHeight="1">
      <c r="B328" s="1"/>
    </row>
    <row r="329" spans="2:2" ht="14.25" customHeight="1">
      <c r="B329" s="1"/>
    </row>
    <row r="330" spans="2:2" ht="14.25" customHeight="1">
      <c r="B330" s="1"/>
    </row>
    <row r="331" spans="2:2" ht="14.25" customHeight="1">
      <c r="B331" s="1"/>
    </row>
    <row r="332" spans="2:2" ht="14.25" customHeight="1">
      <c r="B332" s="1"/>
    </row>
    <row r="333" spans="2:2" ht="14.25" customHeight="1">
      <c r="B333" s="1"/>
    </row>
    <row r="334" spans="2:2" ht="14.25" customHeight="1">
      <c r="B334" s="1"/>
    </row>
    <row r="335" spans="2:2" ht="14.25" customHeight="1">
      <c r="B335" s="1"/>
    </row>
    <row r="336" spans="2:2" ht="14.25" customHeight="1">
      <c r="B336" s="1"/>
    </row>
    <row r="337" spans="2:2" ht="14.25" customHeight="1">
      <c r="B337" s="1"/>
    </row>
    <row r="338" spans="2:2" ht="14.25" customHeight="1">
      <c r="B338" s="1"/>
    </row>
    <row r="339" spans="2:2" ht="14.25" customHeight="1">
      <c r="B339" s="1"/>
    </row>
    <row r="340" spans="2:2" ht="14.25" customHeight="1">
      <c r="B340" s="1"/>
    </row>
    <row r="341" spans="2:2" ht="14.25" customHeight="1">
      <c r="B341" s="1"/>
    </row>
    <row r="342" spans="2:2" ht="14.25" customHeight="1">
      <c r="B342" s="1"/>
    </row>
    <row r="343" spans="2:2" ht="14.25" customHeight="1">
      <c r="B343" s="1"/>
    </row>
    <row r="344" spans="2:2" ht="14.25" customHeight="1">
      <c r="B344" s="1"/>
    </row>
    <row r="345" spans="2:2" ht="14.25" customHeight="1">
      <c r="B345" s="1"/>
    </row>
    <row r="346" spans="2:2" ht="14.25" customHeight="1">
      <c r="B346" s="1"/>
    </row>
    <row r="347" spans="2:2" ht="14.25" customHeight="1">
      <c r="B347" s="1"/>
    </row>
    <row r="348" spans="2:2" ht="14.25" customHeight="1">
      <c r="B348" s="1"/>
    </row>
    <row r="349" spans="2:2" ht="14.25" customHeight="1">
      <c r="B349" s="1"/>
    </row>
    <row r="350" spans="2:2" ht="14.25" customHeight="1">
      <c r="B350" s="1"/>
    </row>
    <row r="351" spans="2:2" ht="14.25" customHeight="1">
      <c r="B351" s="1"/>
    </row>
    <row r="352" spans="2:2" ht="14.25" customHeight="1">
      <c r="B352" s="1"/>
    </row>
    <row r="353" spans="2:2" ht="14.25" customHeight="1">
      <c r="B353" s="1"/>
    </row>
    <row r="354" spans="2:2" ht="14.25" customHeight="1">
      <c r="B354" s="1"/>
    </row>
    <row r="355" spans="2:2" ht="14.25" customHeight="1">
      <c r="B355" s="1"/>
    </row>
    <row r="356" spans="2:2" ht="14.25" customHeight="1">
      <c r="B356" s="1"/>
    </row>
    <row r="357" spans="2:2" ht="14.25" customHeight="1">
      <c r="B357" s="1"/>
    </row>
    <row r="358" spans="2:2" ht="14.25" customHeight="1">
      <c r="B358" s="1"/>
    </row>
    <row r="359" spans="2:2" ht="14.25" customHeight="1">
      <c r="B359" s="1"/>
    </row>
    <row r="360" spans="2:2" ht="14.25" customHeight="1">
      <c r="B360" s="1"/>
    </row>
    <row r="361" spans="2:2" ht="14.25" customHeight="1">
      <c r="B361" s="1"/>
    </row>
    <row r="362" spans="2:2" ht="14.25" customHeight="1">
      <c r="B362" s="1"/>
    </row>
    <row r="363" spans="2:2" ht="14.25" customHeight="1">
      <c r="B363" s="1"/>
    </row>
    <row r="364" spans="2:2" ht="14.25" customHeight="1">
      <c r="B364" s="1"/>
    </row>
    <row r="365" spans="2:2" ht="14.25" customHeight="1">
      <c r="B365" s="1"/>
    </row>
    <row r="366" spans="2:2" ht="14.25" customHeight="1">
      <c r="B366" s="1"/>
    </row>
    <row r="367" spans="2:2" ht="14.25" customHeight="1">
      <c r="B367" s="1"/>
    </row>
    <row r="368" spans="2:2" ht="14.25" customHeight="1">
      <c r="B368" s="1"/>
    </row>
    <row r="369" spans="2:2" ht="14.25" customHeight="1">
      <c r="B369" s="1"/>
    </row>
    <row r="370" spans="2:2" ht="14.25" customHeight="1">
      <c r="B370" s="1"/>
    </row>
    <row r="371" spans="2:2" ht="14.25" customHeight="1">
      <c r="B371" s="1"/>
    </row>
    <row r="372" spans="2:2" ht="14.25" customHeight="1">
      <c r="B372" s="1"/>
    </row>
    <row r="373" spans="2:2" ht="14.25" customHeight="1">
      <c r="B373" s="1"/>
    </row>
    <row r="374" spans="2:2" ht="14.25" customHeight="1">
      <c r="B374" s="1"/>
    </row>
    <row r="375" spans="2:2" ht="14.25" customHeight="1">
      <c r="B375" s="1"/>
    </row>
    <row r="376" spans="2:2" ht="14.25" customHeight="1">
      <c r="B376" s="1"/>
    </row>
    <row r="377" spans="2:2" ht="14.25" customHeight="1">
      <c r="B377" s="1"/>
    </row>
    <row r="378" spans="2:2" ht="14.25" customHeight="1">
      <c r="B378" s="1"/>
    </row>
    <row r="379" spans="2:2" ht="14.25" customHeight="1">
      <c r="B379" s="1"/>
    </row>
    <row r="380" spans="2:2" ht="14.25" customHeight="1">
      <c r="B380" s="1"/>
    </row>
    <row r="381" spans="2:2" ht="14.25" customHeight="1">
      <c r="B381" s="1"/>
    </row>
    <row r="382" spans="2:2" ht="14.25" customHeight="1">
      <c r="B382" s="1"/>
    </row>
    <row r="383" spans="2:2" ht="14.25" customHeight="1">
      <c r="B383" s="1"/>
    </row>
    <row r="384" spans="2:2" ht="14.25" customHeight="1">
      <c r="B384" s="1"/>
    </row>
    <row r="385" spans="2:2" ht="14.25" customHeight="1">
      <c r="B385" s="1"/>
    </row>
    <row r="386" spans="2:2" ht="14.25" customHeight="1">
      <c r="B386" s="1"/>
    </row>
    <row r="387" spans="2:2" ht="14.25" customHeight="1">
      <c r="B387" s="1"/>
    </row>
    <row r="388" spans="2:2" ht="14.25" customHeight="1">
      <c r="B388" s="1"/>
    </row>
    <row r="389" spans="2:2" ht="14.25" customHeight="1">
      <c r="B389" s="1"/>
    </row>
    <row r="390" spans="2:2" ht="14.25" customHeight="1">
      <c r="B390" s="1"/>
    </row>
    <row r="391" spans="2:2" ht="14.25" customHeight="1">
      <c r="B391" s="1"/>
    </row>
    <row r="392" spans="2:2" ht="14.25" customHeight="1">
      <c r="B392" s="1"/>
    </row>
    <row r="393" spans="2:2" ht="14.25" customHeight="1">
      <c r="B393" s="1"/>
    </row>
    <row r="394" spans="2:2" ht="14.25" customHeight="1">
      <c r="B394" s="1"/>
    </row>
    <row r="395" spans="2:2" ht="14.25" customHeight="1">
      <c r="B395" s="1"/>
    </row>
    <row r="396" spans="2:2" ht="14.25" customHeight="1">
      <c r="B396" s="1"/>
    </row>
    <row r="397" spans="2:2" ht="14.25" customHeight="1">
      <c r="B397" s="1"/>
    </row>
    <row r="398" spans="2:2" ht="14.25" customHeight="1">
      <c r="B398" s="1"/>
    </row>
    <row r="399" spans="2:2" ht="14.25" customHeight="1">
      <c r="B399" s="1"/>
    </row>
    <row r="400" spans="2:2" ht="14.25" customHeight="1">
      <c r="B400" s="1"/>
    </row>
    <row r="401" spans="2:2" ht="14.25" customHeight="1">
      <c r="B401" s="1"/>
    </row>
    <row r="402" spans="2:2" ht="14.25" customHeight="1">
      <c r="B402" s="1"/>
    </row>
    <row r="403" spans="2:2" ht="14.25" customHeight="1">
      <c r="B403" s="1"/>
    </row>
    <row r="404" spans="2:2" ht="14.25" customHeight="1">
      <c r="B404" s="1"/>
    </row>
    <row r="405" spans="2:2" ht="14.25" customHeight="1">
      <c r="B405" s="1"/>
    </row>
    <row r="406" spans="2:2" ht="14.25" customHeight="1">
      <c r="B406" s="1"/>
    </row>
    <row r="407" spans="2:2" ht="14.25" customHeight="1">
      <c r="B407" s="1"/>
    </row>
    <row r="408" spans="2:2" ht="14.25" customHeight="1">
      <c r="B408" s="1"/>
    </row>
    <row r="409" spans="2:2" ht="14.25" customHeight="1">
      <c r="B409" s="1"/>
    </row>
    <row r="410" spans="2:2" ht="14.25" customHeight="1">
      <c r="B410" s="1"/>
    </row>
    <row r="411" spans="2:2" ht="14.25" customHeight="1">
      <c r="B411" s="1"/>
    </row>
    <row r="412" spans="2:2" ht="14.25" customHeight="1">
      <c r="B412" s="1"/>
    </row>
    <row r="413" spans="2:2" ht="14.25" customHeight="1">
      <c r="B413" s="1"/>
    </row>
    <row r="414" spans="2:2" ht="14.25" customHeight="1">
      <c r="B414" s="1"/>
    </row>
    <row r="415" spans="2:2" ht="14.25" customHeight="1">
      <c r="B415" s="1"/>
    </row>
    <row r="416" spans="2:2" ht="14.25" customHeight="1">
      <c r="B416" s="1"/>
    </row>
    <row r="417" spans="2:2" ht="14.25" customHeight="1">
      <c r="B417" s="1"/>
    </row>
    <row r="418" spans="2:2" ht="14.25" customHeight="1">
      <c r="B418" s="1"/>
    </row>
    <row r="419" spans="2:2" ht="14.25" customHeight="1">
      <c r="B419" s="1"/>
    </row>
    <row r="420" spans="2:2" ht="14.25" customHeight="1">
      <c r="B420" s="1"/>
    </row>
    <row r="421" spans="2:2" ht="14.25" customHeight="1">
      <c r="B421" s="1"/>
    </row>
    <row r="422" spans="2:2" ht="14.25" customHeight="1">
      <c r="B422" s="1"/>
    </row>
    <row r="423" spans="2:2" ht="14.25" customHeight="1">
      <c r="B423" s="1"/>
    </row>
    <row r="424" spans="2:2" ht="14.25" customHeight="1">
      <c r="B424" s="1"/>
    </row>
    <row r="425" spans="2:2" ht="14.25" customHeight="1">
      <c r="B425" s="1"/>
    </row>
    <row r="426" spans="2:2" ht="14.25" customHeight="1">
      <c r="B426" s="1"/>
    </row>
    <row r="427" spans="2:2" ht="14.25" customHeight="1">
      <c r="B427" s="1"/>
    </row>
    <row r="428" spans="2:2" ht="14.25" customHeight="1">
      <c r="B428" s="1"/>
    </row>
    <row r="429" spans="2:2" ht="14.25" customHeight="1">
      <c r="B429" s="1"/>
    </row>
    <row r="430" spans="2:2" ht="14.25" customHeight="1">
      <c r="B430" s="1"/>
    </row>
    <row r="431" spans="2:2" ht="14.25" customHeight="1">
      <c r="B431" s="1"/>
    </row>
    <row r="432" spans="2:2" ht="14.25" customHeight="1">
      <c r="B432" s="1"/>
    </row>
    <row r="433" spans="2:2" ht="14.25" customHeight="1">
      <c r="B433" s="1"/>
    </row>
    <row r="434" spans="2:2" ht="14.25" customHeight="1">
      <c r="B434" s="1"/>
    </row>
    <row r="435" spans="2:2" ht="14.25" customHeight="1">
      <c r="B435" s="1"/>
    </row>
    <row r="436" spans="2:2" ht="14.25" customHeight="1">
      <c r="B436" s="1"/>
    </row>
    <row r="437" spans="2:2" ht="14.25" customHeight="1">
      <c r="B437" s="1"/>
    </row>
    <row r="438" spans="2:2" ht="14.25" customHeight="1">
      <c r="B438" s="1"/>
    </row>
    <row r="439" spans="2:2" ht="14.25" customHeight="1">
      <c r="B439" s="1"/>
    </row>
    <row r="440" spans="2:2" ht="14.25" customHeight="1">
      <c r="B440" s="1"/>
    </row>
    <row r="441" spans="2:2" ht="14.25" customHeight="1">
      <c r="B441" s="1"/>
    </row>
    <row r="442" spans="2:2" ht="14.25" customHeight="1">
      <c r="B442" s="1"/>
    </row>
    <row r="443" spans="2:2" ht="14.25" customHeight="1">
      <c r="B443" s="1"/>
    </row>
    <row r="444" spans="2:2" ht="14.25" customHeight="1">
      <c r="B444" s="1"/>
    </row>
    <row r="445" spans="2:2" ht="14.25" customHeight="1">
      <c r="B445" s="1"/>
    </row>
    <row r="446" spans="2:2" ht="14.25" customHeight="1">
      <c r="B446" s="1"/>
    </row>
    <row r="447" spans="2:2" ht="14.25" customHeight="1">
      <c r="B447" s="1"/>
    </row>
    <row r="448" spans="2:2" ht="14.25" customHeight="1">
      <c r="B448" s="1"/>
    </row>
    <row r="449" spans="2:2" ht="14.25" customHeight="1">
      <c r="B449" s="1"/>
    </row>
    <row r="450" spans="2:2" ht="14.25" customHeight="1">
      <c r="B450" s="1"/>
    </row>
    <row r="451" spans="2:2" ht="14.25" customHeight="1">
      <c r="B451" s="1"/>
    </row>
    <row r="452" spans="2:2" ht="14.25" customHeight="1">
      <c r="B452" s="1"/>
    </row>
    <row r="453" spans="2:2" ht="14.25" customHeight="1">
      <c r="B453" s="1"/>
    </row>
    <row r="454" spans="2:2" ht="14.25" customHeight="1">
      <c r="B454" s="1"/>
    </row>
    <row r="455" spans="2:2" ht="14.25" customHeight="1">
      <c r="B455" s="1"/>
    </row>
    <row r="456" spans="2:2" ht="14.25" customHeight="1">
      <c r="B456" s="1"/>
    </row>
    <row r="457" spans="2:2" ht="14.25" customHeight="1">
      <c r="B457" s="1"/>
    </row>
    <row r="458" spans="2:2" ht="14.25" customHeight="1">
      <c r="B458" s="1"/>
    </row>
    <row r="459" spans="2:2" ht="14.25" customHeight="1">
      <c r="B459" s="1"/>
    </row>
    <row r="460" spans="2:2" ht="14.25" customHeight="1">
      <c r="B460" s="1"/>
    </row>
    <row r="461" spans="2:2" ht="14.25" customHeight="1">
      <c r="B461" s="1"/>
    </row>
    <row r="462" spans="2:2" ht="14.25" customHeight="1">
      <c r="B462" s="1"/>
    </row>
    <row r="463" spans="2:2" ht="14.25" customHeight="1">
      <c r="B463" s="1"/>
    </row>
    <row r="464" spans="2:2" ht="14.25" customHeight="1">
      <c r="B464" s="1"/>
    </row>
    <row r="465" spans="2:2" ht="14.25" customHeight="1">
      <c r="B465" s="1"/>
    </row>
    <row r="466" spans="2:2" ht="14.25" customHeight="1">
      <c r="B466" s="1"/>
    </row>
    <row r="467" spans="2:2" ht="14.25" customHeight="1">
      <c r="B467" s="1"/>
    </row>
    <row r="468" spans="2:2" ht="14.25" customHeight="1">
      <c r="B468" s="1"/>
    </row>
    <row r="469" spans="2:2" ht="14.25" customHeight="1">
      <c r="B469" s="1"/>
    </row>
    <row r="470" spans="2:2" ht="14.25" customHeight="1">
      <c r="B470" s="1"/>
    </row>
    <row r="471" spans="2:2" ht="14.25" customHeight="1">
      <c r="B471" s="1"/>
    </row>
    <row r="472" spans="2:2" ht="14.25" customHeight="1">
      <c r="B472" s="1"/>
    </row>
    <row r="473" spans="2:2" ht="14.25" customHeight="1">
      <c r="B473" s="1"/>
    </row>
    <row r="474" spans="2:2" ht="14.25" customHeight="1">
      <c r="B474" s="1"/>
    </row>
    <row r="475" spans="2:2" ht="14.25" customHeight="1">
      <c r="B475" s="1"/>
    </row>
    <row r="476" spans="2:2" ht="14.25" customHeight="1">
      <c r="B476" s="1"/>
    </row>
    <row r="477" spans="2:2" ht="14.25" customHeight="1">
      <c r="B477" s="1"/>
    </row>
    <row r="478" spans="2:2" ht="14.25" customHeight="1">
      <c r="B478" s="1"/>
    </row>
    <row r="479" spans="2:2" ht="14.25" customHeight="1">
      <c r="B479" s="1"/>
    </row>
    <row r="480" spans="2:2" ht="14.25" customHeight="1">
      <c r="B480" s="1"/>
    </row>
    <row r="481" spans="2:2" ht="14.25" customHeight="1">
      <c r="B481" s="1"/>
    </row>
    <row r="482" spans="2:2" ht="14.25" customHeight="1">
      <c r="B482" s="1"/>
    </row>
    <row r="483" spans="2:2" ht="14.25" customHeight="1">
      <c r="B483" s="1"/>
    </row>
    <row r="484" spans="2:2" ht="14.25" customHeight="1">
      <c r="B484" s="1"/>
    </row>
    <row r="485" spans="2:2" ht="14.25" customHeight="1">
      <c r="B485" s="1"/>
    </row>
    <row r="486" spans="2:2" ht="14.25" customHeight="1">
      <c r="B486" s="1"/>
    </row>
    <row r="487" spans="2:2" ht="14.25" customHeight="1">
      <c r="B487" s="1"/>
    </row>
    <row r="488" spans="2:2" ht="14.25" customHeight="1">
      <c r="B488" s="1"/>
    </row>
    <row r="489" spans="2:2" ht="14.25" customHeight="1">
      <c r="B489" s="1"/>
    </row>
    <row r="490" spans="2:2" ht="14.25" customHeight="1">
      <c r="B490" s="1"/>
    </row>
    <row r="491" spans="2:2" ht="14.25" customHeight="1">
      <c r="B491" s="1"/>
    </row>
    <row r="492" spans="2:2" ht="14.25" customHeight="1">
      <c r="B492" s="1"/>
    </row>
    <row r="493" spans="2:2" ht="14.25" customHeight="1">
      <c r="B493" s="1"/>
    </row>
    <row r="494" spans="2:2" ht="14.25" customHeight="1">
      <c r="B494" s="1"/>
    </row>
    <row r="495" spans="2:2" ht="14.25" customHeight="1">
      <c r="B495" s="1"/>
    </row>
    <row r="496" spans="2:2" ht="14.25" customHeight="1">
      <c r="B496" s="1"/>
    </row>
    <row r="497" spans="2:2" ht="14.25" customHeight="1">
      <c r="B497" s="1"/>
    </row>
    <row r="498" spans="2:2" ht="14.25" customHeight="1">
      <c r="B498" s="1"/>
    </row>
    <row r="499" spans="2:2" ht="14.25" customHeight="1">
      <c r="B499" s="1"/>
    </row>
    <row r="500" spans="2:2" ht="14.25" customHeight="1">
      <c r="B500" s="1"/>
    </row>
    <row r="501" spans="2:2" ht="14.25" customHeight="1">
      <c r="B501" s="1"/>
    </row>
    <row r="502" spans="2:2" ht="14.25" customHeight="1">
      <c r="B502" s="1"/>
    </row>
    <row r="503" spans="2:2" ht="14.25" customHeight="1">
      <c r="B503" s="1"/>
    </row>
    <row r="504" spans="2:2" ht="14.25" customHeight="1">
      <c r="B504" s="1"/>
    </row>
    <row r="505" spans="2:2" ht="14.25" customHeight="1">
      <c r="B505" s="1"/>
    </row>
    <row r="506" spans="2:2" ht="14.25" customHeight="1">
      <c r="B506" s="1"/>
    </row>
    <row r="507" spans="2:2" ht="14.25" customHeight="1">
      <c r="B507" s="1"/>
    </row>
    <row r="508" spans="2:2" ht="14.25" customHeight="1">
      <c r="B508" s="1"/>
    </row>
    <row r="509" spans="2:2" ht="14.25" customHeight="1">
      <c r="B509" s="1"/>
    </row>
    <row r="510" spans="2:2" ht="14.25" customHeight="1">
      <c r="B510" s="1"/>
    </row>
    <row r="511" spans="2:2" ht="14.25" customHeight="1">
      <c r="B511" s="1"/>
    </row>
    <row r="512" spans="2:2" ht="14.25" customHeight="1">
      <c r="B512" s="1"/>
    </row>
    <row r="513" spans="2:2" ht="14.25" customHeight="1">
      <c r="B513" s="1"/>
    </row>
    <row r="514" spans="2:2" ht="14.25" customHeight="1">
      <c r="B514" s="1"/>
    </row>
    <row r="515" spans="2:2" ht="14.25" customHeight="1">
      <c r="B515" s="1"/>
    </row>
    <row r="516" spans="2:2" ht="14.25" customHeight="1">
      <c r="B516" s="1"/>
    </row>
    <row r="517" spans="2:2" ht="14.25" customHeight="1">
      <c r="B517" s="1"/>
    </row>
    <row r="518" spans="2:2" ht="14.25" customHeight="1">
      <c r="B518" s="1"/>
    </row>
    <row r="519" spans="2:2" ht="14.25" customHeight="1">
      <c r="B519" s="1"/>
    </row>
    <row r="520" spans="2:2" ht="14.25" customHeight="1">
      <c r="B520" s="1"/>
    </row>
    <row r="521" spans="2:2" ht="14.25" customHeight="1">
      <c r="B521" s="1"/>
    </row>
    <row r="522" spans="2:2" ht="14.25" customHeight="1">
      <c r="B522" s="1"/>
    </row>
    <row r="523" spans="2:2" ht="14.25" customHeight="1">
      <c r="B523" s="1"/>
    </row>
    <row r="524" spans="2:2" ht="14.25" customHeight="1">
      <c r="B524" s="1"/>
    </row>
    <row r="525" spans="2:2" ht="14.25" customHeight="1">
      <c r="B525" s="1"/>
    </row>
    <row r="526" spans="2:2" ht="14.25" customHeight="1">
      <c r="B526" s="1"/>
    </row>
    <row r="527" spans="2:2" ht="14.25" customHeight="1">
      <c r="B527" s="1"/>
    </row>
    <row r="528" spans="2:2" ht="14.25" customHeight="1">
      <c r="B528" s="1"/>
    </row>
    <row r="529" spans="2:2" ht="14.25" customHeight="1">
      <c r="B529" s="1"/>
    </row>
    <row r="530" spans="2:2" ht="14.25" customHeight="1">
      <c r="B530" s="1"/>
    </row>
    <row r="531" spans="2:2" ht="14.25" customHeight="1">
      <c r="B531" s="1"/>
    </row>
    <row r="532" spans="2:2" ht="14.25" customHeight="1">
      <c r="B532" s="1"/>
    </row>
    <row r="533" spans="2:2" ht="14.25" customHeight="1">
      <c r="B533" s="1"/>
    </row>
    <row r="534" spans="2:2" ht="14.25" customHeight="1">
      <c r="B534" s="1"/>
    </row>
    <row r="535" spans="2:2" ht="14.25" customHeight="1">
      <c r="B535" s="1"/>
    </row>
    <row r="536" spans="2:2" ht="14.25" customHeight="1">
      <c r="B536" s="1"/>
    </row>
    <row r="537" spans="2:2" ht="14.25" customHeight="1">
      <c r="B537" s="1"/>
    </row>
    <row r="538" spans="2:2" ht="14.25" customHeight="1">
      <c r="B538" s="1"/>
    </row>
    <row r="539" spans="2:2" ht="14.25" customHeight="1">
      <c r="B539" s="1"/>
    </row>
    <row r="540" spans="2:2" ht="14.25" customHeight="1">
      <c r="B540" s="1"/>
    </row>
    <row r="541" spans="2:2" ht="14.25" customHeight="1">
      <c r="B541" s="1"/>
    </row>
    <row r="542" spans="2:2" ht="14.25" customHeight="1">
      <c r="B542" s="1"/>
    </row>
    <row r="543" spans="2:2" ht="14.25" customHeight="1">
      <c r="B543" s="1"/>
    </row>
    <row r="544" spans="2:2" ht="14.25" customHeight="1">
      <c r="B544" s="1"/>
    </row>
    <row r="545" spans="2:2" ht="14.25" customHeight="1">
      <c r="B545" s="1"/>
    </row>
    <row r="546" spans="2:2" ht="14.25" customHeight="1">
      <c r="B546" s="1"/>
    </row>
    <row r="547" spans="2:2" ht="14.25" customHeight="1">
      <c r="B547" s="1"/>
    </row>
    <row r="548" spans="2:2" ht="14.25" customHeight="1">
      <c r="B548" s="1"/>
    </row>
    <row r="549" spans="2:2" ht="14.25" customHeight="1">
      <c r="B549" s="1"/>
    </row>
    <row r="550" spans="2:2" ht="14.25" customHeight="1">
      <c r="B550" s="1"/>
    </row>
    <row r="551" spans="2:2" ht="14.25" customHeight="1">
      <c r="B551" s="1"/>
    </row>
    <row r="552" spans="2:2" ht="14.25" customHeight="1">
      <c r="B552" s="1"/>
    </row>
    <row r="553" spans="2:2" ht="14.25" customHeight="1">
      <c r="B553" s="1"/>
    </row>
    <row r="554" spans="2:2" ht="14.25" customHeight="1">
      <c r="B554" s="1"/>
    </row>
    <row r="555" spans="2:2" ht="14.25" customHeight="1">
      <c r="B555" s="1"/>
    </row>
    <row r="556" spans="2:2" ht="14.25" customHeight="1">
      <c r="B556" s="1"/>
    </row>
    <row r="557" spans="2:2" ht="14.25" customHeight="1">
      <c r="B557" s="1"/>
    </row>
    <row r="558" spans="2:2" ht="14.25" customHeight="1">
      <c r="B558" s="1"/>
    </row>
    <row r="559" spans="2:2" ht="14.25" customHeight="1">
      <c r="B559" s="1"/>
    </row>
    <row r="560" spans="2:2" ht="14.25" customHeight="1">
      <c r="B560" s="1"/>
    </row>
    <row r="561" spans="2:2" ht="14.25" customHeight="1">
      <c r="B561" s="1"/>
    </row>
    <row r="562" spans="2:2" ht="14.25" customHeight="1">
      <c r="B562" s="1"/>
    </row>
    <row r="563" spans="2:2" ht="14.25" customHeight="1">
      <c r="B563" s="1"/>
    </row>
    <row r="564" spans="2:2" ht="14.25" customHeight="1">
      <c r="B564" s="1"/>
    </row>
    <row r="565" spans="2:2" ht="14.25" customHeight="1">
      <c r="B565" s="1"/>
    </row>
    <row r="566" spans="2:2" ht="14.25" customHeight="1">
      <c r="B566" s="1"/>
    </row>
    <row r="567" spans="2:2" ht="14.25" customHeight="1">
      <c r="B567" s="1"/>
    </row>
    <row r="568" spans="2:2" ht="14.25" customHeight="1">
      <c r="B568" s="1"/>
    </row>
    <row r="569" spans="2:2" ht="14.25" customHeight="1">
      <c r="B569" s="1"/>
    </row>
    <row r="570" spans="2:2" ht="14.25" customHeight="1">
      <c r="B570" s="1"/>
    </row>
    <row r="571" spans="2:2" ht="14.25" customHeight="1">
      <c r="B571" s="1"/>
    </row>
    <row r="572" spans="2:2" ht="14.25" customHeight="1">
      <c r="B572" s="1"/>
    </row>
    <row r="573" spans="2:2" ht="14.25" customHeight="1">
      <c r="B573" s="1"/>
    </row>
    <row r="574" spans="2:2" ht="14.25" customHeight="1">
      <c r="B574" s="1"/>
    </row>
    <row r="575" spans="2:2" ht="14.25" customHeight="1">
      <c r="B575" s="1"/>
    </row>
    <row r="576" spans="2:2" ht="14.25" customHeight="1">
      <c r="B576" s="1"/>
    </row>
    <row r="577" spans="2:2" ht="14.25" customHeight="1">
      <c r="B577" s="1"/>
    </row>
    <row r="578" spans="2:2" ht="14.25" customHeight="1">
      <c r="B578" s="1"/>
    </row>
    <row r="579" spans="2:2" ht="14.25" customHeight="1">
      <c r="B579" s="1"/>
    </row>
    <row r="580" spans="2:2" ht="14.25" customHeight="1">
      <c r="B580" s="1"/>
    </row>
    <row r="581" spans="2:2" ht="14.25" customHeight="1">
      <c r="B581" s="1"/>
    </row>
    <row r="582" spans="2:2" ht="14.25" customHeight="1">
      <c r="B582" s="1"/>
    </row>
    <row r="583" spans="2:2" ht="14.25" customHeight="1">
      <c r="B583" s="1"/>
    </row>
    <row r="584" spans="2:2" ht="14.25" customHeight="1">
      <c r="B584" s="1"/>
    </row>
    <row r="585" spans="2:2" ht="14.25" customHeight="1">
      <c r="B585" s="1"/>
    </row>
    <row r="586" spans="2:2" ht="14.25" customHeight="1">
      <c r="B586" s="1"/>
    </row>
    <row r="587" spans="2:2" ht="14.25" customHeight="1">
      <c r="B587" s="1"/>
    </row>
    <row r="588" spans="2:2" ht="14.25" customHeight="1">
      <c r="B588" s="1"/>
    </row>
    <row r="589" spans="2:2" ht="14.25" customHeight="1">
      <c r="B589" s="1"/>
    </row>
    <row r="590" spans="2:2" ht="14.25" customHeight="1">
      <c r="B590" s="1"/>
    </row>
    <row r="591" spans="2:2" ht="14.25" customHeight="1">
      <c r="B591" s="1"/>
    </row>
    <row r="592" spans="2:2" ht="14.25" customHeight="1">
      <c r="B592" s="1"/>
    </row>
    <row r="593" spans="2:2" ht="14.25" customHeight="1">
      <c r="B593" s="1"/>
    </row>
    <row r="594" spans="2:2" ht="14.25" customHeight="1">
      <c r="B594" s="1"/>
    </row>
    <row r="595" spans="2:2" ht="14.25" customHeight="1">
      <c r="B595" s="1"/>
    </row>
    <row r="596" spans="2:2" ht="14.25" customHeight="1">
      <c r="B596" s="1"/>
    </row>
    <row r="597" spans="2:2" ht="14.25" customHeight="1">
      <c r="B597" s="1"/>
    </row>
    <row r="598" spans="2:2" ht="14.25" customHeight="1">
      <c r="B598" s="1"/>
    </row>
    <row r="599" spans="2:2" ht="14.25" customHeight="1">
      <c r="B599" s="1"/>
    </row>
    <row r="600" spans="2:2" ht="14.25" customHeight="1">
      <c r="B600" s="1"/>
    </row>
    <row r="601" spans="2:2" ht="14.25" customHeight="1">
      <c r="B601" s="1"/>
    </row>
    <row r="602" spans="2:2" ht="14.25" customHeight="1">
      <c r="B602" s="1"/>
    </row>
    <row r="603" spans="2:2" ht="14.25" customHeight="1">
      <c r="B603" s="1"/>
    </row>
    <row r="604" spans="2:2" ht="14.25" customHeight="1">
      <c r="B604" s="1"/>
    </row>
    <row r="605" spans="2:2" ht="14.25" customHeight="1">
      <c r="B605" s="1"/>
    </row>
    <row r="606" spans="2:2" ht="14.25" customHeight="1">
      <c r="B606" s="1"/>
    </row>
    <row r="607" spans="2:2" ht="14.25" customHeight="1">
      <c r="B607" s="1"/>
    </row>
    <row r="608" spans="2:2" ht="14.25" customHeight="1">
      <c r="B608" s="1"/>
    </row>
    <row r="609" spans="2:2" ht="14.25" customHeight="1">
      <c r="B609" s="1"/>
    </row>
    <row r="610" spans="2:2" ht="14.25" customHeight="1">
      <c r="B610" s="1"/>
    </row>
    <row r="611" spans="2:2" ht="14.25" customHeight="1">
      <c r="B611" s="1"/>
    </row>
    <row r="612" spans="2:2" ht="14.25" customHeight="1">
      <c r="B612" s="1"/>
    </row>
    <row r="613" spans="2:2" ht="14.25" customHeight="1">
      <c r="B613" s="1"/>
    </row>
    <row r="614" spans="2:2" ht="14.25" customHeight="1">
      <c r="B614" s="1"/>
    </row>
    <row r="615" spans="2:2" ht="14.25" customHeight="1">
      <c r="B615" s="1"/>
    </row>
    <row r="616" spans="2:2" ht="14.25" customHeight="1">
      <c r="B616" s="1"/>
    </row>
    <row r="617" spans="2:2" ht="14.25" customHeight="1">
      <c r="B617" s="1"/>
    </row>
    <row r="618" spans="2:2" ht="14.25" customHeight="1">
      <c r="B618" s="1"/>
    </row>
    <row r="619" spans="2:2" ht="14.25" customHeight="1">
      <c r="B619" s="1"/>
    </row>
    <row r="620" spans="2:2" ht="14.25" customHeight="1">
      <c r="B620" s="1"/>
    </row>
    <row r="621" spans="2:2" ht="14.25" customHeight="1">
      <c r="B621" s="1"/>
    </row>
    <row r="622" spans="2:2" ht="14.25" customHeight="1">
      <c r="B622" s="1"/>
    </row>
    <row r="623" spans="2:2" ht="14.25" customHeight="1">
      <c r="B623" s="1"/>
    </row>
    <row r="624" spans="2:2" ht="14.25" customHeight="1">
      <c r="B624" s="1"/>
    </row>
    <row r="625" spans="2:2" ht="14.25" customHeight="1">
      <c r="B625" s="1"/>
    </row>
    <row r="626" spans="2:2" ht="14.25" customHeight="1">
      <c r="B626" s="1"/>
    </row>
    <row r="627" spans="2:2" ht="14.25" customHeight="1">
      <c r="B627" s="1"/>
    </row>
    <row r="628" spans="2:2" ht="14.25" customHeight="1">
      <c r="B628" s="1"/>
    </row>
    <row r="629" spans="2:2" ht="14.25" customHeight="1">
      <c r="B629" s="1"/>
    </row>
    <row r="630" spans="2:2" ht="14.25" customHeight="1">
      <c r="B630" s="1"/>
    </row>
    <row r="631" spans="2:2" ht="14.25" customHeight="1">
      <c r="B631" s="1"/>
    </row>
    <row r="632" spans="2:2" ht="14.25" customHeight="1">
      <c r="B632" s="1"/>
    </row>
    <row r="633" spans="2:2" ht="14.25" customHeight="1">
      <c r="B633" s="1"/>
    </row>
    <row r="634" spans="2:2" ht="14.25" customHeight="1">
      <c r="B634" s="1"/>
    </row>
    <row r="635" spans="2:2" ht="14.25" customHeight="1">
      <c r="B635" s="1"/>
    </row>
    <row r="636" spans="2:2" ht="14.25" customHeight="1">
      <c r="B636" s="1"/>
    </row>
    <row r="637" spans="2:2" ht="14.25" customHeight="1">
      <c r="B637" s="1"/>
    </row>
    <row r="638" spans="2:2" ht="14.25" customHeight="1">
      <c r="B638" s="1"/>
    </row>
    <row r="639" spans="2:2" ht="14.25" customHeight="1">
      <c r="B639" s="1"/>
    </row>
    <row r="640" spans="2:2" ht="14.25" customHeight="1">
      <c r="B640" s="1"/>
    </row>
    <row r="641" spans="2:2" ht="14.25" customHeight="1">
      <c r="B641" s="1"/>
    </row>
    <row r="642" spans="2:2" ht="14.25" customHeight="1">
      <c r="B642" s="1"/>
    </row>
    <row r="643" spans="2:2" ht="14.25" customHeight="1">
      <c r="B643" s="1"/>
    </row>
    <row r="644" spans="2:2" ht="14.25" customHeight="1">
      <c r="B644" s="1"/>
    </row>
    <row r="645" spans="2:2" ht="14.25" customHeight="1">
      <c r="B645" s="1"/>
    </row>
    <row r="646" spans="2:2" ht="14.25" customHeight="1">
      <c r="B646" s="1"/>
    </row>
    <row r="647" spans="2:2" ht="14.25" customHeight="1">
      <c r="B647" s="1"/>
    </row>
    <row r="648" spans="2:2" ht="14.25" customHeight="1">
      <c r="B648" s="1"/>
    </row>
    <row r="649" spans="2:2" ht="14.25" customHeight="1">
      <c r="B649" s="1"/>
    </row>
    <row r="650" spans="2:2" ht="14.25" customHeight="1">
      <c r="B650" s="1"/>
    </row>
    <row r="651" spans="2:2" ht="14.25" customHeight="1">
      <c r="B651" s="1"/>
    </row>
    <row r="652" spans="2:2" ht="14.25" customHeight="1">
      <c r="B652" s="1"/>
    </row>
    <row r="653" spans="2:2" ht="14.25" customHeight="1">
      <c r="B653" s="1"/>
    </row>
    <row r="654" spans="2:2" ht="14.25" customHeight="1">
      <c r="B654" s="1"/>
    </row>
    <row r="655" spans="2:2" ht="14.25" customHeight="1">
      <c r="B655" s="1"/>
    </row>
    <row r="656" spans="2:2" ht="14.25" customHeight="1">
      <c r="B656" s="1"/>
    </row>
    <row r="657" spans="2:2" ht="14.25" customHeight="1">
      <c r="B657" s="1"/>
    </row>
    <row r="658" spans="2:2" ht="14.25" customHeight="1">
      <c r="B658" s="1"/>
    </row>
    <row r="659" spans="2:2" ht="14.25" customHeight="1">
      <c r="B659" s="1"/>
    </row>
    <row r="660" spans="2:2" ht="14.25" customHeight="1">
      <c r="B660" s="1"/>
    </row>
    <row r="661" spans="2:2" ht="14.25" customHeight="1">
      <c r="B661" s="1"/>
    </row>
    <row r="662" spans="2:2" ht="14.25" customHeight="1">
      <c r="B662" s="1"/>
    </row>
    <row r="663" spans="2:2" ht="14.25" customHeight="1">
      <c r="B663" s="1"/>
    </row>
    <row r="664" spans="2:2" ht="14.25" customHeight="1">
      <c r="B664" s="1"/>
    </row>
    <row r="665" spans="2:2" ht="14.25" customHeight="1">
      <c r="B665" s="1"/>
    </row>
    <row r="666" spans="2:2" ht="14.25" customHeight="1">
      <c r="B666" s="1"/>
    </row>
    <row r="667" spans="2:2" ht="14.25" customHeight="1">
      <c r="B667" s="1"/>
    </row>
    <row r="668" spans="2:2" ht="14.25" customHeight="1">
      <c r="B668" s="1"/>
    </row>
    <row r="669" spans="2:2" ht="14.25" customHeight="1">
      <c r="B669" s="1"/>
    </row>
    <row r="670" spans="2:2" ht="14.25" customHeight="1">
      <c r="B670" s="1"/>
    </row>
    <row r="671" spans="2:2" ht="14.25" customHeight="1">
      <c r="B671" s="1"/>
    </row>
    <row r="672" spans="2:2" ht="14.25" customHeight="1">
      <c r="B672" s="1"/>
    </row>
    <row r="673" spans="2:2" ht="14.25" customHeight="1">
      <c r="B673" s="1"/>
    </row>
    <row r="674" spans="2:2" ht="14.25" customHeight="1">
      <c r="B674" s="1"/>
    </row>
    <row r="675" spans="2:2" ht="14.25" customHeight="1">
      <c r="B675" s="1"/>
    </row>
    <row r="676" spans="2:2" ht="14.25" customHeight="1">
      <c r="B676" s="1"/>
    </row>
    <row r="677" spans="2:2" ht="14.25" customHeight="1">
      <c r="B677" s="1"/>
    </row>
    <row r="678" spans="2:2" ht="14.25" customHeight="1">
      <c r="B678" s="1"/>
    </row>
    <row r="679" spans="2:2" ht="14.25" customHeight="1">
      <c r="B679" s="1"/>
    </row>
    <row r="680" spans="2:2" ht="14.25" customHeight="1">
      <c r="B680" s="1"/>
    </row>
    <row r="681" spans="2:2" ht="14.25" customHeight="1">
      <c r="B681" s="1"/>
    </row>
    <row r="682" spans="2:2" ht="14.25" customHeight="1">
      <c r="B682" s="1"/>
    </row>
    <row r="683" spans="2:2" ht="14.25" customHeight="1">
      <c r="B683" s="1"/>
    </row>
    <row r="684" spans="2:2" ht="14.25" customHeight="1">
      <c r="B684" s="1"/>
    </row>
    <row r="685" spans="2:2" ht="14.25" customHeight="1">
      <c r="B685" s="1"/>
    </row>
    <row r="686" spans="2:2" ht="14.25" customHeight="1">
      <c r="B686" s="1"/>
    </row>
    <row r="687" spans="2:2" ht="14.25" customHeight="1">
      <c r="B687" s="1"/>
    </row>
    <row r="688" spans="2:2" ht="14.25" customHeight="1">
      <c r="B688" s="1"/>
    </row>
    <row r="689" spans="2:2" ht="14.25" customHeight="1">
      <c r="B689" s="1"/>
    </row>
    <row r="690" spans="2:2" ht="14.25" customHeight="1">
      <c r="B690" s="1"/>
    </row>
    <row r="691" spans="2:2" ht="14.25" customHeight="1">
      <c r="B691" s="1"/>
    </row>
    <row r="692" spans="2:2" ht="14.25" customHeight="1">
      <c r="B692" s="1"/>
    </row>
    <row r="693" spans="2:2" ht="14.25" customHeight="1">
      <c r="B693" s="1"/>
    </row>
    <row r="694" spans="2:2" ht="14.25" customHeight="1">
      <c r="B694" s="1"/>
    </row>
    <row r="695" spans="2:2" ht="14.25" customHeight="1">
      <c r="B695" s="1"/>
    </row>
    <row r="696" spans="2:2" ht="14.25" customHeight="1">
      <c r="B696" s="1"/>
    </row>
    <row r="697" spans="2:2" ht="14.25" customHeight="1">
      <c r="B697" s="1"/>
    </row>
    <row r="698" spans="2:2" ht="14.25" customHeight="1">
      <c r="B698" s="1"/>
    </row>
    <row r="699" spans="2:2" ht="14.25" customHeight="1">
      <c r="B699" s="1"/>
    </row>
    <row r="700" spans="2:2" ht="14.25" customHeight="1">
      <c r="B700" s="1"/>
    </row>
    <row r="701" spans="2:2" ht="14.25" customHeight="1">
      <c r="B701" s="1"/>
    </row>
    <row r="702" spans="2:2" ht="14.25" customHeight="1">
      <c r="B702" s="1"/>
    </row>
    <row r="703" spans="2:2" ht="14.25" customHeight="1">
      <c r="B703" s="1"/>
    </row>
    <row r="704" spans="2:2" ht="14.25" customHeight="1">
      <c r="B704" s="1"/>
    </row>
    <row r="705" spans="2:2" ht="14.25" customHeight="1">
      <c r="B705" s="1"/>
    </row>
    <row r="706" spans="2:2" ht="14.25" customHeight="1">
      <c r="B706" s="1"/>
    </row>
    <row r="707" spans="2:2" ht="14.25" customHeight="1">
      <c r="B707" s="1"/>
    </row>
    <row r="708" spans="2:2" ht="14.25" customHeight="1">
      <c r="B708" s="1"/>
    </row>
    <row r="709" spans="2:2" ht="14.25" customHeight="1">
      <c r="B709" s="1"/>
    </row>
    <row r="710" spans="2:2" ht="14.25" customHeight="1">
      <c r="B710" s="1"/>
    </row>
    <row r="711" spans="2:2" ht="14.25" customHeight="1">
      <c r="B711" s="1"/>
    </row>
    <row r="712" spans="2:2" ht="14.25" customHeight="1">
      <c r="B712" s="1"/>
    </row>
    <row r="713" spans="2:2" ht="14.25" customHeight="1">
      <c r="B713" s="1"/>
    </row>
    <row r="714" spans="2:2" ht="14.25" customHeight="1">
      <c r="B714" s="1"/>
    </row>
    <row r="715" spans="2:2" ht="14.25" customHeight="1">
      <c r="B715" s="1"/>
    </row>
    <row r="716" spans="2:2" ht="14.25" customHeight="1">
      <c r="B716" s="1"/>
    </row>
    <row r="717" spans="2:2" ht="14.25" customHeight="1">
      <c r="B717" s="1"/>
    </row>
    <row r="718" spans="2:2" ht="14.25" customHeight="1">
      <c r="B718" s="1"/>
    </row>
    <row r="719" spans="2:2" ht="14.25" customHeight="1">
      <c r="B719" s="1"/>
    </row>
    <row r="720" spans="2:2" ht="14.25" customHeight="1">
      <c r="B720" s="1"/>
    </row>
    <row r="721" spans="2:2" ht="14.25" customHeight="1">
      <c r="B721" s="1"/>
    </row>
    <row r="722" spans="2:2" ht="14.25" customHeight="1">
      <c r="B722" s="1"/>
    </row>
    <row r="723" spans="2:2" ht="14.25" customHeight="1">
      <c r="B723" s="1"/>
    </row>
    <row r="724" spans="2:2" ht="14.25" customHeight="1">
      <c r="B724" s="1"/>
    </row>
    <row r="725" spans="2:2" ht="14.25" customHeight="1">
      <c r="B725" s="1"/>
    </row>
    <row r="726" spans="2:2" ht="14.25" customHeight="1">
      <c r="B726" s="1"/>
    </row>
    <row r="727" spans="2:2" ht="14.25" customHeight="1">
      <c r="B727" s="1"/>
    </row>
    <row r="728" spans="2:2" ht="14.25" customHeight="1">
      <c r="B728" s="1"/>
    </row>
    <row r="729" spans="2:2" ht="14.25" customHeight="1">
      <c r="B729" s="1"/>
    </row>
    <row r="730" spans="2:2" ht="14.25" customHeight="1">
      <c r="B730" s="1"/>
    </row>
    <row r="731" spans="2:2" ht="14.25" customHeight="1">
      <c r="B731" s="1"/>
    </row>
    <row r="732" spans="2:2" ht="14.25" customHeight="1">
      <c r="B732" s="1"/>
    </row>
    <row r="733" spans="2:2" ht="14.25" customHeight="1">
      <c r="B733" s="1"/>
    </row>
    <row r="734" spans="2:2" ht="14.25" customHeight="1">
      <c r="B734" s="1"/>
    </row>
    <row r="735" spans="2:2" ht="14.25" customHeight="1">
      <c r="B735" s="1"/>
    </row>
    <row r="736" spans="2:2" ht="14.25" customHeight="1">
      <c r="B736" s="1"/>
    </row>
    <row r="737" spans="2:2" ht="14.25" customHeight="1">
      <c r="B737" s="1"/>
    </row>
    <row r="738" spans="2:2" ht="14.25" customHeight="1">
      <c r="B738" s="1"/>
    </row>
    <row r="739" spans="2:2" ht="14.25" customHeight="1">
      <c r="B739" s="1"/>
    </row>
    <row r="740" spans="2:2" ht="14.25" customHeight="1">
      <c r="B740" s="1"/>
    </row>
    <row r="741" spans="2:2" ht="14.25" customHeight="1">
      <c r="B741" s="1"/>
    </row>
    <row r="742" spans="2:2" ht="14.25" customHeight="1">
      <c r="B742" s="1"/>
    </row>
    <row r="743" spans="2:2" ht="14.25" customHeight="1">
      <c r="B743" s="1"/>
    </row>
    <row r="744" spans="2:2" ht="14.25" customHeight="1">
      <c r="B744" s="1"/>
    </row>
    <row r="745" spans="2:2" ht="14.25" customHeight="1">
      <c r="B745" s="1"/>
    </row>
    <row r="746" spans="2:2" ht="14.25" customHeight="1">
      <c r="B746" s="1"/>
    </row>
    <row r="747" spans="2:2" ht="14.25" customHeight="1">
      <c r="B747" s="1"/>
    </row>
    <row r="748" spans="2:2" ht="14.25" customHeight="1">
      <c r="B748" s="1"/>
    </row>
    <row r="749" spans="2:2" ht="14.25" customHeight="1">
      <c r="B749" s="1"/>
    </row>
    <row r="750" spans="2:2" ht="14.25" customHeight="1">
      <c r="B750" s="1"/>
    </row>
    <row r="751" spans="2:2" ht="14.25" customHeight="1">
      <c r="B751" s="1"/>
    </row>
    <row r="752" spans="2:2" ht="14.25" customHeight="1">
      <c r="B752" s="1"/>
    </row>
    <row r="753" spans="2:2" ht="14.25" customHeight="1">
      <c r="B753" s="1"/>
    </row>
    <row r="754" spans="2:2" ht="14.25" customHeight="1">
      <c r="B754" s="1"/>
    </row>
    <row r="755" spans="2:2" ht="14.25" customHeight="1">
      <c r="B755" s="1"/>
    </row>
    <row r="756" spans="2:2" ht="14.25" customHeight="1">
      <c r="B756" s="1"/>
    </row>
    <row r="757" spans="2:2" ht="14.25" customHeight="1">
      <c r="B757" s="1"/>
    </row>
    <row r="758" spans="2:2" ht="14.25" customHeight="1">
      <c r="B758" s="1"/>
    </row>
    <row r="759" spans="2:2" ht="14.25" customHeight="1">
      <c r="B759" s="1"/>
    </row>
    <row r="760" spans="2:2" ht="14.25" customHeight="1">
      <c r="B760" s="1"/>
    </row>
    <row r="761" spans="2:2" ht="14.25" customHeight="1">
      <c r="B761" s="1"/>
    </row>
    <row r="762" spans="2:2" ht="14.25" customHeight="1">
      <c r="B762" s="1"/>
    </row>
    <row r="763" spans="2:2" ht="14.25" customHeight="1">
      <c r="B763" s="1"/>
    </row>
    <row r="764" spans="2:2" ht="14.25" customHeight="1">
      <c r="B764" s="1"/>
    </row>
    <row r="765" spans="2:2" ht="14.25" customHeight="1">
      <c r="B765" s="1"/>
    </row>
    <row r="766" spans="2:2" ht="14.25" customHeight="1">
      <c r="B766" s="1"/>
    </row>
    <row r="767" spans="2:2" ht="14.25" customHeight="1">
      <c r="B767" s="1"/>
    </row>
    <row r="768" spans="2:2" ht="14.25" customHeight="1">
      <c r="B768" s="1"/>
    </row>
    <row r="769" spans="2:2" ht="14.25" customHeight="1">
      <c r="B769" s="1"/>
    </row>
    <row r="770" spans="2:2" ht="14.25" customHeight="1">
      <c r="B770" s="1"/>
    </row>
    <row r="771" spans="2:2" ht="14.25" customHeight="1">
      <c r="B771" s="1"/>
    </row>
    <row r="772" spans="2:2" ht="14.25" customHeight="1">
      <c r="B772" s="1"/>
    </row>
    <row r="773" spans="2:2" ht="14.25" customHeight="1">
      <c r="B773" s="1"/>
    </row>
    <row r="774" spans="2:2" ht="14.25" customHeight="1">
      <c r="B774" s="1"/>
    </row>
    <row r="775" spans="2:2" ht="14.25" customHeight="1">
      <c r="B775" s="1"/>
    </row>
    <row r="776" spans="2:2" ht="14.25" customHeight="1">
      <c r="B776" s="1"/>
    </row>
    <row r="777" spans="2:2" ht="14.25" customHeight="1">
      <c r="B777" s="1"/>
    </row>
    <row r="778" spans="2:2" ht="14.25" customHeight="1">
      <c r="B778" s="1"/>
    </row>
    <row r="779" spans="2:2" ht="14.25" customHeight="1">
      <c r="B779" s="1"/>
    </row>
    <row r="780" spans="2:2" ht="14.25" customHeight="1">
      <c r="B780" s="1"/>
    </row>
    <row r="781" spans="2:2" ht="14.25" customHeight="1">
      <c r="B781" s="1"/>
    </row>
    <row r="782" spans="2:2" ht="14.25" customHeight="1">
      <c r="B782" s="1"/>
    </row>
    <row r="783" spans="2:2" ht="14.25" customHeight="1">
      <c r="B783" s="1"/>
    </row>
    <row r="784" spans="2:2" ht="14.25" customHeight="1">
      <c r="B784" s="1"/>
    </row>
    <row r="785" spans="2:2" ht="14.25" customHeight="1">
      <c r="B785" s="1"/>
    </row>
    <row r="786" spans="2:2" ht="14.25" customHeight="1">
      <c r="B786" s="1"/>
    </row>
    <row r="787" spans="2:2" ht="14.25" customHeight="1">
      <c r="B787" s="1"/>
    </row>
    <row r="788" spans="2:2" ht="14.25" customHeight="1">
      <c r="B788" s="1"/>
    </row>
    <row r="789" spans="2:2" ht="14.25" customHeight="1">
      <c r="B789" s="1"/>
    </row>
    <row r="790" spans="2:2" ht="14.25" customHeight="1">
      <c r="B790" s="1"/>
    </row>
    <row r="791" spans="2:2" ht="14.25" customHeight="1">
      <c r="B791" s="1"/>
    </row>
    <row r="792" spans="2:2" ht="14.25" customHeight="1">
      <c r="B792" s="1"/>
    </row>
    <row r="793" spans="2:2" ht="14.25" customHeight="1">
      <c r="B793" s="1"/>
    </row>
    <row r="794" spans="2:2" ht="14.25" customHeight="1">
      <c r="B794" s="1"/>
    </row>
    <row r="795" spans="2:2" ht="14.25" customHeight="1">
      <c r="B795" s="1"/>
    </row>
    <row r="796" spans="2:2" ht="14.25" customHeight="1">
      <c r="B796" s="1"/>
    </row>
    <row r="797" spans="2:2" ht="14.25" customHeight="1">
      <c r="B797" s="1"/>
    </row>
    <row r="798" spans="2:2" ht="14.25" customHeight="1">
      <c r="B798" s="1"/>
    </row>
    <row r="799" spans="2:2" ht="14.25" customHeight="1">
      <c r="B799" s="1"/>
    </row>
    <row r="800" spans="2:2" ht="14.25" customHeight="1">
      <c r="B800" s="1"/>
    </row>
    <row r="801" spans="2:2" ht="14.25" customHeight="1">
      <c r="B801" s="1"/>
    </row>
    <row r="802" spans="2:2" ht="14.25" customHeight="1">
      <c r="B802" s="1"/>
    </row>
    <row r="803" spans="2:2" ht="14.25" customHeight="1">
      <c r="B803" s="1"/>
    </row>
    <row r="804" spans="2:2" ht="14.25" customHeight="1">
      <c r="B804" s="1"/>
    </row>
    <row r="805" spans="2:2" ht="14.25" customHeight="1">
      <c r="B805" s="1"/>
    </row>
    <row r="806" spans="2:2" ht="14.25" customHeight="1">
      <c r="B806" s="1"/>
    </row>
    <row r="807" spans="2:2" ht="14.25" customHeight="1">
      <c r="B807" s="1"/>
    </row>
    <row r="808" spans="2:2" ht="14.25" customHeight="1">
      <c r="B808" s="1"/>
    </row>
    <row r="809" spans="2:2" ht="14.25" customHeight="1">
      <c r="B809" s="1"/>
    </row>
    <row r="810" spans="2:2" ht="14.25" customHeight="1">
      <c r="B810" s="1"/>
    </row>
    <row r="811" spans="2:2" ht="14.25" customHeight="1">
      <c r="B811" s="1"/>
    </row>
    <row r="812" spans="2:2" ht="14.25" customHeight="1">
      <c r="B812" s="1"/>
    </row>
    <row r="813" spans="2:2" ht="14.25" customHeight="1">
      <c r="B813" s="1"/>
    </row>
    <row r="814" spans="2:2" ht="14.25" customHeight="1">
      <c r="B814" s="1"/>
    </row>
    <row r="815" spans="2:2" ht="14.25" customHeight="1">
      <c r="B815" s="1"/>
    </row>
    <row r="816" spans="2:2" ht="14.25" customHeight="1">
      <c r="B816" s="1"/>
    </row>
    <row r="817" spans="2:2" ht="14.25" customHeight="1">
      <c r="B817" s="1"/>
    </row>
    <row r="818" spans="2:2" ht="14.25" customHeight="1">
      <c r="B818" s="1"/>
    </row>
    <row r="819" spans="2:2" ht="14.25" customHeight="1">
      <c r="B819" s="1"/>
    </row>
    <row r="820" spans="2:2" ht="14.25" customHeight="1">
      <c r="B820" s="1"/>
    </row>
    <row r="821" spans="2:2" ht="14.25" customHeight="1">
      <c r="B821" s="1"/>
    </row>
    <row r="822" spans="2:2" ht="14.25" customHeight="1">
      <c r="B822" s="1"/>
    </row>
    <row r="823" spans="2:2" ht="14.25" customHeight="1">
      <c r="B823" s="1"/>
    </row>
    <row r="824" spans="2:2" ht="14.25" customHeight="1">
      <c r="B824" s="1"/>
    </row>
    <row r="825" spans="2:2" ht="14.25" customHeight="1">
      <c r="B825" s="1"/>
    </row>
    <row r="826" spans="2:2" ht="14.25" customHeight="1">
      <c r="B826" s="1"/>
    </row>
    <row r="827" spans="2:2" ht="14.25" customHeight="1">
      <c r="B827" s="1"/>
    </row>
    <row r="828" spans="2:2" ht="14.25" customHeight="1">
      <c r="B828" s="1"/>
    </row>
    <row r="829" spans="2:2" ht="14.25" customHeight="1">
      <c r="B829" s="1"/>
    </row>
    <row r="830" spans="2:2" ht="14.25" customHeight="1">
      <c r="B830" s="1"/>
    </row>
    <row r="831" spans="2:2" ht="14.25" customHeight="1">
      <c r="B831" s="1"/>
    </row>
    <row r="832" spans="2:2" ht="14.25" customHeight="1">
      <c r="B832" s="1"/>
    </row>
    <row r="833" spans="2:2" ht="14.25" customHeight="1">
      <c r="B833" s="1"/>
    </row>
    <row r="834" spans="2:2" ht="14.25" customHeight="1">
      <c r="B834" s="1"/>
    </row>
    <row r="835" spans="2:2" ht="14.25" customHeight="1">
      <c r="B835" s="1"/>
    </row>
    <row r="836" spans="2:2" ht="14.25" customHeight="1">
      <c r="B836" s="1"/>
    </row>
    <row r="837" spans="2:2" ht="14.25" customHeight="1">
      <c r="B837" s="1"/>
    </row>
    <row r="838" spans="2:2" ht="14.25" customHeight="1">
      <c r="B838" s="1"/>
    </row>
    <row r="839" spans="2:2" ht="14.25" customHeight="1">
      <c r="B839" s="1"/>
    </row>
    <row r="840" spans="2:2" ht="14.25" customHeight="1">
      <c r="B840" s="1"/>
    </row>
    <row r="841" spans="2:2" ht="14.25" customHeight="1">
      <c r="B841" s="1"/>
    </row>
    <row r="842" spans="2:2" ht="14.25" customHeight="1">
      <c r="B842" s="1"/>
    </row>
    <row r="843" spans="2:2" ht="14.25" customHeight="1">
      <c r="B843" s="1"/>
    </row>
    <row r="844" spans="2:2" ht="14.25" customHeight="1">
      <c r="B844" s="1"/>
    </row>
    <row r="845" spans="2:2" ht="14.25" customHeight="1">
      <c r="B845" s="1"/>
    </row>
    <row r="846" spans="2:2" ht="14.25" customHeight="1">
      <c r="B846" s="1"/>
    </row>
    <row r="847" spans="2:2" ht="14.25" customHeight="1">
      <c r="B847" s="1"/>
    </row>
    <row r="848" spans="2:2" ht="14.25" customHeight="1">
      <c r="B848" s="1"/>
    </row>
    <row r="849" spans="2:2" ht="14.25" customHeight="1">
      <c r="B849" s="1"/>
    </row>
    <row r="850" spans="2:2" ht="14.25" customHeight="1">
      <c r="B850" s="1"/>
    </row>
    <row r="851" spans="2:2" ht="14.25" customHeight="1">
      <c r="B851" s="1"/>
    </row>
    <row r="852" spans="2:2" ht="14.25" customHeight="1">
      <c r="B852" s="1"/>
    </row>
    <row r="853" spans="2:2" ht="14.25" customHeight="1">
      <c r="B853" s="1"/>
    </row>
    <row r="854" spans="2:2" ht="14.25" customHeight="1">
      <c r="B854" s="1"/>
    </row>
    <row r="855" spans="2:2" ht="14.25" customHeight="1">
      <c r="B855" s="1"/>
    </row>
    <row r="856" spans="2:2" ht="14.25" customHeight="1">
      <c r="B856" s="1"/>
    </row>
    <row r="857" spans="2:2" ht="14.25" customHeight="1">
      <c r="B857" s="1"/>
    </row>
    <row r="858" spans="2:2" ht="14.25" customHeight="1">
      <c r="B858" s="1"/>
    </row>
    <row r="859" spans="2:2" ht="14.25" customHeight="1">
      <c r="B859" s="1"/>
    </row>
    <row r="860" spans="2:2" ht="14.25" customHeight="1">
      <c r="B860" s="1"/>
    </row>
    <row r="861" spans="2:2" ht="14.25" customHeight="1">
      <c r="B861" s="1"/>
    </row>
    <row r="862" spans="2:2" ht="14.25" customHeight="1">
      <c r="B862" s="1"/>
    </row>
    <row r="863" spans="2:2" ht="14.25" customHeight="1">
      <c r="B863" s="1"/>
    </row>
    <row r="864" spans="2:2" ht="14.25" customHeight="1">
      <c r="B864" s="1"/>
    </row>
    <row r="865" spans="2:2" ht="14.25" customHeight="1">
      <c r="B865" s="1"/>
    </row>
    <row r="866" spans="2:2" ht="14.25" customHeight="1">
      <c r="B866" s="1"/>
    </row>
    <row r="867" spans="2:2" ht="14.25" customHeight="1">
      <c r="B867" s="1"/>
    </row>
    <row r="868" spans="2:2" ht="14.25" customHeight="1">
      <c r="B868" s="1"/>
    </row>
    <row r="869" spans="2:2" ht="14.25" customHeight="1">
      <c r="B869" s="1"/>
    </row>
    <row r="870" spans="2:2" ht="14.25" customHeight="1">
      <c r="B870" s="1"/>
    </row>
    <row r="871" spans="2:2" ht="14.25" customHeight="1">
      <c r="B871" s="1"/>
    </row>
    <row r="872" spans="2:2" ht="14.25" customHeight="1">
      <c r="B872" s="1"/>
    </row>
    <row r="873" spans="2:2" ht="14.25" customHeight="1">
      <c r="B873" s="1"/>
    </row>
    <row r="874" spans="2:2" ht="14.25" customHeight="1">
      <c r="B874" s="1"/>
    </row>
    <row r="875" spans="2:2" ht="14.25" customHeight="1">
      <c r="B875" s="1"/>
    </row>
    <row r="876" spans="2:2" ht="14.25" customHeight="1">
      <c r="B876" s="1"/>
    </row>
    <row r="877" spans="2:2" ht="14.25" customHeight="1">
      <c r="B877" s="1"/>
    </row>
    <row r="878" spans="2:2" ht="14.25" customHeight="1">
      <c r="B878" s="1"/>
    </row>
    <row r="879" spans="2:2" ht="14.25" customHeight="1">
      <c r="B879" s="1"/>
    </row>
    <row r="880" spans="2:2" ht="14.25" customHeight="1">
      <c r="B880" s="1"/>
    </row>
    <row r="881" spans="2:2" ht="14.25" customHeight="1">
      <c r="B881" s="1"/>
    </row>
    <row r="882" spans="2:2" ht="14.25" customHeight="1">
      <c r="B882" s="1"/>
    </row>
    <row r="883" spans="2:2" ht="14.25" customHeight="1">
      <c r="B883" s="1"/>
    </row>
    <row r="884" spans="2:2" ht="14.25" customHeight="1">
      <c r="B884" s="1"/>
    </row>
    <row r="885" spans="2:2" ht="14.25" customHeight="1">
      <c r="B885" s="1"/>
    </row>
    <row r="886" spans="2:2" ht="14.25" customHeight="1">
      <c r="B886" s="1"/>
    </row>
    <row r="887" spans="2:2" ht="14.25" customHeight="1">
      <c r="B887" s="1"/>
    </row>
    <row r="888" spans="2:2" ht="14.25" customHeight="1">
      <c r="B888" s="1"/>
    </row>
    <row r="889" spans="2:2" ht="14.25" customHeight="1">
      <c r="B889" s="1"/>
    </row>
    <row r="890" spans="2:2" ht="14.25" customHeight="1">
      <c r="B890" s="1"/>
    </row>
    <row r="891" spans="2:2" ht="14.25" customHeight="1">
      <c r="B891" s="1"/>
    </row>
    <row r="892" spans="2:2" ht="14.25" customHeight="1">
      <c r="B892" s="1"/>
    </row>
    <row r="893" spans="2:2" ht="14.25" customHeight="1">
      <c r="B893" s="1"/>
    </row>
    <row r="894" spans="2:2" ht="14.25" customHeight="1">
      <c r="B894" s="1"/>
    </row>
    <row r="895" spans="2:2" ht="14.25" customHeight="1">
      <c r="B895" s="1"/>
    </row>
    <row r="896" spans="2:2" ht="14.25" customHeight="1">
      <c r="B896" s="1"/>
    </row>
    <row r="897" spans="2:2" ht="14.25" customHeight="1">
      <c r="B897" s="1"/>
    </row>
    <row r="898" spans="2:2" ht="14.25" customHeight="1">
      <c r="B898" s="1"/>
    </row>
    <row r="899" spans="2:2" ht="14.25" customHeight="1">
      <c r="B899" s="1"/>
    </row>
    <row r="900" spans="2:2" ht="14.25" customHeight="1">
      <c r="B900" s="1"/>
    </row>
    <row r="901" spans="2:2" ht="14.25" customHeight="1">
      <c r="B901" s="1"/>
    </row>
    <row r="902" spans="2:2" ht="14.25" customHeight="1">
      <c r="B902" s="1"/>
    </row>
    <row r="903" spans="2:2" ht="14.25" customHeight="1">
      <c r="B903" s="1"/>
    </row>
    <row r="904" spans="2:2" ht="14.25" customHeight="1">
      <c r="B904" s="1"/>
    </row>
    <row r="905" spans="2:2" ht="14.25" customHeight="1">
      <c r="B905" s="1"/>
    </row>
    <row r="906" spans="2:2" ht="14.25" customHeight="1">
      <c r="B906" s="1"/>
    </row>
    <row r="907" spans="2:2" ht="14.25" customHeight="1">
      <c r="B907" s="1"/>
    </row>
    <row r="908" spans="2:2" ht="14.25" customHeight="1">
      <c r="B908" s="1"/>
    </row>
    <row r="909" spans="2:2" ht="14.25" customHeight="1">
      <c r="B909" s="1"/>
    </row>
    <row r="910" spans="2:2" ht="14.25" customHeight="1">
      <c r="B910" s="1"/>
    </row>
    <row r="911" spans="2:2" ht="14.25" customHeight="1">
      <c r="B911" s="1"/>
    </row>
    <row r="912" spans="2:2" ht="14.25" customHeight="1">
      <c r="B912" s="1"/>
    </row>
    <row r="913" spans="2:2" ht="14.25" customHeight="1">
      <c r="B913" s="1"/>
    </row>
    <row r="914" spans="2:2" ht="14.25" customHeight="1">
      <c r="B914" s="1"/>
    </row>
    <row r="915" spans="2:2" ht="14.25" customHeight="1">
      <c r="B915" s="1"/>
    </row>
    <row r="916" spans="2:2" ht="14.25" customHeight="1">
      <c r="B916" s="1"/>
    </row>
    <row r="917" spans="2:2" ht="14.25" customHeight="1">
      <c r="B917" s="1"/>
    </row>
    <row r="918" spans="2:2" ht="14.25" customHeight="1">
      <c r="B918" s="1"/>
    </row>
    <row r="919" spans="2:2" ht="14.25" customHeight="1">
      <c r="B919" s="1"/>
    </row>
    <row r="920" spans="2:2" ht="14.25" customHeight="1">
      <c r="B920" s="1"/>
    </row>
    <row r="921" spans="2:2" ht="14.25" customHeight="1">
      <c r="B921" s="1"/>
    </row>
    <row r="922" spans="2:2" ht="14.25" customHeight="1">
      <c r="B922" s="1"/>
    </row>
    <row r="923" spans="2:2" ht="14.25" customHeight="1">
      <c r="B923" s="1"/>
    </row>
    <row r="924" spans="2:2" ht="14.25" customHeight="1">
      <c r="B924" s="1"/>
    </row>
    <row r="925" spans="2:2" ht="14.25" customHeight="1">
      <c r="B925" s="1"/>
    </row>
    <row r="926" spans="2:2" ht="14.25" customHeight="1">
      <c r="B926" s="1"/>
    </row>
    <row r="927" spans="2:2" ht="14.25" customHeight="1">
      <c r="B927" s="1"/>
    </row>
    <row r="928" spans="2:2" ht="14.25" customHeight="1">
      <c r="B928" s="1"/>
    </row>
    <row r="929" spans="2:2" ht="14.25" customHeight="1">
      <c r="B929" s="1"/>
    </row>
    <row r="930" spans="2:2" ht="14.25" customHeight="1">
      <c r="B930" s="1"/>
    </row>
    <row r="931" spans="2:2" ht="14.25" customHeight="1">
      <c r="B931" s="1"/>
    </row>
    <row r="932" spans="2:2" ht="14.25" customHeight="1">
      <c r="B932" s="1"/>
    </row>
    <row r="933" spans="2:2" ht="14.25" customHeight="1">
      <c r="B933" s="1"/>
    </row>
    <row r="934" spans="2:2" ht="14.25" customHeight="1">
      <c r="B934" s="1"/>
    </row>
    <row r="935" spans="2:2" ht="14.25" customHeight="1">
      <c r="B935" s="1"/>
    </row>
    <row r="936" spans="2:2" ht="14.25" customHeight="1">
      <c r="B936" s="1"/>
    </row>
    <row r="937" spans="2:2" ht="14.25" customHeight="1">
      <c r="B937" s="1"/>
    </row>
    <row r="938" spans="2:2" ht="14.25" customHeight="1">
      <c r="B938" s="1"/>
    </row>
    <row r="939" spans="2:2" ht="14.25" customHeight="1">
      <c r="B939" s="1"/>
    </row>
    <row r="940" spans="2:2" ht="14.25" customHeight="1">
      <c r="B940" s="1"/>
    </row>
    <row r="941" spans="2:2" ht="14.25" customHeight="1">
      <c r="B941" s="1"/>
    </row>
    <row r="942" spans="2:2" ht="14.25" customHeight="1">
      <c r="B942" s="1"/>
    </row>
    <row r="943" spans="2:2" ht="14.25" customHeight="1">
      <c r="B943" s="1"/>
    </row>
    <row r="944" spans="2:2" ht="14.25" customHeight="1">
      <c r="B944" s="1"/>
    </row>
    <row r="945" spans="2:2" ht="14.25" customHeight="1">
      <c r="B945" s="1"/>
    </row>
    <row r="946" spans="2:2" ht="14.25" customHeight="1">
      <c r="B946" s="1"/>
    </row>
    <row r="947" spans="2:2" ht="14.25" customHeight="1">
      <c r="B947" s="1"/>
    </row>
    <row r="948" spans="2:2" ht="14.25" customHeight="1">
      <c r="B948" s="1"/>
    </row>
    <row r="949" spans="2:2" ht="14.25" customHeight="1">
      <c r="B949" s="1"/>
    </row>
    <row r="950" spans="2:2" ht="14.25" customHeight="1">
      <c r="B950" s="1"/>
    </row>
    <row r="951" spans="2:2" ht="14.25" customHeight="1">
      <c r="B951" s="1"/>
    </row>
    <row r="952" spans="2:2" ht="14.25" customHeight="1">
      <c r="B952" s="1"/>
    </row>
    <row r="953" spans="2:2" ht="14.25" customHeight="1">
      <c r="B953" s="1"/>
    </row>
    <row r="954" spans="2:2" ht="14.25" customHeight="1">
      <c r="B954" s="1"/>
    </row>
    <row r="955" spans="2:2" ht="14.25" customHeight="1">
      <c r="B955" s="1"/>
    </row>
    <row r="956" spans="2:2" ht="14.25" customHeight="1">
      <c r="B956" s="1"/>
    </row>
    <row r="957" spans="2:2" ht="14.25" customHeight="1">
      <c r="B957" s="1"/>
    </row>
    <row r="958" spans="2:2" ht="14.25" customHeight="1">
      <c r="B958" s="1"/>
    </row>
    <row r="959" spans="2:2" ht="14.25" customHeight="1">
      <c r="B959" s="1"/>
    </row>
    <row r="960" spans="2:2" ht="14.25" customHeight="1">
      <c r="B960" s="1"/>
    </row>
    <row r="961" spans="2:2" ht="14.25" customHeight="1">
      <c r="B961" s="1"/>
    </row>
    <row r="962" spans="2:2" ht="14.25" customHeight="1">
      <c r="B962" s="1"/>
    </row>
    <row r="963" spans="2:2" ht="14.25" customHeight="1">
      <c r="B963" s="1"/>
    </row>
    <row r="964" spans="2:2" ht="14.25" customHeight="1">
      <c r="B964" s="1"/>
    </row>
    <row r="965" spans="2:2" ht="14.25" customHeight="1">
      <c r="B965" s="1"/>
    </row>
    <row r="966" spans="2:2" ht="14.25" customHeight="1">
      <c r="B966" s="1"/>
    </row>
    <row r="967" spans="2:2" ht="14.25" customHeight="1">
      <c r="B967" s="1"/>
    </row>
    <row r="968" spans="2:2" ht="14.25" customHeight="1">
      <c r="B968" s="1"/>
    </row>
    <row r="969" spans="2:2" ht="14.25" customHeight="1">
      <c r="B969" s="1"/>
    </row>
    <row r="970" spans="2:2" ht="14.25" customHeight="1">
      <c r="B970" s="1"/>
    </row>
    <row r="971" spans="2:2" ht="14.25" customHeight="1">
      <c r="B971" s="1"/>
    </row>
    <row r="972" spans="2:2" ht="14.25" customHeight="1">
      <c r="B972" s="1"/>
    </row>
    <row r="973" spans="2:2" ht="14.25" customHeight="1">
      <c r="B973" s="1"/>
    </row>
    <row r="974" spans="2:2" ht="14.25" customHeight="1">
      <c r="B974" s="1"/>
    </row>
    <row r="975" spans="2:2" ht="14.25" customHeight="1">
      <c r="B975" s="1"/>
    </row>
    <row r="976" spans="2:2" ht="14.25" customHeight="1">
      <c r="B976" s="1"/>
    </row>
    <row r="977" spans="2:2" ht="14.25" customHeight="1">
      <c r="B977" s="1"/>
    </row>
    <row r="978" spans="2:2" ht="14.25" customHeight="1">
      <c r="B978" s="1"/>
    </row>
    <row r="979" spans="2:2" ht="14.25" customHeight="1">
      <c r="B979" s="1"/>
    </row>
    <row r="980" spans="2:2" ht="14.25" customHeight="1">
      <c r="B980" s="1"/>
    </row>
    <row r="981" spans="2:2" ht="14.25" customHeight="1">
      <c r="B981" s="1"/>
    </row>
    <row r="982" spans="2:2" ht="14.25" customHeight="1">
      <c r="B982" s="1"/>
    </row>
    <row r="983" spans="2:2" ht="14.25" customHeight="1">
      <c r="B983" s="1"/>
    </row>
    <row r="984" spans="2:2" ht="14.25" customHeight="1">
      <c r="B984" s="1"/>
    </row>
    <row r="985" spans="2:2" ht="14.25" customHeight="1">
      <c r="B985" s="1"/>
    </row>
    <row r="986" spans="2:2" ht="14.25" customHeight="1">
      <c r="B986" s="1"/>
    </row>
    <row r="987" spans="2:2" ht="14.25" customHeight="1">
      <c r="B987" s="1"/>
    </row>
    <row r="988" spans="2:2" ht="14.25" customHeight="1">
      <c r="B988" s="1"/>
    </row>
    <row r="989" spans="2:2" ht="14.25" customHeight="1">
      <c r="B989" s="1"/>
    </row>
    <row r="990" spans="2:2" ht="14.25" customHeight="1">
      <c r="B990" s="1"/>
    </row>
    <row r="991" spans="2:2" ht="14.25" customHeight="1">
      <c r="B991" s="1"/>
    </row>
    <row r="992" spans="2:2" ht="14.25" customHeight="1">
      <c r="B992" s="1"/>
    </row>
    <row r="993" spans="2:2" ht="14.25" customHeight="1">
      <c r="B993" s="1"/>
    </row>
    <row r="994" spans="2:2" ht="14.25" customHeight="1">
      <c r="B994" s="1"/>
    </row>
    <row r="995" spans="2:2" ht="14.25" customHeight="1">
      <c r="B995" s="1"/>
    </row>
    <row r="996" spans="2:2" ht="14.25" customHeight="1">
      <c r="B996" s="1"/>
    </row>
    <row r="997" spans="2:2" ht="14.25" customHeight="1">
      <c r="B997" s="1"/>
    </row>
    <row r="998" spans="2:2" ht="14.25" customHeight="1">
      <c r="B998" s="1"/>
    </row>
    <row r="999" spans="2:2" ht="14.25" customHeight="1">
      <c r="B999" s="1"/>
    </row>
    <row r="1000" spans="2:2" ht="14.25" customHeight="1">
      <c r="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995"/>
  <sheetViews>
    <sheetView workbookViewId="0">
      <selection activeCell="D11" sqref="D11"/>
    </sheetView>
  </sheetViews>
  <sheetFormatPr defaultColWidth="15.140625" defaultRowHeight="15" customHeight="1"/>
  <cols>
    <col min="1" max="1" width="15.140625" style="3"/>
    <col min="2" max="2" width="15" customWidth="1"/>
    <col min="3" max="3" width="21.28515625" customWidth="1"/>
    <col min="4" max="4" width="36.140625" customWidth="1"/>
    <col min="5" max="5" width="28.42578125" customWidth="1"/>
    <col min="6" max="7" width="7.7109375" customWidth="1"/>
    <col min="8" max="8" width="15" customWidth="1"/>
    <col min="9" max="9" width="10.85546875" customWidth="1"/>
    <col min="10" max="28" width="7.7109375" customWidth="1"/>
  </cols>
  <sheetData>
    <row r="1" spans="1:14" ht="14.25" customHeight="1">
      <c r="A1" s="6" t="s">
        <v>94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18</v>
      </c>
      <c r="G1" s="2" t="s">
        <v>4</v>
      </c>
      <c r="H1" s="2" t="s">
        <v>5</v>
      </c>
      <c r="I1" s="2" t="s">
        <v>95</v>
      </c>
      <c r="J1" s="2">
        <v>8.14</v>
      </c>
      <c r="K1" s="2">
        <v>8.15</v>
      </c>
      <c r="L1">
        <v>8.16</v>
      </c>
      <c r="M1" s="6">
        <v>8.17</v>
      </c>
    </row>
    <row r="2" spans="1:14" ht="14.25" customHeight="1">
      <c r="A2" s="3">
        <v>1</v>
      </c>
      <c r="B2" s="3" t="s">
        <v>48</v>
      </c>
      <c r="C2" s="2" t="s">
        <v>32</v>
      </c>
      <c r="D2" s="2" t="s">
        <v>49</v>
      </c>
      <c r="E2" s="2" t="s">
        <v>11</v>
      </c>
      <c r="F2" s="2" t="s">
        <v>16</v>
      </c>
      <c r="H2" s="6" t="s">
        <v>4</v>
      </c>
      <c r="I2" s="6" t="s">
        <v>96</v>
      </c>
      <c r="L2" s="6"/>
      <c r="M2" s="6">
        <v>1</v>
      </c>
    </row>
    <row r="3" spans="1:14" ht="14.25" customHeight="1">
      <c r="A3" s="3">
        <v>2</v>
      </c>
      <c r="B3" s="1" t="s">
        <v>35</v>
      </c>
      <c r="C3" s="2" t="s">
        <v>32</v>
      </c>
      <c r="D3" s="2" t="s">
        <v>36</v>
      </c>
      <c r="E3" s="2" t="s">
        <v>37</v>
      </c>
      <c r="F3" s="2" t="s">
        <v>16</v>
      </c>
      <c r="H3" s="6" t="s">
        <v>4</v>
      </c>
      <c r="I3" s="2" t="s">
        <v>96</v>
      </c>
      <c r="J3" s="3"/>
      <c r="K3" s="3"/>
      <c r="M3" s="7"/>
      <c r="N3" s="7"/>
    </row>
    <row r="4" spans="1:14" ht="14.25" customHeight="1">
      <c r="A4" s="3">
        <v>3</v>
      </c>
      <c r="B4" s="1" t="s">
        <v>31</v>
      </c>
      <c r="C4" s="2" t="s">
        <v>32</v>
      </c>
      <c r="D4" s="2" t="s">
        <v>33</v>
      </c>
      <c r="E4" s="2" t="s">
        <v>34</v>
      </c>
      <c r="F4" s="2" t="s">
        <v>16</v>
      </c>
      <c r="H4" s="2" t="s">
        <v>4</v>
      </c>
      <c r="I4" s="2" t="s">
        <v>97</v>
      </c>
      <c r="M4" s="7"/>
      <c r="N4" s="7"/>
    </row>
    <row r="5" spans="1:14" ht="14.25" customHeight="1">
      <c r="A5" s="3">
        <v>4</v>
      </c>
      <c r="B5" s="1" t="s">
        <v>40</v>
      </c>
      <c r="C5" s="2" t="s">
        <v>32</v>
      </c>
      <c r="D5" s="2" t="s">
        <v>41</v>
      </c>
      <c r="E5" s="2" t="s">
        <v>42</v>
      </c>
      <c r="F5" s="2" t="s">
        <v>16</v>
      </c>
      <c r="H5" s="2" t="s">
        <v>43</v>
      </c>
      <c r="I5" s="2" t="s">
        <v>44</v>
      </c>
      <c r="J5" s="2">
        <v>0.5</v>
      </c>
      <c r="K5" s="2">
        <v>1</v>
      </c>
      <c r="L5">
        <v>1</v>
      </c>
      <c r="M5" s="2">
        <v>1</v>
      </c>
    </row>
    <row r="6" spans="1:14" ht="14.25" customHeight="1">
      <c r="A6" s="3">
        <v>5</v>
      </c>
      <c r="B6" s="1" t="s">
        <v>45</v>
      </c>
      <c r="C6" s="2" t="s">
        <v>32</v>
      </c>
      <c r="D6" s="3"/>
      <c r="E6" s="2" t="s">
        <v>46</v>
      </c>
      <c r="F6" s="2" t="s">
        <v>16</v>
      </c>
      <c r="H6" s="2" t="s">
        <v>47</v>
      </c>
      <c r="I6" s="2" t="s">
        <v>44</v>
      </c>
    </row>
    <row r="7" spans="1:14" ht="14.25" customHeight="1">
      <c r="A7" s="3">
        <v>6</v>
      </c>
      <c r="B7" s="1" t="s">
        <v>57</v>
      </c>
      <c r="C7" s="2" t="s">
        <v>32</v>
      </c>
      <c r="D7" s="2" t="s">
        <v>59</v>
      </c>
      <c r="E7" s="2" t="s">
        <v>54</v>
      </c>
      <c r="F7" s="3"/>
      <c r="H7" s="3"/>
    </row>
    <row r="8" spans="1:14" ht="14.25" customHeight="1">
      <c r="A8" s="3">
        <v>7</v>
      </c>
      <c r="B8" s="1" t="s">
        <v>13</v>
      </c>
      <c r="C8" s="2" t="s">
        <v>15</v>
      </c>
      <c r="D8" s="2" t="s">
        <v>17</v>
      </c>
      <c r="E8" s="2" t="s">
        <v>11</v>
      </c>
      <c r="H8" s="2" t="s">
        <v>18</v>
      </c>
      <c r="I8" s="2" t="s">
        <v>19</v>
      </c>
      <c r="J8" s="2">
        <v>1</v>
      </c>
      <c r="K8" s="2"/>
    </row>
    <row r="9" spans="1:14" ht="14.25" customHeight="1">
      <c r="A9" s="3">
        <v>8</v>
      </c>
      <c r="B9" s="1" t="s">
        <v>27</v>
      </c>
      <c r="C9" s="2" t="s">
        <v>28</v>
      </c>
      <c r="D9" s="2" t="s">
        <v>29</v>
      </c>
      <c r="E9" s="2" t="s">
        <v>30</v>
      </c>
      <c r="F9" s="3"/>
      <c r="H9" s="2" t="s">
        <v>18</v>
      </c>
      <c r="I9" s="2">
        <v>8.16</v>
      </c>
      <c r="J9" s="3"/>
      <c r="K9" s="5">
        <v>-0.5</v>
      </c>
      <c r="L9">
        <v>0.5</v>
      </c>
    </row>
    <row r="10" spans="1:14" ht="14.25" customHeight="1">
      <c r="A10" s="3">
        <v>9</v>
      </c>
      <c r="B10" s="1" t="s">
        <v>21</v>
      </c>
      <c r="C10" s="2" t="s">
        <v>15</v>
      </c>
      <c r="D10" s="2" t="s">
        <v>23</v>
      </c>
      <c r="E10" s="2" t="s">
        <v>25</v>
      </c>
      <c r="F10" s="3"/>
      <c r="H10" s="2" t="s">
        <v>18</v>
      </c>
      <c r="I10" s="2">
        <v>8.17</v>
      </c>
      <c r="M10">
        <v>1</v>
      </c>
    </row>
    <row r="11" spans="1:14" ht="14.25" customHeight="1">
      <c r="A11" s="3">
        <v>10</v>
      </c>
      <c r="B11" s="1" t="s">
        <v>38</v>
      </c>
      <c r="C11" s="2" t="s">
        <v>15</v>
      </c>
      <c r="D11" s="2" t="s">
        <v>39</v>
      </c>
      <c r="E11" s="2" t="s">
        <v>11</v>
      </c>
      <c r="F11" s="3"/>
      <c r="H11" s="2" t="s">
        <v>18</v>
      </c>
      <c r="I11" s="2">
        <v>8.18</v>
      </c>
    </row>
    <row r="12" spans="1:14" ht="14.25" customHeight="1">
      <c r="A12" s="3">
        <v>11</v>
      </c>
      <c r="B12" s="1" t="s">
        <v>50</v>
      </c>
      <c r="C12" s="2" t="s">
        <v>8</v>
      </c>
      <c r="E12" s="2" t="s">
        <v>46</v>
      </c>
      <c r="H12" s="2" t="s">
        <v>47</v>
      </c>
      <c r="I12" s="2" t="s">
        <v>51</v>
      </c>
      <c r="K12" s="2">
        <v>1</v>
      </c>
      <c r="L12" s="6">
        <v>1</v>
      </c>
    </row>
    <row r="13" spans="1:14" ht="14.25" customHeight="1">
      <c r="A13" s="3">
        <v>12</v>
      </c>
      <c r="B13" s="1" t="s">
        <v>56</v>
      </c>
      <c r="C13" s="2" t="s">
        <v>8</v>
      </c>
      <c r="D13" s="3"/>
      <c r="E13" s="2" t="s">
        <v>54</v>
      </c>
      <c r="F13" s="3"/>
      <c r="H13" s="2"/>
    </row>
    <row r="14" spans="1:14" ht="14.25" customHeight="1">
      <c r="A14" s="3">
        <v>13</v>
      </c>
      <c r="B14" s="1" t="s">
        <v>6</v>
      </c>
      <c r="C14" s="2" t="s">
        <v>8</v>
      </c>
      <c r="D14" s="2" t="s">
        <v>10</v>
      </c>
      <c r="E14" s="2" t="s">
        <v>11</v>
      </c>
      <c r="H14" s="3"/>
    </row>
    <row r="15" spans="1:14" ht="14.25" customHeight="1">
      <c r="A15" s="3">
        <v>14</v>
      </c>
      <c r="B15" s="1" t="s">
        <v>52</v>
      </c>
      <c r="C15" s="2" t="s">
        <v>8</v>
      </c>
      <c r="D15" s="2" t="s">
        <v>53</v>
      </c>
      <c r="E15" s="2" t="s">
        <v>54</v>
      </c>
      <c r="F15" s="2" t="s">
        <v>55</v>
      </c>
      <c r="H15" s="2"/>
    </row>
    <row r="16" spans="1:14" ht="14.25" customHeight="1">
      <c r="A16" s="3">
        <v>15</v>
      </c>
      <c r="B16" s="1" t="s">
        <v>67</v>
      </c>
      <c r="C16" s="2" t="s">
        <v>68</v>
      </c>
      <c r="E16" s="2" t="s">
        <v>54</v>
      </c>
      <c r="H16" s="2"/>
      <c r="I16" s="3"/>
    </row>
    <row r="17" spans="1:9" ht="14.25" customHeight="1">
      <c r="A17" s="3">
        <v>16</v>
      </c>
      <c r="B17" s="1" t="s">
        <v>62</v>
      </c>
      <c r="C17" s="2" t="s">
        <v>61</v>
      </c>
      <c r="H17" s="2" t="s">
        <v>47</v>
      </c>
      <c r="I17" s="2">
        <v>8.19</v>
      </c>
    </row>
    <row r="18" spans="1:9" ht="14.25" customHeight="1">
      <c r="A18" s="3">
        <v>17</v>
      </c>
      <c r="B18" s="1" t="s">
        <v>63</v>
      </c>
      <c r="C18" s="2" t="s">
        <v>61</v>
      </c>
      <c r="H18" s="2"/>
    </row>
    <row r="19" spans="1:9" ht="14.25" customHeight="1">
      <c r="A19" s="3">
        <v>18</v>
      </c>
      <c r="B19" s="1" t="s">
        <v>60</v>
      </c>
      <c r="C19" s="2" t="s">
        <v>61</v>
      </c>
      <c r="H19" s="2" t="s">
        <v>47</v>
      </c>
      <c r="I19" s="2">
        <v>8.18</v>
      </c>
    </row>
    <row r="20" spans="1:9" ht="14.25" customHeight="1">
      <c r="A20" s="3">
        <v>20</v>
      </c>
      <c r="B20" s="1"/>
    </row>
    <row r="21" spans="1:9" ht="14.25" customHeight="1">
      <c r="A21" s="3">
        <v>21</v>
      </c>
      <c r="B21" s="1"/>
      <c r="C21" s="3"/>
      <c r="E21" s="3"/>
      <c r="H21" s="3"/>
    </row>
    <row r="22" spans="1:9" ht="14.25" customHeight="1"/>
    <row r="23" spans="1:9" ht="14.25" customHeight="1"/>
    <row r="24" spans="1:9" ht="14.25" customHeight="1"/>
    <row r="25" spans="1:9" ht="14.25" customHeight="1"/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sortState ref="A2:L21">
    <sortCondition ref="A2:A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G997"/>
  <sheetViews>
    <sheetView topLeftCell="A45" workbookViewId="0">
      <selection activeCell="C106" sqref="C106"/>
    </sheetView>
  </sheetViews>
  <sheetFormatPr defaultColWidth="15.140625" defaultRowHeight="15" customHeight="1"/>
  <cols>
    <col min="1" max="1" width="7.7109375" customWidth="1"/>
    <col min="2" max="2" width="22.28515625" bestFit="1" customWidth="1"/>
    <col min="3" max="26" width="7.7109375" customWidth="1"/>
    <col min="28" max="28" width="9" customWidth="1"/>
  </cols>
  <sheetData>
    <row r="1" spans="1:59" ht="14.25" customHeight="1">
      <c r="B1" s="1" t="s">
        <v>12</v>
      </c>
      <c r="C1" s="1" t="s">
        <v>24</v>
      </c>
      <c r="D1" s="1" t="s">
        <v>58</v>
      </c>
      <c r="E1" s="1" t="s">
        <v>66</v>
      </c>
      <c r="F1" s="1" t="s">
        <v>69</v>
      </c>
      <c r="G1" s="1" t="s">
        <v>70</v>
      </c>
      <c r="H1" s="1" t="s">
        <v>72</v>
      </c>
      <c r="I1" s="3" t="s">
        <v>48</v>
      </c>
      <c r="J1" s="3" t="s">
        <v>35</v>
      </c>
      <c r="K1" s="3" t="s">
        <v>31</v>
      </c>
      <c r="L1" s="3" t="s">
        <v>40</v>
      </c>
      <c r="M1" s="3" t="s">
        <v>45</v>
      </c>
      <c r="N1" s="3" t="s">
        <v>57</v>
      </c>
      <c r="O1" s="3" t="s">
        <v>13</v>
      </c>
      <c r="P1" s="3" t="s">
        <v>27</v>
      </c>
      <c r="Q1" s="3" t="s">
        <v>21</v>
      </c>
      <c r="R1" s="3" t="s">
        <v>38</v>
      </c>
      <c r="S1" s="3" t="s">
        <v>50</v>
      </c>
      <c r="T1" s="3" t="s">
        <v>56</v>
      </c>
      <c r="U1" s="3" t="s">
        <v>6</v>
      </c>
      <c r="V1" s="3" t="s">
        <v>52</v>
      </c>
      <c r="W1" s="3" t="s">
        <v>67</v>
      </c>
      <c r="X1" s="3" t="s">
        <v>62</v>
      </c>
      <c r="Y1" s="3" t="s">
        <v>63</v>
      </c>
      <c r="Z1" s="3" t="s">
        <v>60</v>
      </c>
      <c r="AA1" s="3" t="s">
        <v>64</v>
      </c>
      <c r="AB1" s="3" t="s">
        <v>65</v>
      </c>
      <c r="AC1" s="1" t="s">
        <v>87</v>
      </c>
    </row>
    <row r="2" spans="1:59" ht="14.25" customHeight="1">
      <c r="A2" s="6" t="s">
        <v>99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</row>
    <row r="3" spans="1:59" ht="14.25" customHeight="1">
      <c r="A3" s="6" t="s">
        <v>98</v>
      </c>
      <c r="B3" s="1">
        <f>VLOOKUP(B1,Schedule!$B$2:$F$29,4)</f>
        <v>16</v>
      </c>
      <c r="C3" s="1">
        <f>VLOOKUP(C1,Schedule!$B$2:$F$29,4)</f>
        <v>6</v>
      </c>
      <c r="D3" s="1">
        <f>VLOOKUP(D1,Schedule!$B$2:$F$29,4)</f>
        <v>3</v>
      </c>
      <c r="E3" s="1">
        <f>VLOOKUP(E1,Schedule!$B$2:$F$29,4)</f>
        <v>14</v>
      </c>
      <c r="F3" s="1">
        <f>VLOOKUP(F1,Schedule!$B$2:$F$29,4)</f>
        <v>25</v>
      </c>
      <c r="G3" s="1">
        <f>VLOOKUP(G1,Schedule!$B$2:$F$29,4)</f>
        <v>3</v>
      </c>
      <c r="H3" s="1">
        <f>VLOOKUP(H1,Schedule!$B$2:$F$29,4)</f>
        <v>82</v>
      </c>
      <c r="I3" s="1">
        <f>VLOOKUP(I1,Schedule!$B$2:$F$29,4)</f>
        <v>14</v>
      </c>
      <c r="J3" s="1">
        <f>VLOOKUP(J1,Schedule!$B$2:$F$29,4)</f>
        <v>3</v>
      </c>
      <c r="K3" s="1">
        <f>VLOOKUP(K1,Schedule!$B$2:$F$29,4)</f>
        <v>3</v>
      </c>
      <c r="L3" s="1">
        <f>VLOOKUP(L1,Schedule!$B$2:$F$29,4)</f>
        <v>24</v>
      </c>
      <c r="M3" s="1">
        <f>VLOOKUP(M1,Schedule!$B$2:$F$29,4)</f>
        <v>13</v>
      </c>
      <c r="N3" s="1">
        <f>VLOOKUP(N1,Schedule!$B$2:$F$29,4)</f>
        <v>25</v>
      </c>
      <c r="O3" s="1">
        <f>VLOOKUP(O1,Schedule!$B$2:$F$29,4)</f>
        <v>16</v>
      </c>
      <c r="P3" s="1">
        <f>VLOOKUP(P1,Schedule!$B$2:$F$29,4)</f>
        <v>25</v>
      </c>
      <c r="Q3" s="1">
        <f>VLOOKUP(Q1,Schedule!$B$2:$F$29,4)</f>
        <v>14</v>
      </c>
      <c r="R3" s="1">
        <f>VLOOKUP(R1,Schedule!$B$2:$F$29,4)</f>
        <v>25</v>
      </c>
      <c r="S3" s="1">
        <f>VLOOKUP(S1,Schedule!$B$2:$F$29,4)</f>
        <v>3</v>
      </c>
      <c r="T3" s="1">
        <f>VLOOKUP(T1,Schedule!$B$2:$F$29,4)</f>
        <v>0</v>
      </c>
      <c r="U3" s="1">
        <f>VLOOKUP(U1,Schedule!$B$2:$F$29,4)</f>
        <v>3</v>
      </c>
      <c r="V3" s="1">
        <f>VLOOKUP(V1,Schedule!$B$2:$F$29,4)</f>
        <v>25</v>
      </c>
      <c r="W3" s="1">
        <f>VLOOKUP(W1,Schedule!$B$2:$F$29,4)</f>
        <v>17</v>
      </c>
      <c r="X3" s="1">
        <f>VLOOKUP(X1,Schedule!$B$2:$F$29,4)</f>
        <v>3</v>
      </c>
      <c r="Y3" s="1">
        <f>VLOOKUP(Y1,Schedule!$B$2:$F$29,4)</f>
        <v>0</v>
      </c>
      <c r="Z3" s="1">
        <f>VLOOKUP(Z1,Schedule!$B$2:$F$29,4)</f>
        <v>3</v>
      </c>
      <c r="AA3" s="1">
        <f>VLOOKUP(AA1,Schedule!$B$2:$F$29,4)</f>
        <v>3</v>
      </c>
      <c r="AB3" s="1">
        <f>VLOOKUP(AB1,Schedule!$B$2:$F$29,4)</f>
        <v>3</v>
      </c>
      <c r="AC3" s="1">
        <f>VLOOKUP(AC1,Schedule!$B$2:$F$29,4)</f>
        <v>17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9" ht="14.25" customHeight="1">
      <c r="B4" s="1" t="s">
        <v>12</v>
      </c>
      <c r="C4" s="1" t="s">
        <v>24</v>
      </c>
      <c r="D4" s="1" t="s">
        <v>58</v>
      </c>
      <c r="E4" s="1" t="s">
        <v>66</v>
      </c>
      <c r="F4" s="1" t="s">
        <v>69</v>
      </c>
      <c r="G4" s="1" t="s">
        <v>70</v>
      </c>
      <c r="H4" s="1" t="s">
        <v>72</v>
      </c>
      <c r="I4" s="3" t="s">
        <v>48</v>
      </c>
      <c r="J4" s="3" t="s">
        <v>35</v>
      </c>
      <c r="K4" s="3" t="s">
        <v>31</v>
      </c>
      <c r="L4" s="3" t="s">
        <v>40</v>
      </c>
      <c r="M4" s="3" t="s">
        <v>45</v>
      </c>
      <c r="N4" s="3" t="s">
        <v>57</v>
      </c>
      <c r="O4" s="3" t="s">
        <v>13</v>
      </c>
      <c r="P4" s="3" t="s">
        <v>27</v>
      </c>
      <c r="Q4" s="3" t="s">
        <v>21</v>
      </c>
      <c r="R4" s="3" t="s">
        <v>38</v>
      </c>
      <c r="S4" s="3" t="s">
        <v>50</v>
      </c>
      <c r="T4" s="3" t="s">
        <v>56</v>
      </c>
      <c r="U4" s="3" t="s">
        <v>6</v>
      </c>
      <c r="V4" s="3" t="s">
        <v>52</v>
      </c>
      <c r="W4" s="3" t="s">
        <v>67</v>
      </c>
      <c r="X4" s="3" t="s">
        <v>62</v>
      </c>
      <c r="Y4" s="3" t="s">
        <v>63</v>
      </c>
      <c r="Z4" s="3" t="s">
        <v>60</v>
      </c>
      <c r="AA4" s="3" t="s">
        <v>64</v>
      </c>
      <c r="AB4" s="3" t="s">
        <v>65</v>
      </c>
      <c r="AC4" s="1" t="s">
        <v>87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9" ht="14.25" customHeight="1">
      <c r="A5" s="3"/>
      <c r="B5" s="1"/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3"/>
      <c r="BG5" s="3"/>
    </row>
    <row r="6" spans="1:59" ht="14.25" customHeight="1">
      <c r="B6" s="1" t="s">
        <v>12</v>
      </c>
      <c r="C6" t="str">
        <f>IF(COUNTIF($B$6:B6,B6)&lt;5,B6,VLOOKUP(B6,$B$11:$F$38,5,FALSE))</f>
        <v>AAA</v>
      </c>
      <c r="D6" s="3" t="str">
        <f>IF(COUNTIF($B$6:C6,C6)&lt;5,C6,VLOOKUP(C6,$B$11:$F$38,5,FALSE))</f>
        <v>AAA</v>
      </c>
      <c r="E6" s="3" t="str">
        <f>IF(COUNTIF($B$6:D6,D6)&lt;5,D6,VLOOKUP(D6,$B$11:$F$38,5,FALSE))</f>
        <v>AAA</v>
      </c>
      <c r="F6" s="3" t="str">
        <f>IF(COUNTIF($B$6:E6,E6)&lt;5,E6,VLOOKUP(E6,$B$11:$F$38,5,FALSE))</f>
        <v>AAA</v>
      </c>
      <c r="G6" s="3" t="str">
        <f>IF(COUNTIF($B$6:F6,F6)&lt;5,F6,HLOOKUP(HLOOKUP(F6, $B$1:$AC$4,2,FALSE)+1, $B$2:$AC$4,3,FALSE))</f>
        <v>Bailey &amp; Simon</v>
      </c>
      <c r="H6" s="3" t="str">
        <f>IF(COUNTIF($B$6:G6,G6)&lt;5,G6,HLOOKUP(HLOOKUP(G6, $B$1:$AC$4,2,FALSE)+1, $B$2:$AC$4,3,FALSE))</f>
        <v>Bailey &amp; Simon</v>
      </c>
      <c r="I6" s="3" t="str">
        <f>IF(COUNTIF($B$6:H6,H6)&lt;5,H6,HLOOKUP(HLOOKUP(H6, $B$1:$AC$4,2,FALSE)+1, $B$2:$AC$4,3,FALSE))</f>
        <v>Bailey &amp; Simon</v>
      </c>
      <c r="J6" s="3" t="str">
        <f>IF(COUNTIF($B$6:I6,I6)&lt;5,I6,HLOOKUP(HLOOKUP(I6, $B$1:$AC$4,2,FALSE)+1, $B$2:$AC$4,3,FALSE))</f>
        <v>Bailey &amp; Simon</v>
      </c>
      <c r="K6" s="3" t="str">
        <f>IF(COUNTIF($B$6:J6,J6)&lt;5,J6,HLOOKUP(HLOOKUP(J6, $B$1:$AC$4,2,FALSE)+1, $B$2:$AC$4,3,FALSE))</f>
        <v>Bailey &amp; Simon</v>
      </c>
      <c r="L6" s="3" t="str">
        <f>IF(COUNTIF($B$6:K6,K6)&lt;5,K6,HLOOKUP(HLOOKUP(K6, $B$1:$AC$4,2,FALSE)+1, $B$2:$AC$4,3,FALSE))</f>
        <v>Bailey &amp; Simon Discussion</v>
      </c>
      <c r="M6" s="3" t="str">
        <f>IF(COUNTIF($B$6:L6,L6)&lt;5,L6,HLOOKUP(HLOOKUP(L6, $B$1:$AC$4,2,FALSE)+1, $B$2:$AC$4,3,FALSE))</f>
        <v>Bailey &amp; Simon Discussion</v>
      </c>
      <c r="N6" s="3" t="str">
        <f>IF(COUNTIF($B$6:M6,M6)&lt;5,M6,HLOOKUP(HLOOKUP(M6, $B$1:$AC$4,2,FALSE)+1, $B$2:$AC$4,3,FALSE))</f>
        <v>Bailey &amp; Simon Discussion</v>
      </c>
      <c r="O6" s="3" t="str">
        <f>IF(COUNTIF($B$6:N6,N6)&lt;5,N6,HLOOKUP(HLOOKUP(N6, $B$1:$AC$4,2,FALSE)+1, $B$2:$AC$4,3,FALSE))</f>
        <v>Bailey &amp; Simon Discussion</v>
      </c>
      <c r="P6" s="3" t="str">
        <f>IF(COUNTIF($B$6:O6,O6)&lt;5,O6,HLOOKUP(HLOOKUP(O6, $B$1:$AC$4,2,FALSE)+1, $B$2:$AC$4,3,FALSE))</f>
        <v>Bailey &amp; Simon Discussion</v>
      </c>
      <c r="Q6" s="3" t="str">
        <f>IF(COUNTIF($B$6:P6,P6)&lt;5,P6,HLOOKUP(HLOOKUP(P6, $B$1:$AC$4,2,FALSE)+1, $B$2:$AC$4,3,FALSE))</f>
        <v>Mahler1</v>
      </c>
      <c r="R6" s="3" t="str">
        <f>IF(COUNTIF($B$6:Q6,Q6)&lt;5,Q6,HLOOKUP(HLOOKUP(Q6, $B$1:$AC$4,2,FALSE)+1, $B$2:$AC$4,3,FALSE))</f>
        <v>Mahler1</v>
      </c>
      <c r="S6" s="3" t="str">
        <f>IF(COUNTIF($B$6:R6,R6)&lt;5,R6,HLOOKUP(HLOOKUP(R6, $B$1:$AC$4,2,FALSE)+1, $B$2:$AC$4,3,FALSE))</f>
        <v>Mahler1</v>
      </c>
      <c r="T6" s="3" t="str">
        <f>IF(COUNTIF($B$6:S6,S6)&lt;5,S6,HLOOKUP(HLOOKUP(S6, $B$1:$AC$4,2,FALSE)+1, $B$2:$AC$4,3,FALSE))</f>
        <v>Mahler1</v>
      </c>
      <c r="U6" s="3" t="str">
        <f>IF(COUNTIF($B$6:T6,T6)&lt;5,T6,HLOOKUP(HLOOKUP(T6, $B$1:$AC$4,2,FALSE)+1, $B$2:$AC$4,3,FALSE))</f>
        <v>Mahler1</v>
      </c>
      <c r="V6" s="3" t="str">
        <f>IF(COUNTIF($B$6:U6,U6)&lt;5,U6,HLOOKUP(HLOOKUP(U6, $B$1:$AC$4,2,FALSE)+1, $B$2:$AC$4,3,FALSE))</f>
        <v>Robertson</v>
      </c>
      <c r="W6" s="3" t="str">
        <f>IF(COUNTIF($B$6:V6,V6)&lt;5,V6,HLOOKUP(HLOOKUP(V6, $B$1:$AC$4,2,FALSE)+1, $B$2:$AC$4,3,FALSE))</f>
        <v>Robertson</v>
      </c>
      <c r="X6" s="3" t="str">
        <f>IF(COUNTIF($B$6:W6,W6)&lt;5,W6,HLOOKUP(HLOOKUP(W6, $B$1:$AC$4,2,FALSE)+1, $B$2:$AC$4,3,FALSE))</f>
        <v>Robertson</v>
      </c>
      <c r="Y6" s="3" t="str">
        <f>IF(COUNTIF($B$6:X6,X6)&lt;5,X6,HLOOKUP(HLOOKUP(X6, $B$1:$AC$4,2,FALSE)+1, $B$2:$AC$4,3,FALSE))</f>
        <v>Robertson</v>
      </c>
      <c r="Z6" s="3" t="str">
        <f>IF(COUNTIF($B$6:Y6,Y6)&lt;5,Y6,HLOOKUP(HLOOKUP(Y6, $B$1:$AC$4,2,FALSE)+1, $B$2:$AC$4,3,FALSE))</f>
        <v>Robertson</v>
      </c>
      <c r="AA6" s="3" t="str">
        <f>IF(COUNTIF($B$6:Z6,Z6)&lt;5,Z6,HLOOKUP(HLOOKUP(Z6, $B$1:$AC$4,2,FALSE)+1, $B$2:$AC$4,3,FALSE))</f>
        <v>Couret &amp; Venter</v>
      </c>
      <c r="AB6" s="3" t="str">
        <f>IF(COUNTIF($B$6:AA6,AA6)&lt;5,AA6,HLOOKUP(HLOOKUP(AA6, $B$1:$AC$4,2,FALSE)+1, $B$2:$AC$4,3,FALSE))</f>
        <v>Couret &amp; Venter</v>
      </c>
      <c r="AC6" s="3" t="str">
        <f>IF(COUNTIF($B$6:AB6,AB6)&lt;5,AB6,HLOOKUP(HLOOKUP(AB6, $B$1:$AC$4,2,FALSE)+1, $B$2:$AC$4,3,FALSE))</f>
        <v>Couret &amp; Venter</v>
      </c>
      <c r="AD6" s="3" t="str">
        <f>IF(COUNTIF($B$6:AC6,AC6)&lt;5,AC6,HLOOKUP(HLOOKUP(AC6, $B$1:$AC$4,2,FALSE)+1, $B$2:$AC$4,3,FALSE))</f>
        <v>Couret &amp; Venter</v>
      </c>
      <c r="AE6" s="3" t="str">
        <f>IF(COUNTIF($B$6:AD6,AD6)&lt;5,AD6,HLOOKUP(HLOOKUP(AD6, $B$1:$AC$4,2,FALSE)+1, $B$2:$AC$4,3,FALSE))</f>
        <v>Couret &amp; Venter</v>
      </c>
      <c r="AF6" s="3" t="str">
        <f>IF(COUNTIF($B$6:AE6,AE6)&lt;5,AE6,HLOOKUP(HLOOKUP(AE6, $B$1:$AC$4,2,FALSE)+1, $B$2:$AC$4,3,FALSE))</f>
        <v>GLM</v>
      </c>
      <c r="AG6" s="3" t="str">
        <f>IF(COUNTIF($B$6:AF6,AF6)&lt;5,AF6,HLOOKUP(HLOOKUP(AF6, $B$1:$AC$4,2,FALSE)+1, $B$2:$AC$4,3,FALSE))</f>
        <v>GLM</v>
      </c>
      <c r="AH6" s="3" t="str">
        <f>IF(COUNTIF($B$6:AG6,AG6)&lt;5,AG6,HLOOKUP(HLOOKUP(AG6, $B$1:$AC$4,2,FALSE)+1, $B$2:$AC$4,3,FALSE))</f>
        <v>GLM</v>
      </c>
      <c r="AI6" s="3" t="str">
        <f>IF(COUNTIF($B$6:AH6,AH6)&lt;5,AH6,HLOOKUP(HLOOKUP(AH6, $B$1:$AC$4,2,FALSE)+1, $B$2:$AC$4,3,FALSE))</f>
        <v>GLM</v>
      </c>
      <c r="AJ6" s="3" t="str">
        <f>IF(COUNTIF($B$6:AI6,AI6)&lt;5,AI6,HLOOKUP(HLOOKUP(AI6, $B$1:$AC$4,2,FALSE)+1, $B$2:$AC$4,3,FALSE))</f>
        <v>GLM</v>
      </c>
      <c r="AK6" s="3" t="str">
        <f>IF(COUNTIF($B$6:AJ6,AJ6)&lt;5,AJ6,HLOOKUP(HLOOKUP(AJ6, $B$1:$AC$4,2,FALSE)+1, $B$2:$AC$4,3,FALSE))</f>
        <v>Lee2</v>
      </c>
      <c r="AL6" s="3" t="str">
        <f>IF(COUNTIF($B$6:AK6,AK6)&lt;5,AK6,HLOOKUP(HLOOKUP(AK6, $B$1:$AC$4,2,FALSE)+1, $B$2:$AC$4,3,FALSE))</f>
        <v>Lee2</v>
      </c>
      <c r="AM6" s="3" t="str">
        <f>IF(COUNTIF($B$6:AL6,AL6)&lt;5,AL6,HLOOKUP(HLOOKUP(AL6, $B$1:$AC$4,2,FALSE)+1, $B$2:$AC$4,3,FALSE))</f>
        <v>Lee2</v>
      </c>
      <c r="AN6" s="3" t="str">
        <f>IF(COUNTIF($B$6:AM6,AM6)&lt;5,AM6,HLOOKUP(HLOOKUP(AM6, $B$1:$AC$4,2,FALSE)+1, $B$2:$AC$4,3,FALSE))</f>
        <v>Lee2</v>
      </c>
      <c r="AO6" s="3" t="str">
        <f>IF(COUNTIF($B$6:AN6,AN6)&lt;5,AN6,HLOOKUP(HLOOKUP(AN6, $B$1:$AC$4,2,FALSE)+1, $B$2:$AC$4,3,FALSE))</f>
        <v>Lee2</v>
      </c>
      <c r="AP6" s="3" t="str">
        <f>IF(COUNTIF($B$6:AO6,AO6)&lt;5,AO6,HLOOKUP(HLOOKUP(AO6, $B$1:$AC$4,2,FALSE)+1, $B$2:$AC$4,3,FALSE))</f>
        <v>Gilliam &amp; Snader2</v>
      </c>
      <c r="AQ6" s="3" t="str">
        <f>IF(COUNTIF($B$6:AP6,AP6)&lt;5,AP6,HLOOKUP(HLOOKUP(AP6, $B$1:$AC$4,2,FALSE)+1, $B$2:$AC$4,3,FALSE))</f>
        <v>Gilliam &amp; Snader2</v>
      </c>
      <c r="AR6" s="3" t="str">
        <f>IF(COUNTIF($B$6:AQ6,AQ6)&lt;5,AQ6,HLOOKUP(HLOOKUP(AQ6, $B$1:$AC$4,2,FALSE)+1, $B$2:$AC$4,3,FALSE))</f>
        <v>Gilliam &amp; Snader2</v>
      </c>
      <c r="AS6" s="3" t="str">
        <f>IF(COUNTIF($B$6:AR6,AR6)&lt;5,AR6,HLOOKUP(HLOOKUP(AR6, $B$1:$AC$4,2,FALSE)+1, $B$2:$AC$4,3,FALSE))</f>
        <v>Gilliam &amp; Snader2</v>
      </c>
      <c r="AT6" s="3" t="str">
        <f>IF(COUNTIF($B$6:AS6,AS6)&lt;5,AS6,HLOOKUP(HLOOKUP(AS6, $B$1:$AC$4,2,FALSE)+1, $B$2:$AC$4,3,FALSE))</f>
        <v>Gilliam &amp; Snader2</v>
      </c>
      <c r="AU6" s="3" t="str">
        <f>IF(COUNTIF($B$6:AT6,AT6)&lt;5,AT6,HLOOKUP(HLOOKUP(AT6, $B$1:$AC$4,2,FALSE)+1, $B$2:$AC$4,3,FALSE))</f>
        <v>Brosius</v>
      </c>
      <c r="AV6" s="3" t="str">
        <f>IF(COUNTIF($B$6:AU6,AU6)&lt;5,AU6,HLOOKUP(HLOOKUP(AU6, $B$1:$AC$4,2,FALSE)+1, $B$2:$AC$4,3,FALSE))</f>
        <v>Brosius</v>
      </c>
      <c r="AW6" s="3" t="str">
        <f>IF(COUNTIF($B$6:AV6,AV6)&lt;5,AV6,HLOOKUP(HLOOKUP(AV6, $B$1:$AC$4,2,FALSE)+1, $B$2:$AC$4,3,FALSE))</f>
        <v>Brosius</v>
      </c>
      <c r="AX6" s="3" t="str">
        <f>IF(COUNTIF($B$6:AW6,AW6)&lt;5,AW6,HLOOKUP(HLOOKUP(AW6, $B$1:$AC$4,2,FALSE)+1, $B$2:$AC$4,3,FALSE))</f>
        <v>Brosius</v>
      </c>
      <c r="AY6" s="3" t="str">
        <f>IF(COUNTIF($B$6:AX6,AX6)&lt;5,AX6,HLOOKUP(HLOOKUP(AX6, $B$1:$AC$4,2,FALSE)+1, $B$2:$AC$4,3,FALSE))</f>
        <v>Brosius</v>
      </c>
      <c r="AZ6" s="3" t="str">
        <f>IF(COUNTIF($B$6:AY6,AY6)&lt;5,AY6,HLOOKUP(HLOOKUP(AY6, $B$1:$AC$4,2,FALSE)+1, $B$2:$AC$4,3,FALSE))</f>
        <v>Skurnick</v>
      </c>
      <c r="BA6" s="3" t="str">
        <f>IF(COUNTIF($B$6:AZ6,AZ6)&lt;5,AZ6,HLOOKUP(HLOOKUP(AZ6, $B$1:$AC$4,2,FALSE)+1, $B$2:$AC$4,3,FALSE))</f>
        <v>Skurnick</v>
      </c>
      <c r="BB6" s="3" t="str">
        <f>IF(COUNTIF($B$6:BA6,BA6)&lt;5,BA6,HLOOKUP(HLOOKUP(BA6, $B$1:$AC$4,2,FALSE)+1, $B$2:$AC$4,3,FALSE))</f>
        <v>Skurnick</v>
      </c>
      <c r="BC6" s="3" t="str">
        <f>IF(COUNTIF($B$6:BB6,BB6)&lt;5,BB6,HLOOKUP(HLOOKUP(BB6, $B$1:$AC$4,2,FALSE)+1, $B$2:$AC$4,3,FALSE))</f>
        <v>Skurnick</v>
      </c>
      <c r="BD6" s="3" t="str">
        <f>IF(COUNTIF($B$6:BC6,BC6)&lt;5,BC6,HLOOKUP(HLOOKUP(BC6, $B$1:$AC$4,2,FALSE)+1, $B$2:$AC$4,3,FALSE))</f>
        <v>Skurnick</v>
      </c>
      <c r="BE6" s="3" t="str">
        <f>IF(COUNTIF($B$6:BD6,BD6)&lt;5,BD6,HLOOKUP(HLOOKUP(BD6, $B$1:$AC$4,2,FALSE)+1, $B$2:$AC$4,3,FALSE))</f>
        <v>Skurnick Discussion</v>
      </c>
      <c r="BF6" s="3" t="str">
        <f>IF(COUNTIF($B$6:BE6,BE6)&lt;5,BE6,HLOOKUP(HLOOKUP(BE6, $B$1:$AC$4,2,FALSE)+1, $B$2:$AC$4,3,FALSE))</f>
        <v>Skurnick Discussion</v>
      </c>
      <c r="BG6" s="3" t="str">
        <f>IF(COUNTIF($B$6:BF6,BF6)&lt;5,BF6,HLOOKUP(HLOOKUP(BF6, $B$1:$AC$4,2,FALSE)+1, $B$2:$AC$4,3,FALSE))</f>
        <v>Skurnick Discussion</v>
      </c>
    </row>
    <row r="7" spans="1:59" ht="14.25" customHeight="1"/>
    <row r="8" spans="1:59" ht="14.25" customHeight="1">
      <c r="B8" s="1" t="s">
        <v>12</v>
      </c>
      <c r="C8" s="6" t="s">
        <v>100</v>
      </c>
    </row>
    <row r="9" spans="1:59" ht="14.25" customHeight="1">
      <c r="B9" s="3" t="str">
        <f>IF(COUNTIF($B$8:B8,B8)&lt;5,B8,HLOOKUP(HLOOKUP(B8, $B$1:$AC$4,2,FALSE)+1, $B$2:$AC$4,3,FALSE))</f>
        <v>AAA</v>
      </c>
      <c r="C9" s="6" t="s">
        <v>101</v>
      </c>
    </row>
    <row r="10" spans="1:59" ht="14.25" customHeight="1">
      <c r="B10" s="3" t="str">
        <f>IF(COUNTIF($B$8:B9,B9)&lt;5,B9,HLOOKUP(HLOOKUP(B9, $B$1:$AC$4,2,FALSE)+1, $B$2:$AC$4,3,FALSE))</f>
        <v>AAA</v>
      </c>
      <c r="C10" s="6" t="s">
        <v>102</v>
      </c>
    </row>
    <row r="11" spans="1:59" ht="14.25" customHeight="1">
      <c r="B11" s="3" t="str">
        <f>IF(COUNTIF($B$8:B10,B10)&lt;5,B10,HLOOKUP(HLOOKUP(B10, $B$1:$AC$4,2,FALSE)+1, $B$2:$AC$4,3,FALSE))</f>
        <v>AAA</v>
      </c>
      <c r="C11" s="6" t="s">
        <v>4</v>
      </c>
      <c r="D11" s="1"/>
      <c r="E11" s="1"/>
      <c r="F11" s="3"/>
    </row>
    <row r="12" spans="1:59" ht="14.25" customHeight="1">
      <c r="B12" s="3" t="str">
        <f>IF(COUNTIF($B$8:B11,B11)&lt;5,B11,HLOOKUP(HLOOKUP(B11, $B$1:$AC$4,2,FALSE)+1, $B$2:$AC$4,3,FALSE))</f>
        <v>AAA</v>
      </c>
      <c r="C12" s="1"/>
      <c r="D12" s="1"/>
      <c r="E12" s="1"/>
      <c r="F12" s="3"/>
    </row>
    <row r="13" spans="1:59" ht="14.25" customHeight="1">
      <c r="B13" s="3" t="str">
        <f>IF(COUNTIF($B$8:B12,B12)&lt;5,B12,HLOOKUP(HLOOKUP(B12, $B$1:$AC$4,2,FALSE)+1, $B$2:$AC$4,3,FALSE))</f>
        <v>Bailey &amp; Simon</v>
      </c>
      <c r="C13" s="6" t="s">
        <v>100</v>
      </c>
      <c r="D13" s="1"/>
      <c r="E13" s="1"/>
      <c r="F13" s="3"/>
    </row>
    <row r="14" spans="1:59" ht="14.25" customHeight="1">
      <c r="B14" s="3" t="str">
        <f>IF(COUNTIF($B$8:B13,B13)&lt;5,B13,HLOOKUP(HLOOKUP(B13, $B$1:$AC$4,2,FALSE)+1, $B$2:$AC$4,3,FALSE))</f>
        <v>Bailey &amp; Simon</v>
      </c>
      <c r="C14" s="6" t="s">
        <v>101</v>
      </c>
      <c r="D14" s="1"/>
      <c r="E14" s="1"/>
      <c r="F14" s="3"/>
    </row>
    <row r="15" spans="1:59" ht="14.25" customHeight="1">
      <c r="B15" s="3" t="str">
        <f>IF(COUNTIF($B$8:B14,B14)&lt;5,B14,HLOOKUP(HLOOKUP(B14, $B$1:$AC$4,2,FALSE)+1, $B$2:$AC$4,3,FALSE))</f>
        <v>Bailey &amp; Simon</v>
      </c>
      <c r="C15" s="6" t="s">
        <v>102</v>
      </c>
      <c r="D15" s="1"/>
      <c r="E15" s="1"/>
      <c r="F15" s="3"/>
    </row>
    <row r="16" spans="1:59" ht="14.25" customHeight="1">
      <c r="B16" s="3" t="str">
        <f>IF(COUNTIF($B$8:B15,B15)&lt;5,B15,HLOOKUP(HLOOKUP(B15, $B$1:$AC$4,2,FALSE)+1, $B$2:$AC$4,3,FALSE))</f>
        <v>Bailey &amp; Simon</v>
      </c>
      <c r="C16" s="6" t="s">
        <v>4</v>
      </c>
      <c r="D16" s="1"/>
      <c r="E16" s="1"/>
      <c r="F16" s="3"/>
    </row>
    <row r="17" spans="2:6" ht="14.25" customHeight="1">
      <c r="B17" s="3" t="str">
        <f>IF(COUNTIF($B$8:B16,B16)&lt;5,B16,HLOOKUP(HLOOKUP(B16, $B$1:$AC$4,2,FALSE)+1, $B$2:$AC$4,3,FALSE))</f>
        <v>Bailey &amp; Simon</v>
      </c>
      <c r="C17" s="1"/>
      <c r="D17" s="1"/>
      <c r="E17" s="1"/>
      <c r="F17" s="3"/>
    </row>
    <row r="18" spans="2:6" ht="14.25" customHeight="1">
      <c r="B18" s="3" t="str">
        <f>IF(COUNTIF($B$8:B17,B17)&lt;5,B17,HLOOKUP(HLOOKUP(B17, $B$1:$AC$4,2,FALSE)+1, $B$2:$AC$4,3,FALSE))</f>
        <v>Bailey &amp; Simon Discussion</v>
      </c>
      <c r="C18" s="6" t="s">
        <v>100</v>
      </c>
      <c r="D18" s="3"/>
      <c r="E18" s="3"/>
      <c r="F18" s="3"/>
    </row>
    <row r="19" spans="2:6" ht="14.25" customHeight="1">
      <c r="B19" s="3" t="str">
        <f>IF(COUNTIF($B$8:B18,B18)&lt;5,B18,HLOOKUP(HLOOKUP(B18, $B$1:$AC$4,2,FALSE)+1, $B$2:$AC$4,3,FALSE))</f>
        <v>Bailey &amp; Simon Discussion</v>
      </c>
      <c r="C19" s="6" t="s">
        <v>101</v>
      </c>
      <c r="D19" s="3"/>
      <c r="E19" s="3"/>
      <c r="F19" s="3"/>
    </row>
    <row r="20" spans="2:6" ht="14.25" customHeight="1">
      <c r="B20" s="3" t="str">
        <f>IF(COUNTIF($B$8:B19,B19)&lt;5,B19,HLOOKUP(HLOOKUP(B19, $B$1:$AC$4,2,FALSE)+1, $B$2:$AC$4,3,FALSE))</f>
        <v>Bailey &amp; Simon Discussion</v>
      </c>
      <c r="C20" s="6" t="s">
        <v>102</v>
      </c>
      <c r="D20" s="3"/>
      <c r="E20" s="3"/>
      <c r="F20" s="3"/>
    </row>
    <row r="21" spans="2:6" ht="14.25" customHeight="1">
      <c r="B21" s="3" t="str">
        <f>IF(COUNTIF($B$8:B20,B20)&lt;5,B20,HLOOKUP(HLOOKUP(B20, $B$1:$AC$4,2,FALSE)+1, $B$2:$AC$4,3,FALSE))</f>
        <v>Bailey &amp; Simon Discussion</v>
      </c>
      <c r="C21" s="6" t="s">
        <v>4</v>
      </c>
      <c r="D21" s="3"/>
      <c r="E21" s="3"/>
      <c r="F21" s="3"/>
    </row>
    <row r="22" spans="2:6" ht="14.25" customHeight="1">
      <c r="B22" s="3" t="str">
        <f>IF(COUNTIF($B$8:B21,B21)&lt;5,B21,HLOOKUP(HLOOKUP(B21, $B$1:$AC$4,2,FALSE)+1, $B$2:$AC$4,3,FALSE))</f>
        <v>Bailey &amp; Simon Discussion</v>
      </c>
      <c r="C22" s="1"/>
      <c r="D22" s="3"/>
      <c r="E22" s="3"/>
      <c r="F22" s="3"/>
    </row>
    <row r="23" spans="2:6" ht="14.25" customHeight="1">
      <c r="B23" s="3" t="str">
        <f>IF(COUNTIF($B$8:B22,B22)&lt;5,B22,HLOOKUP(HLOOKUP(B22, $B$1:$AC$4,2,FALSE)+1, $B$2:$AC$4,3,FALSE))</f>
        <v>Mahler1</v>
      </c>
      <c r="C23" s="6" t="s">
        <v>100</v>
      </c>
      <c r="D23" s="3"/>
      <c r="E23" s="3"/>
      <c r="F23" s="3"/>
    </row>
    <row r="24" spans="2:6" ht="14.25" customHeight="1">
      <c r="B24" s="3" t="str">
        <f>IF(COUNTIF($B$8:B23,B23)&lt;5,B23,HLOOKUP(HLOOKUP(B23, $B$1:$AC$4,2,FALSE)+1, $B$2:$AC$4,3,FALSE))</f>
        <v>Mahler1</v>
      </c>
      <c r="C24" s="6" t="s">
        <v>101</v>
      </c>
      <c r="D24" s="3"/>
      <c r="E24" s="3"/>
      <c r="F24" s="3"/>
    </row>
    <row r="25" spans="2:6" ht="14.25" customHeight="1">
      <c r="B25" s="3" t="str">
        <f>IF(COUNTIF($B$8:B24,B24)&lt;5,B24,HLOOKUP(HLOOKUP(B24, $B$1:$AC$4,2,FALSE)+1, $B$2:$AC$4,3,FALSE))</f>
        <v>Mahler1</v>
      </c>
      <c r="C25" s="6" t="s">
        <v>102</v>
      </c>
      <c r="D25" s="3"/>
      <c r="E25" s="3"/>
      <c r="F25" s="3"/>
    </row>
    <row r="26" spans="2:6" ht="14.25" customHeight="1">
      <c r="B26" s="3" t="str">
        <f>IF(COUNTIF($B$8:B25,B25)&lt;5,B25,HLOOKUP(HLOOKUP(B25, $B$1:$AC$4,2,FALSE)+1, $B$2:$AC$4,3,FALSE))</f>
        <v>Mahler1</v>
      </c>
      <c r="C26" s="6" t="s">
        <v>4</v>
      </c>
      <c r="D26" s="3"/>
      <c r="E26" s="3"/>
      <c r="F26" s="3"/>
    </row>
    <row r="27" spans="2:6" ht="14.25" customHeight="1">
      <c r="B27" s="3" t="str">
        <f>IF(COUNTIF($B$8:B26,B26)&lt;5,B26,HLOOKUP(HLOOKUP(B26, $B$1:$AC$4,2,FALSE)+1, $B$2:$AC$4,3,FALSE))</f>
        <v>Mahler1</v>
      </c>
      <c r="C27" s="1"/>
      <c r="D27" s="3"/>
      <c r="E27" s="3"/>
      <c r="F27" s="3"/>
    </row>
    <row r="28" spans="2:6" ht="14.25" customHeight="1">
      <c r="B28" s="3" t="str">
        <f>IF(COUNTIF($B$8:B27,B27)&lt;5,B27,HLOOKUP(HLOOKUP(B27, $B$1:$AC$4,2,FALSE)+1, $B$2:$AC$4,3,FALSE))</f>
        <v>Robertson</v>
      </c>
      <c r="C28" s="6" t="s">
        <v>100</v>
      </c>
      <c r="D28" s="3"/>
      <c r="E28" s="3"/>
      <c r="F28" s="3"/>
    </row>
    <row r="29" spans="2:6" ht="14.25" customHeight="1">
      <c r="B29" s="3" t="str">
        <f>IF(COUNTIF($B$8:B28,B28)&lt;5,B28,HLOOKUP(HLOOKUP(B28, $B$1:$AC$4,2,FALSE)+1, $B$2:$AC$4,3,FALSE))</f>
        <v>Robertson</v>
      </c>
      <c r="C29" s="6" t="s">
        <v>101</v>
      </c>
      <c r="D29" s="3"/>
      <c r="E29" s="3"/>
      <c r="F29" s="3"/>
    </row>
    <row r="30" spans="2:6" ht="14.25" customHeight="1">
      <c r="B30" s="3" t="str">
        <f>IF(COUNTIF($B$8:B29,B29)&lt;5,B29,HLOOKUP(HLOOKUP(B29, $B$1:$AC$4,2,FALSE)+1, $B$2:$AC$4,3,FALSE))</f>
        <v>Robertson</v>
      </c>
      <c r="C30" s="6" t="s">
        <v>102</v>
      </c>
      <c r="D30" s="3"/>
      <c r="E30" s="3"/>
      <c r="F30" s="3"/>
    </row>
    <row r="31" spans="2:6" ht="14.25" customHeight="1">
      <c r="B31" s="3" t="str">
        <f>IF(COUNTIF($B$8:B30,B30)&lt;5,B30,HLOOKUP(HLOOKUP(B30, $B$1:$AC$4,2,FALSE)+1, $B$2:$AC$4,3,FALSE))</f>
        <v>Robertson</v>
      </c>
      <c r="C31" s="6" t="s">
        <v>4</v>
      </c>
      <c r="D31" s="3"/>
      <c r="E31" s="3"/>
      <c r="F31" s="3"/>
    </row>
    <row r="32" spans="2:6" ht="14.25" customHeight="1">
      <c r="B32" s="3" t="str">
        <f>IF(COUNTIF($B$8:B31,B31)&lt;5,B31,HLOOKUP(HLOOKUP(B31, $B$1:$AC$4,2,FALSE)+1, $B$2:$AC$4,3,FALSE))</f>
        <v>Robertson</v>
      </c>
      <c r="C32" s="1"/>
      <c r="D32" s="3"/>
      <c r="E32" s="3"/>
      <c r="F32" s="3"/>
    </row>
    <row r="33" spans="2:6" ht="14.25" customHeight="1">
      <c r="B33" s="3" t="str">
        <f>IF(COUNTIF($B$8:B32,B32)&lt;5,B32,HLOOKUP(HLOOKUP(B32, $B$1:$AC$4,2,FALSE)+1, $B$2:$AC$4,3,FALSE))</f>
        <v>Couret &amp; Venter</v>
      </c>
      <c r="C33" s="6" t="s">
        <v>100</v>
      </c>
      <c r="D33" s="3"/>
      <c r="E33" s="3"/>
      <c r="F33" s="3"/>
    </row>
    <row r="34" spans="2:6" ht="14.25" customHeight="1">
      <c r="B34" s="3" t="str">
        <f>IF(COUNTIF($B$8:B33,B33)&lt;5,B33,HLOOKUP(HLOOKUP(B33, $B$1:$AC$4,2,FALSE)+1, $B$2:$AC$4,3,FALSE))</f>
        <v>Couret &amp; Venter</v>
      </c>
      <c r="C34" s="6" t="s">
        <v>101</v>
      </c>
      <c r="D34" s="3"/>
      <c r="E34" s="3"/>
      <c r="F34" s="3"/>
    </row>
    <row r="35" spans="2:6" ht="14.25" customHeight="1">
      <c r="B35" s="3" t="str">
        <f>IF(COUNTIF($B$8:B34,B34)&lt;5,B34,HLOOKUP(HLOOKUP(B34, $B$1:$AC$4,2,FALSE)+1, $B$2:$AC$4,3,FALSE))</f>
        <v>Couret &amp; Venter</v>
      </c>
      <c r="C35" s="6" t="s">
        <v>102</v>
      </c>
      <c r="D35" s="3"/>
      <c r="E35" s="3"/>
      <c r="F35" s="3"/>
    </row>
    <row r="36" spans="2:6" ht="14.25" customHeight="1">
      <c r="B36" s="3" t="str">
        <f>IF(COUNTIF($B$8:B35,B35)&lt;5,B35,HLOOKUP(HLOOKUP(B35, $B$1:$AC$4,2,FALSE)+1, $B$2:$AC$4,3,FALSE))</f>
        <v>Couret &amp; Venter</v>
      </c>
      <c r="C36" s="6" t="s">
        <v>4</v>
      </c>
      <c r="D36" s="3"/>
      <c r="E36" s="3"/>
      <c r="F36" s="3"/>
    </row>
    <row r="37" spans="2:6" ht="14.25" customHeight="1">
      <c r="B37" s="3" t="str">
        <f>IF(COUNTIF($B$8:B36,B36)&lt;5,B36,HLOOKUP(HLOOKUP(B36, $B$1:$AC$4,2,FALSE)+1, $B$2:$AC$4,3,FALSE))</f>
        <v>Couret &amp; Venter</v>
      </c>
      <c r="C37" s="1"/>
      <c r="D37" s="3"/>
      <c r="E37" s="3"/>
      <c r="F37" s="3"/>
    </row>
    <row r="38" spans="2:6" ht="14.25" customHeight="1">
      <c r="B38" s="3" t="str">
        <f>IF(COUNTIF($B$8:B37,B37)&lt;5,B37,HLOOKUP(HLOOKUP(B37, $B$1:$AC$4,2,FALSE)+1, $B$2:$AC$4,3,FALSE))</f>
        <v>GLM</v>
      </c>
      <c r="C38" s="6" t="s">
        <v>100</v>
      </c>
      <c r="D38" s="1"/>
      <c r="E38" s="1"/>
      <c r="F38" s="3"/>
    </row>
    <row r="39" spans="2:6" ht="14.25" customHeight="1">
      <c r="B39" s="3" t="str">
        <f>IF(COUNTIF($B$8:B38,B38)&lt;5,B38,HLOOKUP(HLOOKUP(B38, $B$1:$AC$4,2,FALSE)+1, $B$2:$AC$4,3,FALSE))</f>
        <v>GLM</v>
      </c>
      <c r="C39" s="6" t="s">
        <v>101</v>
      </c>
    </row>
    <row r="40" spans="2:6" ht="14.25" customHeight="1">
      <c r="B40" s="3" t="str">
        <f>IF(COUNTIF($B$8:B39,B39)&lt;5,B39,HLOOKUP(HLOOKUP(B39, $B$1:$AC$4,2,FALSE)+1, $B$2:$AC$4,3,FALSE))</f>
        <v>GLM</v>
      </c>
      <c r="C40" s="6" t="s">
        <v>102</v>
      </c>
    </row>
    <row r="41" spans="2:6" ht="14.25" customHeight="1">
      <c r="B41" s="3" t="str">
        <f>IF(COUNTIF($B$8:B40,B40)&lt;5,B40,HLOOKUP(HLOOKUP(B40, $B$1:$AC$4,2,FALSE)+1, $B$2:$AC$4,3,FALSE))</f>
        <v>GLM</v>
      </c>
      <c r="C41" s="6" t="s">
        <v>4</v>
      </c>
    </row>
    <row r="42" spans="2:6" ht="14.25" customHeight="1">
      <c r="B42" s="3" t="str">
        <f>IF(COUNTIF($B$8:B41,B41)&lt;5,B41,HLOOKUP(HLOOKUP(B41, $B$1:$AC$4,2,FALSE)+1, $B$2:$AC$4,3,FALSE))</f>
        <v>GLM</v>
      </c>
      <c r="C42" s="1"/>
    </row>
    <row r="43" spans="2:6" ht="14.25" customHeight="1">
      <c r="B43" s="3" t="str">
        <f>IF(COUNTIF($B$8:B42,B42)&lt;5,B42,HLOOKUP(HLOOKUP(B42, $B$1:$AC$4,2,FALSE)+1, $B$2:$AC$4,3,FALSE))</f>
        <v>Lee2</v>
      </c>
      <c r="C43" s="6" t="s">
        <v>100</v>
      </c>
    </row>
    <row r="44" spans="2:6" ht="14.25" customHeight="1">
      <c r="B44" s="3" t="str">
        <f>IF(COUNTIF($B$8:B43,B43)&lt;5,B43,HLOOKUP(HLOOKUP(B43, $B$1:$AC$4,2,FALSE)+1, $B$2:$AC$4,3,FALSE))</f>
        <v>Lee2</v>
      </c>
      <c r="C44" s="6" t="s">
        <v>101</v>
      </c>
    </row>
    <row r="45" spans="2:6" ht="14.25" customHeight="1">
      <c r="B45" s="3" t="str">
        <f>IF(COUNTIF($B$8:B44,B44)&lt;5,B44,HLOOKUP(HLOOKUP(B44, $B$1:$AC$4,2,FALSE)+1, $B$2:$AC$4,3,FALSE))</f>
        <v>Lee2</v>
      </c>
      <c r="C45" s="6" t="s">
        <v>102</v>
      </c>
    </row>
    <row r="46" spans="2:6" ht="14.25" customHeight="1">
      <c r="B46" s="3" t="str">
        <f>IF(COUNTIF($B$8:B45,B45)&lt;5,B45,HLOOKUP(HLOOKUP(B45, $B$1:$AC$4,2,FALSE)+1, $B$2:$AC$4,3,FALSE))</f>
        <v>Lee2</v>
      </c>
      <c r="C46" s="6" t="s">
        <v>4</v>
      </c>
    </row>
    <row r="47" spans="2:6" ht="14.25" customHeight="1">
      <c r="B47" s="3" t="str">
        <f>IF(COUNTIF($B$8:B46,B46)&lt;5,B46,HLOOKUP(HLOOKUP(B46, $B$1:$AC$4,2,FALSE)+1, $B$2:$AC$4,3,FALSE))</f>
        <v>Lee2</v>
      </c>
      <c r="C47" s="1"/>
    </row>
    <row r="48" spans="2:6" ht="14.25" customHeight="1">
      <c r="B48" s="3" t="str">
        <f>IF(COUNTIF($B$8:B47,B47)&lt;5,B47,HLOOKUP(HLOOKUP(B47, $B$1:$AC$4,2,FALSE)+1, $B$2:$AC$4,3,FALSE))</f>
        <v>Gilliam &amp; Snader2</v>
      </c>
      <c r="C48" s="6" t="s">
        <v>100</v>
      </c>
    </row>
    <row r="49" spans="2:3" ht="14.25" customHeight="1">
      <c r="B49" s="3" t="str">
        <f>IF(COUNTIF($B$8:B48,B48)&lt;5,B48,HLOOKUP(HLOOKUP(B48, $B$1:$AC$4,2,FALSE)+1, $B$2:$AC$4,3,FALSE))</f>
        <v>Gilliam &amp; Snader2</v>
      </c>
      <c r="C49" s="6" t="s">
        <v>101</v>
      </c>
    </row>
    <row r="50" spans="2:3" ht="14.25" customHeight="1">
      <c r="B50" s="3" t="str">
        <f>IF(COUNTIF($B$8:B49,B49)&lt;5,B49,HLOOKUP(HLOOKUP(B49, $B$1:$AC$4,2,FALSE)+1, $B$2:$AC$4,3,FALSE))</f>
        <v>Gilliam &amp; Snader2</v>
      </c>
      <c r="C50" s="6" t="s">
        <v>102</v>
      </c>
    </row>
    <row r="51" spans="2:3" ht="14.25" customHeight="1">
      <c r="B51" s="3" t="str">
        <f>IF(COUNTIF($B$8:B50,B50)&lt;5,B50,HLOOKUP(HLOOKUP(B50, $B$1:$AC$4,2,FALSE)+1, $B$2:$AC$4,3,FALSE))</f>
        <v>Gilliam &amp; Snader2</v>
      </c>
      <c r="C51" s="6" t="s">
        <v>4</v>
      </c>
    </row>
    <row r="52" spans="2:3" ht="14.25" customHeight="1">
      <c r="B52" s="3" t="str">
        <f>IF(COUNTIF($B$8:B51,B51)&lt;5,B51,HLOOKUP(HLOOKUP(B51, $B$1:$AC$4,2,FALSE)+1, $B$2:$AC$4,3,FALSE))</f>
        <v>Gilliam &amp; Snader2</v>
      </c>
      <c r="C52" s="1"/>
    </row>
    <row r="53" spans="2:3" ht="14.25" customHeight="1">
      <c r="B53" s="3" t="str">
        <f>IF(COUNTIF($B$8:B52,B52)&lt;5,B52,HLOOKUP(HLOOKUP(B52, $B$1:$AC$4,2,FALSE)+1, $B$2:$AC$4,3,FALSE))</f>
        <v>Brosius</v>
      </c>
      <c r="C53" s="6" t="s">
        <v>100</v>
      </c>
    </row>
    <row r="54" spans="2:3" ht="14.25" customHeight="1">
      <c r="B54" s="3" t="str">
        <f>IF(COUNTIF($B$8:B53,B53)&lt;5,B53,HLOOKUP(HLOOKUP(B53, $B$1:$AC$4,2,FALSE)+1, $B$2:$AC$4,3,FALSE))</f>
        <v>Brosius</v>
      </c>
      <c r="C54" s="6" t="s">
        <v>101</v>
      </c>
    </row>
    <row r="55" spans="2:3" ht="14.25" customHeight="1">
      <c r="B55" s="3" t="str">
        <f>IF(COUNTIF($B$8:B54,B54)&lt;5,B54,HLOOKUP(HLOOKUP(B54, $B$1:$AC$4,2,FALSE)+1, $B$2:$AC$4,3,FALSE))</f>
        <v>Brosius</v>
      </c>
      <c r="C55" s="6" t="s">
        <v>102</v>
      </c>
    </row>
    <row r="56" spans="2:3" ht="14.25" customHeight="1">
      <c r="B56" s="3" t="str">
        <f>IF(COUNTIF($B$8:B55,B55)&lt;5,B55,HLOOKUP(HLOOKUP(B55, $B$1:$AC$4,2,FALSE)+1, $B$2:$AC$4,3,FALSE))</f>
        <v>Brosius</v>
      </c>
      <c r="C56" s="6" t="s">
        <v>4</v>
      </c>
    </row>
    <row r="57" spans="2:3" ht="14.25" customHeight="1">
      <c r="B57" s="3" t="str">
        <f>IF(COUNTIF($B$8:B56,B56)&lt;5,B56,HLOOKUP(HLOOKUP(B56, $B$1:$AC$4,2,FALSE)+1, $B$2:$AC$4,3,FALSE))</f>
        <v>Brosius</v>
      </c>
      <c r="C57" s="1"/>
    </row>
    <row r="58" spans="2:3" ht="14.25" customHeight="1">
      <c r="B58" s="3" t="str">
        <f>IF(COUNTIF($B$8:B57,B57)&lt;5,B57,HLOOKUP(HLOOKUP(B57, $B$1:$AC$4,2,FALSE)+1, $B$2:$AC$4,3,FALSE))</f>
        <v>Skurnick</v>
      </c>
      <c r="C58" s="6" t="s">
        <v>100</v>
      </c>
    </row>
    <row r="59" spans="2:3" ht="14.25" customHeight="1">
      <c r="B59" s="3" t="str">
        <f>IF(COUNTIF($B$8:B58,B58)&lt;5,B58,HLOOKUP(HLOOKUP(B58, $B$1:$AC$4,2,FALSE)+1, $B$2:$AC$4,3,FALSE))</f>
        <v>Skurnick</v>
      </c>
      <c r="C59" s="6" t="s">
        <v>101</v>
      </c>
    </row>
    <row r="60" spans="2:3" ht="14.25" customHeight="1">
      <c r="B60" s="3" t="str">
        <f>IF(COUNTIF($B$8:B59,B59)&lt;5,B59,HLOOKUP(HLOOKUP(B59, $B$1:$AC$4,2,FALSE)+1, $B$2:$AC$4,3,FALSE))</f>
        <v>Skurnick</v>
      </c>
      <c r="C60" s="6" t="s">
        <v>102</v>
      </c>
    </row>
    <row r="61" spans="2:3" ht="14.25" customHeight="1">
      <c r="B61" s="3" t="str">
        <f>IF(COUNTIF($B$8:B60,B60)&lt;5,B60,HLOOKUP(HLOOKUP(B60, $B$1:$AC$4,2,FALSE)+1, $B$2:$AC$4,3,FALSE))</f>
        <v>Skurnick</v>
      </c>
      <c r="C61" s="6" t="s">
        <v>4</v>
      </c>
    </row>
    <row r="62" spans="2:3" ht="14.25" customHeight="1">
      <c r="B62" s="3" t="str">
        <f>IF(COUNTIF($B$8:B61,B61)&lt;5,B61,HLOOKUP(HLOOKUP(B61, $B$1:$AC$4,2,FALSE)+1, $B$2:$AC$4,3,FALSE))</f>
        <v>Skurnick</v>
      </c>
      <c r="C62" s="1"/>
    </row>
    <row r="63" spans="2:3" ht="14.25" customHeight="1">
      <c r="B63" s="3" t="str">
        <f>IF(COUNTIF($B$8:B62,B62)&lt;5,B62,HLOOKUP(HLOOKUP(B62, $B$1:$AC$4,2,FALSE)+1, $B$2:$AC$4,3,FALSE))</f>
        <v>Skurnick Discussion</v>
      </c>
      <c r="C63" s="6" t="s">
        <v>100</v>
      </c>
    </row>
    <row r="64" spans="2:3" ht="14.25" customHeight="1">
      <c r="B64" s="3" t="str">
        <f>IF(COUNTIF($B$8:B63,B63)&lt;5,B63,HLOOKUP(HLOOKUP(B63, $B$1:$AC$4,2,FALSE)+1, $B$2:$AC$4,3,FALSE))</f>
        <v>Skurnick Discussion</v>
      </c>
      <c r="C64" s="6" t="s">
        <v>101</v>
      </c>
    </row>
    <row r="65" spans="2:3" ht="14.25" customHeight="1">
      <c r="B65" s="3" t="str">
        <f>IF(COUNTIF($B$8:B64,B64)&lt;5,B64,HLOOKUP(HLOOKUP(B64, $B$1:$AC$4,2,FALSE)+1, $B$2:$AC$4,3,FALSE))</f>
        <v>Skurnick Discussion</v>
      </c>
      <c r="C65" s="6" t="s">
        <v>102</v>
      </c>
    </row>
    <row r="66" spans="2:3" ht="14.25" customHeight="1">
      <c r="B66" s="3" t="str">
        <f>IF(COUNTIF($B$8:B65,B65)&lt;5,B65,HLOOKUP(HLOOKUP(B65, $B$1:$AC$4,2,FALSE)+1, $B$2:$AC$4,3,FALSE))</f>
        <v>Skurnick Discussion</v>
      </c>
      <c r="C66" s="6" t="s">
        <v>4</v>
      </c>
    </row>
    <row r="67" spans="2:3" ht="14.25" customHeight="1">
      <c r="B67" s="3" t="str">
        <f>IF(COUNTIF($B$8:B66,B66)&lt;5,B66,HLOOKUP(HLOOKUP(B66, $B$1:$AC$4,2,FALSE)+1, $B$2:$AC$4,3,FALSE))</f>
        <v>Skurnick Discussion</v>
      </c>
      <c r="C67" s="1"/>
    </row>
    <row r="68" spans="2:3" ht="14.25" customHeight="1">
      <c r="B68" s="3" t="str">
        <f>IF(COUNTIF($B$8:B67,B67)&lt;5,B67,HLOOKUP(HLOOKUP(B67, $B$1:$AC$4,2,FALSE)+1, $B$2:$AC$4,3,FALSE))</f>
        <v>NCCI2</v>
      </c>
      <c r="C68" s="6" t="s">
        <v>100</v>
      </c>
    </row>
    <row r="69" spans="2:3" ht="14.25" customHeight="1">
      <c r="B69" s="3" t="str">
        <f>IF(COUNTIF($B$8:B68,B68)&lt;5,B68,HLOOKUP(HLOOKUP(B68, $B$1:$AC$4,2,FALSE)+1, $B$2:$AC$4,3,FALSE))</f>
        <v>NCCI2</v>
      </c>
      <c r="C69" s="6" t="s">
        <v>101</v>
      </c>
    </row>
    <row r="70" spans="2:3" ht="14.25" customHeight="1">
      <c r="B70" s="3" t="str">
        <f>IF(COUNTIF($B$8:B69,B69)&lt;5,B69,HLOOKUP(HLOOKUP(B69, $B$1:$AC$4,2,FALSE)+1, $B$2:$AC$4,3,FALSE))</f>
        <v>NCCI2</v>
      </c>
      <c r="C70" s="6" t="s">
        <v>102</v>
      </c>
    </row>
    <row r="71" spans="2:3" ht="14.25" customHeight="1">
      <c r="B71" s="3" t="str">
        <f>IF(COUNTIF($B$8:B70,B70)&lt;5,B70,HLOOKUP(HLOOKUP(B70, $B$1:$AC$4,2,FALSE)+1, $B$2:$AC$4,3,FALSE))</f>
        <v>NCCI2</v>
      </c>
      <c r="C71" s="6" t="s">
        <v>4</v>
      </c>
    </row>
    <row r="72" spans="2:3" ht="14.25" customHeight="1">
      <c r="B72" s="3" t="str">
        <f>IF(COUNTIF($B$8:B71,B71)&lt;5,B71,HLOOKUP(HLOOKUP(B71, $B$1:$AC$4,2,FALSE)+1, $B$2:$AC$4,3,FALSE))</f>
        <v>NCCI2</v>
      </c>
      <c r="C72" s="1"/>
    </row>
    <row r="73" spans="2:3" ht="14.25" customHeight="1">
      <c r="B73" s="3" t="str">
        <f>IF(COUNTIF($B$8:B72,B72)&lt;5,B72,HLOOKUP(HLOOKUP(B72, $B$1:$AC$4,2,FALSE)+1, $B$2:$AC$4,3,FALSE))</f>
        <v>Lee1</v>
      </c>
      <c r="C73" s="6" t="s">
        <v>100</v>
      </c>
    </row>
    <row r="74" spans="2:3" ht="14.25" customHeight="1">
      <c r="B74" s="3" t="str">
        <f>IF(COUNTIF($B$8:B73,B73)&lt;5,B73,HLOOKUP(HLOOKUP(B73, $B$1:$AC$4,2,FALSE)+1, $B$2:$AC$4,3,FALSE))</f>
        <v>Lee1</v>
      </c>
      <c r="C74" s="6" t="s">
        <v>101</v>
      </c>
    </row>
    <row r="75" spans="2:3" ht="14.25" customHeight="1">
      <c r="B75" s="3" t="str">
        <f>IF(COUNTIF($B$8:B74,B74)&lt;5,B74,HLOOKUP(HLOOKUP(B74, $B$1:$AC$4,2,FALSE)+1, $B$2:$AC$4,3,FALSE))</f>
        <v>Lee1</v>
      </c>
      <c r="C75" s="6" t="s">
        <v>102</v>
      </c>
    </row>
    <row r="76" spans="2:3" ht="14.25" customHeight="1">
      <c r="B76" s="3" t="str">
        <f>IF(COUNTIF($B$8:B75,B75)&lt;5,B75,HLOOKUP(HLOOKUP(B75, $B$1:$AC$4,2,FALSE)+1, $B$2:$AC$4,3,FALSE))</f>
        <v>Lee1</v>
      </c>
      <c r="C76" s="6" t="s">
        <v>4</v>
      </c>
    </row>
    <row r="77" spans="2:3" ht="14.25" customHeight="1">
      <c r="B77" s="3" t="str">
        <f>IF(COUNTIF($B$8:B76,B76)&lt;5,B76,HLOOKUP(HLOOKUP(B76, $B$1:$AC$4,2,FALSE)+1, $B$2:$AC$4,3,FALSE))</f>
        <v>Lee1</v>
      </c>
      <c r="C77" s="1"/>
    </row>
    <row r="78" spans="2:3" ht="14.25" customHeight="1">
      <c r="B78" s="3" t="str">
        <f>IF(COUNTIF($B$8:B77,B77)&lt;5,B77,HLOOKUP(HLOOKUP(B77, $B$1:$AC$4,2,FALSE)+1, $B$2:$AC$4,3,FALSE))</f>
        <v>Miccolis</v>
      </c>
      <c r="C78" s="6" t="s">
        <v>100</v>
      </c>
    </row>
    <row r="79" spans="2:3" ht="14.25" customHeight="1">
      <c r="B79" s="3" t="str">
        <f>IF(COUNTIF($B$8:B78,B78)&lt;5,B78,HLOOKUP(HLOOKUP(B78, $B$1:$AC$4,2,FALSE)+1, $B$2:$AC$4,3,FALSE))</f>
        <v>Miccolis</v>
      </c>
      <c r="C79" s="6" t="s">
        <v>101</v>
      </c>
    </row>
    <row r="80" spans="2:3" ht="14.25" customHeight="1">
      <c r="B80" s="3" t="str">
        <f>IF(COUNTIF($B$8:B79,B79)&lt;5,B79,HLOOKUP(HLOOKUP(B79, $B$1:$AC$4,2,FALSE)+1, $B$2:$AC$4,3,FALSE))</f>
        <v>Miccolis</v>
      </c>
      <c r="C80" s="6" t="s">
        <v>102</v>
      </c>
    </row>
    <row r="81" spans="2:3" ht="14.25" customHeight="1">
      <c r="B81" s="3" t="str">
        <f>IF(COUNTIF($B$8:B80,B80)&lt;5,B80,HLOOKUP(HLOOKUP(B80, $B$1:$AC$4,2,FALSE)+1, $B$2:$AC$4,3,FALSE))</f>
        <v>Miccolis</v>
      </c>
      <c r="C81" s="6" t="s">
        <v>4</v>
      </c>
    </row>
    <row r="82" spans="2:3" ht="14.25" customHeight="1">
      <c r="B82" s="3" t="str">
        <f>IF(COUNTIF($B$8:B81,B81)&lt;5,B81,HLOOKUP(HLOOKUP(B81, $B$1:$AC$4,2,FALSE)+1, $B$2:$AC$4,3,FALSE))</f>
        <v>Miccolis</v>
      </c>
      <c r="C82" s="1"/>
    </row>
    <row r="83" spans="2:3" ht="14.25" customHeight="1">
      <c r="B83" s="3" t="str">
        <f>IF(COUNTIF($B$8:B82,B82)&lt;5,B82,HLOOKUP(HLOOKUP(B82, $B$1:$AC$4,2,FALSE)+1, $B$2:$AC$4,3,FALSE))</f>
        <v>Mahler2</v>
      </c>
      <c r="C83" s="6" t="s">
        <v>100</v>
      </c>
    </row>
    <row r="84" spans="2:3" ht="14.25" customHeight="1">
      <c r="B84" s="3" t="str">
        <f>IF(COUNTIF($B$8:B83,B83)&lt;5,B83,HLOOKUP(HLOOKUP(B83, $B$1:$AC$4,2,FALSE)+1, $B$2:$AC$4,3,FALSE))</f>
        <v>Mahler2</v>
      </c>
      <c r="C84" s="6" t="s">
        <v>101</v>
      </c>
    </row>
    <row r="85" spans="2:3" ht="14.25" customHeight="1">
      <c r="B85" s="3" t="str">
        <f>IF(COUNTIF($B$8:B84,B84)&lt;5,B84,HLOOKUP(HLOOKUP(B84, $B$1:$AC$4,2,FALSE)+1, $B$2:$AC$4,3,FALSE))</f>
        <v>Mahler2</v>
      </c>
      <c r="C85" s="6" t="s">
        <v>102</v>
      </c>
    </row>
    <row r="86" spans="2:3" ht="14.25" customHeight="1">
      <c r="B86" s="3" t="str">
        <f>IF(COUNTIF($B$8:B85,B85)&lt;5,B85,HLOOKUP(HLOOKUP(B85, $B$1:$AC$4,2,FALSE)+1, $B$2:$AC$4,3,FALSE))</f>
        <v>Mahler2</v>
      </c>
      <c r="C86" s="6" t="s">
        <v>4</v>
      </c>
    </row>
    <row r="87" spans="2:3" ht="14.25" customHeight="1">
      <c r="B87" s="3" t="str">
        <f>IF(COUNTIF($B$8:B86,B86)&lt;5,B86,HLOOKUP(HLOOKUP(B86, $B$1:$AC$4,2,FALSE)+1, $B$2:$AC$4,3,FALSE))</f>
        <v>Mahler2</v>
      </c>
      <c r="C87" s="1"/>
    </row>
    <row r="88" spans="2:3" ht="14.25" customHeight="1">
      <c r="B88" s="3" t="str">
        <f>IF(COUNTIF($B$8:B87,B87)&lt;5,B87,HLOOKUP(HLOOKUP(B87, $B$1:$AC$4,2,FALSE)+1, $B$2:$AC$4,3,FALSE))</f>
        <v>Mahler3</v>
      </c>
      <c r="C88" s="6" t="s">
        <v>100</v>
      </c>
    </row>
    <row r="89" spans="2:3" ht="14.25" customHeight="1">
      <c r="B89" s="3" t="str">
        <f>IF(COUNTIF($B$8:B88,B88)&lt;5,B88,HLOOKUP(HLOOKUP(B88, $B$1:$AC$4,2,FALSE)+1, $B$2:$AC$4,3,FALSE))</f>
        <v>Mahler3</v>
      </c>
      <c r="C89" s="6" t="s">
        <v>101</v>
      </c>
    </row>
    <row r="90" spans="2:3" ht="14.25" customHeight="1">
      <c r="B90" s="3" t="str">
        <f>IF(COUNTIF($B$8:B89,B89)&lt;5,B89,HLOOKUP(HLOOKUP(B89, $B$1:$AC$4,2,FALSE)+1, $B$2:$AC$4,3,FALSE))</f>
        <v>Mahler3</v>
      </c>
      <c r="C90" s="6" t="s">
        <v>102</v>
      </c>
    </row>
    <row r="91" spans="2:3" ht="14.25" customHeight="1">
      <c r="B91" s="3" t="str">
        <f>IF(COUNTIF($B$8:B90,B90)&lt;5,B90,HLOOKUP(HLOOKUP(B90, $B$1:$AC$4,2,FALSE)+1, $B$2:$AC$4,3,FALSE))</f>
        <v>Mahler3</v>
      </c>
      <c r="C91" s="6" t="s">
        <v>4</v>
      </c>
    </row>
    <row r="92" spans="2:3" ht="14.25" customHeight="1">
      <c r="B92" s="3" t="str">
        <f>IF(COUNTIF($B$8:B91,B91)&lt;5,B91,HLOOKUP(HLOOKUP(B91, $B$1:$AC$4,2,FALSE)+1, $B$2:$AC$4,3,FALSE))</f>
        <v>Mahler3</v>
      </c>
      <c r="C92" s="1"/>
    </row>
    <row r="93" spans="2:3" ht="14.25" customHeight="1">
      <c r="B93" s="3" t="str">
        <f>IF(COUNTIF($B$8:B92,B92)&lt;5,B92,HLOOKUP(HLOOKUP(B92, $B$1:$AC$4,2,FALSE)+1, $B$2:$AC$4,3,FALSE))</f>
        <v>Gillam</v>
      </c>
      <c r="C93" s="6" t="s">
        <v>100</v>
      </c>
    </row>
    <row r="94" spans="2:3" ht="14.25" customHeight="1">
      <c r="B94" s="3" t="str">
        <f>IF(COUNTIF($B$8:B93,B93)&lt;5,B93,HLOOKUP(HLOOKUP(B93, $B$1:$AC$4,2,FALSE)+1, $B$2:$AC$4,3,FALSE))</f>
        <v>Gillam</v>
      </c>
      <c r="C94" s="6" t="s">
        <v>101</v>
      </c>
    </row>
    <row r="95" spans="2:3" ht="14.25" customHeight="1">
      <c r="B95" s="3" t="str">
        <f>IF(COUNTIF($B$8:B94,B94)&lt;5,B94,HLOOKUP(HLOOKUP(B94, $B$1:$AC$4,2,FALSE)+1, $B$2:$AC$4,3,FALSE))</f>
        <v>Gillam</v>
      </c>
      <c r="C95" s="6" t="s">
        <v>102</v>
      </c>
    </row>
    <row r="96" spans="2:3" ht="14.25" customHeight="1">
      <c r="B96" s="3" t="str">
        <f>IF(COUNTIF($B$8:B95,B95)&lt;5,B95,HLOOKUP(HLOOKUP(B95, $B$1:$AC$4,2,FALSE)+1, $B$2:$AC$4,3,FALSE))</f>
        <v>Gillam</v>
      </c>
      <c r="C96" s="6" t="s">
        <v>4</v>
      </c>
    </row>
    <row r="97" spans="2:3" ht="14.25" customHeight="1">
      <c r="B97" s="3" t="str">
        <f>IF(COUNTIF($B$8:B96,B96)&lt;5,B96,HLOOKUP(HLOOKUP(B96, $B$1:$AC$4,2,FALSE)+1, $B$2:$AC$4,3,FALSE))</f>
        <v>Gillam</v>
      </c>
      <c r="C97" s="1"/>
    </row>
    <row r="98" spans="2:3" ht="14.25" customHeight="1">
      <c r="B98" s="3" t="str">
        <f>IF(COUNTIF($B$8:B97,B97)&lt;5,B97,HLOOKUP(HLOOKUP(B97, $B$1:$AC$4,2,FALSE)+1, $B$2:$AC$4,3,FALSE))</f>
        <v>Venter</v>
      </c>
      <c r="C98" s="6" t="s">
        <v>100</v>
      </c>
    </row>
    <row r="99" spans="2:3" ht="14.25" customHeight="1">
      <c r="B99" s="3" t="str">
        <f>IF(COUNTIF($B$8:B98,B98)&lt;5,B98,HLOOKUP(HLOOKUP(B98, $B$1:$AC$4,2,FALSE)+1, $B$2:$AC$4,3,FALSE))</f>
        <v>Venter</v>
      </c>
      <c r="C99" s="6" t="s">
        <v>101</v>
      </c>
    </row>
    <row r="100" spans="2:3" ht="14.25" customHeight="1">
      <c r="B100" s="3" t="str">
        <f>IF(COUNTIF($B$8:B99,B99)&lt;5,B99,HLOOKUP(HLOOKUP(B99, $B$1:$AC$4,2,FALSE)+1, $B$2:$AC$4,3,FALSE))</f>
        <v>Venter</v>
      </c>
      <c r="C100" s="6" t="s">
        <v>102</v>
      </c>
    </row>
    <row r="101" spans="2:3" ht="14.25" customHeight="1">
      <c r="B101" s="3" t="str">
        <f>IF(COUNTIF($B$8:B100,B100)&lt;5,B100,HLOOKUP(HLOOKUP(B100, $B$1:$AC$4,2,FALSE)+1, $B$2:$AC$4,3,FALSE))</f>
        <v>Venter</v>
      </c>
      <c r="C101" s="6" t="s">
        <v>4</v>
      </c>
    </row>
    <row r="102" spans="2:3" ht="14.25" customHeight="1">
      <c r="B102" s="3" t="str">
        <f>IF(COUNTIF($B$8:B101,B101)&lt;5,B101,HLOOKUP(HLOOKUP(B101, $B$1:$AC$4,2,FALSE)+1, $B$2:$AC$4,3,FALSE))</f>
        <v>Venter</v>
      </c>
      <c r="C102" s="1"/>
    </row>
    <row r="103" spans="2:3" ht="14.25" customHeight="1">
      <c r="B103" s="3" t="str">
        <f>IF(COUNTIF($B$8:B102,B102)&lt;5,B102,HLOOKUP(HLOOKUP(B102, $B$1:$AC$4,2,FALSE)+1, $B$2:$AC$4,3,FALSE))</f>
        <v>Gilliam &amp; Snader1</v>
      </c>
      <c r="C103" s="6" t="s">
        <v>100</v>
      </c>
    </row>
    <row r="104" spans="2:3" ht="14.25" customHeight="1">
      <c r="B104" s="3" t="str">
        <f>IF(COUNTIF($B$8:B103,B103)&lt;5,B103,HLOOKUP(HLOOKUP(B103, $B$1:$AC$4,2,FALSE)+1, $B$2:$AC$4,3,FALSE))</f>
        <v>Gilliam &amp; Snader1</v>
      </c>
      <c r="C104" s="6" t="s">
        <v>101</v>
      </c>
    </row>
    <row r="105" spans="2:3" ht="14.25" customHeight="1">
      <c r="B105" s="3" t="str">
        <f>IF(COUNTIF($B$8:B104,B104)&lt;5,B104,HLOOKUP(HLOOKUP(B104, $B$1:$AC$4,2,FALSE)+1, $B$2:$AC$4,3,FALSE))</f>
        <v>Gilliam &amp; Snader1</v>
      </c>
      <c r="C105" s="6" t="s">
        <v>102</v>
      </c>
    </row>
    <row r="106" spans="2:3" ht="14.25" customHeight="1">
      <c r="B106" s="3" t="str">
        <f>IF(COUNTIF($B$8:B105,B105)&lt;5,B105,HLOOKUP(HLOOKUP(B105, $B$1:$AC$4,2,FALSE)+1, $B$2:$AC$4,3,FALSE))</f>
        <v>Gilliam &amp; Snader1</v>
      </c>
      <c r="C106" s="6" t="s">
        <v>4</v>
      </c>
    </row>
    <row r="107" spans="2:3" ht="14.25" customHeight="1">
      <c r="B107" s="3" t="str">
        <f>IF(COUNTIF($B$8:B106,B106)&lt;5,B106,HLOOKUP(HLOOKUP(B106, $B$1:$AC$4,2,FALSE)+1, $B$2:$AC$4,3,FALSE))</f>
        <v>Gilliam &amp; Snader1</v>
      </c>
      <c r="C107" s="1"/>
    </row>
    <row r="108" spans="2:3" ht="14.25" customHeight="1">
      <c r="B108" s="3" t="str">
        <f>IF(COUNTIF($B$8:B107,B107)&lt;5,B107,HLOOKUP(HLOOKUP(B107, $B$1:$AC$4,2,FALSE)+1, $B$2:$AC$4,3,FALSE))</f>
        <v>NCCI1</v>
      </c>
      <c r="C108" s="6" t="s">
        <v>100</v>
      </c>
    </row>
    <row r="109" spans="2:3" ht="14.25" customHeight="1">
      <c r="B109" s="3" t="str">
        <f>IF(COUNTIF($B$8:B108,B108)&lt;5,B108,HLOOKUP(HLOOKUP(B108, $B$1:$AC$4,2,FALSE)+1, $B$2:$AC$4,3,FALSE))</f>
        <v>NCCI1</v>
      </c>
      <c r="C109" s="6" t="s">
        <v>101</v>
      </c>
    </row>
    <row r="110" spans="2:3" ht="14.25" customHeight="1">
      <c r="B110" s="3" t="str">
        <f>IF(COUNTIF($B$8:B109,B109)&lt;5,B109,HLOOKUP(HLOOKUP(B109, $B$1:$AC$4,2,FALSE)+1, $B$2:$AC$4,3,FALSE))</f>
        <v>NCCI1</v>
      </c>
      <c r="C110" s="6" t="s">
        <v>102</v>
      </c>
    </row>
    <row r="111" spans="2:3" ht="14.25" customHeight="1">
      <c r="B111" s="3" t="str">
        <f>IF(COUNTIF($B$8:B110,B110)&lt;5,B110,HLOOKUP(HLOOKUP(B110, $B$1:$AC$4,2,FALSE)+1, $B$2:$AC$4,3,FALSE))</f>
        <v>NCCI1</v>
      </c>
      <c r="C111" s="6" t="s">
        <v>4</v>
      </c>
    </row>
    <row r="112" spans="2:3" ht="14.25" customHeight="1">
      <c r="B112" s="3" t="str">
        <f>IF(COUNTIF($B$8:B111,B111)&lt;5,B111,HLOOKUP(HLOOKUP(B111, $B$1:$AC$4,2,FALSE)+1, $B$2:$AC$4,3,FALSE))</f>
        <v>NCCI1</v>
      </c>
      <c r="C112" s="1"/>
    </row>
    <row r="113" spans="2:3" ht="14.25" customHeight="1">
      <c r="B113" s="3" t="str">
        <f>IF(COUNTIF($B$8:B112,B112)&lt;5,B112,HLOOKUP(HLOOKUP(B112, $B$1:$AC$4,2,FALSE)+1, $B$2:$AC$4,3,FALSE))</f>
        <v>ISO</v>
      </c>
      <c r="C113" s="6" t="s">
        <v>100</v>
      </c>
    </row>
    <row r="114" spans="2:3" ht="14.25" customHeight="1">
      <c r="B114" s="3" t="str">
        <f>IF(COUNTIF($B$8:B113,B113)&lt;5,B113,HLOOKUP(HLOOKUP(B113, $B$1:$AC$4,2,FALSE)+1, $B$2:$AC$4,3,FALSE))</f>
        <v>ISO</v>
      </c>
      <c r="C114" s="6" t="s">
        <v>101</v>
      </c>
    </row>
    <row r="115" spans="2:3" ht="14.25" customHeight="1">
      <c r="B115" s="3" t="str">
        <f>IF(COUNTIF($B$8:B114,B114)&lt;5,B114,HLOOKUP(HLOOKUP(B114, $B$1:$AC$4,2,FALSE)+1, $B$2:$AC$4,3,FALSE))</f>
        <v>ISO</v>
      </c>
      <c r="C115" s="6" t="s">
        <v>102</v>
      </c>
    </row>
    <row r="116" spans="2:3" ht="14.25" customHeight="1">
      <c r="B116" s="3" t="str">
        <f>IF(COUNTIF($B$8:B115,B115)&lt;5,B115,HLOOKUP(HLOOKUP(B115, $B$1:$AC$4,2,FALSE)+1, $B$2:$AC$4,3,FALSE))</f>
        <v>ISO</v>
      </c>
      <c r="C116" s="6" t="s">
        <v>4</v>
      </c>
    </row>
    <row r="117" spans="2:3" ht="14.25" customHeight="1">
      <c r="B117" s="3" t="str">
        <f>IF(COUNTIF($B$8:B116,B116)&lt;5,B116,HLOOKUP(HLOOKUP(B116, $B$1:$AC$4,2,FALSE)+1, $B$2:$AC$4,3,FALSE))</f>
        <v>ISO</v>
      </c>
      <c r="C117" s="1"/>
    </row>
    <row r="118" spans="2:3" ht="14.25" customHeight="1">
      <c r="B118" s="3" t="str">
        <f>IF(COUNTIF($B$8:B117,B117)&lt;5,B117,HLOOKUP(HLOOKUP(B117, $B$1:$AC$4,2,FALSE)+1, $B$2:$AC$4,3,FALSE))</f>
        <v>Gilliam &amp; Snader3</v>
      </c>
      <c r="C118" s="6" t="s">
        <v>100</v>
      </c>
    </row>
    <row r="119" spans="2:3" ht="14.25" customHeight="1">
      <c r="B119" s="3" t="str">
        <f>IF(COUNTIF($B$8:B118,B118)&lt;5,B118,HLOOKUP(HLOOKUP(B118, $B$1:$AC$4,2,FALSE)+1, $B$2:$AC$4,3,FALSE))</f>
        <v>Gilliam &amp; Snader3</v>
      </c>
      <c r="C119" s="6" t="s">
        <v>101</v>
      </c>
    </row>
    <row r="120" spans="2:3" ht="14.25" customHeight="1">
      <c r="B120" s="3" t="str">
        <f>IF(COUNTIF($B$8:B119,B119)&lt;5,B119,HLOOKUP(HLOOKUP(B119, $B$1:$AC$4,2,FALSE)+1, $B$2:$AC$4,3,FALSE))</f>
        <v>Gilliam &amp; Snader3</v>
      </c>
      <c r="C120" s="6" t="s">
        <v>102</v>
      </c>
    </row>
    <row r="121" spans="2:3" ht="14.25" customHeight="1">
      <c r="B121" s="3" t="str">
        <f>IF(COUNTIF($B$8:B120,B120)&lt;5,B120,HLOOKUP(HLOOKUP(B120, $B$1:$AC$4,2,FALSE)+1, $B$2:$AC$4,3,FALSE))</f>
        <v>Gilliam &amp; Snader3</v>
      </c>
      <c r="C121" s="6" t="s">
        <v>4</v>
      </c>
    </row>
    <row r="122" spans="2:3" ht="14.25" customHeight="1">
      <c r="B122" s="3" t="str">
        <f>IF(COUNTIF($B$8:B121,B121)&lt;5,B121,HLOOKUP(HLOOKUP(B121, $B$1:$AC$4,2,FALSE)+1, $B$2:$AC$4,3,FALSE))</f>
        <v>Gilliam &amp; Snader3</v>
      </c>
      <c r="C122" s="1"/>
    </row>
    <row r="123" spans="2:3" ht="14.25" customHeight="1">
      <c r="B123" s="3" t="str">
        <f>IF(COUNTIF($B$8:B122,B122)&lt;5,B122,HLOOKUP(HLOOKUP(B122, $B$1:$AC$4,2,FALSE)+1, $B$2:$AC$4,3,FALSE))</f>
        <v>Teng</v>
      </c>
      <c r="C123" s="6" t="s">
        <v>100</v>
      </c>
    </row>
    <row r="124" spans="2:3" ht="14.25" customHeight="1">
      <c r="B124" s="3" t="str">
        <f>IF(COUNTIF($B$8:B123,B123)&lt;5,B123,HLOOKUP(HLOOKUP(B123, $B$1:$AC$4,2,FALSE)+1, $B$2:$AC$4,3,FALSE))</f>
        <v>Teng</v>
      </c>
      <c r="C124" s="6" t="s">
        <v>101</v>
      </c>
    </row>
    <row r="125" spans="2:3" ht="14.25" customHeight="1">
      <c r="B125" s="3" t="str">
        <f>IF(COUNTIF($B$8:B124,B124)&lt;5,B124,HLOOKUP(HLOOKUP(B124, $B$1:$AC$4,2,FALSE)+1, $B$2:$AC$4,3,FALSE))</f>
        <v>Teng</v>
      </c>
      <c r="C125" s="6" t="s">
        <v>102</v>
      </c>
    </row>
    <row r="126" spans="2:3" ht="14.25" customHeight="1">
      <c r="B126" s="3" t="str">
        <f>IF(COUNTIF($B$8:B125,B125)&lt;5,B125,HLOOKUP(HLOOKUP(B125, $B$1:$AC$4,2,FALSE)+1, $B$2:$AC$4,3,FALSE))</f>
        <v>Teng</v>
      </c>
      <c r="C126" s="6" t="s">
        <v>4</v>
      </c>
    </row>
    <row r="127" spans="2:3" ht="14.25" customHeight="1">
      <c r="B127" s="3" t="str">
        <f>IF(COUNTIF($B$8:B126,B126)&lt;5,B126,HLOOKUP(HLOOKUP(B126, $B$1:$AC$4,2,FALSE)+1, $B$2:$AC$4,3,FALSE))</f>
        <v>Teng</v>
      </c>
      <c r="C127" s="1"/>
    </row>
    <row r="128" spans="2:3" ht="14.25" customHeight="1">
      <c r="B128" s="3" t="str">
        <f>IF(COUNTIF($B$8:B127,B127)&lt;5,B127,HLOOKUP(HLOOKUP(B127, $B$1:$AC$4,2,FALSE)+1, $B$2:$AC$4,3,FALSE))</f>
        <v>Fisher</v>
      </c>
      <c r="C128" s="6" t="s">
        <v>100</v>
      </c>
    </row>
    <row r="129" spans="2:3" ht="14.25" customHeight="1">
      <c r="B129" s="3" t="str">
        <f>IF(COUNTIF($B$8:B128,B128)&lt;5,B128,HLOOKUP(HLOOKUP(B128, $B$1:$AC$4,2,FALSE)+1, $B$2:$AC$4,3,FALSE))</f>
        <v>Fisher</v>
      </c>
      <c r="C129" s="6" t="s">
        <v>101</v>
      </c>
    </row>
    <row r="130" spans="2:3" ht="14.25" customHeight="1">
      <c r="B130" s="3" t="str">
        <f>IF(COUNTIF($B$8:B129,B129)&lt;5,B129,HLOOKUP(HLOOKUP(B129, $B$1:$AC$4,2,FALSE)+1, $B$2:$AC$4,3,FALSE))</f>
        <v>Fisher</v>
      </c>
      <c r="C130" s="6" t="s">
        <v>102</v>
      </c>
    </row>
    <row r="131" spans="2:3" ht="14.25" customHeight="1">
      <c r="B131" s="3" t="str">
        <f>IF(COUNTIF($B$8:B130,B130)&lt;5,B130,HLOOKUP(HLOOKUP(B130, $B$1:$AC$4,2,FALSE)+1, $B$2:$AC$4,3,FALSE))</f>
        <v>Fisher</v>
      </c>
      <c r="C131" s="6" t="s">
        <v>4</v>
      </c>
    </row>
    <row r="132" spans="2:3" ht="14.25" customHeight="1">
      <c r="B132" s="3" t="str">
        <f>IF(COUNTIF($B$8:B131,B131)&lt;5,B131,HLOOKUP(HLOOKUP(B131, $B$1:$AC$4,2,FALSE)+1, $B$2:$AC$4,3,FALSE))</f>
        <v>Fisher</v>
      </c>
      <c r="C132" s="1"/>
    </row>
    <row r="133" spans="2:3" ht="14.25" customHeight="1">
      <c r="B133" s="3" t="str">
        <f>IF(COUNTIF($B$8:B132,B132)&lt;5,B132,HLOOKUP(HLOOKUP(B132, $B$1:$AC$4,2,FALSE)+1, $B$2:$AC$4,3,FALSE))</f>
        <v>Clark</v>
      </c>
      <c r="C133" s="6" t="s">
        <v>100</v>
      </c>
    </row>
    <row r="134" spans="2:3" ht="14.25" customHeight="1">
      <c r="B134" s="3" t="str">
        <f>IF(COUNTIF($B$8:B133,B133)&lt;5,B133,HLOOKUP(HLOOKUP(B133, $B$1:$AC$4,2,FALSE)+1, $B$2:$AC$4,3,FALSE))</f>
        <v>Clark</v>
      </c>
      <c r="C134" s="6" t="s">
        <v>101</v>
      </c>
    </row>
    <row r="135" spans="2:3" ht="14.25" customHeight="1">
      <c r="B135" s="3" t="str">
        <f>IF(COUNTIF($B$8:B134,B134)&lt;5,B134,HLOOKUP(HLOOKUP(B134, $B$1:$AC$4,2,FALSE)+1, $B$2:$AC$4,3,FALSE))</f>
        <v>Clark</v>
      </c>
      <c r="C135" s="6" t="s">
        <v>102</v>
      </c>
    </row>
    <row r="136" spans="2:3" ht="14.25" customHeight="1">
      <c r="B136" s="3" t="str">
        <f>IF(COUNTIF($B$8:B135,B135)&lt;5,B135,HLOOKUP(HLOOKUP(B135, $B$1:$AC$4,2,FALSE)+1, $B$2:$AC$4,3,FALSE))</f>
        <v>Clark</v>
      </c>
      <c r="C136" s="6" t="s">
        <v>4</v>
      </c>
    </row>
    <row r="137" spans="2:3" ht="14.25" customHeight="1">
      <c r="B137" s="3" t="str">
        <f>IF(COUNTIF($B$8:B136,B136)&lt;5,B136,HLOOKUP(HLOOKUP(B136, $B$1:$AC$4,2,FALSE)+1, $B$2:$AC$4,3,FALSE))</f>
        <v>Clark</v>
      </c>
      <c r="C137" s="1"/>
    </row>
    <row r="138" spans="2:3" ht="14.25" customHeight="1">
      <c r="B138" s="3" t="str">
        <f>IF(COUNTIF($B$8:B137,B137)&lt;5,B137,HLOOKUP(HLOOKUP(B137, $B$1:$AC$4,2,FALSE)+1, $B$2:$AC$4,3,FALSE))</f>
        <v>Bernegger</v>
      </c>
      <c r="C138" s="6" t="s">
        <v>100</v>
      </c>
    </row>
    <row r="139" spans="2:3" ht="14.25" customHeight="1">
      <c r="B139" s="3" t="str">
        <f>IF(COUNTIF($B$8:B138,B138)&lt;5,B138,HLOOKUP(HLOOKUP(B138, $B$1:$AC$4,2,FALSE)+1, $B$2:$AC$4,3,FALSE))</f>
        <v>Bernegger</v>
      </c>
      <c r="C139" s="6" t="s">
        <v>101</v>
      </c>
    </row>
    <row r="140" spans="2:3" ht="14.25" customHeight="1">
      <c r="B140" s="3" t="str">
        <f>IF(COUNTIF($B$8:B139,B139)&lt;5,B139,HLOOKUP(HLOOKUP(B139, $B$1:$AC$4,2,FALSE)+1, $B$2:$AC$4,3,FALSE))</f>
        <v>Bernegger</v>
      </c>
      <c r="C140" s="6" t="s">
        <v>102</v>
      </c>
    </row>
    <row r="141" spans="2:3" ht="14.25" customHeight="1">
      <c r="B141" s="3" t="str">
        <f>IF(COUNTIF($B$8:B140,B140)&lt;5,B140,HLOOKUP(HLOOKUP(B140, $B$1:$AC$4,2,FALSE)+1, $B$2:$AC$4,3,FALSE))</f>
        <v>Bernegger</v>
      </c>
      <c r="C141" s="6" t="s">
        <v>4</v>
      </c>
    </row>
    <row r="142" spans="2:3" ht="14.25" customHeight="1">
      <c r="B142" s="3" t="str">
        <f>IF(COUNTIF($B$8:B141,B141)&lt;5,B141,HLOOKUP(HLOOKUP(B141, $B$1:$AC$4,2,FALSE)+1, $B$2:$AC$4,3,FALSE))</f>
        <v>Bernegger</v>
      </c>
      <c r="C142" s="1"/>
    </row>
    <row r="143" spans="2:3" ht="14.25" customHeight="1">
      <c r="B143" s="3" t="str">
        <f>IF(COUNTIF($B$8:B142,B142)&lt;5,B142,HLOOKUP(HLOOKUP(B142, $B$1:$AC$4,2,FALSE)+1, $B$2:$AC$4,3,FALSE))</f>
        <v>Grossi &amp; Kunreuther</v>
      </c>
      <c r="C143" s="6" t="s">
        <v>100</v>
      </c>
    </row>
    <row r="144" spans="2:3" ht="14.25" customHeight="1">
      <c r="B144" s="3" t="str">
        <f>IF(COUNTIF($B$8:B143,B143)&lt;5,B143,HLOOKUP(HLOOKUP(B143, $B$1:$AC$4,2,FALSE)+1, $B$2:$AC$4,3,FALSE))</f>
        <v>Grossi &amp; Kunreuther</v>
      </c>
      <c r="C144" s="6" t="s">
        <v>101</v>
      </c>
    </row>
    <row r="145" spans="2:9" ht="14.25" customHeight="1">
      <c r="B145" s="3" t="str">
        <f>IF(COUNTIF($B$8:B144,B144)&lt;5,B144,HLOOKUP(HLOOKUP(B144, $B$1:$AC$4,2,FALSE)+1, $B$2:$AC$4,3,FALSE))</f>
        <v>Grossi &amp; Kunreuther</v>
      </c>
      <c r="C145" s="6" t="s">
        <v>102</v>
      </c>
    </row>
    <row r="146" spans="2:9" ht="14.25" customHeight="1">
      <c r="B146" s="3" t="str">
        <f>IF(COUNTIF($B$8:B145,B145)&lt;5,B145,HLOOKUP(HLOOKUP(B145, $B$1:$AC$4,2,FALSE)+1, $B$2:$AC$4,3,FALSE))</f>
        <v>Grossi &amp; Kunreuther</v>
      </c>
      <c r="C146" s="6" t="s">
        <v>4</v>
      </c>
    </row>
    <row r="147" spans="2:9" ht="14.25" customHeight="1">
      <c r="B147" s="3" t="str">
        <f>IF(COUNTIF($B$8:B146,B146)&lt;5,B146,HLOOKUP(HLOOKUP(B146, $B$1:$AC$4,2,FALSE)+1, $B$2:$AC$4,3,FALSE))</f>
        <v>Grossi &amp; Kunreuther</v>
      </c>
      <c r="C147" s="1"/>
    </row>
    <row r="148" spans="2:9" ht="14.25" customHeight="1">
      <c r="I148" s="3"/>
    </row>
    <row r="149" spans="2:9" ht="14.25" customHeight="1">
      <c r="I149" s="3"/>
    </row>
    <row r="150" spans="2:9" ht="14.25" customHeight="1">
      <c r="I150" s="3"/>
    </row>
    <row r="151" spans="2:9" ht="14.25" customHeight="1">
      <c r="I151" s="3"/>
    </row>
    <row r="152" spans="2:9" ht="14.25" customHeight="1">
      <c r="I152" s="3"/>
    </row>
    <row r="153" spans="2:9" ht="14.25" customHeight="1">
      <c r="I153" s="3"/>
    </row>
    <row r="154" spans="2:9" ht="14.25" customHeight="1">
      <c r="I154" s="3"/>
    </row>
    <row r="155" spans="2:9" ht="14.25" customHeight="1">
      <c r="I155" s="3"/>
    </row>
    <row r="156" spans="2:9" ht="14.25" customHeight="1">
      <c r="I156" s="3"/>
    </row>
    <row r="157" spans="2:9" ht="14.25" customHeight="1">
      <c r="I157" s="3"/>
    </row>
    <row r="158" spans="2:9" ht="14.25" customHeight="1">
      <c r="I158" s="3"/>
    </row>
    <row r="159" spans="2:9" ht="14.25" customHeight="1">
      <c r="I159" s="3"/>
    </row>
    <row r="160" spans="2:9" ht="14.25" customHeight="1">
      <c r="I160" s="3"/>
    </row>
    <row r="161" spans="9:9" ht="14.25" customHeight="1">
      <c r="I161" s="3"/>
    </row>
    <row r="162" spans="9:9" ht="14.25" customHeight="1">
      <c r="I162" s="3"/>
    </row>
    <row r="163" spans="9:9" ht="14.25" customHeight="1">
      <c r="I163" s="3"/>
    </row>
    <row r="164" spans="9:9" ht="14.25" customHeight="1">
      <c r="I164" s="3"/>
    </row>
    <row r="165" spans="9:9" ht="14.25" customHeight="1">
      <c r="I165" s="3"/>
    </row>
    <row r="166" spans="9:9" ht="14.25" customHeight="1">
      <c r="I166" s="3"/>
    </row>
    <row r="167" spans="9:9" ht="14.25" customHeight="1">
      <c r="I167" s="3"/>
    </row>
    <row r="168" spans="9:9" ht="14.25" customHeight="1">
      <c r="I168" s="3"/>
    </row>
    <row r="169" spans="9:9" ht="14.25" customHeight="1">
      <c r="I169" s="3"/>
    </row>
    <row r="170" spans="9:9" ht="14.25" customHeight="1">
      <c r="I170" s="3"/>
    </row>
    <row r="171" spans="9:9" ht="14.25" customHeight="1">
      <c r="I171" s="3"/>
    </row>
    <row r="172" spans="9:9" ht="14.25" customHeight="1">
      <c r="I172" s="3"/>
    </row>
    <row r="173" spans="9:9" ht="14.25" customHeight="1">
      <c r="I173" s="3"/>
    </row>
    <row r="174" spans="9:9" ht="14.25" customHeight="1">
      <c r="I174" s="3"/>
    </row>
    <row r="175" spans="9:9" ht="14.25" customHeight="1">
      <c r="I175" s="3"/>
    </row>
    <row r="176" spans="9:9" ht="14.25" customHeight="1">
      <c r="I176" s="3"/>
    </row>
    <row r="177" spans="9:9" ht="14.25" customHeight="1">
      <c r="I177" s="3"/>
    </row>
    <row r="178" spans="9:9" ht="14.25" customHeight="1">
      <c r="I178" s="3"/>
    </row>
    <row r="179" spans="9:9" ht="14.25" customHeight="1">
      <c r="I179" s="3"/>
    </row>
    <row r="180" spans="9:9" ht="14.25" customHeight="1">
      <c r="I180" s="3"/>
    </row>
    <row r="181" spans="9:9" ht="14.25" customHeight="1">
      <c r="I181" s="3"/>
    </row>
    <row r="182" spans="9:9" ht="14.25" customHeight="1">
      <c r="I182" s="3"/>
    </row>
    <row r="183" spans="9:9" ht="14.25" customHeight="1">
      <c r="I183" s="3"/>
    </row>
    <row r="184" spans="9:9" ht="14.25" customHeight="1">
      <c r="I184" s="3"/>
    </row>
    <row r="185" spans="9:9" ht="14.25" customHeight="1">
      <c r="I185" s="3"/>
    </row>
    <row r="186" spans="9:9" ht="14.25" customHeight="1">
      <c r="I186" s="3"/>
    </row>
    <row r="187" spans="9:9" ht="14.25" customHeight="1">
      <c r="I187" s="3"/>
    </row>
    <row r="188" spans="9:9" ht="14.25" customHeight="1">
      <c r="I188" s="3"/>
    </row>
    <row r="189" spans="9:9" ht="14.25" customHeight="1">
      <c r="I189" s="3"/>
    </row>
    <row r="190" spans="9:9" ht="14.25" customHeight="1">
      <c r="I190" s="3"/>
    </row>
    <row r="191" spans="9:9" ht="14.25" customHeight="1">
      <c r="I191" s="3"/>
    </row>
    <row r="192" spans="9:9" ht="14.25" customHeight="1">
      <c r="I192" s="3"/>
    </row>
    <row r="193" spans="9:9" ht="14.25" customHeight="1">
      <c r="I193" s="3"/>
    </row>
    <row r="194" spans="9:9" ht="14.25" customHeight="1">
      <c r="I194" s="3"/>
    </row>
    <row r="195" spans="9:9" ht="14.25" customHeight="1">
      <c r="I195" s="3"/>
    </row>
    <row r="196" spans="9:9" ht="14.25" customHeight="1">
      <c r="I196" s="3"/>
    </row>
    <row r="197" spans="9:9" ht="14.25" customHeight="1">
      <c r="I197" s="3"/>
    </row>
    <row r="198" spans="9:9" ht="14.25" customHeight="1">
      <c r="I198" s="3"/>
    </row>
    <row r="199" spans="9:9" ht="14.25" customHeight="1">
      <c r="I199" s="3"/>
    </row>
    <row r="200" spans="9:9" ht="14.25" customHeight="1">
      <c r="I200" s="3"/>
    </row>
    <row r="201" spans="9:9" ht="14.25" customHeight="1">
      <c r="I201" s="3"/>
    </row>
    <row r="202" spans="9:9" ht="14.25" customHeight="1">
      <c r="I202" s="3"/>
    </row>
    <row r="203" spans="9:9" ht="14.25" customHeight="1">
      <c r="I203" s="3"/>
    </row>
    <row r="204" spans="9:9" ht="14.25" customHeight="1">
      <c r="I204" s="3"/>
    </row>
    <row r="205" spans="9:9" ht="14.25" customHeight="1">
      <c r="I205" s="3"/>
    </row>
    <row r="206" spans="9:9" ht="14.25" customHeight="1">
      <c r="I206" s="3"/>
    </row>
    <row r="207" spans="9:9" ht="14.25" customHeight="1">
      <c r="I207" s="3"/>
    </row>
    <row r="208" spans="9:9" ht="14.25" customHeight="1">
      <c r="I208" s="3"/>
    </row>
    <row r="209" spans="9:9" ht="14.25" customHeight="1">
      <c r="I209" s="3"/>
    </row>
    <row r="210" spans="9:9" ht="14.25" customHeight="1">
      <c r="I210" s="3"/>
    </row>
    <row r="211" spans="9:9" ht="14.25" customHeight="1">
      <c r="I211" s="3"/>
    </row>
    <row r="212" spans="9:9" ht="14.25" customHeight="1">
      <c r="I212" s="3"/>
    </row>
    <row r="213" spans="9:9" ht="14.25" customHeight="1">
      <c r="I213" s="3"/>
    </row>
    <row r="214" spans="9:9" ht="14.25" customHeight="1">
      <c r="I214" s="3"/>
    </row>
    <row r="215" spans="9:9" ht="14.25" customHeight="1">
      <c r="I215" s="3"/>
    </row>
    <row r="216" spans="9:9" ht="14.25" customHeight="1">
      <c r="I216" s="3"/>
    </row>
    <row r="217" spans="9:9" ht="14.25" customHeight="1">
      <c r="I217" s="3"/>
    </row>
    <row r="218" spans="9:9" ht="14.25" customHeight="1">
      <c r="I218" s="3"/>
    </row>
    <row r="219" spans="9:9" ht="14.25" customHeight="1">
      <c r="I219" s="3"/>
    </row>
    <row r="220" spans="9:9" ht="14.25" customHeight="1">
      <c r="I220" s="3"/>
    </row>
    <row r="221" spans="9:9" ht="14.25" customHeight="1">
      <c r="I221" s="3"/>
    </row>
    <row r="222" spans="9:9" ht="14.25" customHeight="1">
      <c r="I222" s="3"/>
    </row>
    <row r="223" spans="9:9" ht="14.25" customHeight="1">
      <c r="I223" s="3"/>
    </row>
    <row r="224" spans="9:9" ht="14.25" customHeight="1">
      <c r="I224" s="3"/>
    </row>
    <row r="225" spans="9:9" ht="14.25" customHeight="1">
      <c r="I225" s="3"/>
    </row>
    <row r="226" spans="9:9" ht="14.25" customHeight="1">
      <c r="I226" s="3"/>
    </row>
    <row r="227" spans="9:9" ht="14.25" customHeight="1">
      <c r="I227" s="3"/>
    </row>
    <row r="228" spans="9:9" ht="14.25" customHeight="1">
      <c r="I228" s="3"/>
    </row>
    <row r="229" spans="9:9" ht="14.25" customHeight="1">
      <c r="I229" s="3"/>
    </row>
    <row r="230" spans="9:9" ht="14.25" customHeight="1">
      <c r="I230" s="3"/>
    </row>
    <row r="231" spans="9:9" ht="14.25" customHeight="1">
      <c r="I231" s="3"/>
    </row>
    <row r="232" spans="9:9" ht="14.25" customHeight="1">
      <c r="I232" s="3"/>
    </row>
    <row r="233" spans="9:9" ht="14.25" customHeight="1">
      <c r="I233" s="3"/>
    </row>
    <row r="234" spans="9:9" ht="14.25" customHeight="1">
      <c r="I234" s="3"/>
    </row>
    <row r="235" spans="9:9" ht="14.25" customHeight="1">
      <c r="I235" s="3"/>
    </row>
    <row r="236" spans="9:9" ht="14.25" customHeight="1">
      <c r="I236" s="3"/>
    </row>
    <row r="237" spans="9:9" ht="14.25" customHeight="1">
      <c r="I237" s="3"/>
    </row>
    <row r="238" spans="9:9" ht="14.25" customHeight="1">
      <c r="I238" s="3"/>
    </row>
    <row r="239" spans="9:9" ht="14.25" customHeight="1">
      <c r="I239" s="3"/>
    </row>
    <row r="240" spans="9:9" ht="14.25" customHeight="1">
      <c r="I240" s="3"/>
    </row>
    <row r="241" spans="9:9" ht="14.25" customHeight="1">
      <c r="I241" s="3"/>
    </row>
    <row r="242" spans="9:9" ht="14.25" customHeight="1">
      <c r="I242" s="3"/>
    </row>
    <row r="243" spans="9:9" ht="14.25" customHeight="1">
      <c r="I243" s="3"/>
    </row>
    <row r="244" spans="9:9" ht="14.25" customHeight="1">
      <c r="I244" s="3"/>
    </row>
    <row r="245" spans="9:9" ht="14.25" customHeight="1">
      <c r="I245" s="3"/>
    </row>
    <row r="246" spans="9:9" ht="14.25" customHeight="1">
      <c r="I246" s="3"/>
    </row>
    <row r="247" spans="9:9" ht="14.25" customHeight="1">
      <c r="I247" s="3"/>
    </row>
    <row r="248" spans="9:9" ht="14.25" customHeight="1">
      <c r="I248" s="3"/>
    </row>
    <row r="249" spans="9:9" ht="14.25" customHeight="1">
      <c r="I249" s="3"/>
    </row>
    <row r="250" spans="9:9" ht="14.25" customHeight="1">
      <c r="I250" s="3"/>
    </row>
    <row r="251" spans="9:9" ht="14.25" customHeight="1">
      <c r="I251" s="3"/>
    </row>
    <row r="252" spans="9:9" ht="14.25" customHeight="1">
      <c r="I252" s="3"/>
    </row>
    <row r="253" spans="9:9" ht="14.25" customHeight="1">
      <c r="I253" s="3"/>
    </row>
    <row r="254" spans="9:9" ht="14.25" customHeight="1">
      <c r="I254" s="3"/>
    </row>
    <row r="255" spans="9:9" ht="14.25" customHeight="1">
      <c r="I255" s="3"/>
    </row>
    <row r="256" spans="9:9" ht="14.25" customHeight="1">
      <c r="I256" s="3"/>
    </row>
    <row r="257" spans="9:9" ht="14.25" customHeight="1">
      <c r="I257" s="3"/>
    </row>
    <row r="258" spans="9:9" ht="14.25" customHeight="1">
      <c r="I258" s="3"/>
    </row>
    <row r="259" spans="9:9" ht="14.25" customHeight="1">
      <c r="I259" s="3"/>
    </row>
    <row r="260" spans="9:9" ht="14.25" customHeight="1">
      <c r="I260" s="3"/>
    </row>
    <row r="261" spans="9:9" ht="14.25" customHeight="1">
      <c r="I261" s="3"/>
    </row>
    <row r="262" spans="9:9" ht="14.25" customHeight="1">
      <c r="I262" s="3"/>
    </row>
    <row r="263" spans="9:9" ht="14.25" customHeight="1">
      <c r="I263" s="3"/>
    </row>
    <row r="264" spans="9:9" ht="14.25" customHeight="1">
      <c r="I264" s="3"/>
    </row>
    <row r="265" spans="9:9" ht="14.25" customHeight="1">
      <c r="I265" s="3"/>
    </row>
    <row r="266" spans="9:9" ht="14.25" customHeight="1">
      <c r="I266" s="3"/>
    </row>
    <row r="267" spans="9:9" ht="14.25" customHeight="1">
      <c r="I267" s="3"/>
    </row>
    <row r="268" spans="9:9" ht="14.25" customHeight="1">
      <c r="I268" s="3"/>
    </row>
    <row r="269" spans="9:9" ht="14.25" customHeight="1">
      <c r="I269" s="3"/>
    </row>
    <row r="270" spans="9:9" ht="14.25" customHeight="1">
      <c r="I270" s="3"/>
    </row>
    <row r="271" spans="9:9" ht="14.25" customHeight="1">
      <c r="I271" s="3"/>
    </row>
    <row r="272" spans="9:9" ht="14.25" customHeight="1">
      <c r="I272" s="3"/>
    </row>
    <row r="273" spans="9:9" ht="14.25" customHeight="1">
      <c r="I273" s="3"/>
    </row>
    <row r="274" spans="9:9" ht="14.25" customHeight="1">
      <c r="I274" s="3"/>
    </row>
    <row r="275" spans="9:9" ht="14.25" customHeight="1">
      <c r="I275" s="3"/>
    </row>
    <row r="276" spans="9:9" ht="14.25" customHeight="1">
      <c r="I276" s="3"/>
    </row>
    <row r="277" spans="9:9" ht="14.25" customHeight="1">
      <c r="I277" s="3"/>
    </row>
    <row r="278" spans="9:9" ht="14.25" customHeight="1">
      <c r="I278" s="3"/>
    </row>
    <row r="279" spans="9:9" ht="14.25" customHeight="1">
      <c r="I279" s="3"/>
    </row>
    <row r="280" spans="9:9" ht="14.25" customHeight="1">
      <c r="I280" s="3"/>
    </row>
    <row r="281" spans="9:9" ht="14.25" customHeight="1">
      <c r="I281" s="3"/>
    </row>
    <row r="282" spans="9:9" ht="14.25" customHeight="1">
      <c r="I282" s="3"/>
    </row>
    <row r="283" spans="9:9" ht="14.25" customHeight="1">
      <c r="I283" s="3"/>
    </row>
    <row r="284" spans="9:9" ht="14.25" customHeight="1">
      <c r="I284" s="3"/>
    </row>
    <row r="285" spans="9:9" ht="14.25" customHeight="1">
      <c r="I285" s="3"/>
    </row>
    <row r="286" spans="9:9" ht="14.25" customHeight="1">
      <c r="I286" s="3"/>
    </row>
    <row r="287" spans="9:9" ht="14.25" customHeight="1">
      <c r="I287" s="3"/>
    </row>
    <row r="288" spans="9:9" ht="14.25" customHeight="1">
      <c r="I288" s="3"/>
    </row>
    <row r="289" spans="9:9" ht="14.25" customHeight="1">
      <c r="I289" s="3"/>
    </row>
    <row r="290" spans="9:9" ht="14.25" customHeight="1">
      <c r="I290" s="3"/>
    </row>
    <row r="291" spans="9:9" ht="14.25" customHeight="1">
      <c r="I291" s="3"/>
    </row>
    <row r="292" spans="9:9" ht="14.25" customHeight="1">
      <c r="I292" s="3"/>
    </row>
    <row r="293" spans="9:9" ht="14.25" customHeight="1">
      <c r="I293" s="3"/>
    </row>
    <row r="294" spans="9:9" ht="14.25" customHeight="1">
      <c r="I294" s="3"/>
    </row>
    <row r="295" spans="9:9" ht="14.25" customHeight="1">
      <c r="I295" s="3"/>
    </row>
    <row r="296" spans="9:9" ht="14.25" customHeight="1">
      <c r="I296" s="3"/>
    </row>
    <row r="297" spans="9:9" ht="14.25" customHeight="1">
      <c r="I297" s="3"/>
    </row>
    <row r="298" spans="9:9" ht="14.25" customHeight="1">
      <c r="I298" s="3"/>
    </row>
    <row r="299" spans="9:9" ht="14.25" customHeight="1">
      <c r="I299" s="3"/>
    </row>
    <row r="300" spans="9:9" ht="14.25" customHeight="1">
      <c r="I300" s="3"/>
    </row>
    <row r="301" spans="9:9" ht="14.25" customHeight="1">
      <c r="I301" s="3"/>
    </row>
    <row r="302" spans="9:9" ht="14.25" customHeight="1">
      <c r="I302" s="3"/>
    </row>
    <row r="303" spans="9:9" ht="14.25" customHeight="1">
      <c r="I303" s="3"/>
    </row>
    <row r="304" spans="9:9" ht="14.25" customHeight="1">
      <c r="I304" s="3"/>
    </row>
    <row r="305" spans="9:9" ht="14.25" customHeight="1">
      <c r="I305" s="3"/>
    </row>
    <row r="306" spans="9:9" ht="14.25" customHeight="1">
      <c r="I306" s="3"/>
    </row>
    <row r="307" spans="9:9" ht="14.25" customHeight="1">
      <c r="I307" s="3"/>
    </row>
    <row r="308" spans="9:9" ht="14.25" customHeight="1">
      <c r="I308" s="3"/>
    </row>
    <row r="309" spans="9:9" ht="14.25" customHeight="1">
      <c r="I309" s="3"/>
    </row>
    <row r="310" spans="9:9" ht="14.25" customHeight="1">
      <c r="I310" s="3"/>
    </row>
    <row r="311" spans="9:9" ht="14.25" customHeight="1">
      <c r="I311" s="3"/>
    </row>
    <row r="312" spans="9:9" ht="14.25" customHeight="1">
      <c r="I312" s="3"/>
    </row>
    <row r="313" spans="9:9" ht="14.25" customHeight="1">
      <c r="I313" s="3"/>
    </row>
    <row r="314" spans="9:9" ht="14.25" customHeight="1">
      <c r="I314" s="3"/>
    </row>
    <row r="315" spans="9:9" ht="14.25" customHeight="1">
      <c r="I315" s="3"/>
    </row>
    <row r="316" spans="9:9" ht="14.25" customHeight="1">
      <c r="I316" s="3"/>
    </row>
    <row r="317" spans="9:9" ht="14.25" customHeight="1">
      <c r="I317" s="3"/>
    </row>
    <row r="318" spans="9:9" ht="14.25" customHeight="1">
      <c r="I318" s="3"/>
    </row>
    <row r="319" spans="9:9" ht="14.25" customHeight="1">
      <c r="I319" s="3"/>
    </row>
    <row r="320" spans="9:9" ht="14.25" customHeight="1">
      <c r="I320" s="3"/>
    </row>
    <row r="321" spans="9:9" ht="14.25" customHeight="1">
      <c r="I321" s="3"/>
    </row>
    <row r="322" spans="9:9" ht="14.25" customHeight="1">
      <c r="I322" s="3"/>
    </row>
    <row r="323" spans="9:9" ht="14.25" customHeight="1">
      <c r="I323" s="3"/>
    </row>
    <row r="324" spans="9:9" ht="14.25" customHeight="1">
      <c r="I324" s="3"/>
    </row>
    <row r="325" spans="9:9" ht="14.25" customHeight="1">
      <c r="I325" s="3"/>
    </row>
    <row r="326" spans="9:9" ht="14.25" customHeight="1">
      <c r="I326" s="3"/>
    </row>
    <row r="327" spans="9:9" ht="14.25" customHeight="1">
      <c r="I327" s="3"/>
    </row>
    <row r="328" spans="9:9" ht="14.25" customHeight="1">
      <c r="I328" s="3"/>
    </row>
    <row r="329" spans="9:9" ht="14.25" customHeight="1">
      <c r="I329" s="3"/>
    </row>
    <row r="330" spans="9:9" ht="14.25" customHeight="1">
      <c r="I330" s="3"/>
    </row>
    <row r="331" spans="9:9" ht="14.25" customHeight="1">
      <c r="I331" s="3"/>
    </row>
    <row r="332" spans="9:9" ht="14.25" customHeight="1">
      <c r="I332" s="3"/>
    </row>
    <row r="333" spans="9:9" ht="14.25" customHeight="1">
      <c r="I333" s="3"/>
    </row>
    <row r="334" spans="9:9" ht="14.25" customHeight="1">
      <c r="I334" s="3"/>
    </row>
    <row r="335" spans="9:9" ht="14.25" customHeight="1">
      <c r="I335" s="3"/>
    </row>
    <row r="336" spans="9:9" ht="14.25" customHeight="1">
      <c r="I336" s="3"/>
    </row>
    <row r="337" spans="9:9" ht="14.25" customHeight="1">
      <c r="I337" s="3"/>
    </row>
    <row r="338" spans="9:9" ht="14.25" customHeight="1">
      <c r="I338" s="3"/>
    </row>
    <row r="339" spans="9:9" ht="14.25" customHeight="1">
      <c r="I339" s="3"/>
    </row>
    <row r="340" spans="9:9" ht="14.25" customHeight="1">
      <c r="I340" s="3"/>
    </row>
    <row r="341" spans="9:9" ht="14.25" customHeight="1">
      <c r="I341" s="3"/>
    </row>
    <row r="342" spans="9:9" ht="14.25" customHeight="1">
      <c r="I342" s="3"/>
    </row>
    <row r="343" spans="9:9" ht="14.25" customHeight="1">
      <c r="I343" s="3"/>
    </row>
    <row r="344" spans="9:9" ht="14.25" customHeight="1">
      <c r="I344" s="3"/>
    </row>
    <row r="345" spans="9:9" ht="14.25" customHeight="1">
      <c r="I345" s="3"/>
    </row>
    <row r="346" spans="9:9" ht="14.25" customHeight="1">
      <c r="I346" s="3"/>
    </row>
    <row r="347" spans="9:9" ht="14.25" customHeight="1">
      <c r="I347" s="3"/>
    </row>
    <row r="348" spans="9:9" ht="14.25" customHeight="1">
      <c r="I348" s="3"/>
    </row>
    <row r="349" spans="9:9" ht="14.25" customHeight="1">
      <c r="I349" s="3"/>
    </row>
    <row r="350" spans="9:9" ht="14.25" customHeight="1">
      <c r="I350" s="3"/>
    </row>
    <row r="351" spans="9:9" ht="14.25" customHeight="1">
      <c r="I351" s="3"/>
    </row>
    <row r="352" spans="9:9" ht="14.25" customHeight="1">
      <c r="I352" s="3"/>
    </row>
    <row r="353" spans="9:9" ht="14.25" customHeight="1">
      <c r="I353" s="3"/>
    </row>
    <row r="354" spans="9:9" ht="14.25" customHeight="1">
      <c r="I354" s="3"/>
    </row>
    <row r="355" spans="9:9" ht="14.25" customHeight="1">
      <c r="I355" s="3"/>
    </row>
    <row r="356" spans="9:9" ht="14.25" customHeight="1">
      <c r="I356" s="3"/>
    </row>
    <row r="357" spans="9:9" ht="14.25" customHeight="1">
      <c r="I357" s="3"/>
    </row>
    <row r="358" spans="9:9" ht="14.25" customHeight="1">
      <c r="I358" s="3"/>
    </row>
    <row r="359" spans="9:9" ht="14.25" customHeight="1">
      <c r="I359" s="3"/>
    </row>
    <row r="360" spans="9:9" ht="14.25" customHeight="1">
      <c r="I360" s="3"/>
    </row>
    <row r="361" spans="9:9" ht="14.25" customHeight="1">
      <c r="I361" s="3"/>
    </row>
    <row r="362" spans="9:9" ht="14.25" customHeight="1">
      <c r="I362" s="3"/>
    </row>
    <row r="363" spans="9:9" ht="14.25" customHeight="1">
      <c r="I363" s="3"/>
    </row>
    <row r="364" spans="9:9" ht="14.25" customHeight="1">
      <c r="I364" s="3"/>
    </row>
    <row r="365" spans="9:9" ht="14.25" customHeight="1">
      <c r="I365" s="3"/>
    </row>
    <row r="366" spans="9:9" ht="14.25" customHeight="1">
      <c r="I366" s="3"/>
    </row>
    <row r="367" spans="9:9" ht="14.25" customHeight="1">
      <c r="I367" s="3"/>
    </row>
    <row r="368" spans="9:9" ht="14.25" customHeight="1">
      <c r="I368" s="3"/>
    </row>
    <row r="369" spans="9:9" ht="14.25" customHeight="1">
      <c r="I369" s="3"/>
    </row>
    <row r="370" spans="9:9" ht="14.25" customHeight="1">
      <c r="I370" s="3"/>
    </row>
    <row r="371" spans="9:9" ht="14.25" customHeight="1">
      <c r="I371" s="3"/>
    </row>
    <row r="372" spans="9:9" ht="14.25" customHeight="1">
      <c r="I372" s="3"/>
    </row>
    <row r="373" spans="9:9" ht="14.25" customHeight="1">
      <c r="I373" s="3"/>
    </row>
    <row r="374" spans="9:9" ht="14.25" customHeight="1">
      <c r="I374" s="3"/>
    </row>
    <row r="375" spans="9:9" ht="14.25" customHeight="1">
      <c r="I375" s="3"/>
    </row>
    <row r="376" spans="9:9" ht="14.25" customHeight="1">
      <c r="I376" s="3"/>
    </row>
    <row r="377" spans="9:9" ht="14.25" customHeight="1">
      <c r="I377" s="3"/>
    </row>
    <row r="378" spans="9:9" ht="14.25" customHeight="1">
      <c r="I378" s="3"/>
    </row>
    <row r="379" spans="9:9" ht="14.25" customHeight="1">
      <c r="I379" s="3"/>
    </row>
    <row r="380" spans="9:9" ht="14.25" customHeight="1">
      <c r="I380" s="3"/>
    </row>
    <row r="381" spans="9:9" ht="14.25" customHeight="1">
      <c r="I381" s="3"/>
    </row>
    <row r="382" spans="9:9" ht="14.25" customHeight="1"/>
    <row r="383" spans="9:9" ht="14.25" customHeight="1"/>
    <row r="384" spans="9:9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D149"/>
  <sheetViews>
    <sheetView tabSelected="1" workbookViewId="0">
      <pane xSplit="5" ySplit="2" topLeftCell="F116" activePane="bottomRight" state="frozen"/>
      <selection pane="topRight" activeCell="C1" sqref="C1"/>
      <selection pane="bottomLeft" activeCell="A3" sqref="A3"/>
      <selection pane="bottomRight" activeCell="I150" sqref="I150"/>
    </sheetView>
  </sheetViews>
  <sheetFormatPr defaultColWidth="8.85546875" defaultRowHeight="15"/>
  <cols>
    <col min="1" max="1" width="9.5703125" style="8" bestFit="1" customWidth="1"/>
    <col min="2" max="2" width="10.7109375" style="8" customWidth="1"/>
    <col min="3" max="3" width="11.7109375" style="8" customWidth="1"/>
    <col min="4" max="4" width="13.7109375" style="8" customWidth="1"/>
    <col min="5" max="5" width="4.85546875" style="8" customWidth="1"/>
    <col min="6" max="22" width="9.5703125" style="13" bestFit="1" customWidth="1"/>
    <col min="23" max="31" width="8.5703125" style="13" bestFit="1" customWidth="1"/>
    <col min="32" max="61" width="9.5703125" style="13" bestFit="1" customWidth="1"/>
    <col min="62" max="80" width="10.5703125" style="13" bestFit="1" customWidth="1"/>
    <col min="81" max="16384" width="8.85546875" style="8"/>
  </cols>
  <sheetData>
    <row r="1" spans="1:82">
      <c r="A1" s="9">
        <f ca="1">TODAY()</f>
        <v>42600</v>
      </c>
      <c r="F1" s="11">
        <v>42597</v>
      </c>
      <c r="G1" s="11">
        <v>42598</v>
      </c>
      <c r="H1" s="11">
        <v>42599</v>
      </c>
      <c r="I1" s="11">
        <v>42600</v>
      </c>
      <c r="J1" s="11">
        <v>42601</v>
      </c>
      <c r="K1" s="11">
        <v>42602</v>
      </c>
      <c r="L1" s="11">
        <v>42603</v>
      </c>
      <c r="M1" s="11">
        <v>42604</v>
      </c>
      <c r="N1" s="11">
        <v>42605</v>
      </c>
      <c r="O1" s="11">
        <v>42606</v>
      </c>
      <c r="P1" s="11">
        <v>42607</v>
      </c>
      <c r="Q1" s="11">
        <v>42608</v>
      </c>
      <c r="R1" s="11">
        <v>42609</v>
      </c>
      <c r="S1" s="11">
        <v>42610</v>
      </c>
      <c r="T1" s="11">
        <v>42611</v>
      </c>
      <c r="U1" s="11">
        <v>42612</v>
      </c>
      <c r="V1" s="11">
        <v>42613</v>
      </c>
      <c r="W1" s="11">
        <v>42614</v>
      </c>
      <c r="X1" s="11">
        <v>42615</v>
      </c>
      <c r="Y1" s="11">
        <v>42616</v>
      </c>
      <c r="Z1" s="11">
        <v>42617</v>
      </c>
      <c r="AA1" s="11">
        <v>42618</v>
      </c>
      <c r="AB1" s="11">
        <v>42619</v>
      </c>
      <c r="AC1" s="11">
        <v>42620</v>
      </c>
      <c r="AD1" s="11">
        <v>42621</v>
      </c>
      <c r="AE1" s="11">
        <v>42622</v>
      </c>
      <c r="AF1" s="11">
        <v>42623</v>
      </c>
      <c r="AG1" s="11">
        <v>42624</v>
      </c>
      <c r="AH1" s="11">
        <v>42625</v>
      </c>
      <c r="AI1" s="11">
        <v>42626</v>
      </c>
      <c r="AJ1" s="11">
        <v>42627</v>
      </c>
      <c r="AK1" s="11">
        <v>42628</v>
      </c>
      <c r="AL1" s="11">
        <v>42629</v>
      </c>
      <c r="AM1" s="11">
        <v>42630</v>
      </c>
      <c r="AN1" s="11">
        <v>42631</v>
      </c>
      <c r="AO1" s="11">
        <v>42632</v>
      </c>
      <c r="AP1" s="11">
        <v>42633</v>
      </c>
      <c r="AQ1" s="11">
        <v>42634</v>
      </c>
      <c r="AR1" s="11">
        <v>42635</v>
      </c>
      <c r="AS1" s="11">
        <v>42636</v>
      </c>
      <c r="AT1" s="11">
        <v>42637</v>
      </c>
      <c r="AU1" s="11">
        <v>42638</v>
      </c>
      <c r="AV1" s="11">
        <v>42639</v>
      </c>
      <c r="AW1" s="11">
        <v>42640</v>
      </c>
      <c r="AX1" s="11">
        <v>42641</v>
      </c>
      <c r="AY1" s="11">
        <v>42642</v>
      </c>
      <c r="AZ1" s="11">
        <v>42643</v>
      </c>
      <c r="BA1" s="11">
        <v>42644</v>
      </c>
      <c r="BB1" s="11">
        <v>42645</v>
      </c>
      <c r="BC1" s="11">
        <v>42646</v>
      </c>
      <c r="BD1" s="11">
        <v>42647</v>
      </c>
      <c r="BE1" s="11">
        <v>42648</v>
      </c>
      <c r="BF1" s="11">
        <v>42649</v>
      </c>
      <c r="BG1" s="11">
        <v>42650</v>
      </c>
      <c r="BH1" s="11">
        <v>42651</v>
      </c>
      <c r="BI1" s="11">
        <v>42652</v>
      </c>
      <c r="BJ1" s="11">
        <v>42653</v>
      </c>
      <c r="BK1" s="11">
        <v>42654</v>
      </c>
      <c r="BL1" s="11">
        <v>42655</v>
      </c>
      <c r="BM1" s="11">
        <v>42656</v>
      </c>
      <c r="BN1" s="11">
        <v>42657</v>
      </c>
      <c r="BO1" s="11">
        <v>42658</v>
      </c>
      <c r="BP1" s="11">
        <v>42659</v>
      </c>
      <c r="BQ1" s="11">
        <v>42660</v>
      </c>
      <c r="BR1" s="11">
        <v>42661</v>
      </c>
      <c r="BS1" s="11">
        <v>42662</v>
      </c>
      <c r="BT1" s="11">
        <v>42663</v>
      </c>
      <c r="BU1" s="11">
        <v>42664</v>
      </c>
      <c r="BV1" s="11">
        <v>42665</v>
      </c>
      <c r="BW1" s="11">
        <v>42666</v>
      </c>
      <c r="BX1" s="11">
        <v>42667</v>
      </c>
      <c r="BY1" s="11">
        <v>42668</v>
      </c>
      <c r="BZ1" s="11">
        <v>42669</v>
      </c>
      <c r="CA1" s="11">
        <v>42670</v>
      </c>
      <c r="CB1" s="11">
        <v>42671</v>
      </c>
      <c r="CC1" s="9"/>
      <c r="CD1" s="9"/>
    </row>
    <row r="2" spans="1:82">
      <c r="A2" s="10" t="s">
        <v>95</v>
      </c>
      <c r="B2" s="10" t="s">
        <v>110</v>
      </c>
      <c r="C2" s="2" t="s">
        <v>1</v>
      </c>
      <c r="D2" s="10" t="s">
        <v>111</v>
      </c>
      <c r="E2" s="10" t="s">
        <v>98</v>
      </c>
      <c r="F2" s="12" t="s">
        <v>103</v>
      </c>
      <c r="G2" s="12" t="s">
        <v>104</v>
      </c>
      <c r="H2" s="12" t="s">
        <v>105</v>
      </c>
      <c r="I2" s="12" t="s">
        <v>106</v>
      </c>
      <c r="J2" s="12" t="s">
        <v>107</v>
      </c>
      <c r="K2" s="12" t="s">
        <v>108</v>
      </c>
      <c r="L2" s="12" t="s">
        <v>109</v>
      </c>
      <c r="M2" s="12" t="s">
        <v>103</v>
      </c>
      <c r="N2" s="12" t="s">
        <v>104</v>
      </c>
      <c r="O2" s="12" t="s">
        <v>105</v>
      </c>
      <c r="P2" s="12" t="s">
        <v>106</v>
      </c>
      <c r="Q2" s="12" t="s">
        <v>107</v>
      </c>
      <c r="R2" s="12" t="s">
        <v>108</v>
      </c>
      <c r="S2" s="12" t="s">
        <v>109</v>
      </c>
      <c r="T2" s="12" t="s">
        <v>103</v>
      </c>
      <c r="U2" s="12" t="s">
        <v>104</v>
      </c>
      <c r="V2" s="12" t="s">
        <v>105</v>
      </c>
      <c r="W2" s="12" t="s">
        <v>106</v>
      </c>
      <c r="X2" s="12" t="s">
        <v>107</v>
      </c>
      <c r="Y2" s="12" t="s">
        <v>108</v>
      </c>
      <c r="Z2" s="12" t="s">
        <v>109</v>
      </c>
      <c r="AA2" s="12" t="s">
        <v>103</v>
      </c>
      <c r="AB2" s="12" t="s">
        <v>104</v>
      </c>
      <c r="AC2" s="12" t="s">
        <v>105</v>
      </c>
      <c r="AD2" s="12" t="s">
        <v>106</v>
      </c>
      <c r="AE2" s="12" t="s">
        <v>107</v>
      </c>
      <c r="AF2" s="12" t="s">
        <v>108</v>
      </c>
      <c r="AG2" s="12" t="s">
        <v>109</v>
      </c>
      <c r="AH2" s="12" t="s">
        <v>103</v>
      </c>
      <c r="AI2" s="12" t="s">
        <v>104</v>
      </c>
      <c r="AJ2" s="12" t="s">
        <v>105</v>
      </c>
      <c r="AK2" s="12" t="s">
        <v>106</v>
      </c>
      <c r="AL2" s="12" t="s">
        <v>107</v>
      </c>
      <c r="AM2" s="12" t="s">
        <v>108</v>
      </c>
      <c r="AN2" s="12" t="s">
        <v>109</v>
      </c>
      <c r="AO2" s="12" t="s">
        <v>103</v>
      </c>
      <c r="AP2" s="12" t="s">
        <v>104</v>
      </c>
      <c r="AQ2" s="12" t="s">
        <v>105</v>
      </c>
      <c r="AR2" s="12" t="s">
        <v>106</v>
      </c>
      <c r="AS2" s="12" t="s">
        <v>107</v>
      </c>
      <c r="AT2" s="12" t="s">
        <v>108</v>
      </c>
      <c r="AU2" s="12" t="s">
        <v>109</v>
      </c>
      <c r="AV2" s="12" t="s">
        <v>103</v>
      </c>
      <c r="AW2" s="12" t="s">
        <v>104</v>
      </c>
      <c r="AX2" s="12" t="s">
        <v>105</v>
      </c>
      <c r="AY2" s="12" t="s">
        <v>106</v>
      </c>
      <c r="AZ2" s="12" t="s">
        <v>107</v>
      </c>
      <c r="BA2" s="12" t="s">
        <v>108</v>
      </c>
      <c r="BB2" s="12" t="s">
        <v>109</v>
      </c>
      <c r="BC2" s="12" t="s">
        <v>103</v>
      </c>
      <c r="BD2" s="12" t="s">
        <v>104</v>
      </c>
      <c r="BE2" s="12" t="s">
        <v>105</v>
      </c>
      <c r="BF2" s="12" t="s">
        <v>106</v>
      </c>
      <c r="BG2" s="12" t="s">
        <v>107</v>
      </c>
      <c r="BH2" s="12" t="s">
        <v>108</v>
      </c>
      <c r="BI2" s="12" t="s">
        <v>109</v>
      </c>
      <c r="BJ2" s="12" t="s">
        <v>103</v>
      </c>
      <c r="BK2" s="12" t="s">
        <v>104</v>
      </c>
      <c r="BL2" s="12" t="s">
        <v>105</v>
      </c>
      <c r="BM2" s="12" t="s">
        <v>106</v>
      </c>
      <c r="BN2" s="12" t="s">
        <v>107</v>
      </c>
      <c r="BO2" s="12" t="s">
        <v>108</v>
      </c>
      <c r="BP2" s="12" t="s">
        <v>109</v>
      </c>
      <c r="BQ2" s="12" t="s">
        <v>103</v>
      </c>
      <c r="BR2" s="12" t="s">
        <v>104</v>
      </c>
      <c r="BS2" s="12" t="s">
        <v>105</v>
      </c>
      <c r="BT2" s="12" t="s">
        <v>106</v>
      </c>
      <c r="BU2" s="12" t="s">
        <v>107</v>
      </c>
      <c r="BV2" s="12" t="s">
        <v>108</v>
      </c>
      <c r="BW2" s="12" t="s">
        <v>109</v>
      </c>
      <c r="BX2" s="12" t="s">
        <v>103</v>
      </c>
      <c r="BY2" s="12" t="s">
        <v>104</v>
      </c>
      <c r="BZ2" s="12" t="s">
        <v>105</v>
      </c>
      <c r="CA2" s="12" t="s">
        <v>106</v>
      </c>
      <c r="CB2" s="12" t="s">
        <v>107</v>
      </c>
      <c r="CC2" s="9"/>
      <c r="CD2" s="9"/>
    </row>
    <row r="3" spans="1:82">
      <c r="B3" s="10" t="s">
        <v>12</v>
      </c>
      <c r="C3" s="8" t="str">
        <f>IF(ISERROR(VLOOKUP(B3,Sheet2!$B$2:$C$21,2,FALSE)),Schedule_Updated!B3,VLOOKUP(B3,Sheet2!$B$2:$C$21,2,FALSE))</f>
        <v>AAA</v>
      </c>
      <c r="D3" s="8" t="s">
        <v>100</v>
      </c>
      <c r="E3" s="8">
        <f>VLOOKUP(B3,Schedule!$B$2:$E$29,4,FALSE)</f>
        <v>16</v>
      </c>
    </row>
    <row r="4" spans="1:82">
      <c r="B4" s="8" t="s">
        <v>12</v>
      </c>
      <c r="C4" s="8" t="str">
        <f>IF(ISERROR(VLOOKUP(B4,Sheet2!$B$2:$C$21,2,FALSE)),Schedule_Updated!B4,VLOOKUP(B4,Sheet2!$B$2:$C$21,2,FALSE))</f>
        <v>AAA</v>
      </c>
      <c r="D4" s="8" t="s">
        <v>101</v>
      </c>
      <c r="E4" s="8">
        <f>VLOOKUP(B4,Schedule!$B$2:$E$29,4,FALSE)</f>
        <v>16</v>
      </c>
    </row>
    <row r="5" spans="1:82">
      <c r="B5" s="8" t="s">
        <v>12</v>
      </c>
      <c r="C5" s="8" t="str">
        <f>IF(ISERROR(VLOOKUP(B5,Sheet2!$B$2:$C$21,2,FALSE)),Schedule_Updated!B5,VLOOKUP(B5,Sheet2!$B$2:$C$21,2,FALSE))</f>
        <v>AAA</v>
      </c>
      <c r="D5" s="8" t="s">
        <v>102</v>
      </c>
      <c r="E5" s="8">
        <f>VLOOKUP(B5,Schedule!$B$2:$E$29,4,FALSE)</f>
        <v>16</v>
      </c>
    </row>
    <row r="6" spans="1:82">
      <c r="B6" s="8" t="s">
        <v>12</v>
      </c>
      <c r="C6" s="8" t="str">
        <f>IF(ISERROR(VLOOKUP(B6,Sheet2!$B$2:$C$21,2,FALSE)),Schedule_Updated!B6,VLOOKUP(B6,Sheet2!$B$2:$C$21,2,FALSE))</f>
        <v>AAA</v>
      </c>
      <c r="D6" s="8" t="s">
        <v>4</v>
      </c>
      <c r="E6" s="8">
        <f>VLOOKUP(B6,Schedule!$B$2:$E$29,4,FALSE)</f>
        <v>16</v>
      </c>
    </row>
    <row r="7" spans="1:82">
      <c r="B7" s="8" t="s">
        <v>12</v>
      </c>
      <c r="C7" s="8" t="str">
        <f>IF(ISERROR(VLOOKUP(B7,Sheet2!$B$2:$C$21,2,FALSE)),Schedule_Updated!B7,VLOOKUP(B7,Sheet2!$B$2:$C$21,2,FALSE))</f>
        <v>AAA</v>
      </c>
      <c r="E7" s="8">
        <f>VLOOKUP(B7,Schedule!$B$2:$E$29,4,FALSE)</f>
        <v>16</v>
      </c>
    </row>
    <row r="8" spans="1:82">
      <c r="B8" s="8" t="s">
        <v>24</v>
      </c>
      <c r="C8" s="8" t="str">
        <f>IF(ISERROR(VLOOKUP(B8,Sheet2!$B$2:$C$21,2,FALSE)),Schedule_Updated!B8,VLOOKUP(B8,Sheet2!$B$2:$C$21,2,FALSE))</f>
        <v>Bailey &amp; Simon</v>
      </c>
      <c r="D8" s="8" t="s">
        <v>100</v>
      </c>
      <c r="E8" s="8">
        <f>VLOOKUP(B8,Schedule!$B$2:$E$29,4,FALSE)</f>
        <v>6</v>
      </c>
    </row>
    <row r="9" spans="1:82">
      <c r="B9" s="8" t="s">
        <v>24</v>
      </c>
      <c r="C9" s="8" t="str">
        <f>IF(ISERROR(VLOOKUP(B9,Sheet2!$B$2:$C$21,2,FALSE)),Schedule_Updated!B9,VLOOKUP(B9,Sheet2!$B$2:$C$21,2,FALSE))</f>
        <v>Bailey &amp; Simon</v>
      </c>
      <c r="D9" s="8" t="s">
        <v>101</v>
      </c>
      <c r="E9" s="8">
        <f>VLOOKUP(B9,Schedule!$B$2:$E$29,4,FALSE)</f>
        <v>6</v>
      </c>
    </row>
    <row r="10" spans="1:82">
      <c r="B10" s="8" t="s">
        <v>24</v>
      </c>
      <c r="C10" s="8" t="str">
        <f>IF(ISERROR(VLOOKUP(B10,Sheet2!$B$2:$C$21,2,FALSE)),Schedule_Updated!B10,VLOOKUP(B10,Sheet2!$B$2:$C$21,2,FALSE))</f>
        <v>Bailey &amp; Simon</v>
      </c>
      <c r="D10" s="8" t="s">
        <v>102</v>
      </c>
      <c r="E10" s="8">
        <f>VLOOKUP(B10,Schedule!$B$2:$E$29,4,FALSE)</f>
        <v>6</v>
      </c>
    </row>
    <row r="11" spans="1:82">
      <c r="B11" s="8" t="s">
        <v>24</v>
      </c>
      <c r="C11" s="8" t="str">
        <f>IF(ISERROR(VLOOKUP(B11,Sheet2!$B$2:$C$21,2,FALSE)),Schedule_Updated!B11,VLOOKUP(B11,Sheet2!$B$2:$C$21,2,FALSE))</f>
        <v>Bailey &amp; Simon</v>
      </c>
      <c r="D11" s="8" t="s">
        <v>4</v>
      </c>
      <c r="E11" s="8">
        <f>VLOOKUP(B11,Schedule!$B$2:$E$29,4,FALSE)</f>
        <v>6</v>
      </c>
    </row>
    <row r="12" spans="1:82">
      <c r="B12" s="8" t="s">
        <v>24</v>
      </c>
      <c r="C12" s="8" t="str">
        <f>IF(ISERROR(VLOOKUP(B12,Sheet2!$B$2:$C$21,2,FALSE)),Schedule_Updated!B12,VLOOKUP(B12,Sheet2!$B$2:$C$21,2,FALSE))</f>
        <v>Bailey &amp; Simon</v>
      </c>
      <c r="E12" s="8">
        <f>VLOOKUP(B12,Schedule!$B$2:$E$29,4,FALSE)</f>
        <v>6</v>
      </c>
    </row>
    <row r="13" spans="1:82">
      <c r="B13" s="8" t="s">
        <v>58</v>
      </c>
      <c r="C13" s="8" t="str">
        <f>IF(ISERROR(VLOOKUP(B13,Sheet2!$B$2:$C$21,2,FALSE)),Schedule_Updated!B13,VLOOKUP(B13,Sheet2!$B$2:$C$21,2,FALSE))</f>
        <v>Bailey &amp; Simon Discussion</v>
      </c>
      <c r="D13" s="8" t="s">
        <v>100</v>
      </c>
      <c r="E13" s="8">
        <f>VLOOKUP(B13,Schedule!$B$2:$E$29,4,FALSE)</f>
        <v>3</v>
      </c>
    </row>
    <row r="14" spans="1:82">
      <c r="B14" s="8" t="s">
        <v>58</v>
      </c>
      <c r="C14" s="8" t="str">
        <f>IF(ISERROR(VLOOKUP(B14,Sheet2!$B$2:$C$21,2,FALSE)),Schedule_Updated!B14,VLOOKUP(B14,Sheet2!$B$2:$C$21,2,FALSE))</f>
        <v>Bailey &amp; Simon Discussion</v>
      </c>
      <c r="D14" s="8" t="s">
        <v>101</v>
      </c>
      <c r="E14" s="8">
        <f>VLOOKUP(B14,Schedule!$B$2:$E$29,4,FALSE)</f>
        <v>3</v>
      </c>
    </row>
    <row r="15" spans="1:82">
      <c r="B15" s="8" t="s">
        <v>58</v>
      </c>
      <c r="C15" s="8" t="str">
        <f>IF(ISERROR(VLOOKUP(B15,Sheet2!$B$2:$C$21,2,FALSE)),Schedule_Updated!B15,VLOOKUP(B15,Sheet2!$B$2:$C$21,2,FALSE))</f>
        <v>Bailey &amp; Simon Discussion</v>
      </c>
      <c r="D15" s="8" t="s">
        <v>102</v>
      </c>
      <c r="E15" s="8">
        <f>VLOOKUP(B15,Schedule!$B$2:$E$29,4,FALSE)</f>
        <v>3</v>
      </c>
    </row>
    <row r="16" spans="1:82">
      <c r="B16" s="8" t="s">
        <v>58</v>
      </c>
      <c r="C16" s="8" t="str">
        <f>IF(ISERROR(VLOOKUP(B16,Sheet2!$B$2:$C$21,2,FALSE)),Schedule_Updated!B16,VLOOKUP(B16,Sheet2!$B$2:$C$21,2,FALSE))</f>
        <v>Bailey &amp; Simon Discussion</v>
      </c>
      <c r="D16" s="8" t="s">
        <v>4</v>
      </c>
      <c r="E16" s="8">
        <f>VLOOKUP(B16,Schedule!$B$2:$E$29,4,FALSE)</f>
        <v>3</v>
      </c>
    </row>
    <row r="17" spans="2:5">
      <c r="B17" s="8" t="s">
        <v>58</v>
      </c>
      <c r="C17" s="8" t="str">
        <f>IF(ISERROR(VLOOKUP(B17,Sheet2!$B$2:$C$21,2,FALSE)),Schedule_Updated!B17,VLOOKUP(B17,Sheet2!$B$2:$C$21,2,FALSE))</f>
        <v>Bailey &amp; Simon Discussion</v>
      </c>
      <c r="E17" s="8">
        <f>VLOOKUP(B17,Schedule!$B$2:$E$29,4,FALSE)</f>
        <v>3</v>
      </c>
    </row>
    <row r="18" spans="2:5">
      <c r="B18" s="8" t="s">
        <v>66</v>
      </c>
      <c r="C18" s="8" t="str">
        <f>IF(ISERROR(VLOOKUP(B18,Sheet2!$B$2:$C$21,2,FALSE)),Schedule_Updated!B18,VLOOKUP(B18,Sheet2!$B$2:$C$21,2,FALSE))</f>
        <v>Mahler1</v>
      </c>
      <c r="D18" s="8" t="s">
        <v>100</v>
      </c>
      <c r="E18" s="8">
        <f>VLOOKUP(B18,Schedule!$B$2:$E$29,4,FALSE)</f>
        <v>58</v>
      </c>
    </row>
    <row r="19" spans="2:5">
      <c r="B19" s="8" t="s">
        <v>66</v>
      </c>
      <c r="C19" s="8" t="str">
        <f>IF(ISERROR(VLOOKUP(B19,Sheet2!$B$2:$C$21,2,FALSE)),Schedule_Updated!B19,VLOOKUP(B19,Sheet2!$B$2:$C$21,2,FALSE))</f>
        <v>Mahler1</v>
      </c>
      <c r="D19" s="8" t="s">
        <v>101</v>
      </c>
      <c r="E19" s="8">
        <f>VLOOKUP(B19,Schedule!$B$2:$E$29,4,FALSE)</f>
        <v>58</v>
      </c>
    </row>
    <row r="20" spans="2:5">
      <c r="B20" s="8" t="s">
        <v>66</v>
      </c>
      <c r="C20" s="8" t="str">
        <f>IF(ISERROR(VLOOKUP(B20,Sheet2!$B$2:$C$21,2,FALSE)),Schedule_Updated!B20,VLOOKUP(B20,Sheet2!$B$2:$C$21,2,FALSE))</f>
        <v>Mahler1</v>
      </c>
      <c r="D20" s="8" t="s">
        <v>102</v>
      </c>
      <c r="E20" s="8">
        <f>VLOOKUP(B20,Schedule!$B$2:$E$29,4,FALSE)</f>
        <v>58</v>
      </c>
    </row>
    <row r="21" spans="2:5">
      <c r="B21" s="8" t="s">
        <v>66</v>
      </c>
      <c r="C21" s="8" t="str">
        <f>IF(ISERROR(VLOOKUP(B21,Sheet2!$B$2:$C$21,2,FALSE)),Schedule_Updated!B21,VLOOKUP(B21,Sheet2!$B$2:$C$21,2,FALSE))</f>
        <v>Mahler1</v>
      </c>
      <c r="D21" s="8" t="s">
        <v>4</v>
      </c>
      <c r="E21" s="8">
        <f>VLOOKUP(B21,Schedule!$B$2:$E$29,4,FALSE)</f>
        <v>58</v>
      </c>
    </row>
    <row r="22" spans="2:5">
      <c r="B22" s="8" t="s">
        <v>66</v>
      </c>
      <c r="C22" s="8" t="str">
        <f>IF(ISERROR(VLOOKUP(B22,Sheet2!$B$2:$C$21,2,FALSE)),Schedule_Updated!B22,VLOOKUP(B22,Sheet2!$B$2:$C$21,2,FALSE))</f>
        <v>Mahler1</v>
      </c>
      <c r="E22" s="8">
        <f>VLOOKUP(B22,Schedule!$B$2:$E$29,4,FALSE)</f>
        <v>58</v>
      </c>
    </row>
    <row r="23" spans="2:5">
      <c r="B23" s="8" t="s">
        <v>69</v>
      </c>
      <c r="C23" s="8" t="str">
        <f>IF(ISERROR(VLOOKUP(B23,Sheet2!$B$2:$C$21,2,FALSE)),Schedule_Updated!B23,VLOOKUP(B23,Sheet2!$B$2:$C$21,2,FALSE))</f>
        <v>Robertson</v>
      </c>
      <c r="D23" s="8" t="s">
        <v>100</v>
      </c>
      <c r="E23" s="8">
        <f>VLOOKUP(B23,Schedule!$B$2:$E$29,4,FALSE)</f>
        <v>20</v>
      </c>
    </row>
    <row r="24" spans="2:5">
      <c r="B24" s="8" t="s">
        <v>69</v>
      </c>
      <c r="C24" s="8" t="str">
        <f>IF(ISERROR(VLOOKUP(B24,Sheet2!$B$2:$C$21,2,FALSE)),Schedule_Updated!B24,VLOOKUP(B24,Sheet2!$B$2:$C$21,2,FALSE))</f>
        <v>Robertson</v>
      </c>
      <c r="D24" s="8" t="s">
        <v>101</v>
      </c>
      <c r="E24" s="8">
        <f>VLOOKUP(B24,Schedule!$B$2:$E$29,4,FALSE)</f>
        <v>20</v>
      </c>
    </row>
    <row r="25" spans="2:5">
      <c r="B25" s="8" t="s">
        <v>69</v>
      </c>
      <c r="C25" s="8" t="str">
        <f>IF(ISERROR(VLOOKUP(B25,Sheet2!$B$2:$C$21,2,FALSE)),Schedule_Updated!B25,VLOOKUP(B25,Sheet2!$B$2:$C$21,2,FALSE))</f>
        <v>Robertson</v>
      </c>
      <c r="D25" s="8" t="s">
        <v>102</v>
      </c>
      <c r="E25" s="8">
        <f>VLOOKUP(B25,Schedule!$B$2:$E$29,4,FALSE)</f>
        <v>20</v>
      </c>
    </row>
    <row r="26" spans="2:5">
      <c r="B26" s="8" t="s">
        <v>69</v>
      </c>
      <c r="C26" s="8" t="str">
        <f>IF(ISERROR(VLOOKUP(B26,Sheet2!$B$2:$C$21,2,FALSE)),Schedule_Updated!B26,VLOOKUP(B26,Sheet2!$B$2:$C$21,2,FALSE))</f>
        <v>Robertson</v>
      </c>
      <c r="D26" s="8" t="s">
        <v>4</v>
      </c>
      <c r="E26" s="8">
        <f>VLOOKUP(B26,Schedule!$B$2:$E$29,4,FALSE)</f>
        <v>20</v>
      </c>
    </row>
    <row r="27" spans="2:5">
      <c r="B27" s="8" t="s">
        <v>69</v>
      </c>
      <c r="C27" s="8" t="str">
        <f>IF(ISERROR(VLOOKUP(B27,Sheet2!$B$2:$C$21,2,FALSE)),Schedule_Updated!B27,VLOOKUP(B27,Sheet2!$B$2:$C$21,2,FALSE))</f>
        <v>Robertson</v>
      </c>
      <c r="E27" s="8">
        <f>VLOOKUP(B27,Schedule!$B$2:$E$29,4,FALSE)</f>
        <v>20</v>
      </c>
    </row>
    <row r="28" spans="2:5">
      <c r="B28" s="8" t="s">
        <v>70</v>
      </c>
      <c r="C28" s="8" t="str">
        <f>IF(ISERROR(VLOOKUP(B28,Sheet2!$B$2:$C$21,2,FALSE)),Schedule_Updated!B28,VLOOKUP(B28,Sheet2!$B$2:$C$21,2,FALSE))</f>
        <v>Couret &amp; Venter</v>
      </c>
      <c r="D28" s="8" t="s">
        <v>100</v>
      </c>
      <c r="E28" s="8">
        <f>VLOOKUP(B28,Schedule!$B$2:$E$29,4,FALSE)</f>
        <v>13</v>
      </c>
    </row>
    <row r="29" spans="2:5">
      <c r="B29" s="8" t="s">
        <v>70</v>
      </c>
      <c r="C29" s="8" t="str">
        <f>IF(ISERROR(VLOOKUP(B29,Sheet2!$B$2:$C$21,2,FALSE)),Schedule_Updated!B29,VLOOKUP(B29,Sheet2!$B$2:$C$21,2,FALSE))</f>
        <v>Couret &amp; Venter</v>
      </c>
      <c r="D29" s="8" t="s">
        <v>101</v>
      </c>
      <c r="E29" s="8">
        <f>VLOOKUP(B29,Schedule!$B$2:$E$29,4,FALSE)</f>
        <v>13</v>
      </c>
    </row>
    <row r="30" spans="2:5">
      <c r="B30" s="8" t="s">
        <v>70</v>
      </c>
      <c r="C30" s="8" t="str">
        <f>IF(ISERROR(VLOOKUP(B30,Sheet2!$B$2:$C$21,2,FALSE)),Schedule_Updated!B30,VLOOKUP(B30,Sheet2!$B$2:$C$21,2,FALSE))</f>
        <v>Couret &amp; Venter</v>
      </c>
      <c r="D30" s="8" t="s">
        <v>102</v>
      </c>
      <c r="E30" s="8">
        <f>VLOOKUP(B30,Schedule!$B$2:$E$29,4,FALSE)</f>
        <v>13</v>
      </c>
    </row>
    <row r="31" spans="2:5">
      <c r="B31" s="8" t="s">
        <v>70</v>
      </c>
      <c r="C31" s="8" t="str">
        <f>IF(ISERROR(VLOOKUP(B31,Sheet2!$B$2:$C$21,2,FALSE)),Schedule_Updated!B31,VLOOKUP(B31,Sheet2!$B$2:$C$21,2,FALSE))</f>
        <v>Couret &amp; Venter</v>
      </c>
      <c r="D31" s="8" t="s">
        <v>4</v>
      </c>
      <c r="E31" s="8">
        <f>VLOOKUP(B31,Schedule!$B$2:$E$29,4,FALSE)</f>
        <v>13</v>
      </c>
    </row>
    <row r="32" spans="2:5">
      <c r="B32" s="8" t="s">
        <v>70</v>
      </c>
      <c r="C32" s="8" t="str">
        <f>IF(ISERROR(VLOOKUP(B32,Sheet2!$B$2:$C$21,2,FALSE)),Schedule_Updated!B32,VLOOKUP(B32,Sheet2!$B$2:$C$21,2,FALSE))</f>
        <v>Couret &amp; Venter</v>
      </c>
      <c r="E32" s="8">
        <f>VLOOKUP(B32,Schedule!$B$2:$E$29,4,FALSE)</f>
        <v>13</v>
      </c>
    </row>
    <row r="33" spans="1:9">
      <c r="B33" s="8" t="s">
        <v>72</v>
      </c>
      <c r="C33" s="8" t="str">
        <f>IF(ISERROR(VLOOKUP(B33,Sheet2!$B$2:$C$21,2,FALSE)),Schedule_Updated!B33,VLOOKUP(B33,Sheet2!$B$2:$C$21,2,FALSE))</f>
        <v>GLM</v>
      </c>
      <c r="D33" s="8" t="s">
        <v>100</v>
      </c>
      <c r="E33" s="8">
        <f>VLOOKUP(B33,Schedule!$B$2:$E$29,4,FALSE)</f>
        <v>82</v>
      </c>
    </row>
    <row r="34" spans="1:9">
      <c r="B34" s="8" t="s">
        <v>72</v>
      </c>
      <c r="C34" s="8" t="str">
        <f>IF(ISERROR(VLOOKUP(B34,Sheet2!$B$2:$C$21,2,FALSE)),Schedule_Updated!B34,VLOOKUP(B34,Sheet2!$B$2:$C$21,2,FALSE))</f>
        <v>GLM</v>
      </c>
      <c r="D34" s="8" t="s">
        <v>101</v>
      </c>
      <c r="E34" s="8">
        <f>VLOOKUP(B34,Schedule!$B$2:$E$29,4,FALSE)</f>
        <v>82</v>
      </c>
    </row>
    <row r="35" spans="1:9">
      <c r="B35" s="8" t="s">
        <v>72</v>
      </c>
      <c r="C35" s="8" t="str">
        <f>IF(ISERROR(VLOOKUP(B35,Sheet2!$B$2:$C$21,2,FALSE)),Schedule_Updated!B35,VLOOKUP(B35,Sheet2!$B$2:$C$21,2,FALSE))</f>
        <v>GLM</v>
      </c>
      <c r="D35" s="8" t="s">
        <v>102</v>
      </c>
      <c r="E35" s="8">
        <f>VLOOKUP(B35,Schedule!$B$2:$E$29,4,FALSE)</f>
        <v>82</v>
      </c>
    </row>
    <row r="36" spans="1:9">
      <c r="B36" s="8" t="s">
        <v>72</v>
      </c>
      <c r="C36" s="8" t="str">
        <f>IF(ISERROR(VLOOKUP(B36,Sheet2!$B$2:$C$21,2,FALSE)),Schedule_Updated!B36,VLOOKUP(B36,Sheet2!$B$2:$C$21,2,FALSE))</f>
        <v>GLM</v>
      </c>
      <c r="D36" s="8" t="s">
        <v>4</v>
      </c>
      <c r="E36" s="8">
        <f>VLOOKUP(B36,Schedule!$B$2:$E$29,4,FALSE)</f>
        <v>82</v>
      </c>
    </row>
    <row r="37" spans="1:9">
      <c r="B37" s="8" t="s">
        <v>72</v>
      </c>
      <c r="C37" s="8" t="str">
        <f>IF(ISERROR(VLOOKUP(B37,Sheet2!$B$2:$C$21,2,FALSE)),Schedule_Updated!B37,VLOOKUP(B37,Sheet2!$B$2:$C$21,2,FALSE))</f>
        <v>GLM</v>
      </c>
      <c r="E37" s="8">
        <f>VLOOKUP(B37,Schedule!$B$2:$E$29,4,FALSE)</f>
        <v>82</v>
      </c>
    </row>
    <row r="38" spans="1:9">
      <c r="B38" s="8" t="s">
        <v>48</v>
      </c>
      <c r="C38" s="8" t="str">
        <f>IF(ISERROR(VLOOKUP(B38,Sheet2!$B$2:$C$21,2,FALSE)),Schedule_Updated!B38,VLOOKUP(B38,Sheet2!$B$2:$C$21,2,FALSE))</f>
        <v>Retrospective</v>
      </c>
      <c r="D38" s="8" t="s">
        <v>100</v>
      </c>
      <c r="E38" s="8">
        <f>VLOOKUP(B38,Schedule!$B$2:$E$29,4,FALSE)</f>
        <v>14</v>
      </c>
    </row>
    <row r="39" spans="1:9">
      <c r="B39" s="8" t="s">
        <v>48</v>
      </c>
      <c r="C39" s="8" t="str">
        <f>IF(ISERROR(VLOOKUP(B39,Sheet2!$B$2:$C$21,2,FALSE)),Schedule_Updated!B39,VLOOKUP(B39,Sheet2!$B$2:$C$21,2,FALSE))</f>
        <v>Retrospective</v>
      </c>
      <c r="D39" s="8" t="s">
        <v>101</v>
      </c>
      <c r="E39" s="8">
        <f>VLOOKUP(B39,Schedule!$B$2:$E$29,4,FALSE)</f>
        <v>14</v>
      </c>
    </row>
    <row r="40" spans="1:9">
      <c r="B40" s="8" t="s">
        <v>48</v>
      </c>
      <c r="C40" s="8" t="str">
        <f>IF(ISERROR(VLOOKUP(B40,Sheet2!$B$2:$C$21,2,FALSE)),Schedule_Updated!B40,VLOOKUP(B40,Sheet2!$B$2:$C$21,2,FALSE))</f>
        <v>Retrospective</v>
      </c>
      <c r="D40" s="8" t="s">
        <v>102</v>
      </c>
      <c r="E40" s="8">
        <f>VLOOKUP(B40,Schedule!$B$2:$E$29,4,FALSE)</f>
        <v>14</v>
      </c>
    </row>
    <row r="41" spans="1:9">
      <c r="A41" s="8">
        <v>8.16</v>
      </c>
      <c r="B41" s="8" t="s">
        <v>48</v>
      </c>
      <c r="C41" s="8" t="str">
        <f>IF(ISERROR(VLOOKUP(B41,Sheet2!$B$2:$C$21,2,FALSE)),Schedule_Updated!B41,VLOOKUP(B41,Sheet2!$B$2:$C$21,2,FALSE))</f>
        <v>Retrospective</v>
      </c>
      <c r="D41" s="8" t="s">
        <v>4</v>
      </c>
      <c r="E41" s="8">
        <f>VLOOKUP(B41,Schedule!$B$2:$E$29,4,FALSE)</f>
        <v>14</v>
      </c>
      <c r="H41" s="13">
        <v>1.5</v>
      </c>
    </row>
    <row r="42" spans="1:9">
      <c r="B42" s="8" t="s">
        <v>48</v>
      </c>
      <c r="C42" s="8" t="str">
        <f>IF(ISERROR(VLOOKUP(B42,Sheet2!$B$2:$C$21,2,FALSE)),Schedule_Updated!B42,VLOOKUP(B42,Sheet2!$B$2:$C$21,2,FALSE))</f>
        <v>Retrospective</v>
      </c>
      <c r="E42" s="8">
        <f>VLOOKUP(B42,Schedule!$B$2:$E$29,4,FALSE)</f>
        <v>14</v>
      </c>
    </row>
    <row r="43" spans="1:9">
      <c r="B43" s="8" t="s">
        <v>35</v>
      </c>
      <c r="C43" s="8" t="str">
        <f>IF(ISERROR(VLOOKUP(B43,Sheet2!$B$2:$C$21,2,FALSE)),Schedule_Updated!B43,VLOOKUP(B43,Sheet2!$B$2:$C$21,2,FALSE))</f>
        <v>Retrospective</v>
      </c>
      <c r="D43" s="8" t="s">
        <v>100</v>
      </c>
      <c r="E43" s="8">
        <f>VLOOKUP(B43,Schedule!$B$2:$E$29,4,FALSE)</f>
        <v>37</v>
      </c>
    </row>
    <row r="44" spans="1:9">
      <c r="B44" s="8" t="s">
        <v>35</v>
      </c>
      <c r="C44" s="8" t="str">
        <f>IF(ISERROR(VLOOKUP(B44,Sheet2!$B$2:$C$21,2,FALSE)),Schedule_Updated!B44,VLOOKUP(B44,Sheet2!$B$2:$C$21,2,FALSE))</f>
        <v>Retrospective</v>
      </c>
      <c r="D44" s="8" t="s">
        <v>101</v>
      </c>
      <c r="E44" s="8">
        <f>VLOOKUP(B44,Schedule!$B$2:$E$29,4,FALSE)</f>
        <v>37</v>
      </c>
    </row>
    <row r="45" spans="1:9">
      <c r="B45" s="8" t="s">
        <v>35</v>
      </c>
      <c r="C45" s="8" t="str">
        <f>IF(ISERROR(VLOOKUP(B45,Sheet2!$B$2:$C$21,2,FALSE)),Schedule_Updated!B45,VLOOKUP(B45,Sheet2!$B$2:$C$21,2,FALSE))</f>
        <v>Retrospective</v>
      </c>
      <c r="D45" s="8" t="s">
        <v>102</v>
      </c>
      <c r="E45" s="8">
        <f>VLOOKUP(B45,Schedule!$B$2:$E$29,4,FALSE)</f>
        <v>37</v>
      </c>
      <c r="I45" s="13">
        <v>0.3</v>
      </c>
    </row>
    <row r="46" spans="1:9">
      <c r="A46" s="8">
        <v>8.18</v>
      </c>
      <c r="B46" s="8" t="s">
        <v>35</v>
      </c>
      <c r="C46" s="8" t="str">
        <f>IF(ISERROR(VLOOKUP(B46,Sheet2!$B$2:$C$21,2,FALSE)),Schedule_Updated!B46,VLOOKUP(B46,Sheet2!$B$2:$C$21,2,FALSE))</f>
        <v>Retrospective</v>
      </c>
      <c r="D46" s="8" t="s">
        <v>4</v>
      </c>
      <c r="E46" s="8">
        <f>VLOOKUP(B46,Schedule!$B$2:$E$29,4,FALSE)</f>
        <v>37</v>
      </c>
      <c r="I46" s="13">
        <v>0.7</v>
      </c>
    </row>
    <row r="47" spans="1:9">
      <c r="B47" s="8" t="s">
        <v>35</v>
      </c>
      <c r="C47" s="8" t="str">
        <f>IF(ISERROR(VLOOKUP(B47,Sheet2!$B$2:$C$21,2,FALSE)),Schedule_Updated!B47,VLOOKUP(B47,Sheet2!$B$2:$C$21,2,FALSE))</f>
        <v>Retrospective</v>
      </c>
      <c r="E47" s="8">
        <f>VLOOKUP(B47,Schedule!$B$2:$E$29,4,FALSE)</f>
        <v>37</v>
      </c>
    </row>
    <row r="48" spans="1:9">
      <c r="B48" s="8" t="s">
        <v>31</v>
      </c>
      <c r="C48" s="8" t="str">
        <f>IF(ISERROR(VLOOKUP(B48,Sheet2!$B$2:$C$21,2,FALSE)),Schedule_Updated!B48,VLOOKUP(B48,Sheet2!$B$2:$C$21,2,FALSE))</f>
        <v>Retrospective</v>
      </c>
      <c r="D48" s="8" t="s">
        <v>100</v>
      </c>
      <c r="E48" s="8">
        <f>VLOOKUP(B48,Schedule!$B$2:$E$29,4,FALSE)</f>
        <v>14</v>
      </c>
    </row>
    <row r="49" spans="1:9">
      <c r="B49" s="8" t="s">
        <v>31</v>
      </c>
      <c r="C49" s="8" t="str">
        <f>IF(ISERROR(VLOOKUP(B49,Sheet2!$B$2:$C$21,2,FALSE)),Schedule_Updated!B49,VLOOKUP(B49,Sheet2!$B$2:$C$21,2,FALSE))</f>
        <v>Retrospective</v>
      </c>
      <c r="D49" s="8" t="s">
        <v>101</v>
      </c>
      <c r="E49" s="8">
        <f>VLOOKUP(B49,Schedule!$B$2:$E$29,4,FALSE)</f>
        <v>14</v>
      </c>
    </row>
    <row r="50" spans="1:9">
      <c r="B50" s="8" t="s">
        <v>31</v>
      </c>
      <c r="C50" s="8" t="str">
        <f>IF(ISERROR(VLOOKUP(B50,Sheet2!$B$2:$C$21,2,FALSE)),Schedule_Updated!B50,VLOOKUP(B50,Sheet2!$B$2:$C$21,2,FALSE))</f>
        <v>Retrospective</v>
      </c>
      <c r="D50" s="8" t="s">
        <v>102</v>
      </c>
      <c r="E50" s="8">
        <f>VLOOKUP(B50,Schedule!$B$2:$E$29,4,FALSE)</f>
        <v>14</v>
      </c>
    </row>
    <row r="51" spans="1:9">
      <c r="A51" s="8">
        <v>8.19</v>
      </c>
      <c r="B51" s="8" t="s">
        <v>31</v>
      </c>
      <c r="C51" s="8" t="str">
        <f>IF(ISERROR(VLOOKUP(B51,Sheet2!$B$2:$C$21,2,FALSE)),Schedule_Updated!B51,VLOOKUP(B51,Sheet2!$B$2:$C$21,2,FALSE))</f>
        <v>Retrospective</v>
      </c>
      <c r="D51" s="8" t="s">
        <v>4</v>
      </c>
      <c r="E51" s="8">
        <f>VLOOKUP(B51,Schedule!$B$2:$E$29,4,FALSE)</f>
        <v>14</v>
      </c>
    </row>
    <row r="52" spans="1:9">
      <c r="B52" s="8" t="s">
        <v>31</v>
      </c>
      <c r="C52" s="8" t="str">
        <f>IF(ISERROR(VLOOKUP(B52,Sheet2!$B$2:$C$21,2,FALSE)),Schedule_Updated!B52,VLOOKUP(B52,Sheet2!$B$2:$C$21,2,FALSE))</f>
        <v>Retrospective</v>
      </c>
      <c r="E52" s="8">
        <f>VLOOKUP(B52,Schedule!$B$2:$E$29,4,FALSE)</f>
        <v>14</v>
      </c>
    </row>
    <row r="53" spans="1:9">
      <c r="A53" s="10" t="s">
        <v>44</v>
      </c>
      <c r="B53" s="8" t="s">
        <v>40</v>
      </c>
      <c r="C53" s="8" t="str">
        <f>IF(ISERROR(VLOOKUP(B53,Sheet2!$B$2:$C$21,2,FALSE)),Schedule_Updated!B53,VLOOKUP(B53,Sheet2!$B$2:$C$21,2,FALSE))</f>
        <v>Retrospective</v>
      </c>
      <c r="D53" s="8" t="s">
        <v>100</v>
      </c>
      <c r="E53" s="8">
        <f>VLOOKUP(B53,Schedule!$B$2:$E$29,4,FALSE)</f>
        <v>24</v>
      </c>
      <c r="F53" s="13">
        <v>1</v>
      </c>
      <c r="G53" s="13">
        <v>1</v>
      </c>
      <c r="I53" s="13">
        <v>0.8</v>
      </c>
    </row>
    <row r="54" spans="1:9">
      <c r="A54" s="10"/>
      <c r="B54" s="8" t="s">
        <v>40</v>
      </c>
      <c r="C54" s="8" t="str">
        <f>IF(ISERROR(VLOOKUP(B54,Sheet2!$B$2:$C$21,2,FALSE)),Schedule_Updated!B54,VLOOKUP(B54,Sheet2!$B$2:$C$21,2,FALSE))</f>
        <v>Retrospective</v>
      </c>
      <c r="D54" s="8" t="s">
        <v>101</v>
      </c>
      <c r="E54" s="8">
        <f>VLOOKUP(B54,Schedule!$B$2:$E$29,4,FALSE)</f>
        <v>24</v>
      </c>
    </row>
    <row r="55" spans="1:9">
      <c r="A55" s="10"/>
      <c r="B55" s="8" t="s">
        <v>40</v>
      </c>
      <c r="C55" s="8" t="str">
        <f>IF(ISERROR(VLOOKUP(B55,Sheet2!$B$2:$C$21,2,FALSE)),Schedule_Updated!B55,VLOOKUP(B55,Sheet2!$B$2:$C$21,2,FALSE))</f>
        <v>Retrospective</v>
      </c>
      <c r="D55" s="8" t="s">
        <v>102</v>
      </c>
      <c r="E55" s="8">
        <f>VLOOKUP(B55,Schedule!$B$2:$E$29,4,FALSE)</f>
        <v>24</v>
      </c>
    </row>
    <row r="56" spans="1:9">
      <c r="A56" s="10"/>
      <c r="B56" s="8" t="s">
        <v>40</v>
      </c>
      <c r="C56" s="8" t="str">
        <f>IF(ISERROR(VLOOKUP(B56,Sheet2!$B$2:$C$21,2,FALSE)),Schedule_Updated!B56,VLOOKUP(B56,Sheet2!$B$2:$C$21,2,FALSE))</f>
        <v>Retrospective</v>
      </c>
      <c r="D56" s="8" t="s">
        <v>4</v>
      </c>
      <c r="E56" s="8">
        <f>VLOOKUP(B56,Schedule!$B$2:$E$29,4,FALSE)</f>
        <v>24</v>
      </c>
    </row>
    <row r="57" spans="1:9">
      <c r="A57" s="10"/>
      <c r="B57" s="8" t="s">
        <v>40</v>
      </c>
      <c r="C57" s="8" t="str">
        <f>IF(ISERROR(VLOOKUP(B57,Sheet2!$B$2:$C$21,2,FALSE)),Schedule_Updated!B57,VLOOKUP(B57,Sheet2!$B$2:$C$21,2,FALSE))</f>
        <v>Retrospective</v>
      </c>
      <c r="E57" s="8">
        <f>VLOOKUP(B57,Schedule!$B$2:$E$29,4,FALSE)</f>
        <v>24</v>
      </c>
    </row>
    <row r="58" spans="1:9">
      <c r="A58" s="10" t="s">
        <v>44</v>
      </c>
      <c r="B58" s="8" t="s">
        <v>45</v>
      </c>
      <c r="C58" s="8" t="str">
        <f>IF(ISERROR(VLOOKUP(B58,Sheet2!$B$2:$C$21,2,FALSE)),Schedule_Updated!B58,VLOOKUP(B58,Sheet2!$B$2:$C$21,2,FALSE))</f>
        <v>Retrospective</v>
      </c>
      <c r="D58" s="8" t="s">
        <v>100</v>
      </c>
      <c r="E58" s="8">
        <f>VLOOKUP(B58,Schedule!$B$2:$E$29,4,FALSE)</f>
        <v>13</v>
      </c>
    </row>
    <row r="59" spans="1:9">
      <c r="B59" s="8" t="s">
        <v>45</v>
      </c>
      <c r="C59" s="8" t="str">
        <f>IF(ISERROR(VLOOKUP(B59,Sheet2!$B$2:$C$21,2,FALSE)),Schedule_Updated!B59,VLOOKUP(B59,Sheet2!$B$2:$C$21,2,FALSE))</f>
        <v>Retrospective</v>
      </c>
      <c r="D59" s="8" t="s">
        <v>101</v>
      </c>
      <c r="E59" s="8">
        <f>VLOOKUP(B59,Schedule!$B$2:$E$29,4,FALSE)</f>
        <v>13</v>
      </c>
    </row>
    <row r="60" spans="1:9">
      <c r="B60" s="8" t="s">
        <v>45</v>
      </c>
      <c r="C60" s="8" t="str">
        <f>IF(ISERROR(VLOOKUP(B60,Sheet2!$B$2:$C$21,2,FALSE)),Schedule_Updated!B60,VLOOKUP(B60,Sheet2!$B$2:$C$21,2,FALSE))</f>
        <v>Retrospective</v>
      </c>
      <c r="D60" s="8" t="s">
        <v>102</v>
      </c>
      <c r="E60" s="8">
        <f>VLOOKUP(B60,Schedule!$B$2:$E$29,4,FALSE)</f>
        <v>13</v>
      </c>
    </row>
    <row r="61" spans="1:9">
      <c r="B61" s="8" t="s">
        <v>45</v>
      </c>
      <c r="C61" s="8" t="str">
        <f>IF(ISERROR(VLOOKUP(B61,Sheet2!$B$2:$C$21,2,FALSE)),Schedule_Updated!B61,VLOOKUP(B61,Sheet2!$B$2:$C$21,2,FALSE))</f>
        <v>Retrospective</v>
      </c>
      <c r="D61" s="8" t="s">
        <v>4</v>
      </c>
      <c r="E61" s="8">
        <f>VLOOKUP(B61,Schedule!$B$2:$E$29,4,FALSE)</f>
        <v>13</v>
      </c>
    </row>
    <row r="62" spans="1:9">
      <c r="B62" s="8" t="s">
        <v>45</v>
      </c>
      <c r="C62" s="8" t="str">
        <f>IF(ISERROR(VLOOKUP(B62,Sheet2!$B$2:$C$21,2,FALSE)),Schedule_Updated!B62,VLOOKUP(B62,Sheet2!$B$2:$C$21,2,FALSE))</f>
        <v>Retrospective</v>
      </c>
      <c r="E62" s="8">
        <f>VLOOKUP(B62,Schedule!$B$2:$E$29,4,FALSE)</f>
        <v>13</v>
      </c>
    </row>
    <row r="63" spans="1:9">
      <c r="B63" s="8" t="s">
        <v>57</v>
      </c>
      <c r="C63" s="8" t="str">
        <f>IF(ISERROR(VLOOKUP(B63,Sheet2!$B$2:$C$21,2,FALSE)),Schedule_Updated!B63,VLOOKUP(B63,Sheet2!$B$2:$C$21,2,FALSE))</f>
        <v>Retrospective</v>
      </c>
      <c r="D63" s="8" t="s">
        <v>100</v>
      </c>
      <c r="E63" s="8">
        <f>VLOOKUP(B63,Schedule!$B$2:$E$29,4,FALSE)</f>
        <v>0</v>
      </c>
    </row>
    <row r="64" spans="1:9">
      <c r="B64" s="8" t="s">
        <v>57</v>
      </c>
      <c r="C64" s="8" t="str">
        <f>IF(ISERROR(VLOOKUP(B64,Sheet2!$B$2:$C$21,2,FALSE)),Schedule_Updated!B64,VLOOKUP(B64,Sheet2!$B$2:$C$21,2,FALSE))</f>
        <v>Retrospective</v>
      </c>
      <c r="D64" s="8" t="s">
        <v>101</v>
      </c>
      <c r="E64" s="8">
        <f>VLOOKUP(B64,Schedule!$B$2:$E$29,4,FALSE)</f>
        <v>0</v>
      </c>
    </row>
    <row r="65" spans="1:8">
      <c r="B65" s="8" t="s">
        <v>57</v>
      </c>
      <c r="C65" s="8" t="str">
        <f>IF(ISERROR(VLOOKUP(B65,Sheet2!$B$2:$C$21,2,FALSE)),Schedule_Updated!B65,VLOOKUP(B65,Sheet2!$B$2:$C$21,2,FALSE))</f>
        <v>Retrospective</v>
      </c>
      <c r="D65" s="8" t="s">
        <v>102</v>
      </c>
      <c r="E65" s="8">
        <f>VLOOKUP(B65,Schedule!$B$2:$E$29,4,FALSE)</f>
        <v>0</v>
      </c>
    </row>
    <row r="66" spans="1:8">
      <c r="B66" s="8" t="s">
        <v>57</v>
      </c>
      <c r="C66" s="8" t="str">
        <f>IF(ISERROR(VLOOKUP(B66,Sheet2!$B$2:$C$21,2,FALSE)),Schedule_Updated!B66,VLOOKUP(B66,Sheet2!$B$2:$C$21,2,FALSE))</f>
        <v>Retrospective</v>
      </c>
      <c r="D66" s="8" t="s">
        <v>4</v>
      </c>
      <c r="E66" s="8">
        <f>VLOOKUP(B66,Schedule!$B$2:$E$29,4,FALSE)</f>
        <v>0</v>
      </c>
    </row>
    <row r="67" spans="1:8">
      <c r="B67" s="8" t="s">
        <v>57</v>
      </c>
      <c r="C67" s="8" t="str">
        <f>IF(ISERROR(VLOOKUP(B67,Sheet2!$B$2:$C$21,2,FALSE)),Schedule_Updated!B67,VLOOKUP(B67,Sheet2!$B$2:$C$21,2,FALSE))</f>
        <v>Retrospective</v>
      </c>
      <c r="E67" s="8">
        <f>VLOOKUP(B67,Schedule!$B$2:$E$29,4,FALSE)</f>
        <v>0</v>
      </c>
    </row>
    <row r="68" spans="1:8">
      <c r="B68" s="8" t="s">
        <v>13</v>
      </c>
      <c r="C68" s="8" t="str">
        <f>IF(ISERROR(VLOOKUP(B68,Sheet2!$B$2:$C$21,2,FALSE)),Schedule_Updated!B68,VLOOKUP(B68,Sheet2!$B$2:$C$21,2,FALSE))</f>
        <v xml:space="preserve">Excess factor </v>
      </c>
      <c r="D68" s="8" t="s">
        <v>100</v>
      </c>
      <c r="E68" s="8">
        <f>VLOOKUP(B68,Schedule!$B$2:$E$29,4,FALSE)</f>
        <v>16</v>
      </c>
    </row>
    <row r="69" spans="1:8">
      <c r="A69" s="2" t="s">
        <v>19</v>
      </c>
      <c r="B69" s="8" t="s">
        <v>13</v>
      </c>
      <c r="C69" s="8" t="str">
        <f>IF(ISERROR(VLOOKUP(B69,Sheet2!$B$2:$C$21,2,FALSE)),Schedule_Updated!B69,VLOOKUP(B69,Sheet2!$B$2:$C$21,2,FALSE))</f>
        <v xml:space="preserve">Excess factor </v>
      </c>
      <c r="D69" s="8" t="s">
        <v>101</v>
      </c>
      <c r="E69" s="8">
        <f>VLOOKUP(B69,Schedule!$B$2:$E$29,4,FALSE)</f>
        <v>16</v>
      </c>
      <c r="F69" s="13">
        <v>0.5</v>
      </c>
    </row>
    <row r="70" spans="1:8">
      <c r="B70" s="8" t="s">
        <v>13</v>
      </c>
      <c r="C70" s="8" t="str">
        <f>IF(ISERROR(VLOOKUP(B70,Sheet2!$B$2:$C$21,2,FALSE)),Schedule_Updated!B70,VLOOKUP(B70,Sheet2!$B$2:$C$21,2,FALSE))</f>
        <v xml:space="preserve">Excess factor </v>
      </c>
      <c r="D70" s="8" t="s">
        <v>102</v>
      </c>
      <c r="E70" s="8">
        <f>VLOOKUP(B70,Schedule!$B$2:$E$29,4,FALSE)</f>
        <v>16</v>
      </c>
    </row>
    <row r="71" spans="1:8">
      <c r="B71" s="8" t="s">
        <v>13</v>
      </c>
      <c r="C71" s="8" t="str">
        <f>IF(ISERROR(VLOOKUP(B71,Sheet2!$B$2:$C$21,2,FALSE)),Schedule_Updated!B71,VLOOKUP(B71,Sheet2!$B$2:$C$21,2,FALSE))</f>
        <v xml:space="preserve">Excess factor </v>
      </c>
      <c r="D71" s="8" t="s">
        <v>4</v>
      </c>
      <c r="E71" s="8">
        <f>VLOOKUP(B71,Schedule!$B$2:$E$29,4,FALSE)</f>
        <v>16</v>
      </c>
    </row>
    <row r="72" spans="1:8">
      <c r="B72" s="8" t="s">
        <v>13</v>
      </c>
      <c r="C72" s="8" t="str">
        <f>IF(ISERROR(VLOOKUP(B72,Sheet2!$B$2:$C$21,2,FALSE)),Schedule_Updated!B72,VLOOKUP(B72,Sheet2!$B$2:$C$21,2,FALSE))</f>
        <v xml:space="preserve">Excess factor </v>
      </c>
      <c r="E72" s="8">
        <f>VLOOKUP(B72,Schedule!$B$2:$E$29,4,FALSE)</f>
        <v>16</v>
      </c>
    </row>
    <row r="73" spans="1:8">
      <c r="B73" s="8" t="s">
        <v>27</v>
      </c>
      <c r="C73" s="8" t="str">
        <f>IF(ISERROR(VLOOKUP(B73,Sheet2!$B$2:$C$21,2,FALSE)),Schedule_Updated!B73,VLOOKUP(B73,Sheet2!$B$2:$C$21,2,FALSE))</f>
        <v>ILF/Excess</v>
      </c>
      <c r="D73" s="8" t="s">
        <v>100</v>
      </c>
      <c r="E73" s="8">
        <f>VLOOKUP(B73,Schedule!$B$2:$E$29,4,FALSE)</f>
        <v>28</v>
      </c>
    </row>
    <row r="74" spans="1:8">
      <c r="A74" s="2">
        <v>8.16</v>
      </c>
      <c r="B74" s="8" t="s">
        <v>27</v>
      </c>
      <c r="C74" s="8" t="str">
        <f>IF(ISERROR(VLOOKUP(B74,Sheet2!$B$2:$C$21,2,FALSE)),Schedule_Updated!B74,VLOOKUP(B74,Sheet2!$B$2:$C$21,2,FALSE))</f>
        <v>ILF/Excess</v>
      </c>
      <c r="D74" s="8" t="s">
        <v>101</v>
      </c>
      <c r="E74" s="8">
        <f>VLOOKUP(B74,Schedule!$B$2:$E$29,4,FALSE)</f>
        <v>28</v>
      </c>
      <c r="F74" s="13">
        <v>0.5</v>
      </c>
      <c r="G74" s="13">
        <v>0.5</v>
      </c>
    </row>
    <row r="75" spans="1:8">
      <c r="B75" s="8" t="s">
        <v>27</v>
      </c>
      <c r="C75" s="8" t="str">
        <f>IF(ISERROR(VLOOKUP(B75,Sheet2!$B$2:$C$21,2,FALSE)),Schedule_Updated!B75,VLOOKUP(B75,Sheet2!$B$2:$C$21,2,FALSE))</f>
        <v>ILF/Excess</v>
      </c>
      <c r="D75" s="8" t="s">
        <v>102</v>
      </c>
      <c r="E75" s="8">
        <f>VLOOKUP(B75,Schedule!$B$2:$E$29,4,FALSE)</f>
        <v>28</v>
      </c>
    </row>
    <row r="76" spans="1:8">
      <c r="B76" s="8" t="s">
        <v>27</v>
      </c>
      <c r="C76" s="8" t="str">
        <f>IF(ISERROR(VLOOKUP(B76,Sheet2!$B$2:$C$21,2,FALSE)),Schedule_Updated!B76,VLOOKUP(B76,Sheet2!$B$2:$C$21,2,FALSE))</f>
        <v>ILF/Excess</v>
      </c>
      <c r="D76" s="8" t="s">
        <v>4</v>
      </c>
      <c r="E76" s="8">
        <f>VLOOKUP(B76,Schedule!$B$2:$E$29,4,FALSE)</f>
        <v>28</v>
      </c>
    </row>
    <row r="77" spans="1:8">
      <c r="B77" s="8" t="s">
        <v>27</v>
      </c>
      <c r="C77" s="8" t="str">
        <f>IF(ISERROR(VLOOKUP(B77,Sheet2!$B$2:$C$21,2,FALSE)),Schedule_Updated!B77,VLOOKUP(B77,Sheet2!$B$2:$C$21,2,FALSE))</f>
        <v>ILF/Excess</v>
      </c>
      <c r="E77" s="8">
        <f>VLOOKUP(B77,Schedule!$B$2:$E$29,4,FALSE)</f>
        <v>28</v>
      </c>
    </row>
    <row r="78" spans="1:8">
      <c r="B78" s="8" t="s">
        <v>21</v>
      </c>
      <c r="C78" s="8" t="str">
        <f>IF(ISERROR(VLOOKUP(B78,Sheet2!$B$2:$C$21,2,FALSE)),Schedule_Updated!B78,VLOOKUP(B78,Sheet2!$B$2:$C$21,2,FALSE))</f>
        <v xml:space="preserve">Excess factor </v>
      </c>
      <c r="D78" s="8" t="s">
        <v>100</v>
      </c>
      <c r="E78" s="8">
        <f>VLOOKUP(B78,Schedule!$B$2:$E$29,4,FALSE)</f>
        <v>32</v>
      </c>
    </row>
    <row r="79" spans="1:8">
      <c r="A79" s="2">
        <v>8.17</v>
      </c>
      <c r="B79" s="8" t="s">
        <v>21</v>
      </c>
      <c r="C79" s="8" t="str">
        <f>IF(ISERROR(VLOOKUP(B79,Sheet2!$B$2:$C$21,2,FALSE)),Schedule_Updated!B79,VLOOKUP(B79,Sheet2!$B$2:$C$21,2,FALSE))</f>
        <v xml:space="preserve">Excess factor </v>
      </c>
      <c r="D79" s="8" t="s">
        <v>101</v>
      </c>
      <c r="E79" s="8">
        <f>VLOOKUP(B79,Schedule!$B$2:$E$29,4,FALSE)</f>
        <v>32</v>
      </c>
      <c r="H79" s="13">
        <v>1</v>
      </c>
    </row>
    <row r="80" spans="1:8">
      <c r="B80" s="8" t="s">
        <v>21</v>
      </c>
      <c r="C80" s="8" t="str">
        <f>IF(ISERROR(VLOOKUP(B80,Sheet2!$B$2:$C$21,2,FALSE)),Schedule_Updated!B80,VLOOKUP(B80,Sheet2!$B$2:$C$21,2,FALSE))</f>
        <v xml:space="preserve">Excess factor </v>
      </c>
      <c r="D80" s="8" t="s">
        <v>102</v>
      </c>
      <c r="E80" s="8">
        <f>VLOOKUP(B80,Schedule!$B$2:$E$29,4,FALSE)</f>
        <v>32</v>
      </c>
    </row>
    <row r="81" spans="1:9">
      <c r="B81" s="8" t="s">
        <v>21</v>
      </c>
      <c r="C81" s="8" t="str">
        <f>IF(ISERROR(VLOOKUP(B81,Sheet2!$B$2:$C$21,2,FALSE)),Schedule_Updated!B81,VLOOKUP(B81,Sheet2!$B$2:$C$21,2,FALSE))</f>
        <v xml:space="preserve">Excess factor </v>
      </c>
      <c r="D81" s="8" t="s">
        <v>4</v>
      </c>
      <c r="E81" s="8">
        <f>VLOOKUP(B81,Schedule!$B$2:$E$29,4,FALSE)</f>
        <v>32</v>
      </c>
    </row>
    <row r="82" spans="1:9">
      <c r="B82" s="8" t="s">
        <v>21</v>
      </c>
      <c r="C82" s="8" t="str">
        <f>IF(ISERROR(VLOOKUP(B82,Sheet2!$B$2:$C$21,2,FALSE)),Schedule_Updated!B82,VLOOKUP(B82,Sheet2!$B$2:$C$21,2,FALSE))</f>
        <v xml:space="preserve">Excess factor </v>
      </c>
      <c r="E82" s="8">
        <f>VLOOKUP(B82,Schedule!$B$2:$E$29,4,FALSE)</f>
        <v>32</v>
      </c>
    </row>
    <row r="83" spans="1:9">
      <c r="B83" s="8" t="s">
        <v>38</v>
      </c>
      <c r="C83" s="8" t="str">
        <f>IF(ISERROR(VLOOKUP(B83,Sheet2!$B$2:$C$21,2,FALSE)),Schedule_Updated!B83,VLOOKUP(B83,Sheet2!$B$2:$C$21,2,FALSE))</f>
        <v xml:space="preserve">Excess factor </v>
      </c>
      <c r="D83" s="8" t="s">
        <v>100</v>
      </c>
      <c r="E83" s="8">
        <f>VLOOKUP(B83,Schedule!$B$2:$E$29,4,FALSE)</f>
        <v>25</v>
      </c>
    </row>
    <row r="84" spans="1:9">
      <c r="A84" s="2">
        <v>8.18</v>
      </c>
      <c r="B84" s="8" t="s">
        <v>38</v>
      </c>
      <c r="C84" s="8" t="str">
        <f>IF(ISERROR(VLOOKUP(B84,Sheet2!$B$2:$C$21,2,FALSE)),Schedule_Updated!B84,VLOOKUP(B84,Sheet2!$B$2:$C$21,2,FALSE))</f>
        <v xml:space="preserve">Excess factor </v>
      </c>
      <c r="D84" s="8" t="s">
        <v>101</v>
      </c>
      <c r="E84" s="8">
        <f>VLOOKUP(B84,Schedule!$B$2:$E$29,4,FALSE)</f>
        <v>25</v>
      </c>
      <c r="I84" s="13">
        <v>0.5</v>
      </c>
    </row>
    <row r="85" spans="1:9">
      <c r="B85" s="8" t="s">
        <v>38</v>
      </c>
      <c r="C85" s="8" t="str">
        <f>IF(ISERROR(VLOOKUP(B85,Sheet2!$B$2:$C$21,2,FALSE)),Schedule_Updated!B85,VLOOKUP(B85,Sheet2!$B$2:$C$21,2,FALSE))</f>
        <v xml:space="preserve">Excess factor </v>
      </c>
      <c r="D85" s="8" t="s">
        <v>102</v>
      </c>
      <c r="E85" s="8">
        <f>VLOOKUP(B85,Schedule!$B$2:$E$29,4,FALSE)</f>
        <v>25</v>
      </c>
    </row>
    <row r="86" spans="1:9">
      <c r="B86" s="8" t="s">
        <v>38</v>
      </c>
      <c r="C86" s="8" t="str">
        <f>IF(ISERROR(VLOOKUP(B86,Sheet2!$B$2:$C$21,2,FALSE)),Schedule_Updated!B86,VLOOKUP(B86,Sheet2!$B$2:$C$21,2,FALSE))</f>
        <v xml:space="preserve">Excess factor </v>
      </c>
      <c r="D86" s="8" t="s">
        <v>4</v>
      </c>
      <c r="E86" s="8">
        <f>VLOOKUP(B86,Schedule!$B$2:$E$29,4,FALSE)</f>
        <v>25</v>
      </c>
    </row>
    <row r="87" spans="1:9">
      <c r="B87" s="8" t="s">
        <v>38</v>
      </c>
      <c r="C87" s="8" t="str">
        <f>IF(ISERROR(VLOOKUP(B87,Sheet2!$B$2:$C$21,2,FALSE)),Schedule_Updated!B87,VLOOKUP(B87,Sheet2!$B$2:$C$21,2,FALSE))</f>
        <v xml:space="preserve">Excess factor </v>
      </c>
      <c r="E87" s="8">
        <f>VLOOKUP(B87,Schedule!$B$2:$E$29,4,FALSE)</f>
        <v>25</v>
      </c>
    </row>
    <row r="88" spans="1:9">
      <c r="A88" s="2" t="s">
        <v>51</v>
      </c>
      <c r="B88" s="8" t="s">
        <v>50</v>
      </c>
      <c r="C88" s="8" t="str">
        <f>IF(ISERROR(VLOOKUP(B88,Sheet2!$B$2:$C$21,2,FALSE)),Schedule_Updated!B88,VLOOKUP(B88,Sheet2!$B$2:$C$21,2,FALSE))</f>
        <v>Experience</v>
      </c>
      <c r="D88" s="8" t="s">
        <v>100</v>
      </c>
      <c r="E88" s="8">
        <f>VLOOKUP(B88,Schedule!$B$2:$E$29,4,FALSE)</f>
        <v>25</v>
      </c>
      <c r="F88" s="13">
        <v>1</v>
      </c>
      <c r="G88" s="13">
        <v>1</v>
      </c>
    </row>
    <row r="89" spans="1:9">
      <c r="B89" s="8" t="s">
        <v>50</v>
      </c>
      <c r="C89" s="8" t="str">
        <f>IF(ISERROR(VLOOKUP(B89,Sheet2!$B$2:$C$21,2,FALSE)),Schedule_Updated!B89,VLOOKUP(B89,Sheet2!$B$2:$C$21,2,FALSE))</f>
        <v>Experience</v>
      </c>
      <c r="D89" s="8" t="s">
        <v>101</v>
      </c>
      <c r="E89" s="8">
        <f>VLOOKUP(B89,Schedule!$B$2:$E$29,4,FALSE)</f>
        <v>25</v>
      </c>
    </row>
    <row r="90" spans="1:9">
      <c r="B90" s="8" t="s">
        <v>50</v>
      </c>
      <c r="C90" s="8" t="str">
        <f>IF(ISERROR(VLOOKUP(B90,Sheet2!$B$2:$C$21,2,FALSE)),Schedule_Updated!B90,VLOOKUP(B90,Sheet2!$B$2:$C$21,2,FALSE))</f>
        <v>Experience</v>
      </c>
      <c r="D90" s="8" t="s">
        <v>102</v>
      </c>
      <c r="E90" s="8">
        <f>VLOOKUP(B90,Schedule!$B$2:$E$29,4,FALSE)</f>
        <v>25</v>
      </c>
    </row>
    <row r="91" spans="1:9">
      <c r="B91" s="8" t="s">
        <v>50</v>
      </c>
      <c r="C91" s="8" t="str">
        <f>IF(ISERROR(VLOOKUP(B91,Sheet2!$B$2:$C$21,2,FALSE)),Schedule_Updated!B91,VLOOKUP(B91,Sheet2!$B$2:$C$21,2,FALSE))</f>
        <v>Experience</v>
      </c>
      <c r="D91" s="8" t="s">
        <v>4</v>
      </c>
      <c r="E91" s="8">
        <f>VLOOKUP(B91,Schedule!$B$2:$E$29,4,FALSE)</f>
        <v>25</v>
      </c>
    </row>
    <row r="92" spans="1:9">
      <c r="B92" s="8" t="s">
        <v>50</v>
      </c>
      <c r="C92" s="8" t="str">
        <f>IF(ISERROR(VLOOKUP(B92,Sheet2!$B$2:$C$21,2,FALSE)),Schedule_Updated!B92,VLOOKUP(B92,Sheet2!$B$2:$C$21,2,FALSE))</f>
        <v>Experience</v>
      </c>
      <c r="E92" s="8">
        <f>VLOOKUP(B92,Schedule!$B$2:$E$29,4,FALSE)</f>
        <v>25</v>
      </c>
    </row>
    <row r="93" spans="1:9">
      <c r="B93" s="8" t="s">
        <v>56</v>
      </c>
      <c r="C93" s="8" t="str">
        <f>IF(ISERROR(VLOOKUP(B93,Sheet2!$B$2:$C$21,2,FALSE)),Schedule_Updated!B93,VLOOKUP(B93,Sheet2!$B$2:$C$21,2,FALSE))</f>
        <v>Experience</v>
      </c>
      <c r="D93" s="8" t="s">
        <v>100</v>
      </c>
      <c r="E93" s="8">
        <f>VLOOKUP(B93,Schedule!$B$2:$E$29,4,FALSE)</f>
        <v>0</v>
      </c>
    </row>
    <row r="94" spans="1:9">
      <c r="B94" s="8" t="s">
        <v>56</v>
      </c>
      <c r="C94" s="8" t="str">
        <f>IF(ISERROR(VLOOKUP(B94,Sheet2!$B$2:$C$21,2,FALSE)),Schedule_Updated!B94,VLOOKUP(B94,Sheet2!$B$2:$C$21,2,FALSE))</f>
        <v>Experience</v>
      </c>
      <c r="D94" s="8" t="s">
        <v>101</v>
      </c>
      <c r="E94" s="8">
        <f>VLOOKUP(B94,Schedule!$B$2:$E$29,4,FALSE)</f>
        <v>0</v>
      </c>
    </row>
    <row r="95" spans="1:9">
      <c r="B95" s="8" t="s">
        <v>56</v>
      </c>
      <c r="C95" s="8" t="str">
        <f>IF(ISERROR(VLOOKUP(B95,Sheet2!$B$2:$C$21,2,FALSE)),Schedule_Updated!B95,VLOOKUP(B95,Sheet2!$B$2:$C$21,2,FALSE))</f>
        <v>Experience</v>
      </c>
      <c r="D95" s="8" t="s">
        <v>102</v>
      </c>
      <c r="E95" s="8">
        <f>VLOOKUP(B95,Schedule!$B$2:$E$29,4,FALSE)</f>
        <v>0</v>
      </c>
    </row>
    <row r="96" spans="1:9">
      <c r="B96" s="8" t="s">
        <v>56</v>
      </c>
      <c r="C96" s="8" t="str">
        <f>IF(ISERROR(VLOOKUP(B96,Sheet2!$B$2:$C$21,2,FALSE)),Schedule_Updated!B96,VLOOKUP(B96,Sheet2!$B$2:$C$21,2,FALSE))</f>
        <v>Experience</v>
      </c>
      <c r="D96" s="8" t="s">
        <v>4</v>
      </c>
      <c r="E96" s="8">
        <f>VLOOKUP(B96,Schedule!$B$2:$E$29,4,FALSE)</f>
        <v>0</v>
      </c>
    </row>
    <row r="97" spans="2:5">
      <c r="B97" s="8" t="s">
        <v>56</v>
      </c>
      <c r="C97" s="8" t="str">
        <f>IF(ISERROR(VLOOKUP(B97,Sheet2!$B$2:$C$21,2,FALSE)),Schedule_Updated!B97,VLOOKUP(B97,Sheet2!$B$2:$C$21,2,FALSE))</f>
        <v>Experience</v>
      </c>
      <c r="E97" s="8">
        <f>VLOOKUP(B97,Schedule!$B$2:$E$29,4,FALSE)</f>
        <v>0</v>
      </c>
    </row>
    <row r="98" spans="2:5">
      <c r="B98" s="8" t="s">
        <v>6</v>
      </c>
      <c r="C98" s="8" t="str">
        <f>IF(ISERROR(VLOOKUP(B98,Sheet2!$B$2:$C$21,2,FALSE)),Schedule_Updated!B98,VLOOKUP(B98,Sheet2!$B$2:$C$21,2,FALSE))</f>
        <v>Experience</v>
      </c>
      <c r="D98" s="8" t="s">
        <v>100</v>
      </c>
      <c r="E98" s="8">
        <f>VLOOKUP(B98,Schedule!$B$2:$E$29,4,FALSE)</f>
        <v>17</v>
      </c>
    </row>
    <row r="99" spans="2:5">
      <c r="B99" s="8" t="s">
        <v>6</v>
      </c>
      <c r="C99" s="8" t="str">
        <f>IF(ISERROR(VLOOKUP(B99,Sheet2!$B$2:$C$21,2,FALSE)),Schedule_Updated!B99,VLOOKUP(B99,Sheet2!$B$2:$C$21,2,FALSE))</f>
        <v>Experience</v>
      </c>
      <c r="D99" s="8" t="s">
        <v>101</v>
      </c>
      <c r="E99" s="8">
        <f>VLOOKUP(B99,Schedule!$B$2:$E$29,4,FALSE)</f>
        <v>17</v>
      </c>
    </row>
    <row r="100" spans="2:5">
      <c r="B100" s="8" t="s">
        <v>6</v>
      </c>
      <c r="C100" s="8" t="str">
        <f>IF(ISERROR(VLOOKUP(B100,Sheet2!$B$2:$C$21,2,FALSE)),Schedule_Updated!B100,VLOOKUP(B100,Sheet2!$B$2:$C$21,2,FALSE))</f>
        <v>Experience</v>
      </c>
      <c r="D100" s="8" t="s">
        <v>102</v>
      </c>
      <c r="E100" s="8">
        <f>VLOOKUP(B100,Schedule!$B$2:$E$29,4,FALSE)</f>
        <v>17</v>
      </c>
    </row>
    <row r="101" spans="2:5">
      <c r="B101" s="8" t="s">
        <v>6</v>
      </c>
      <c r="C101" s="8" t="str">
        <f>IF(ISERROR(VLOOKUP(B101,Sheet2!$B$2:$C$21,2,FALSE)),Schedule_Updated!B101,VLOOKUP(B101,Sheet2!$B$2:$C$21,2,FALSE))</f>
        <v>Experience</v>
      </c>
      <c r="D101" s="8" t="s">
        <v>4</v>
      </c>
      <c r="E101" s="8">
        <f>VLOOKUP(B101,Schedule!$B$2:$E$29,4,FALSE)</f>
        <v>17</v>
      </c>
    </row>
    <row r="102" spans="2:5">
      <c r="B102" s="8" t="s">
        <v>6</v>
      </c>
      <c r="C102" s="8" t="str">
        <f>IF(ISERROR(VLOOKUP(B102,Sheet2!$B$2:$C$21,2,FALSE)),Schedule_Updated!B102,VLOOKUP(B102,Sheet2!$B$2:$C$21,2,FALSE))</f>
        <v>Experience</v>
      </c>
      <c r="E102" s="8">
        <f>VLOOKUP(B102,Schedule!$B$2:$E$29,4,FALSE)</f>
        <v>17</v>
      </c>
    </row>
    <row r="103" spans="2:5">
      <c r="B103" s="8" t="s">
        <v>52</v>
      </c>
      <c r="C103" s="8" t="str">
        <f>IF(ISERROR(VLOOKUP(B103,Sheet2!$B$2:$C$21,2,FALSE)),Schedule_Updated!B103,VLOOKUP(B103,Sheet2!$B$2:$C$21,2,FALSE))</f>
        <v>Experience</v>
      </c>
      <c r="D103" s="8" t="s">
        <v>100</v>
      </c>
      <c r="E103" s="8">
        <f>VLOOKUP(B103,Schedule!$B$2:$E$29,4,FALSE)</f>
        <v>0</v>
      </c>
    </row>
    <row r="104" spans="2:5">
      <c r="B104" s="8" t="s">
        <v>52</v>
      </c>
      <c r="C104" s="8" t="str">
        <f>IF(ISERROR(VLOOKUP(B104,Sheet2!$B$2:$C$21,2,FALSE)),Schedule_Updated!B104,VLOOKUP(B104,Sheet2!$B$2:$C$21,2,FALSE))</f>
        <v>Experience</v>
      </c>
      <c r="D104" s="8" t="s">
        <v>101</v>
      </c>
      <c r="E104" s="8">
        <f>VLOOKUP(B104,Schedule!$B$2:$E$29,4,FALSE)</f>
        <v>0</v>
      </c>
    </row>
    <row r="105" spans="2:5">
      <c r="B105" s="8" t="s">
        <v>52</v>
      </c>
      <c r="C105" s="8" t="str">
        <f>IF(ISERROR(VLOOKUP(B105,Sheet2!$B$2:$C$21,2,FALSE)),Schedule_Updated!B105,VLOOKUP(B105,Sheet2!$B$2:$C$21,2,FALSE))</f>
        <v>Experience</v>
      </c>
      <c r="D105" s="8" t="s">
        <v>102</v>
      </c>
      <c r="E105" s="8">
        <f>VLOOKUP(B105,Schedule!$B$2:$E$29,4,FALSE)</f>
        <v>0</v>
      </c>
    </row>
    <row r="106" spans="2:5">
      <c r="B106" s="8" t="s">
        <v>52</v>
      </c>
      <c r="C106" s="8" t="str">
        <f>IF(ISERROR(VLOOKUP(B106,Sheet2!$B$2:$C$21,2,FALSE)),Schedule_Updated!B106,VLOOKUP(B106,Sheet2!$B$2:$C$21,2,FALSE))</f>
        <v>Experience</v>
      </c>
      <c r="D106" s="8" t="s">
        <v>4</v>
      </c>
      <c r="E106" s="8">
        <f>VLOOKUP(B106,Schedule!$B$2:$E$29,4,FALSE)</f>
        <v>0</v>
      </c>
    </row>
    <row r="107" spans="2:5">
      <c r="B107" s="8" t="s">
        <v>52</v>
      </c>
      <c r="C107" s="8" t="str">
        <f>IF(ISERROR(VLOOKUP(B107,Sheet2!$B$2:$C$21,2,FALSE)),Schedule_Updated!B107,VLOOKUP(B107,Sheet2!$B$2:$C$21,2,FALSE))</f>
        <v>Experience</v>
      </c>
      <c r="E107" s="8">
        <f>VLOOKUP(B107,Schedule!$B$2:$E$29,4,FALSE)</f>
        <v>0</v>
      </c>
    </row>
    <row r="108" spans="2:5">
      <c r="B108" s="8" t="s">
        <v>67</v>
      </c>
      <c r="C108" s="8" t="str">
        <f>IF(ISERROR(VLOOKUP(B108,Sheet2!$B$2:$C$21,2,FALSE)),Schedule_Updated!B108,VLOOKUP(B108,Sheet2!$B$2:$C$21,2,FALSE))</f>
        <v>GL Experience &amp; Schedule</v>
      </c>
      <c r="D108" s="8" t="s">
        <v>100</v>
      </c>
      <c r="E108" s="8">
        <f>VLOOKUP(B108,Schedule!$B$2:$E$29,4,FALSE)</f>
        <v>0</v>
      </c>
    </row>
    <row r="109" spans="2:5">
      <c r="B109" s="8" t="s">
        <v>67</v>
      </c>
      <c r="C109" s="8" t="str">
        <f>IF(ISERROR(VLOOKUP(B109,Sheet2!$B$2:$C$21,2,FALSE)),Schedule_Updated!B109,VLOOKUP(B109,Sheet2!$B$2:$C$21,2,FALSE))</f>
        <v>GL Experience &amp; Schedule</v>
      </c>
      <c r="D109" s="8" t="s">
        <v>101</v>
      </c>
      <c r="E109" s="8">
        <f>VLOOKUP(B109,Schedule!$B$2:$E$29,4,FALSE)</f>
        <v>0</v>
      </c>
    </row>
    <row r="110" spans="2:5">
      <c r="B110" s="8" t="s">
        <v>67</v>
      </c>
      <c r="C110" s="8" t="str">
        <f>IF(ISERROR(VLOOKUP(B110,Sheet2!$B$2:$C$21,2,FALSE)),Schedule_Updated!B110,VLOOKUP(B110,Sheet2!$B$2:$C$21,2,FALSE))</f>
        <v>GL Experience &amp; Schedule</v>
      </c>
      <c r="D110" s="8" t="s">
        <v>102</v>
      </c>
      <c r="E110" s="8">
        <f>VLOOKUP(B110,Schedule!$B$2:$E$29,4,FALSE)</f>
        <v>0</v>
      </c>
    </row>
    <row r="111" spans="2:5">
      <c r="B111" s="8" t="s">
        <v>67</v>
      </c>
      <c r="C111" s="8" t="str">
        <f>IF(ISERROR(VLOOKUP(B111,Sheet2!$B$2:$C$21,2,FALSE)),Schedule_Updated!B111,VLOOKUP(B111,Sheet2!$B$2:$C$21,2,FALSE))</f>
        <v>GL Experience &amp; Schedule</v>
      </c>
      <c r="D111" s="8" t="s">
        <v>4</v>
      </c>
      <c r="E111" s="8">
        <f>VLOOKUP(B111,Schedule!$B$2:$E$29,4,FALSE)</f>
        <v>0</v>
      </c>
    </row>
    <row r="112" spans="2:5">
      <c r="B112" s="8" t="s">
        <v>67</v>
      </c>
      <c r="C112" s="8" t="str">
        <f>IF(ISERROR(VLOOKUP(B112,Sheet2!$B$2:$C$21,2,FALSE)),Schedule_Updated!B112,VLOOKUP(B112,Sheet2!$B$2:$C$21,2,FALSE))</f>
        <v>GL Experience &amp; Schedule</v>
      </c>
      <c r="E112" s="8">
        <f>VLOOKUP(B112,Schedule!$B$2:$E$29,4,FALSE)</f>
        <v>0</v>
      </c>
    </row>
    <row r="113" spans="1:9">
      <c r="A113" s="2">
        <v>8.19</v>
      </c>
      <c r="B113" s="8" t="s">
        <v>62</v>
      </c>
      <c r="C113" s="8" t="str">
        <f>IF(ISERROR(VLOOKUP(B113,Sheet2!$B$2:$C$21,2,FALSE)),Schedule_Updated!B113,VLOOKUP(B113,Sheet2!$B$2:$C$21,2,FALSE))</f>
        <v>LDD</v>
      </c>
      <c r="D113" s="8" t="s">
        <v>100</v>
      </c>
      <c r="E113" s="8">
        <f>VLOOKUP(B113,Schedule!$B$2:$E$29,4,FALSE)</f>
        <v>17</v>
      </c>
    </row>
    <row r="114" spans="1:9">
      <c r="B114" s="8" t="s">
        <v>62</v>
      </c>
      <c r="C114" s="8" t="str">
        <f>IF(ISERROR(VLOOKUP(B114,Sheet2!$B$2:$C$21,2,FALSE)),Schedule_Updated!B114,VLOOKUP(B114,Sheet2!$B$2:$C$21,2,FALSE))</f>
        <v>LDD</v>
      </c>
      <c r="D114" s="8" t="s">
        <v>101</v>
      </c>
      <c r="E114" s="8">
        <f>VLOOKUP(B114,Schedule!$B$2:$E$29,4,FALSE)</f>
        <v>17</v>
      </c>
    </row>
    <row r="115" spans="1:9">
      <c r="B115" s="8" t="s">
        <v>62</v>
      </c>
      <c r="C115" s="8" t="str">
        <f>IF(ISERROR(VLOOKUP(B115,Sheet2!$B$2:$C$21,2,FALSE)),Schedule_Updated!B115,VLOOKUP(B115,Sheet2!$B$2:$C$21,2,FALSE))</f>
        <v>LDD</v>
      </c>
      <c r="D115" s="8" t="s">
        <v>102</v>
      </c>
      <c r="E115" s="8">
        <f>VLOOKUP(B115,Schedule!$B$2:$E$29,4,FALSE)</f>
        <v>17</v>
      </c>
    </row>
    <row r="116" spans="1:9">
      <c r="B116" s="8" t="s">
        <v>62</v>
      </c>
      <c r="C116" s="8" t="str">
        <f>IF(ISERROR(VLOOKUP(B116,Sheet2!$B$2:$C$21,2,FALSE)),Schedule_Updated!B116,VLOOKUP(B116,Sheet2!$B$2:$C$21,2,FALSE))</f>
        <v>LDD</v>
      </c>
      <c r="D116" s="8" t="s">
        <v>4</v>
      </c>
      <c r="E116" s="8">
        <f>VLOOKUP(B116,Schedule!$B$2:$E$29,4,FALSE)</f>
        <v>17</v>
      </c>
    </row>
    <row r="117" spans="1:9">
      <c r="B117" s="8" t="s">
        <v>62</v>
      </c>
      <c r="C117" s="8" t="str">
        <f>IF(ISERROR(VLOOKUP(B117,Sheet2!$B$2:$C$21,2,FALSE)),Schedule_Updated!B117,VLOOKUP(B117,Sheet2!$B$2:$C$21,2,FALSE))</f>
        <v>LDD</v>
      </c>
      <c r="E117" s="8">
        <f>VLOOKUP(B117,Schedule!$B$2:$E$29,4,FALSE)</f>
        <v>17</v>
      </c>
    </row>
    <row r="118" spans="1:9">
      <c r="A118" s="2">
        <v>8.18</v>
      </c>
      <c r="B118" s="8" t="s">
        <v>63</v>
      </c>
      <c r="C118" s="8" t="str">
        <f>IF(ISERROR(VLOOKUP(B118,Sheet2!$B$2:$C$21,2,FALSE)),Schedule_Updated!B118,VLOOKUP(B118,Sheet2!$B$2:$C$21,2,FALSE))</f>
        <v>LDD</v>
      </c>
      <c r="D118" s="8" t="s">
        <v>100</v>
      </c>
      <c r="E118" s="8">
        <f>VLOOKUP(B118,Schedule!$B$2:$E$29,4,FALSE)</f>
        <v>25</v>
      </c>
      <c r="I118" s="13">
        <v>1</v>
      </c>
    </row>
    <row r="119" spans="1:9">
      <c r="B119" s="8" t="s">
        <v>63</v>
      </c>
      <c r="C119" s="8" t="str">
        <f>IF(ISERROR(VLOOKUP(B119,Sheet2!$B$2:$C$21,2,FALSE)),Schedule_Updated!B119,VLOOKUP(B119,Sheet2!$B$2:$C$21,2,FALSE))</f>
        <v>LDD</v>
      </c>
      <c r="D119" s="8" t="s">
        <v>101</v>
      </c>
      <c r="E119" s="8">
        <f>VLOOKUP(B119,Schedule!$B$2:$E$29,4,FALSE)</f>
        <v>25</v>
      </c>
    </row>
    <row r="120" spans="1:9">
      <c r="B120" s="8" t="s">
        <v>63</v>
      </c>
      <c r="C120" s="8" t="str">
        <f>IF(ISERROR(VLOOKUP(B120,Sheet2!$B$2:$C$21,2,FALSE)),Schedule_Updated!B120,VLOOKUP(B120,Sheet2!$B$2:$C$21,2,FALSE))</f>
        <v>LDD</v>
      </c>
      <c r="D120" s="8" t="s">
        <v>102</v>
      </c>
      <c r="E120" s="8">
        <f>VLOOKUP(B120,Schedule!$B$2:$E$29,4,FALSE)</f>
        <v>25</v>
      </c>
    </row>
    <row r="121" spans="1:9">
      <c r="B121" s="8" t="s">
        <v>63</v>
      </c>
      <c r="C121" s="8" t="str">
        <f>IF(ISERROR(VLOOKUP(B121,Sheet2!$B$2:$C$21,2,FALSE)),Schedule_Updated!B121,VLOOKUP(B121,Sheet2!$B$2:$C$21,2,FALSE))</f>
        <v>LDD</v>
      </c>
      <c r="D121" s="8" t="s">
        <v>4</v>
      </c>
      <c r="E121" s="8">
        <f>VLOOKUP(B121,Schedule!$B$2:$E$29,4,FALSE)</f>
        <v>25</v>
      </c>
    </row>
    <row r="122" spans="1:9">
      <c r="B122" s="8" t="s">
        <v>63</v>
      </c>
      <c r="C122" s="8" t="str">
        <f>IF(ISERROR(VLOOKUP(B122,Sheet2!$B$2:$C$21,2,FALSE)),Schedule_Updated!B122,VLOOKUP(B122,Sheet2!$B$2:$C$21,2,FALSE))</f>
        <v>LDD</v>
      </c>
      <c r="E122" s="8">
        <f>VLOOKUP(B122,Schedule!$B$2:$E$29,4,FALSE)</f>
        <v>25</v>
      </c>
    </row>
    <row r="123" spans="1:9">
      <c r="B123" s="8" t="s">
        <v>60</v>
      </c>
      <c r="C123" s="8" t="str">
        <f>IF(ISERROR(VLOOKUP(B123,Sheet2!$B$2:$C$21,2,FALSE)),Schedule_Updated!B123,VLOOKUP(B123,Sheet2!$B$2:$C$21,2,FALSE))</f>
        <v>LDD</v>
      </c>
      <c r="D123" s="8" t="s">
        <v>100</v>
      </c>
      <c r="E123" s="8">
        <f>VLOOKUP(B123,Schedule!$B$2:$E$29,4,FALSE)</f>
        <v>8</v>
      </c>
    </row>
    <row r="124" spans="1:9">
      <c r="B124" s="8" t="s">
        <v>60</v>
      </c>
      <c r="C124" s="8" t="str">
        <f>IF(ISERROR(VLOOKUP(B124,Sheet2!$B$2:$C$21,2,FALSE)),Schedule_Updated!B124,VLOOKUP(B124,Sheet2!$B$2:$C$21,2,FALSE))</f>
        <v>LDD</v>
      </c>
      <c r="D124" s="8" t="s">
        <v>101</v>
      </c>
      <c r="E124" s="8">
        <f>VLOOKUP(B124,Schedule!$B$2:$E$29,4,FALSE)</f>
        <v>8</v>
      </c>
    </row>
    <row r="125" spans="1:9">
      <c r="B125" s="8" t="s">
        <v>60</v>
      </c>
      <c r="C125" s="8" t="str">
        <f>IF(ISERROR(VLOOKUP(B125,Sheet2!$B$2:$C$21,2,FALSE)),Schedule_Updated!B125,VLOOKUP(B125,Sheet2!$B$2:$C$21,2,FALSE))</f>
        <v>LDD</v>
      </c>
      <c r="D125" s="8" t="s">
        <v>102</v>
      </c>
      <c r="E125" s="8">
        <f>VLOOKUP(B125,Schedule!$B$2:$E$29,4,FALSE)</f>
        <v>8</v>
      </c>
    </row>
    <row r="126" spans="1:9">
      <c r="B126" s="8" t="s">
        <v>60</v>
      </c>
      <c r="C126" s="8" t="str">
        <f>IF(ISERROR(VLOOKUP(B126,Sheet2!$B$2:$C$21,2,FALSE)),Schedule_Updated!B126,VLOOKUP(B126,Sheet2!$B$2:$C$21,2,FALSE))</f>
        <v>LDD</v>
      </c>
      <c r="D126" s="8" t="s">
        <v>4</v>
      </c>
      <c r="E126" s="8">
        <f>VLOOKUP(B126,Schedule!$B$2:$E$29,4,FALSE)</f>
        <v>8</v>
      </c>
    </row>
    <row r="127" spans="1:9">
      <c r="B127" s="8" t="s">
        <v>60</v>
      </c>
      <c r="C127" s="8" t="str">
        <f>IF(ISERROR(VLOOKUP(B127,Sheet2!$B$2:$C$21,2,FALSE)),Schedule_Updated!B127,VLOOKUP(B127,Sheet2!$B$2:$C$21,2,FALSE))</f>
        <v>LDD</v>
      </c>
      <c r="E127" s="8">
        <f>VLOOKUP(B127,Schedule!$B$2:$E$29,4,FALSE)</f>
        <v>8</v>
      </c>
    </row>
    <row r="128" spans="1:9">
      <c r="B128" s="8" t="s">
        <v>64</v>
      </c>
      <c r="C128" s="8" t="str">
        <f>IF(ISERROR(VLOOKUP(B128,Sheet2!$B$2:$C$21,2,FALSE)),Schedule_Updated!B128,VLOOKUP(B128,Sheet2!$B$2:$C$21,2,FALSE))</f>
        <v>Clark</v>
      </c>
      <c r="D128" s="8" t="s">
        <v>100</v>
      </c>
      <c r="E128" s="8">
        <f>VLOOKUP(B128,Schedule!$B$2:$E$29,4,FALSE)</f>
        <v>49</v>
      </c>
    </row>
    <row r="129" spans="2:17">
      <c r="B129" s="8" t="s">
        <v>64</v>
      </c>
      <c r="C129" s="8" t="str">
        <f>IF(ISERROR(VLOOKUP(B129,Sheet2!$B$2:$C$21,2,FALSE)),Schedule_Updated!B129,VLOOKUP(B129,Sheet2!$B$2:$C$21,2,FALSE))</f>
        <v>Clark</v>
      </c>
      <c r="D129" s="8" t="s">
        <v>101</v>
      </c>
      <c r="E129" s="8">
        <f>VLOOKUP(B129,Schedule!$B$2:$E$29,4,FALSE)</f>
        <v>49</v>
      </c>
    </row>
    <row r="130" spans="2:17">
      <c r="B130" s="8" t="s">
        <v>64</v>
      </c>
      <c r="C130" s="8" t="str">
        <f>IF(ISERROR(VLOOKUP(B130,Sheet2!$B$2:$C$21,2,FALSE)),Schedule_Updated!B130,VLOOKUP(B130,Sheet2!$B$2:$C$21,2,FALSE))</f>
        <v>Clark</v>
      </c>
      <c r="D130" s="8" t="s">
        <v>102</v>
      </c>
      <c r="E130" s="8">
        <f>VLOOKUP(B130,Schedule!$B$2:$E$29,4,FALSE)</f>
        <v>49</v>
      </c>
    </row>
    <row r="131" spans="2:17">
      <c r="B131" s="8" t="s">
        <v>64</v>
      </c>
      <c r="C131" s="8" t="str">
        <f>IF(ISERROR(VLOOKUP(B131,Sheet2!$B$2:$C$21,2,FALSE)),Schedule_Updated!B131,VLOOKUP(B131,Sheet2!$B$2:$C$21,2,FALSE))</f>
        <v>Clark</v>
      </c>
      <c r="D131" s="8" t="s">
        <v>4</v>
      </c>
      <c r="E131" s="8">
        <f>VLOOKUP(B131,Schedule!$B$2:$E$29,4,FALSE)</f>
        <v>49</v>
      </c>
    </row>
    <row r="132" spans="2:17">
      <c r="B132" s="8" t="s">
        <v>64</v>
      </c>
      <c r="C132" s="8" t="str">
        <f>IF(ISERROR(VLOOKUP(B132,Sheet2!$B$2:$C$21,2,FALSE)),Schedule_Updated!B132,VLOOKUP(B132,Sheet2!$B$2:$C$21,2,FALSE))</f>
        <v>Clark</v>
      </c>
      <c r="E132" s="8">
        <f>VLOOKUP(B132,Schedule!$B$2:$E$29,4,FALSE)</f>
        <v>49</v>
      </c>
    </row>
    <row r="133" spans="2:17">
      <c r="B133" s="8" t="s">
        <v>65</v>
      </c>
      <c r="C133" s="8" t="str">
        <f>IF(ISERROR(VLOOKUP(B133,Sheet2!$B$2:$C$21,2,FALSE)),Schedule_Updated!B133,VLOOKUP(B133,Sheet2!$B$2:$C$21,2,FALSE))</f>
        <v>Bernegger</v>
      </c>
      <c r="D133" s="8" t="s">
        <v>100</v>
      </c>
      <c r="E133" s="8">
        <f>VLOOKUP(B133,Schedule!$B$2:$E$29,4,FALSE)</f>
        <v>13</v>
      </c>
    </row>
    <row r="134" spans="2:17">
      <c r="B134" s="8" t="s">
        <v>65</v>
      </c>
      <c r="C134" s="8" t="str">
        <f>IF(ISERROR(VLOOKUP(B134,Sheet2!$B$2:$C$21,2,FALSE)),Schedule_Updated!B134,VLOOKUP(B134,Sheet2!$B$2:$C$21,2,FALSE))</f>
        <v>Bernegger</v>
      </c>
      <c r="D134" s="8" t="s">
        <v>101</v>
      </c>
      <c r="E134" s="8">
        <f>VLOOKUP(B134,Schedule!$B$2:$E$29,4,FALSE)</f>
        <v>13</v>
      </c>
    </row>
    <row r="135" spans="2:17">
      <c r="B135" s="8" t="s">
        <v>65</v>
      </c>
      <c r="C135" s="8" t="str">
        <f>IF(ISERROR(VLOOKUP(B135,Sheet2!$B$2:$C$21,2,FALSE)),Schedule_Updated!B135,VLOOKUP(B135,Sheet2!$B$2:$C$21,2,FALSE))</f>
        <v>Bernegger</v>
      </c>
      <c r="D135" s="8" t="s">
        <v>102</v>
      </c>
      <c r="E135" s="8">
        <f>VLOOKUP(B135,Schedule!$B$2:$E$29,4,FALSE)</f>
        <v>13</v>
      </c>
    </row>
    <row r="136" spans="2:17">
      <c r="B136" s="8" t="s">
        <v>65</v>
      </c>
      <c r="C136" s="8" t="str">
        <f>IF(ISERROR(VLOOKUP(B136,Sheet2!$B$2:$C$21,2,FALSE)),Schedule_Updated!B136,VLOOKUP(B136,Sheet2!$B$2:$C$21,2,FALSE))</f>
        <v>Bernegger</v>
      </c>
      <c r="D136" s="8" t="s">
        <v>4</v>
      </c>
      <c r="E136" s="8">
        <f>VLOOKUP(B136,Schedule!$B$2:$E$29,4,FALSE)</f>
        <v>13</v>
      </c>
    </row>
    <row r="137" spans="2:17">
      <c r="B137" s="8" t="s">
        <v>65</v>
      </c>
      <c r="C137" s="8" t="str">
        <f>IF(ISERROR(VLOOKUP(B137,Sheet2!$B$2:$C$21,2,FALSE)),Schedule_Updated!B137,VLOOKUP(B137,Sheet2!$B$2:$C$21,2,FALSE))</f>
        <v>Bernegger</v>
      </c>
      <c r="E137" s="8">
        <f>VLOOKUP(B137,Schedule!$B$2:$E$29,4,FALSE)</f>
        <v>13</v>
      </c>
    </row>
    <row r="138" spans="2:17">
      <c r="B138" s="8" t="s">
        <v>87</v>
      </c>
      <c r="C138" s="8" t="str">
        <f>IF(ISERROR(VLOOKUP(B138,Sheet2!$B$2:$C$21,2,FALSE)),Schedule_Updated!B138,VLOOKUP(B138,Sheet2!$B$2:$C$21,2,FALSE))</f>
        <v>Grossi &amp; Kunreuther</v>
      </c>
      <c r="D138" s="8" t="s">
        <v>100</v>
      </c>
      <c r="E138" s="8">
        <f>VLOOKUP(B138,Schedule!$B$2:$E$29,4,FALSE)</f>
        <v>111</v>
      </c>
    </row>
    <row r="139" spans="2:17">
      <c r="B139" s="8" t="s">
        <v>87</v>
      </c>
      <c r="C139" s="8" t="str">
        <f>IF(ISERROR(VLOOKUP(B139,Sheet2!$B$2:$C$21,2,FALSE)),Schedule_Updated!B139,VLOOKUP(B139,Sheet2!$B$2:$C$21,2,FALSE))</f>
        <v>Grossi &amp; Kunreuther</v>
      </c>
      <c r="D139" s="8" t="s">
        <v>101</v>
      </c>
      <c r="E139" s="8">
        <f>VLOOKUP(B139,Schedule!$B$2:$E$29,4,FALSE)</f>
        <v>111</v>
      </c>
    </row>
    <row r="140" spans="2:17">
      <c r="B140" s="8" t="s">
        <v>87</v>
      </c>
      <c r="C140" s="8" t="str">
        <f>IF(ISERROR(VLOOKUP(B140,Sheet2!$B$2:$C$21,2,FALSE)),Schedule_Updated!B140,VLOOKUP(B140,Sheet2!$B$2:$C$21,2,FALSE))</f>
        <v>Grossi &amp; Kunreuther</v>
      </c>
      <c r="D140" s="8" t="s">
        <v>102</v>
      </c>
      <c r="E140" s="8">
        <f>VLOOKUP(B140,Schedule!$B$2:$E$29,4,FALSE)</f>
        <v>111</v>
      </c>
    </row>
    <row r="141" spans="2:17">
      <c r="B141" s="8" t="s">
        <v>87</v>
      </c>
      <c r="C141" s="8" t="str">
        <f>IF(ISERROR(VLOOKUP(B141,Sheet2!$B$2:$C$21,2,FALSE)),Schedule_Updated!B141,VLOOKUP(B141,Sheet2!$B$2:$C$21,2,FALSE))</f>
        <v>Grossi &amp; Kunreuther</v>
      </c>
      <c r="D141" s="8" t="s">
        <v>4</v>
      </c>
      <c r="E141" s="8">
        <f>VLOOKUP(B141,Schedule!$B$2:$E$29,4,FALSE)</f>
        <v>111</v>
      </c>
    </row>
    <row r="142" spans="2:17">
      <c r="B142" s="8" t="s">
        <v>87</v>
      </c>
      <c r="C142" s="8" t="str">
        <f>IF(ISERROR(VLOOKUP(B142,Sheet2!$B$2:$C$21,2,FALSE)),Schedule_Updated!B142,VLOOKUP(B142,Sheet2!$B$2:$C$21,2,FALSE))</f>
        <v>Grossi &amp; Kunreuther</v>
      </c>
      <c r="E142" s="8">
        <f>VLOOKUP(B142,Schedule!$B$2:$E$29,4,FALSE)</f>
        <v>111</v>
      </c>
    </row>
    <row r="143" spans="2:17">
      <c r="F143" s="13">
        <f>SUM(F3:F142)</f>
        <v>3</v>
      </c>
      <c r="G143" s="13">
        <f>SUM(G3:G142)</f>
        <v>2.5</v>
      </c>
      <c r="H143" s="13">
        <f>SUM(H3:H142)</f>
        <v>2.5</v>
      </c>
      <c r="I143" s="13">
        <f t="shared" ref="I143:Q143" si="0">SUM(I3:I142)</f>
        <v>3.3</v>
      </c>
      <c r="J143" s="13">
        <f t="shared" si="0"/>
        <v>0</v>
      </c>
      <c r="K143" s="13">
        <f t="shared" si="0"/>
        <v>0</v>
      </c>
      <c r="L143" s="13">
        <f t="shared" si="0"/>
        <v>0</v>
      </c>
      <c r="M143" s="13">
        <f t="shared" si="0"/>
        <v>0</v>
      </c>
      <c r="N143" s="13">
        <f t="shared" si="0"/>
        <v>0</v>
      </c>
      <c r="O143" s="13">
        <f t="shared" si="0"/>
        <v>0</v>
      </c>
      <c r="P143" s="13">
        <f t="shared" si="0"/>
        <v>0</v>
      </c>
      <c r="Q143" s="13">
        <f t="shared" si="0"/>
        <v>0</v>
      </c>
    </row>
    <row r="149" spans="7:9">
      <c r="G149" s="13">
        <v>1</v>
      </c>
      <c r="I149" s="1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D3:H13"/>
  <sheetViews>
    <sheetView topLeftCell="B1" workbookViewId="0">
      <selection activeCell="E5" sqref="E5"/>
    </sheetView>
  </sheetViews>
  <sheetFormatPr defaultRowHeight="15"/>
  <sheetData>
    <row r="3" spans="4:8">
      <c r="D3">
        <v>0</v>
      </c>
    </row>
    <row r="4" spans="4:8">
      <c r="D4">
        <v>1</v>
      </c>
      <c r="E4">
        <v>100</v>
      </c>
      <c r="G4">
        <f>D4/$D$13</f>
        <v>0.1</v>
      </c>
      <c r="H4">
        <f t="shared" ref="H4:H13" si="0">E4/$E$13</f>
        <v>0.1</v>
      </c>
    </row>
    <row r="5" spans="4:8">
      <c r="D5">
        <v>2</v>
      </c>
      <c r="E5">
        <v>120</v>
      </c>
      <c r="G5" s="3">
        <f t="shared" ref="G5:G13" si="1">D5/$D$13</f>
        <v>0.2</v>
      </c>
      <c r="H5" s="3">
        <f t="shared" si="0"/>
        <v>0.12</v>
      </c>
    </row>
    <row r="6" spans="4:8">
      <c r="D6">
        <v>3</v>
      </c>
      <c r="E6">
        <v>150</v>
      </c>
      <c r="G6" s="3">
        <f t="shared" si="1"/>
        <v>0.3</v>
      </c>
      <c r="H6" s="3">
        <f t="shared" si="0"/>
        <v>0.15</v>
      </c>
    </row>
    <row r="7" spans="4:8">
      <c r="D7">
        <v>4</v>
      </c>
      <c r="E7">
        <v>200</v>
      </c>
      <c r="G7" s="3">
        <f t="shared" si="1"/>
        <v>0.4</v>
      </c>
      <c r="H7" s="3">
        <f t="shared" si="0"/>
        <v>0.2</v>
      </c>
    </row>
    <row r="8" spans="4:8">
      <c r="D8">
        <v>5</v>
      </c>
      <c r="E8">
        <v>300</v>
      </c>
      <c r="G8" s="3">
        <f t="shared" si="1"/>
        <v>0.5</v>
      </c>
      <c r="H8" s="3">
        <f t="shared" si="0"/>
        <v>0.3</v>
      </c>
    </row>
    <row r="9" spans="4:8">
      <c r="D9">
        <v>6</v>
      </c>
      <c r="E9">
        <v>400</v>
      </c>
      <c r="G9" s="3">
        <f t="shared" si="1"/>
        <v>0.6</v>
      </c>
      <c r="H9" s="3">
        <f t="shared" si="0"/>
        <v>0.4</v>
      </c>
    </row>
    <row r="10" spans="4:8">
      <c r="D10">
        <v>7</v>
      </c>
      <c r="E10">
        <v>500</v>
      </c>
      <c r="G10" s="3">
        <f t="shared" si="1"/>
        <v>0.7</v>
      </c>
      <c r="H10" s="3">
        <f t="shared" si="0"/>
        <v>0.5</v>
      </c>
    </row>
    <row r="11" spans="4:8">
      <c r="D11">
        <v>8</v>
      </c>
      <c r="E11">
        <v>600</v>
      </c>
      <c r="G11" s="3">
        <f t="shared" si="1"/>
        <v>0.8</v>
      </c>
      <c r="H11" s="3">
        <f t="shared" si="0"/>
        <v>0.6</v>
      </c>
    </row>
    <row r="12" spans="4:8">
      <c r="D12">
        <v>9</v>
      </c>
      <c r="E12">
        <v>800</v>
      </c>
      <c r="G12" s="3">
        <f t="shared" si="1"/>
        <v>0.9</v>
      </c>
      <c r="H12" s="3">
        <f t="shared" si="0"/>
        <v>0.8</v>
      </c>
    </row>
    <row r="13" spans="4:8">
      <c r="D13">
        <v>10</v>
      </c>
      <c r="E13">
        <v>1000</v>
      </c>
      <c r="G13" s="3">
        <f t="shared" si="1"/>
        <v>1</v>
      </c>
      <c r="H13" s="3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Schedule</vt:lpstr>
      <vt:lpstr>Sheet2</vt:lpstr>
      <vt:lpstr>Sheet3</vt:lpstr>
      <vt:lpstr>Schedule_Updated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Lingxiao</dc:creator>
  <cp:lastModifiedBy>Lingxiao</cp:lastModifiedBy>
  <dcterms:created xsi:type="dcterms:W3CDTF">2016-08-16T14:18:40Z</dcterms:created>
  <dcterms:modified xsi:type="dcterms:W3CDTF">2016-08-19T02:50:14Z</dcterms:modified>
</cp:coreProperties>
</file>