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2388" windowHeight="5304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19" i="4" l="1"/>
  <c r="E18" i="4"/>
  <c r="D18" i="4"/>
  <c r="D27" i="4" l="1"/>
  <c r="F26" i="4"/>
  <c r="E19" i="4"/>
  <c r="J31" i="4"/>
  <c r="K31" i="4"/>
  <c r="I31" i="4"/>
  <c r="I32" i="4"/>
  <c r="K30" i="4"/>
  <c r="J30" i="4"/>
  <c r="I30" i="4"/>
  <c r="I27" i="4"/>
  <c r="J25" i="4"/>
  <c r="E30" i="4"/>
  <c r="E25" i="4"/>
  <c r="I25" i="4"/>
  <c r="K25" i="4"/>
  <c r="J26" i="4"/>
  <c r="K26" i="4"/>
  <c r="I26" i="4"/>
  <c r="E31" i="4"/>
  <c r="F31" i="4"/>
  <c r="D31" i="4"/>
  <c r="D32" i="4"/>
  <c r="F30" i="4"/>
  <c r="D30" i="4"/>
  <c r="F25" i="4"/>
  <c r="E26" i="4"/>
  <c r="D26" i="4"/>
  <c r="D25" i="4"/>
  <c r="M6" i="4"/>
  <c r="M7" i="4"/>
  <c r="M8" i="4"/>
  <c r="M9" i="4"/>
  <c r="M10" i="4"/>
  <c r="M5" i="4"/>
  <c r="E15" i="4"/>
  <c r="F15" i="4"/>
  <c r="D15" i="4"/>
  <c r="F14" i="4"/>
  <c r="E14" i="4"/>
  <c r="D14" i="4"/>
  <c r="L5" i="4"/>
  <c r="L6" i="4"/>
  <c r="L7" i="4"/>
  <c r="L8" i="4"/>
  <c r="L9" i="4"/>
  <c r="L10" i="4"/>
  <c r="K6" i="4"/>
  <c r="J6" i="4"/>
  <c r="J7" i="4"/>
  <c r="K7" i="4"/>
  <c r="J8" i="4"/>
  <c r="K8" i="4"/>
  <c r="J9" i="4"/>
  <c r="K9" i="4"/>
  <c r="J10" i="4"/>
  <c r="K10" i="4"/>
  <c r="K5" i="4"/>
  <c r="J5" i="4"/>
  <c r="I6" i="4"/>
  <c r="I7" i="4"/>
  <c r="I8" i="4"/>
  <c r="I9" i="4"/>
  <c r="I10" i="4"/>
  <c r="I5" i="4"/>
  <c r="E13" i="4"/>
  <c r="F13" i="4"/>
  <c r="D13" i="4"/>
  <c r="F6" i="4"/>
  <c r="F7" i="4"/>
  <c r="F8" i="4"/>
  <c r="F9" i="4"/>
  <c r="F10" i="4"/>
  <c r="F5" i="4"/>
  <c r="B11" i="1"/>
  <c r="J17" i="1"/>
  <c r="I17" i="1"/>
  <c r="K16" i="1"/>
  <c r="K15" i="1"/>
  <c r="K14" i="1"/>
  <c r="K13" i="1"/>
  <c r="K12" i="1"/>
  <c r="F13" i="1"/>
  <c r="F14" i="1"/>
  <c r="F15" i="1"/>
  <c r="F16" i="1"/>
  <c r="F12" i="1"/>
  <c r="F17" i="1"/>
  <c r="D17" i="1"/>
  <c r="E17" i="1"/>
  <c r="I8" i="1"/>
  <c r="E1" i="1"/>
  <c r="I1" i="1"/>
  <c r="F3" i="1"/>
  <c r="G3" i="1" s="1"/>
  <c r="E5" i="1"/>
  <c r="F5" i="1" s="1"/>
  <c r="G5" i="1" s="1"/>
  <c r="E3" i="1"/>
  <c r="E4" i="1"/>
  <c r="F4" i="1" s="1"/>
  <c r="G4" i="1" s="1"/>
  <c r="E2" i="1"/>
  <c r="E6" i="1" s="1"/>
  <c r="K17" i="1" l="1"/>
  <c r="F2" i="1"/>
  <c r="G2" i="1" l="1"/>
  <c r="G6" i="1" s="1"/>
  <c r="F9" i="1" s="1"/>
  <c r="F6" i="1"/>
  <c r="F8" i="1" s="1"/>
</calcChain>
</file>

<file path=xl/sharedStrings.xml><?xml version="1.0" encoding="utf-8"?>
<sst xmlns="http://schemas.openxmlformats.org/spreadsheetml/2006/main" count="1488" uniqueCount="65">
  <si>
    <t>duration</t>
  </si>
  <si>
    <t>convexity</t>
  </si>
  <si>
    <t>DOT_NUMBER</t>
  </si>
  <si>
    <t>INSP_TOTAL</t>
  </si>
  <si>
    <t>DRIVER_INSP_TOTAL</t>
  </si>
  <si>
    <t>DRIVER_OOS_INSP_TOTAL</t>
  </si>
  <si>
    <t>VEHICLE_INSP_TOTAL</t>
  </si>
  <si>
    <t>VEHICLE_OOS_INSP_TOTAL</t>
  </si>
  <si>
    <t>UNSAFE_DRIV_INSP_W_VIOL</t>
  </si>
  <si>
    <t>UNSAFE_DRIV_MEASURE</t>
  </si>
  <si>
    <t>UNSAFE_DRIV_PCT</t>
  </si>
  <si>
    <t>UNSAFE_DRIV_RD_ALERT</t>
  </si>
  <si>
    <t>UNSAFE_DRIV_AC</t>
  </si>
  <si>
    <t>UNSAFE_DRIV_BASIC_ALERT</t>
  </si>
  <si>
    <t>HOS_DRIV_INSP_W_VIOL</t>
  </si>
  <si>
    <t>HOS_DRIV_MEASURE</t>
  </si>
  <si>
    <t>HOS_DRIV_PCT</t>
  </si>
  <si>
    <t>HOS_DRIV_RD_ALERT</t>
  </si>
  <si>
    <t>HOS_DRIV_AC</t>
  </si>
  <si>
    <t>HOS_DRIV_BASIC_ALERT</t>
  </si>
  <si>
    <t>DRIV_FIT_INSP_W_VIOL</t>
  </si>
  <si>
    <t>DRIV_FIT_MEASURE</t>
  </si>
  <si>
    <t>DRIV_FIT_PCT</t>
  </si>
  <si>
    <t>DRIV_FIT_RD_ALERT</t>
  </si>
  <si>
    <t>DRIV_FIT_AC</t>
  </si>
  <si>
    <t>DRIV_FIT_BASIC_ALERT</t>
  </si>
  <si>
    <t>CONTR_SUBST_INSP_W_VIOL</t>
  </si>
  <si>
    <t>CONTR_SUBST_MEASURE</t>
  </si>
  <si>
    <t>CONTR_SUBST_PCT</t>
  </si>
  <si>
    <t>CONTR_SUBST_RD_ALERT</t>
  </si>
  <si>
    <t>CONTR_SUBST_AC</t>
  </si>
  <si>
    <t>CONTR_SUBST_BASIC_ALERT</t>
  </si>
  <si>
    <t>VEH_MAINT_INSP_W_VIOL</t>
  </si>
  <si>
    <t>VEH_MAINT_MEASURE</t>
  </si>
  <si>
    <t>VEH_MAINT_PCT</t>
  </si>
  <si>
    <t>VEH_MAINT_RD_ALERT</t>
  </si>
  <si>
    <t>VEH_MAINT_AC</t>
  </si>
  <si>
    <t>VEH_MAINT_BASIC_ALERT</t>
  </si>
  <si>
    <t>Less than 3 driver inspections with violations</t>
  </si>
  <si>
    <t>N</t>
  </si>
  <si>
    <t>Less than 5 vehicle inspections</t>
  </si>
  <si>
    <t>Less than 3 driver inspections</t>
  </si>
  <si>
    <t>Less than 5 driver inspections</t>
  </si>
  <si>
    <t>Less than 5 driver inspections with violations</t>
  </si>
  <si>
    <t>Less than 5 vehicle inspections with violations</t>
  </si>
  <si>
    <t>Y</t>
  </si>
  <si>
    <t>x</t>
  </si>
  <si>
    <t>y</t>
  </si>
  <si>
    <t>X+Y</t>
  </si>
  <si>
    <t>E(L)</t>
  </si>
  <si>
    <t>Var</t>
  </si>
  <si>
    <t>1-p</t>
  </si>
  <si>
    <t>p(1-p)x^2</t>
  </si>
  <si>
    <t>p(1-p)y^2</t>
  </si>
  <si>
    <t>SD</t>
  </si>
  <si>
    <t>Cov</t>
  </si>
  <si>
    <t>p(1-p)xy</t>
  </si>
  <si>
    <t>Marginal Surplus</t>
  </si>
  <si>
    <t>Risk Load</t>
  </si>
  <si>
    <t>Chg in Dev</t>
  </si>
  <si>
    <t>Multiplier</t>
  </si>
  <si>
    <t>x+y</t>
  </si>
  <si>
    <t>Marginal Variance</t>
  </si>
  <si>
    <t>Buildup</t>
  </si>
  <si>
    <t>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</si>
</sst>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00_);_(* \(#,##0.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opLeftCell="A3" workbookViewId="0">
      <selection activeCell="J8" sqref="J8"/>
    </sheetView>
  </sheetViews>
  <sheetFormatPr defaultRowHeight="14.4" x14ac:dyDescent="0.3"/>
  <sheetData>
    <row r="1" spans="2:11" x14ac:dyDescent="0.3">
      <c r="E1">
        <f>I1</f>
        <v>1.0246950765959599</v>
      </c>
      <c r="I1">
        <f>1.05^(0.5)</f>
        <v>1.0246950765959599</v>
      </c>
    </row>
    <row r="2" spans="2:11" x14ac:dyDescent="0.3">
      <c r="C2">
        <v>1</v>
      </c>
      <c r="D2">
        <v>30</v>
      </c>
      <c r="E2">
        <f>D2*$E$1^(-C2)</f>
        <v>29.277002188455992</v>
      </c>
      <c r="F2">
        <f>C2*E2</f>
        <v>29.277002188455992</v>
      </c>
      <c r="G2">
        <f>F2*(C2+1)</f>
        <v>58.554004376911983</v>
      </c>
    </row>
    <row r="3" spans="2:11" x14ac:dyDescent="0.3">
      <c r="C3">
        <v>2</v>
      </c>
      <c r="D3">
        <v>30</v>
      </c>
      <c r="E3">
        <f t="shared" ref="E3:E4" si="0">D3*$E$1^(-C3)</f>
        <v>28.571428571428562</v>
      </c>
      <c r="F3">
        <f t="shared" ref="F3:F5" si="1">C3*E3</f>
        <v>57.142857142857125</v>
      </c>
      <c r="G3">
        <f t="shared" ref="G3:G5" si="2">F3*(C3+1)</f>
        <v>171.42857142857139</v>
      </c>
    </row>
    <row r="4" spans="2:11" x14ac:dyDescent="0.3">
      <c r="C4">
        <v>3</v>
      </c>
      <c r="D4">
        <v>30</v>
      </c>
      <c r="E4">
        <f t="shared" si="0"/>
        <v>27.882859227100937</v>
      </c>
      <c r="F4">
        <f t="shared" si="1"/>
        <v>83.648577681302811</v>
      </c>
      <c r="G4">
        <f t="shared" si="2"/>
        <v>334.59431072521124</v>
      </c>
    </row>
    <row r="5" spans="2:11" x14ac:dyDescent="0.3">
      <c r="C5">
        <v>4</v>
      </c>
      <c r="D5">
        <v>1030</v>
      </c>
      <c r="E5">
        <f>D5*$E$1^(-C5)</f>
        <v>934.24036281179099</v>
      </c>
      <c r="F5">
        <f t="shared" si="1"/>
        <v>3736.961451247164</v>
      </c>
      <c r="G5">
        <f t="shared" si="2"/>
        <v>18684.807256235821</v>
      </c>
    </row>
    <row r="6" spans="2:11" x14ac:dyDescent="0.3">
      <c r="E6">
        <f>SUM(E2:E5)</f>
        <v>1019.9716527987765</v>
      </c>
      <c r="F6">
        <f>SUM(F2:F5)</f>
        <v>3907.0298882597799</v>
      </c>
      <c r="G6">
        <f>SUM(G2:G5)</f>
        <v>19249.384142766517</v>
      </c>
    </row>
    <row r="8" spans="2:11" x14ac:dyDescent="0.3">
      <c r="E8" t="s">
        <v>0</v>
      </c>
      <c r="F8">
        <f>F6/E6/E1/2</f>
        <v>1.8691062356990005</v>
      </c>
      <c r="I8">
        <f>F6/2/I1/E6</f>
        <v>1.8691062356990005</v>
      </c>
    </row>
    <row r="9" spans="2:11" x14ac:dyDescent="0.3">
      <c r="E9" t="s">
        <v>1</v>
      </c>
      <c r="F9">
        <f>G6/E6/4/E1^2</f>
        <v>4.4934451737776682</v>
      </c>
    </row>
    <row r="11" spans="2:11" x14ac:dyDescent="0.3">
      <c r="B11">
        <f>2.25/3*4.5</f>
        <v>3.375</v>
      </c>
    </row>
    <row r="12" spans="2:11" x14ac:dyDescent="0.3">
      <c r="D12">
        <v>659</v>
      </c>
      <c r="E12">
        <v>341</v>
      </c>
      <c r="F12">
        <f>D12-E12</f>
        <v>318</v>
      </c>
      <c r="I12">
        <v>710</v>
      </c>
      <c r="J12">
        <v>290</v>
      </c>
      <c r="K12">
        <f>I12-J12</f>
        <v>420</v>
      </c>
    </row>
    <row r="13" spans="2:11" x14ac:dyDescent="0.3">
      <c r="D13">
        <v>807</v>
      </c>
      <c r="E13">
        <v>193</v>
      </c>
      <c r="F13">
        <f t="shared" ref="F13:F16" si="3">D13-E13</f>
        <v>614</v>
      </c>
      <c r="I13">
        <v>159</v>
      </c>
      <c r="J13">
        <v>841</v>
      </c>
      <c r="K13">
        <f t="shared" ref="K13:K16" si="4">I13-J13</f>
        <v>-682</v>
      </c>
    </row>
    <row r="14" spans="2:11" x14ac:dyDescent="0.3">
      <c r="D14">
        <v>185</v>
      </c>
      <c r="E14">
        <v>815</v>
      </c>
      <c r="F14">
        <f t="shared" si="3"/>
        <v>-630</v>
      </c>
      <c r="I14">
        <v>655</v>
      </c>
      <c r="J14">
        <v>345</v>
      </c>
      <c r="K14">
        <f t="shared" si="4"/>
        <v>310</v>
      </c>
    </row>
    <row r="15" spans="2:11" x14ac:dyDescent="0.3">
      <c r="D15">
        <v>615</v>
      </c>
      <c r="E15">
        <v>385</v>
      </c>
      <c r="F15">
        <f t="shared" si="3"/>
        <v>230</v>
      </c>
      <c r="I15">
        <v>591</v>
      </c>
      <c r="J15">
        <v>409</v>
      </c>
      <c r="K15">
        <f t="shared" si="4"/>
        <v>182</v>
      </c>
    </row>
    <row r="16" spans="2:11" x14ac:dyDescent="0.3">
      <c r="D16">
        <v>513</v>
      </c>
      <c r="E16">
        <v>487</v>
      </c>
      <c r="F16">
        <f t="shared" si="3"/>
        <v>26</v>
      </c>
      <c r="I16">
        <v>127</v>
      </c>
      <c r="J16">
        <v>873</v>
      </c>
      <c r="K16">
        <f t="shared" si="4"/>
        <v>-746</v>
      </c>
    </row>
    <row r="17" spans="4:11" x14ac:dyDescent="0.3">
      <c r="D17">
        <f>SUM(D12:D16)</f>
        <v>2779</v>
      </c>
      <c r="E17">
        <f>SUM(E12:E16)</f>
        <v>2221</v>
      </c>
      <c r="F17">
        <f>D17-E17</f>
        <v>558</v>
      </c>
      <c r="I17">
        <f>SUM(I12:I16)</f>
        <v>2242</v>
      </c>
      <c r="J17">
        <f>SUM(J12:J16)</f>
        <v>2758</v>
      </c>
      <c r="K17">
        <f>I17-J17</f>
        <v>-516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workbookViewId="0">
      <selection activeCell="C25" sqref="C25"/>
    </sheetView>
  </sheetViews>
  <sheetFormatPr defaultRowHeight="14.4" x14ac:dyDescent="0.3"/>
  <cols>
    <col min="2" max="2" width="11.109375" bestFit="1" customWidth="1"/>
    <col min="3" max="3" width="18.44140625" bestFit="1" customWidth="1"/>
    <col min="8" max="8" width="22" bestFit="1" customWidth="1"/>
    <col min="9" max="9" width="37.77734375" bestFit="1" customWidth="1"/>
  </cols>
  <sheetData>
    <row r="1" spans="1:3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3">
      <c r="A2">
        <v>1000013</v>
      </c>
      <c r="B2">
        <v>10</v>
      </c>
      <c r="C2">
        <v>10</v>
      </c>
      <c r="D2">
        <v>1</v>
      </c>
      <c r="E2">
        <v>4</v>
      </c>
      <c r="F2">
        <v>0</v>
      </c>
      <c r="G2">
        <v>1</v>
      </c>
      <c r="H2">
        <v>0.28000000000000003</v>
      </c>
      <c r="I2" t="s">
        <v>38</v>
      </c>
      <c r="J2" t="s">
        <v>39</v>
      </c>
      <c r="K2" t="s">
        <v>39</v>
      </c>
      <c r="L2" t="s">
        <v>39</v>
      </c>
      <c r="M2">
        <v>0</v>
      </c>
      <c r="N2">
        <v>0</v>
      </c>
      <c r="O2" s="1">
        <v>0</v>
      </c>
      <c r="P2" t="s">
        <v>39</v>
      </c>
      <c r="Q2" t="s">
        <v>39</v>
      </c>
      <c r="R2" t="s">
        <v>39</v>
      </c>
      <c r="S2">
        <v>0</v>
      </c>
      <c r="T2">
        <v>0</v>
      </c>
      <c r="U2" s="1">
        <v>0</v>
      </c>
      <c r="V2" t="s">
        <v>39</v>
      </c>
      <c r="W2" t="s">
        <v>39</v>
      </c>
      <c r="X2" t="s">
        <v>39</v>
      </c>
      <c r="Y2">
        <v>0</v>
      </c>
      <c r="Z2">
        <v>0</v>
      </c>
      <c r="AA2" s="1">
        <v>0</v>
      </c>
      <c r="AB2" t="s">
        <v>39</v>
      </c>
      <c r="AC2" t="s">
        <v>39</v>
      </c>
      <c r="AD2" t="s">
        <v>39</v>
      </c>
      <c r="AE2">
        <v>1</v>
      </c>
      <c r="AF2">
        <v>0.66</v>
      </c>
      <c r="AG2" t="s">
        <v>40</v>
      </c>
      <c r="AH2" t="s">
        <v>39</v>
      </c>
      <c r="AI2" t="s">
        <v>39</v>
      </c>
      <c r="AJ2" t="s">
        <v>39</v>
      </c>
    </row>
    <row r="3" spans="1:36" x14ac:dyDescent="0.3">
      <c r="A3">
        <v>1000094</v>
      </c>
      <c r="B3">
        <v>2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 s="1">
        <v>0</v>
      </c>
      <c r="J3" t="s">
        <v>39</v>
      </c>
      <c r="K3" t="s">
        <v>39</v>
      </c>
      <c r="L3" t="s">
        <v>39</v>
      </c>
      <c r="M3">
        <v>0</v>
      </c>
      <c r="N3">
        <v>0</v>
      </c>
      <c r="O3" t="s">
        <v>41</v>
      </c>
      <c r="P3" t="s">
        <v>39</v>
      </c>
      <c r="Q3" t="s">
        <v>39</v>
      </c>
      <c r="R3" t="s">
        <v>39</v>
      </c>
      <c r="S3">
        <v>0</v>
      </c>
      <c r="T3">
        <v>0</v>
      </c>
      <c r="U3" t="s">
        <v>42</v>
      </c>
      <c r="V3" t="s">
        <v>39</v>
      </c>
      <c r="W3" t="s">
        <v>39</v>
      </c>
      <c r="X3" t="s">
        <v>39</v>
      </c>
      <c r="Y3">
        <v>0</v>
      </c>
      <c r="Z3">
        <v>0</v>
      </c>
      <c r="AA3" s="1">
        <v>0</v>
      </c>
      <c r="AB3" t="s">
        <v>39</v>
      </c>
      <c r="AC3" t="s">
        <v>39</v>
      </c>
      <c r="AD3" t="s">
        <v>39</v>
      </c>
      <c r="AE3">
        <v>1</v>
      </c>
      <c r="AF3">
        <v>2</v>
      </c>
      <c r="AG3" t="s">
        <v>40</v>
      </c>
      <c r="AH3" t="s">
        <v>39</v>
      </c>
      <c r="AI3" t="s">
        <v>39</v>
      </c>
      <c r="AJ3" t="s">
        <v>39</v>
      </c>
    </row>
    <row r="4" spans="1:36" x14ac:dyDescent="0.3">
      <c r="A4">
        <v>1000687</v>
      </c>
      <c r="B4">
        <v>16</v>
      </c>
      <c r="C4">
        <v>11</v>
      </c>
      <c r="D4">
        <v>2</v>
      </c>
      <c r="E4">
        <v>13</v>
      </c>
      <c r="F4">
        <v>0</v>
      </c>
      <c r="G4">
        <v>1</v>
      </c>
      <c r="H4">
        <v>0.93</v>
      </c>
      <c r="I4" t="s">
        <v>38</v>
      </c>
      <c r="J4" t="s">
        <v>39</v>
      </c>
      <c r="K4" t="s">
        <v>39</v>
      </c>
      <c r="L4" t="s">
        <v>39</v>
      </c>
      <c r="M4">
        <v>0</v>
      </c>
      <c r="N4">
        <v>0</v>
      </c>
      <c r="O4" s="1">
        <v>0</v>
      </c>
      <c r="P4" t="s">
        <v>39</v>
      </c>
      <c r="Q4" t="s">
        <v>39</v>
      </c>
      <c r="R4" t="s">
        <v>39</v>
      </c>
      <c r="S4">
        <v>2</v>
      </c>
      <c r="T4">
        <v>2.04</v>
      </c>
      <c r="U4" t="s">
        <v>43</v>
      </c>
      <c r="V4" t="s">
        <v>39</v>
      </c>
      <c r="W4" t="s">
        <v>39</v>
      </c>
      <c r="X4" t="s">
        <v>39</v>
      </c>
      <c r="Y4">
        <v>0</v>
      </c>
      <c r="Z4">
        <v>0</v>
      </c>
      <c r="AA4" s="1">
        <v>0</v>
      </c>
      <c r="AB4" t="s">
        <v>39</v>
      </c>
      <c r="AC4" t="s">
        <v>39</v>
      </c>
      <c r="AD4" t="s">
        <v>39</v>
      </c>
      <c r="AE4">
        <v>3</v>
      </c>
      <c r="AF4">
        <v>0.73</v>
      </c>
      <c r="AG4" t="s">
        <v>44</v>
      </c>
      <c r="AH4" t="s">
        <v>39</v>
      </c>
      <c r="AI4" t="s">
        <v>39</v>
      </c>
      <c r="AJ4" t="s">
        <v>39</v>
      </c>
    </row>
    <row r="5" spans="1:36" x14ac:dyDescent="0.3">
      <c r="A5">
        <v>100115</v>
      </c>
      <c r="B5">
        <v>105</v>
      </c>
      <c r="C5">
        <v>84</v>
      </c>
      <c r="D5">
        <v>2</v>
      </c>
      <c r="E5">
        <v>80</v>
      </c>
      <c r="F5">
        <v>2</v>
      </c>
      <c r="G5">
        <v>10</v>
      </c>
      <c r="H5">
        <v>7.0000000000000007E-2</v>
      </c>
      <c r="I5" s="1">
        <v>0</v>
      </c>
      <c r="J5" t="s">
        <v>39</v>
      </c>
      <c r="K5" t="s">
        <v>39</v>
      </c>
      <c r="L5" t="s">
        <v>39</v>
      </c>
      <c r="M5">
        <v>9</v>
      </c>
      <c r="N5">
        <v>0.43</v>
      </c>
      <c r="O5" s="1">
        <v>0.26</v>
      </c>
      <c r="P5" t="s">
        <v>39</v>
      </c>
      <c r="Q5" t="s">
        <v>39</v>
      </c>
      <c r="R5" t="s">
        <v>39</v>
      </c>
      <c r="S5">
        <v>1</v>
      </c>
      <c r="T5">
        <v>0.06</v>
      </c>
      <c r="U5" t="s">
        <v>43</v>
      </c>
      <c r="V5" t="s">
        <v>39</v>
      </c>
      <c r="W5" t="s">
        <v>45</v>
      </c>
      <c r="X5" t="s">
        <v>45</v>
      </c>
      <c r="Y5">
        <v>0</v>
      </c>
      <c r="Z5">
        <v>0</v>
      </c>
      <c r="AA5" s="1">
        <v>0</v>
      </c>
      <c r="AB5" t="s">
        <v>39</v>
      </c>
      <c r="AC5" t="s">
        <v>39</v>
      </c>
      <c r="AD5" t="s">
        <v>39</v>
      </c>
      <c r="AE5">
        <v>20</v>
      </c>
      <c r="AF5">
        <v>1.06</v>
      </c>
      <c r="AG5" s="1">
        <v>0.08</v>
      </c>
      <c r="AH5" t="s">
        <v>39</v>
      </c>
      <c r="AI5" t="s">
        <v>39</v>
      </c>
      <c r="AJ5" t="s">
        <v>39</v>
      </c>
    </row>
    <row r="6" spans="1:36" x14ac:dyDescent="0.3">
      <c r="A6">
        <v>1001492</v>
      </c>
      <c r="B6">
        <v>2</v>
      </c>
      <c r="C6">
        <v>2</v>
      </c>
      <c r="D6">
        <v>0</v>
      </c>
      <c r="E6">
        <v>1</v>
      </c>
      <c r="F6">
        <v>1</v>
      </c>
      <c r="G6">
        <v>1</v>
      </c>
      <c r="H6">
        <v>0.1</v>
      </c>
      <c r="I6" t="s">
        <v>38</v>
      </c>
      <c r="J6" t="s">
        <v>39</v>
      </c>
      <c r="K6" t="s">
        <v>39</v>
      </c>
      <c r="L6" t="s">
        <v>39</v>
      </c>
      <c r="M6">
        <v>1</v>
      </c>
      <c r="N6">
        <v>3</v>
      </c>
      <c r="O6" t="s">
        <v>41</v>
      </c>
      <c r="P6" t="s">
        <v>39</v>
      </c>
      <c r="Q6" t="s">
        <v>39</v>
      </c>
      <c r="R6" t="s">
        <v>39</v>
      </c>
      <c r="S6">
        <v>0</v>
      </c>
      <c r="T6">
        <v>0</v>
      </c>
      <c r="U6" t="s">
        <v>42</v>
      </c>
      <c r="V6" t="s">
        <v>39</v>
      </c>
      <c r="W6" t="s">
        <v>39</v>
      </c>
      <c r="X6" t="s">
        <v>39</v>
      </c>
      <c r="Y6">
        <v>0</v>
      </c>
      <c r="Z6">
        <v>0</v>
      </c>
      <c r="AA6" s="1">
        <v>0</v>
      </c>
      <c r="AB6" t="s">
        <v>39</v>
      </c>
      <c r="AC6" t="s">
        <v>39</v>
      </c>
      <c r="AD6" t="s">
        <v>39</v>
      </c>
      <c r="AE6">
        <v>1</v>
      </c>
      <c r="AF6">
        <v>4</v>
      </c>
      <c r="AG6" t="s">
        <v>40</v>
      </c>
      <c r="AH6" t="s">
        <v>39</v>
      </c>
      <c r="AI6" t="s">
        <v>39</v>
      </c>
      <c r="AJ6" t="s">
        <v>39</v>
      </c>
    </row>
    <row r="7" spans="1:36" x14ac:dyDescent="0.3">
      <c r="A7">
        <v>1001677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 t="s">
        <v>39</v>
      </c>
      <c r="K7" t="s">
        <v>39</v>
      </c>
      <c r="L7" t="s">
        <v>39</v>
      </c>
      <c r="M7">
        <v>0</v>
      </c>
      <c r="N7">
        <v>0</v>
      </c>
      <c r="O7" t="s">
        <v>41</v>
      </c>
      <c r="P7" t="s">
        <v>39</v>
      </c>
      <c r="Q7" t="s">
        <v>39</v>
      </c>
      <c r="R7" t="s">
        <v>39</v>
      </c>
      <c r="S7">
        <v>0</v>
      </c>
      <c r="T7">
        <v>0</v>
      </c>
      <c r="U7" t="s">
        <v>42</v>
      </c>
      <c r="V7" t="s">
        <v>39</v>
      </c>
      <c r="W7" t="s">
        <v>39</v>
      </c>
      <c r="X7" t="s">
        <v>39</v>
      </c>
      <c r="Y7">
        <v>0</v>
      </c>
      <c r="Z7">
        <v>0</v>
      </c>
      <c r="AA7" s="1">
        <v>0</v>
      </c>
      <c r="AB7" t="s">
        <v>39</v>
      </c>
      <c r="AC7" t="s">
        <v>39</v>
      </c>
      <c r="AD7" t="s">
        <v>39</v>
      </c>
      <c r="AE7">
        <v>0</v>
      </c>
      <c r="AF7">
        <v>0</v>
      </c>
      <c r="AG7" t="s">
        <v>40</v>
      </c>
      <c r="AH7" t="s">
        <v>39</v>
      </c>
      <c r="AI7" t="s">
        <v>39</v>
      </c>
      <c r="AJ7" t="s">
        <v>39</v>
      </c>
    </row>
    <row r="8" spans="1:36" x14ac:dyDescent="0.3">
      <c r="A8">
        <v>1002211</v>
      </c>
      <c r="B8">
        <v>922</v>
      </c>
      <c r="C8">
        <v>212</v>
      </c>
      <c r="D8">
        <v>6</v>
      </c>
      <c r="E8">
        <v>873</v>
      </c>
      <c r="F8">
        <v>17</v>
      </c>
      <c r="G8">
        <v>8</v>
      </c>
      <c r="H8">
        <v>0</v>
      </c>
      <c r="I8" s="1">
        <v>0</v>
      </c>
      <c r="J8" t="s">
        <v>39</v>
      </c>
      <c r="K8" t="s">
        <v>39</v>
      </c>
      <c r="L8" t="s">
        <v>39</v>
      </c>
      <c r="M8">
        <v>0</v>
      </c>
      <c r="N8">
        <v>0</v>
      </c>
      <c r="O8" s="1">
        <v>0</v>
      </c>
      <c r="P8" t="s">
        <v>39</v>
      </c>
      <c r="Q8" t="s">
        <v>39</v>
      </c>
      <c r="R8" t="s">
        <v>39</v>
      </c>
      <c r="S8">
        <v>7</v>
      </c>
      <c r="T8">
        <v>0.23</v>
      </c>
      <c r="U8" s="1">
        <v>0.88</v>
      </c>
      <c r="V8" t="s">
        <v>45</v>
      </c>
      <c r="W8" t="s">
        <v>39</v>
      </c>
      <c r="X8" t="s">
        <v>45</v>
      </c>
      <c r="Y8">
        <v>0</v>
      </c>
      <c r="Z8">
        <v>0</v>
      </c>
      <c r="AA8" s="1">
        <v>0</v>
      </c>
      <c r="AB8" t="s">
        <v>39</v>
      </c>
      <c r="AC8" t="s">
        <v>39</v>
      </c>
      <c r="AD8" t="s">
        <v>39</v>
      </c>
      <c r="AE8">
        <v>168</v>
      </c>
      <c r="AF8">
        <v>0.73</v>
      </c>
      <c r="AG8" s="1">
        <v>0.05</v>
      </c>
      <c r="AH8" t="s">
        <v>39</v>
      </c>
      <c r="AI8" t="s">
        <v>39</v>
      </c>
      <c r="AJ8" t="s">
        <v>39</v>
      </c>
    </row>
    <row r="9" spans="1:36" x14ac:dyDescent="0.3">
      <c r="A9">
        <v>1002279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 t="s">
        <v>39</v>
      </c>
      <c r="K9" t="s">
        <v>39</v>
      </c>
      <c r="L9" t="s">
        <v>39</v>
      </c>
      <c r="M9">
        <v>0</v>
      </c>
      <c r="N9">
        <v>0</v>
      </c>
      <c r="O9" t="s">
        <v>41</v>
      </c>
      <c r="P9" t="s">
        <v>39</v>
      </c>
      <c r="Q9" t="s">
        <v>39</v>
      </c>
      <c r="R9" t="s">
        <v>39</v>
      </c>
      <c r="S9">
        <v>0</v>
      </c>
      <c r="T9">
        <v>0</v>
      </c>
      <c r="U9" t="s">
        <v>42</v>
      </c>
      <c r="V9" t="s">
        <v>39</v>
      </c>
      <c r="W9" t="s">
        <v>39</v>
      </c>
      <c r="X9" t="s">
        <v>39</v>
      </c>
      <c r="Y9">
        <v>0</v>
      </c>
      <c r="Z9">
        <v>0</v>
      </c>
      <c r="AA9" s="1">
        <v>0</v>
      </c>
      <c r="AB9" t="s">
        <v>39</v>
      </c>
      <c r="AC9" t="s">
        <v>39</v>
      </c>
      <c r="AD9" t="s">
        <v>39</v>
      </c>
      <c r="AE9">
        <v>0</v>
      </c>
      <c r="AF9">
        <v>0</v>
      </c>
      <c r="AG9" t="s">
        <v>40</v>
      </c>
      <c r="AH9" t="s">
        <v>39</v>
      </c>
      <c r="AI9" t="s">
        <v>39</v>
      </c>
      <c r="AJ9" t="s">
        <v>39</v>
      </c>
    </row>
    <row r="10" spans="1:36" x14ac:dyDescent="0.3">
      <c r="A10">
        <v>1002452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0</v>
      </c>
      <c r="J10" t="s">
        <v>39</v>
      </c>
      <c r="K10" t="s">
        <v>39</v>
      </c>
      <c r="L10" t="s">
        <v>39</v>
      </c>
      <c r="M10">
        <v>0</v>
      </c>
      <c r="N10">
        <v>0</v>
      </c>
      <c r="O10" t="s">
        <v>41</v>
      </c>
      <c r="P10" t="s">
        <v>39</v>
      </c>
      <c r="Q10" t="s">
        <v>39</v>
      </c>
      <c r="R10" t="s">
        <v>39</v>
      </c>
      <c r="S10">
        <v>0</v>
      </c>
      <c r="T10">
        <v>0</v>
      </c>
      <c r="U10" t="s">
        <v>42</v>
      </c>
      <c r="V10" t="s">
        <v>39</v>
      </c>
      <c r="W10" t="s">
        <v>39</v>
      </c>
      <c r="X10" t="s">
        <v>39</v>
      </c>
      <c r="Y10">
        <v>0</v>
      </c>
      <c r="Z10">
        <v>0</v>
      </c>
      <c r="AA10" s="1">
        <v>0</v>
      </c>
      <c r="AB10" t="s">
        <v>39</v>
      </c>
      <c r="AC10" t="s">
        <v>39</v>
      </c>
      <c r="AD10" t="s">
        <v>39</v>
      </c>
      <c r="AE10">
        <v>0</v>
      </c>
      <c r="AF10">
        <v>0</v>
      </c>
      <c r="AG10" t="s">
        <v>40</v>
      </c>
      <c r="AH10" t="s">
        <v>39</v>
      </c>
      <c r="AI10" t="s">
        <v>39</v>
      </c>
      <c r="AJ10" t="s">
        <v>39</v>
      </c>
    </row>
    <row r="11" spans="1:36" x14ac:dyDescent="0.3">
      <c r="A11">
        <v>1002497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 t="s">
        <v>39</v>
      </c>
      <c r="K11" t="s">
        <v>39</v>
      </c>
      <c r="L11" t="s">
        <v>39</v>
      </c>
      <c r="M11">
        <v>0</v>
      </c>
      <c r="N11">
        <v>0</v>
      </c>
      <c r="O11" t="s">
        <v>41</v>
      </c>
      <c r="P11" t="s">
        <v>39</v>
      </c>
      <c r="Q11" t="s">
        <v>39</v>
      </c>
      <c r="R11" t="s">
        <v>39</v>
      </c>
      <c r="S11">
        <v>0</v>
      </c>
      <c r="T11">
        <v>0</v>
      </c>
      <c r="U11" t="s">
        <v>42</v>
      </c>
      <c r="V11" t="s">
        <v>39</v>
      </c>
      <c r="W11" t="s">
        <v>39</v>
      </c>
      <c r="X11" t="s">
        <v>39</v>
      </c>
      <c r="Y11">
        <v>0</v>
      </c>
      <c r="Z11">
        <v>0</v>
      </c>
      <c r="AA11" s="1">
        <v>0</v>
      </c>
      <c r="AB11" t="s">
        <v>39</v>
      </c>
      <c r="AC11" t="s">
        <v>39</v>
      </c>
      <c r="AD11" t="s">
        <v>39</v>
      </c>
      <c r="AE11">
        <v>0</v>
      </c>
      <c r="AF11">
        <v>0</v>
      </c>
      <c r="AG11" t="s">
        <v>40</v>
      </c>
      <c r="AH11" t="s">
        <v>39</v>
      </c>
      <c r="AI11" t="s">
        <v>39</v>
      </c>
      <c r="AJ11" t="s">
        <v>39</v>
      </c>
    </row>
    <row r="12" spans="1:36" x14ac:dyDescent="0.3">
      <c r="A12">
        <v>1003137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 t="s">
        <v>39</v>
      </c>
      <c r="K12" t="s">
        <v>39</v>
      </c>
      <c r="L12" t="s">
        <v>39</v>
      </c>
      <c r="M12">
        <v>0</v>
      </c>
      <c r="N12">
        <v>0</v>
      </c>
      <c r="O12" t="s">
        <v>41</v>
      </c>
      <c r="P12" t="s">
        <v>39</v>
      </c>
      <c r="Q12" t="s">
        <v>39</v>
      </c>
      <c r="R12" t="s">
        <v>39</v>
      </c>
      <c r="S12">
        <v>0</v>
      </c>
      <c r="T12">
        <v>0</v>
      </c>
      <c r="U12" t="s">
        <v>42</v>
      </c>
      <c r="V12" t="s">
        <v>39</v>
      </c>
      <c r="W12" t="s">
        <v>39</v>
      </c>
      <c r="X12" t="s">
        <v>39</v>
      </c>
      <c r="Y12">
        <v>0</v>
      </c>
      <c r="Z12">
        <v>0</v>
      </c>
      <c r="AA12" s="1">
        <v>0</v>
      </c>
      <c r="AB12" t="s">
        <v>39</v>
      </c>
      <c r="AC12" t="s">
        <v>39</v>
      </c>
      <c r="AD12" t="s">
        <v>39</v>
      </c>
      <c r="AE12">
        <v>0</v>
      </c>
      <c r="AF12">
        <v>0</v>
      </c>
      <c r="AG12" t="s">
        <v>40</v>
      </c>
      <c r="AH12" t="s">
        <v>39</v>
      </c>
      <c r="AI12" t="s">
        <v>39</v>
      </c>
      <c r="AJ12" t="s">
        <v>39</v>
      </c>
    </row>
    <row r="13" spans="1:36" x14ac:dyDescent="0.3">
      <c r="A13">
        <v>1003406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 t="s">
        <v>39</v>
      </c>
      <c r="K13" t="s">
        <v>39</v>
      </c>
      <c r="L13" t="s">
        <v>39</v>
      </c>
      <c r="M13">
        <v>0</v>
      </c>
      <c r="N13">
        <v>0</v>
      </c>
      <c r="O13" t="s">
        <v>41</v>
      </c>
      <c r="P13" t="s">
        <v>39</v>
      </c>
      <c r="Q13" t="s">
        <v>39</v>
      </c>
      <c r="R13" t="s">
        <v>39</v>
      </c>
      <c r="S13">
        <v>0</v>
      </c>
      <c r="T13">
        <v>0</v>
      </c>
      <c r="U13" t="s">
        <v>42</v>
      </c>
      <c r="V13" t="s">
        <v>39</v>
      </c>
      <c r="W13" t="s">
        <v>39</v>
      </c>
      <c r="X13" t="s">
        <v>39</v>
      </c>
      <c r="Y13">
        <v>0</v>
      </c>
      <c r="Z13">
        <v>0</v>
      </c>
      <c r="AA13" s="1">
        <v>0</v>
      </c>
      <c r="AB13" t="s">
        <v>39</v>
      </c>
      <c r="AC13" t="s">
        <v>39</v>
      </c>
      <c r="AD13" t="s">
        <v>39</v>
      </c>
      <c r="AE13">
        <v>0</v>
      </c>
      <c r="AF13">
        <v>0</v>
      </c>
      <c r="AG13" t="s">
        <v>40</v>
      </c>
      <c r="AH13" t="s">
        <v>39</v>
      </c>
      <c r="AI13" t="s">
        <v>39</v>
      </c>
      <c r="AJ13" t="s">
        <v>39</v>
      </c>
    </row>
    <row r="14" spans="1:36" x14ac:dyDescent="0.3">
      <c r="A14">
        <v>100351</v>
      </c>
      <c r="B14">
        <v>118</v>
      </c>
      <c r="C14">
        <v>118</v>
      </c>
      <c r="D14">
        <v>3</v>
      </c>
      <c r="E14">
        <v>69</v>
      </c>
      <c r="F14">
        <v>16</v>
      </c>
      <c r="G14">
        <v>6</v>
      </c>
      <c r="H14">
        <v>0.11</v>
      </c>
      <c r="I14" s="1">
        <v>0.01</v>
      </c>
      <c r="J14" t="s">
        <v>39</v>
      </c>
      <c r="K14" t="s">
        <v>39</v>
      </c>
      <c r="L14" t="s">
        <v>39</v>
      </c>
      <c r="M14">
        <v>2</v>
      </c>
      <c r="N14">
        <v>0.1</v>
      </c>
      <c r="O14" t="s">
        <v>38</v>
      </c>
      <c r="P14" t="s">
        <v>39</v>
      </c>
      <c r="Q14" t="s">
        <v>39</v>
      </c>
      <c r="R14" t="s">
        <v>39</v>
      </c>
      <c r="S14">
        <v>3</v>
      </c>
      <c r="T14">
        <v>0.22</v>
      </c>
      <c r="U14" t="s">
        <v>43</v>
      </c>
      <c r="V14" t="s">
        <v>39</v>
      </c>
      <c r="W14" t="s">
        <v>39</v>
      </c>
      <c r="X14" t="s">
        <v>39</v>
      </c>
      <c r="Y14">
        <v>1</v>
      </c>
      <c r="Z14">
        <v>7.0000000000000007E-2</v>
      </c>
      <c r="AA14" s="1">
        <v>0.25</v>
      </c>
      <c r="AB14" t="s">
        <v>39</v>
      </c>
      <c r="AC14" t="s">
        <v>39</v>
      </c>
      <c r="AD14" t="s">
        <v>39</v>
      </c>
      <c r="AE14">
        <v>34</v>
      </c>
      <c r="AF14">
        <v>3.85</v>
      </c>
      <c r="AG14" s="1">
        <v>0.49</v>
      </c>
      <c r="AH14" t="s">
        <v>39</v>
      </c>
      <c r="AI14" t="s">
        <v>39</v>
      </c>
      <c r="AJ14" t="s">
        <v>39</v>
      </c>
    </row>
    <row r="15" spans="1:36" x14ac:dyDescent="0.3">
      <c r="A15">
        <v>1004273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 s="1">
        <v>0</v>
      </c>
      <c r="J15" t="s">
        <v>39</v>
      </c>
      <c r="K15" t="s">
        <v>39</v>
      </c>
      <c r="L15" t="s">
        <v>39</v>
      </c>
      <c r="M15">
        <v>0</v>
      </c>
      <c r="N15">
        <v>0</v>
      </c>
      <c r="O15" t="s">
        <v>41</v>
      </c>
      <c r="P15" t="s">
        <v>39</v>
      </c>
      <c r="Q15" t="s">
        <v>39</v>
      </c>
      <c r="R15" t="s">
        <v>39</v>
      </c>
      <c r="S15">
        <v>0</v>
      </c>
      <c r="T15">
        <v>0</v>
      </c>
      <c r="U15" t="s">
        <v>42</v>
      </c>
      <c r="V15" t="s">
        <v>39</v>
      </c>
      <c r="W15" t="s">
        <v>39</v>
      </c>
      <c r="X15" t="s">
        <v>39</v>
      </c>
      <c r="Y15">
        <v>0</v>
      </c>
      <c r="Z15">
        <v>0</v>
      </c>
      <c r="AA15" s="1">
        <v>0</v>
      </c>
      <c r="AB15" t="s">
        <v>39</v>
      </c>
      <c r="AC15" t="s">
        <v>39</v>
      </c>
      <c r="AD15" t="s">
        <v>39</v>
      </c>
      <c r="AE15">
        <v>1</v>
      </c>
      <c r="AF15">
        <v>5</v>
      </c>
      <c r="AG15" t="s">
        <v>40</v>
      </c>
      <c r="AH15" t="s">
        <v>39</v>
      </c>
      <c r="AI15" t="s">
        <v>39</v>
      </c>
      <c r="AJ15" t="s">
        <v>39</v>
      </c>
    </row>
    <row r="16" spans="1:36" x14ac:dyDescent="0.3">
      <c r="A16">
        <v>1004996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 t="s">
        <v>39</v>
      </c>
      <c r="K16" t="s">
        <v>39</v>
      </c>
      <c r="L16" t="s">
        <v>39</v>
      </c>
      <c r="M16">
        <v>0</v>
      </c>
      <c r="N16">
        <v>0</v>
      </c>
      <c r="O16" t="s">
        <v>41</v>
      </c>
      <c r="P16" t="s">
        <v>39</v>
      </c>
      <c r="Q16" t="s">
        <v>39</v>
      </c>
      <c r="R16" t="s">
        <v>39</v>
      </c>
      <c r="S16">
        <v>0</v>
      </c>
      <c r="T16">
        <v>0</v>
      </c>
      <c r="U16" t="s">
        <v>42</v>
      </c>
      <c r="V16" t="s">
        <v>39</v>
      </c>
      <c r="W16" t="s">
        <v>39</v>
      </c>
      <c r="X16" t="s">
        <v>39</v>
      </c>
      <c r="Y16">
        <v>0</v>
      </c>
      <c r="Z16">
        <v>0</v>
      </c>
      <c r="AA16" s="1">
        <v>0</v>
      </c>
      <c r="AB16" t="s">
        <v>39</v>
      </c>
      <c r="AC16" t="s">
        <v>39</v>
      </c>
      <c r="AD16" t="s">
        <v>39</v>
      </c>
      <c r="AE16">
        <v>0</v>
      </c>
      <c r="AF16">
        <v>0</v>
      </c>
      <c r="AG16" t="s">
        <v>40</v>
      </c>
      <c r="AH16" t="s">
        <v>39</v>
      </c>
      <c r="AI16" t="s">
        <v>39</v>
      </c>
      <c r="AJ16" t="s">
        <v>39</v>
      </c>
    </row>
    <row r="17" spans="1:36" x14ac:dyDescent="0.3">
      <c r="A17">
        <v>1005197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t="s">
        <v>39</v>
      </c>
      <c r="K17" t="s">
        <v>39</v>
      </c>
      <c r="L17" t="s">
        <v>39</v>
      </c>
      <c r="M17">
        <v>0</v>
      </c>
      <c r="N17">
        <v>0</v>
      </c>
      <c r="O17" t="s">
        <v>41</v>
      </c>
      <c r="P17" t="s">
        <v>39</v>
      </c>
      <c r="Q17" t="s">
        <v>39</v>
      </c>
      <c r="R17" t="s">
        <v>39</v>
      </c>
      <c r="S17">
        <v>0</v>
      </c>
      <c r="T17">
        <v>0</v>
      </c>
      <c r="U17" t="s">
        <v>42</v>
      </c>
      <c r="V17" t="s">
        <v>39</v>
      </c>
      <c r="W17" t="s">
        <v>39</v>
      </c>
      <c r="X17" t="s">
        <v>39</v>
      </c>
      <c r="Y17">
        <v>0</v>
      </c>
      <c r="Z17">
        <v>0</v>
      </c>
      <c r="AA17" s="1">
        <v>0</v>
      </c>
      <c r="AB17" t="s">
        <v>39</v>
      </c>
      <c r="AC17" t="s">
        <v>39</v>
      </c>
      <c r="AD17" t="s">
        <v>39</v>
      </c>
      <c r="AE17">
        <v>0</v>
      </c>
      <c r="AF17">
        <v>0</v>
      </c>
      <c r="AG17" t="s">
        <v>40</v>
      </c>
      <c r="AH17" t="s">
        <v>39</v>
      </c>
      <c r="AI17" t="s">
        <v>39</v>
      </c>
      <c r="AJ17" t="s">
        <v>39</v>
      </c>
    </row>
    <row r="18" spans="1:36" x14ac:dyDescent="0.3">
      <c r="A18">
        <v>1005345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 t="s">
        <v>39</v>
      </c>
      <c r="K18" t="s">
        <v>39</v>
      </c>
      <c r="L18" t="s">
        <v>39</v>
      </c>
      <c r="M18">
        <v>0</v>
      </c>
      <c r="N18">
        <v>0</v>
      </c>
      <c r="O18" t="s">
        <v>41</v>
      </c>
      <c r="P18" t="s">
        <v>39</v>
      </c>
      <c r="Q18" t="s">
        <v>39</v>
      </c>
      <c r="R18" t="s">
        <v>39</v>
      </c>
      <c r="S18">
        <v>0</v>
      </c>
      <c r="T18">
        <v>0</v>
      </c>
      <c r="U18" t="s">
        <v>42</v>
      </c>
      <c r="V18" t="s">
        <v>39</v>
      </c>
      <c r="W18" t="s">
        <v>39</v>
      </c>
      <c r="X18" t="s">
        <v>39</v>
      </c>
      <c r="Y18">
        <v>0</v>
      </c>
      <c r="Z18">
        <v>0</v>
      </c>
      <c r="AA18" s="1">
        <v>0</v>
      </c>
      <c r="AB18" t="s">
        <v>39</v>
      </c>
      <c r="AC18" t="s">
        <v>39</v>
      </c>
      <c r="AD18" t="s">
        <v>39</v>
      </c>
      <c r="AE18">
        <v>0</v>
      </c>
      <c r="AF18">
        <v>0</v>
      </c>
      <c r="AG18" t="s">
        <v>40</v>
      </c>
      <c r="AH18" t="s">
        <v>39</v>
      </c>
      <c r="AI18" t="s">
        <v>39</v>
      </c>
      <c r="AJ18" t="s">
        <v>39</v>
      </c>
    </row>
    <row r="19" spans="1:36" x14ac:dyDescent="0.3">
      <c r="A19">
        <v>1005365</v>
      </c>
      <c r="B19">
        <v>5</v>
      </c>
      <c r="C19">
        <v>5</v>
      </c>
      <c r="D19">
        <v>0</v>
      </c>
      <c r="E19">
        <v>5</v>
      </c>
      <c r="F19">
        <v>0</v>
      </c>
      <c r="G19">
        <v>0</v>
      </c>
      <c r="H19">
        <v>0</v>
      </c>
      <c r="I19" s="1">
        <v>0</v>
      </c>
      <c r="J19" t="s">
        <v>39</v>
      </c>
      <c r="K19" t="s">
        <v>39</v>
      </c>
      <c r="L19" t="s">
        <v>39</v>
      </c>
      <c r="M19">
        <v>0</v>
      </c>
      <c r="N19">
        <v>0</v>
      </c>
      <c r="O19" s="1">
        <v>0</v>
      </c>
      <c r="P19" t="s">
        <v>39</v>
      </c>
      <c r="Q19" t="s">
        <v>39</v>
      </c>
      <c r="R19" t="s">
        <v>39</v>
      </c>
      <c r="S19">
        <v>0</v>
      </c>
      <c r="T19">
        <v>0</v>
      </c>
      <c r="U19" s="1">
        <v>0</v>
      </c>
      <c r="V19" t="s">
        <v>39</v>
      </c>
      <c r="W19" t="s">
        <v>39</v>
      </c>
      <c r="X19" t="s">
        <v>39</v>
      </c>
      <c r="Y19">
        <v>0</v>
      </c>
      <c r="Z19">
        <v>0</v>
      </c>
      <c r="AA19" s="1">
        <v>0</v>
      </c>
      <c r="AB19" t="s">
        <v>39</v>
      </c>
      <c r="AC19" t="s">
        <v>39</v>
      </c>
      <c r="AD19" t="s">
        <v>39</v>
      </c>
      <c r="AE19">
        <v>3</v>
      </c>
      <c r="AF19">
        <v>3.2</v>
      </c>
      <c r="AG19" t="s">
        <v>44</v>
      </c>
      <c r="AH19" t="s">
        <v>39</v>
      </c>
      <c r="AI19" t="s">
        <v>39</v>
      </c>
      <c r="AJ19" t="s">
        <v>39</v>
      </c>
    </row>
    <row r="20" spans="1:36" x14ac:dyDescent="0.3">
      <c r="A20">
        <v>1005617</v>
      </c>
      <c r="B20">
        <v>18</v>
      </c>
      <c r="C20">
        <v>0</v>
      </c>
      <c r="D20">
        <v>0</v>
      </c>
      <c r="E20">
        <v>18</v>
      </c>
      <c r="F20">
        <v>0</v>
      </c>
      <c r="G20">
        <v>0</v>
      </c>
      <c r="H20">
        <v>0</v>
      </c>
      <c r="I20" s="1">
        <v>0</v>
      </c>
      <c r="J20" t="s">
        <v>39</v>
      </c>
      <c r="K20" t="s">
        <v>39</v>
      </c>
      <c r="L20" t="s">
        <v>39</v>
      </c>
      <c r="M20">
        <v>0</v>
      </c>
      <c r="N20">
        <v>0</v>
      </c>
      <c r="O20" t="s">
        <v>41</v>
      </c>
      <c r="P20" t="s">
        <v>39</v>
      </c>
      <c r="Q20" t="s">
        <v>39</v>
      </c>
      <c r="R20" t="s">
        <v>39</v>
      </c>
      <c r="S20">
        <v>0</v>
      </c>
      <c r="T20">
        <v>0</v>
      </c>
      <c r="U20" t="s">
        <v>42</v>
      </c>
      <c r="V20" t="s">
        <v>39</v>
      </c>
      <c r="W20" t="s">
        <v>39</v>
      </c>
      <c r="X20" t="s">
        <v>39</v>
      </c>
      <c r="Y20">
        <v>0</v>
      </c>
      <c r="Z20">
        <v>0</v>
      </c>
      <c r="AA20" s="1">
        <v>0</v>
      </c>
      <c r="AB20" t="s">
        <v>39</v>
      </c>
      <c r="AC20" t="s">
        <v>39</v>
      </c>
      <c r="AD20" t="s">
        <v>39</v>
      </c>
      <c r="AE20">
        <v>0</v>
      </c>
      <c r="AF20">
        <v>0</v>
      </c>
      <c r="AG20" s="1">
        <v>0</v>
      </c>
      <c r="AH20" t="s">
        <v>39</v>
      </c>
      <c r="AI20" t="s">
        <v>39</v>
      </c>
      <c r="AJ20" t="s">
        <v>39</v>
      </c>
    </row>
    <row r="21" spans="1:36" x14ac:dyDescent="0.3">
      <c r="A21">
        <v>1005832</v>
      </c>
      <c r="B21">
        <v>7</v>
      </c>
      <c r="C21">
        <v>7</v>
      </c>
      <c r="D21">
        <v>0</v>
      </c>
      <c r="E21">
        <v>4</v>
      </c>
      <c r="F21">
        <v>0</v>
      </c>
      <c r="G21">
        <v>2</v>
      </c>
      <c r="H21">
        <v>1.31</v>
      </c>
      <c r="I21" t="s">
        <v>38</v>
      </c>
      <c r="J21" t="s">
        <v>39</v>
      </c>
      <c r="K21" t="s">
        <v>39</v>
      </c>
      <c r="L21" t="s">
        <v>39</v>
      </c>
      <c r="M21">
        <v>0</v>
      </c>
      <c r="N21">
        <v>0</v>
      </c>
      <c r="O21" s="1">
        <v>0</v>
      </c>
      <c r="P21" t="s">
        <v>39</v>
      </c>
      <c r="Q21" t="s">
        <v>39</v>
      </c>
      <c r="R21" t="s">
        <v>39</v>
      </c>
      <c r="S21">
        <v>0</v>
      </c>
      <c r="T21">
        <v>0</v>
      </c>
      <c r="U21" s="1">
        <v>0</v>
      </c>
      <c r="V21" t="s">
        <v>39</v>
      </c>
      <c r="W21" t="s">
        <v>39</v>
      </c>
      <c r="X21" t="s">
        <v>39</v>
      </c>
      <c r="Y21">
        <v>0</v>
      </c>
      <c r="Z21">
        <v>0</v>
      </c>
      <c r="AA21" s="1">
        <v>0</v>
      </c>
      <c r="AB21" t="s">
        <v>39</v>
      </c>
      <c r="AC21" t="s">
        <v>39</v>
      </c>
      <c r="AD21" t="s">
        <v>39</v>
      </c>
      <c r="AE21">
        <v>1</v>
      </c>
      <c r="AF21">
        <v>0.28000000000000003</v>
      </c>
      <c r="AG21" t="s">
        <v>40</v>
      </c>
      <c r="AH21" t="s">
        <v>39</v>
      </c>
      <c r="AI21" t="s">
        <v>39</v>
      </c>
      <c r="AJ21" t="s">
        <v>39</v>
      </c>
    </row>
    <row r="22" spans="1:36" x14ac:dyDescent="0.3">
      <c r="A22">
        <v>1006023</v>
      </c>
      <c r="B22">
        <v>7</v>
      </c>
      <c r="C22">
        <v>7</v>
      </c>
      <c r="D22">
        <v>0</v>
      </c>
      <c r="E22">
        <v>0</v>
      </c>
      <c r="F22">
        <v>0</v>
      </c>
      <c r="G22">
        <v>5</v>
      </c>
      <c r="H22">
        <v>2.46</v>
      </c>
      <c r="I22" s="1">
        <v>0.26</v>
      </c>
      <c r="J22" t="s">
        <v>39</v>
      </c>
      <c r="K22" t="s">
        <v>39</v>
      </c>
      <c r="L22" t="s">
        <v>39</v>
      </c>
      <c r="M22">
        <v>0</v>
      </c>
      <c r="N22">
        <v>0</v>
      </c>
      <c r="O22" s="1">
        <v>0</v>
      </c>
      <c r="P22" t="s">
        <v>39</v>
      </c>
      <c r="Q22" t="s">
        <v>39</v>
      </c>
      <c r="R22" t="s">
        <v>39</v>
      </c>
      <c r="S22">
        <v>0</v>
      </c>
      <c r="T22">
        <v>0</v>
      </c>
      <c r="U22" s="1">
        <v>0</v>
      </c>
      <c r="V22" t="s">
        <v>39</v>
      </c>
      <c r="W22" t="s">
        <v>39</v>
      </c>
      <c r="X22" t="s">
        <v>39</v>
      </c>
      <c r="Y22">
        <v>0</v>
      </c>
      <c r="Z22">
        <v>0</v>
      </c>
      <c r="AA22" s="1">
        <v>0</v>
      </c>
      <c r="AB22" t="s">
        <v>39</v>
      </c>
      <c r="AC22" t="s">
        <v>39</v>
      </c>
      <c r="AD22" t="s">
        <v>39</v>
      </c>
      <c r="AE22">
        <v>0</v>
      </c>
      <c r="AF22">
        <v>0</v>
      </c>
      <c r="AG22" t="s">
        <v>40</v>
      </c>
      <c r="AH22" t="s">
        <v>39</v>
      </c>
      <c r="AI22" t="s">
        <v>39</v>
      </c>
      <c r="AJ22" t="s">
        <v>39</v>
      </c>
    </row>
    <row r="23" spans="1:36" x14ac:dyDescent="0.3">
      <c r="A23">
        <v>1006134</v>
      </c>
      <c r="B23">
        <v>7</v>
      </c>
      <c r="C23">
        <v>3</v>
      </c>
      <c r="D23">
        <v>0</v>
      </c>
      <c r="E23">
        <v>7</v>
      </c>
      <c r="F23">
        <v>0</v>
      </c>
      <c r="G23">
        <v>0</v>
      </c>
      <c r="H23">
        <v>0</v>
      </c>
      <c r="I23" s="1">
        <v>0</v>
      </c>
      <c r="J23" t="s">
        <v>39</v>
      </c>
      <c r="K23" t="s">
        <v>39</v>
      </c>
      <c r="L23" t="s">
        <v>39</v>
      </c>
      <c r="M23">
        <v>0</v>
      </c>
      <c r="N23">
        <v>0</v>
      </c>
      <c r="O23" s="1">
        <v>0</v>
      </c>
      <c r="P23" t="s">
        <v>39</v>
      </c>
      <c r="Q23" t="s">
        <v>39</v>
      </c>
      <c r="R23" t="s">
        <v>39</v>
      </c>
      <c r="S23">
        <v>0</v>
      </c>
      <c r="T23">
        <v>0</v>
      </c>
      <c r="U23" t="s">
        <v>42</v>
      </c>
      <c r="V23" t="s">
        <v>39</v>
      </c>
      <c r="W23" t="s">
        <v>39</v>
      </c>
      <c r="X23" t="s">
        <v>39</v>
      </c>
      <c r="Y23">
        <v>0</v>
      </c>
      <c r="Z23">
        <v>0</v>
      </c>
      <c r="AA23" s="1">
        <v>0</v>
      </c>
      <c r="AB23" t="s">
        <v>39</v>
      </c>
      <c r="AC23" t="s">
        <v>39</v>
      </c>
      <c r="AD23" t="s">
        <v>39</v>
      </c>
      <c r="AE23">
        <v>0</v>
      </c>
      <c r="AF23">
        <v>0</v>
      </c>
      <c r="AG23" s="1">
        <v>0</v>
      </c>
      <c r="AH23" t="s">
        <v>39</v>
      </c>
      <c r="AI23" t="s">
        <v>39</v>
      </c>
      <c r="AJ23" t="s">
        <v>39</v>
      </c>
    </row>
    <row r="24" spans="1:36" x14ac:dyDescent="0.3">
      <c r="A24">
        <v>1006351</v>
      </c>
      <c r="B24">
        <v>4</v>
      </c>
      <c r="C24">
        <v>4</v>
      </c>
      <c r="D24">
        <v>0</v>
      </c>
      <c r="E24">
        <v>3</v>
      </c>
      <c r="F24">
        <v>0</v>
      </c>
      <c r="G24">
        <v>1</v>
      </c>
      <c r="H24">
        <v>1.64</v>
      </c>
      <c r="I24" t="s">
        <v>38</v>
      </c>
      <c r="J24" t="s">
        <v>39</v>
      </c>
      <c r="K24" t="s">
        <v>39</v>
      </c>
      <c r="L24" t="s">
        <v>39</v>
      </c>
      <c r="M24">
        <v>0</v>
      </c>
      <c r="N24">
        <v>0</v>
      </c>
      <c r="O24" s="1">
        <v>0</v>
      </c>
      <c r="P24" t="s">
        <v>39</v>
      </c>
      <c r="Q24" t="s">
        <v>39</v>
      </c>
      <c r="R24" t="s">
        <v>39</v>
      </c>
      <c r="S24">
        <v>0</v>
      </c>
      <c r="T24">
        <v>0</v>
      </c>
      <c r="U24" t="s">
        <v>42</v>
      </c>
      <c r="V24" t="s">
        <v>39</v>
      </c>
      <c r="W24" t="s">
        <v>39</v>
      </c>
      <c r="X24" t="s">
        <v>39</v>
      </c>
      <c r="Y24">
        <v>0</v>
      </c>
      <c r="Z24">
        <v>0</v>
      </c>
      <c r="AA24" s="1">
        <v>0</v>
      </c>
      <c r="AB24" t="s">
        <v>39</v>
      </c>
      <c r="AC24" t="s">
        <v>39</v>
      </c>
      <c r="AD24" t="s">
        <v>39</v>
      </c>
      <c r="AE24">
        <v>2</v>
      </c>
      <c r="AF24">
        <v>1</v>
      </c>
      <c r="AG24" t="s">
        <v>40</v>
      </c>
      <c r="AH24" t="s">
        <v>39</v>
      </c>
      <c r="AI24" t="s">
        <v>39</v>
      </c>
      <c r="AJ24" t="s">
        <v>39</v>
      </c>
    </row>
    <row r="25" spans="1:36" x14ac:dyDescent="0.3">
      <c r="A25">
        <v>1006890</v>
      </c>
      <c r="B25">
        <v>5</v>
      </c>
      <c r="C25">
        <v>5</v>
      </c>
      <c r="D25">
        <v>0</v>
      </c>
      <c r="E25">
        <v>5</v>
      </c>
      <c r="F25">
        <v>0</v>
      </c>
      <c r="G25">
        <v>2</v>
      </c>
      <c r="H25">
        <v>2.1</v>
      </c>
      <c r="I25" t="s">
        <v>38</v>
      </c>
      <c r="J25" t="s">
        <v>39</v>
      </c>
      <c r="K25" t="s">
        <v>39</v>
      </c>
      <c r="L25" t="s">
        <v>39</v>
      </c>
      <c r="M25">
        <v>0</v>
      </c>
      <c r="N25">
        <v>0</v>
      </c>
      <c r="O25" s="1">
        <v>0</v>
      </c>
      <c r="P25" t="s">
        <v>39</v>
      </c>
      <c r="Q25" t="s">
        <v>39</v>
      </c>
      <c r="R25" t="s">
        <v>39</v>
      </c>
      <c r="S25">
        <v>0</v>
      </c>
      <c r="T25">
        <v>0</v>
      </c>
      <c r="U25" s="1">
        <v>0</v>
      </c>
      <c r="V25" t="s">
        <v>39</v>
      </c>
      <c r="W25" t="s">
        <v>39</v>
      </c>
      <c r="X25" t="s">
        <v>39</v>
      </c>
      <c r="Y25">
        <v>0</v>
      </c>
      <c r="Z25">
        <v>0</v>
      </c>
      <c r="AA25" s="1">
        <v>0</v>
      </c>
      <c r="AB25" t="s">
        <v>39</v>
      </c>
      <c r="AC25" t="s">
        <v>39</v>
      </c>
      <c r="AD25" t="s">
        <v>39</v>
      </c>
      <c r="AE25">
        <v>2</v>
      </c>
      <c r="AF25">
        <v>1.1200000000000001</v>
      </c>
      <c r="AG25" t="s">
        <v>44</v>
      </c>
      <c r="AH25" t="s">
        <v>39</v>
      </c>
      <c r="AI25" t="s">
        <v>39</v>
      </c>
      <c r="AJ25" t="s">
        <v>39</v>
      </c>
    </row>
    <row r="26" spans="1:36" x14ac:dyDescent="0.3">
      <c r="A26">
        <v>1006998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</v>
      </c>
      <c r="J26" t="s">
        <v>39</v>
      </c>
      <c r="K26" t="s">
        <v>39</v>
      </c>
      <c r="L26" t="s">
        <v>39</v>
      </c>
      <c r="M26">
        <v>0</v>
      </c>
      <c r="N26">
        <v>0</v>
      </c>
      <c r="O26" t="s">
        <v>41</v>
      </c>
      <c r="P26" t="s">
        <v>39</v>
      </c>
      <c r="Q26" t="s">
        <v>39</v>
      </c>
      <c r="R26" t="s">
        <v>39</v>
      </c>
      <c r="S26">
        <v>0</v>
      </c>
      <c r="T26">
        <v>0</v>
      </c>
      <c r="U26" t="s">
        <v>42</v>
      </c>
      <c r="V26" t="s">
        <v>39</v>
      </c>
      <c r="W26" t="s">
        <v>39</v>
      </c>
      <c r="X26" t="s">
        <v>39</v>
      </c>
      <c r="Y26">
        <v>0</v>
      </c>
      <c r="Z26">
        <v>0</v>
      </c>
      <c r="AA26" s="1">
        <v>0</v>
      </c>
      <c r="AB26" t="s">
        <v>39</v>
      </c>
      <c r="AC26" t="s">
        <v>39</v>
      </c>
      <c r="AD26" t="s">
        <v>39</v>
      </c>
      <c r="AE26">
        <v>0</v>
      </c>
      <c r="AF26">
        <v>0</v>
      </c>
      <c r="AG26" t="s">
        <v>40</v>
      </c>
      <c r="AH26" t="s">
        <v>39</v>
      </c>
      <c r="AI26" t="s">
        <v>39</v>
      </c>
      <c r="AJ26" t="s">
        <v>39</v>
      </c>
    </row>
    <row r="27" spans="1:36" x14ac:dyDescent="0.3">
      <c r="A27">
        <v>1007770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0</v>
      </c>
      <c r="J27" t="s">
        <v>39</v>
      </c>
      <c r="K27" t="s">
        <v>39</v>
      </c>
      <c r="L27" t="s">
        <v>39</v>
      </c>
      <c r="M27">
        <v>0</v>
      </c>
      <c r="N27">
        <v>0</v>
      </c>
      <c r="O27" t="s">
        <v>41</v>
      </c>
      <c r="P27" t="s">
        <v>39</v>
      </c>
      <c r="Q27" t="s">
        <v>39</v>
      </c>
      <c r="R27" t="s">
        <v>39</v>
      </c>
      <c r="S27">
        <v>0</v>
      </c>
      <c r="T27">
        <v>0</v>
      </c>
      <c r="U27" t="s">
        <v>42</v>
      </c>
      <c r="V27" t="s">
        <v>39</v>
      </c>
      <c r="W27" t="s">
        <v>39</v>
      </c>
      <c r="X27" t="s">
        <v>39</v>
      </c>
      <c r="Y27">
        <v>0</v>
      </c>
      <c r="Z27">
        <v>0</v>
      </c>
      <c r="AA27" s="1">
        <v>0</v>
      </c>
      <c r="AB27" t="s">
        <v>39</v>
      </c>
      <c r="AC27" t="s">
        <v>39</v>
      </c>
      <c r="AD27" t="s">
        <v>39</v>
      </c>
      <c r="AE27">
        <v>0</v>
      </c>
      <c r="AF27">
        <v>0</v>
      </c>
      <c r="AG27" t="s">
        <v>40</v>
      </c>
      <c r="AH27" t="s">
        <v>39</v>
      </c>
      <c r="AI27" t="s">
        <v>39</v>
      </c>
      <c r="AJ27" t="s">
        <v>39</v>
      </c>
    </row>
    <row r="28" spans="1:36" x14ac:dyDescent="0.3">
      <c r="A28">
        <v>1007847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0</v>
      </c>
      <c r="J28" t="s">
        <v>39</v>
      </c>
      <c r="K28" t="s">
        <v>39</v>
      </c>
      <c r="L28" t="s">
        <v>39</v>
      </c>
      <c r="M28">
        <v>0</v>
      </c>
      <c r="N28">
        <v>0</v>
      </c>
      <c r="O28" t="s">
        <v>41</v>
      </c>
      <c r="P28" t="s">
        <v>39</v>
      </c>
      <c r="Q28" t="s">
        <v>39</v>
      </c>
      <c r="R28" t="s">
        <v>39</v>
      </c>
      <c r="S28">
        <v>0</v>
      </c>
      <c r="T28">
        <v>0</v>
      </c>
      <c r="U28" t="s">
        <v>42</v>
      </c>
      <c r="V28" t="s">
        <v>39</v>
      </c>
      <c r="W28" t="s">
        <v>39</v>
      </c>
      <c r="X28" t="s">
        <v>39</v>
      </c>
      <c r="Y28">
        <v>0</v>
      </c>
      <c r="Z28">
        <v>0</v>
      </c>
      <c r="AA28" s="1">
        <v>0</v>
      </c>
      <c r="AB28" t="s">
        <v>39</v>
      </c>
      <c r="AC28" t="s">
        <v>39</v>
      </c>
      <c r="AD28" t="s">
        <v>39</v>
      </c>
      <c r="AE28">
        <v>0</v>
      </c>
      <c r="AF28">
        <v>0</v>
      </c>
      <c r="AG28" t="s">
        <v>40</v>
      </c>
      <c r="AH28" t="s">
        <v>39</v>
      </c>
      <c r="AI28" t="s">
        <v>39</v>
      </c>
      <c r="AJ28" t="s">
        <v>39</v>
      </c>
    </row>
    <row r="29" spans="1:36" x14ac:dyDescent="0.3">
      <c r="A29">
        <v>1008084</v>
      </c>
      <c r="B29">
        <v>48</v>
      </c>
      <c r="C29">
        <v>33</v>
      </c>
      <c r="D29">
        <v>0</v>
      </c>
      <c r="E29">
        <v>47</v>
      </c>
      <c r="F29">
        <v>0</v>
      </c>
      <c r="G29">
        <v>1</v>
      </c>
      <c r="H29">
        <v>0.12</v>
      </c>
      <c r="I29" t="s">
        <v>38</v>
      </c>
      <c r="J29" t="s">
        <v>39</v>
      </c>
      <c r="K29" t="s">
        <v>39</v>
      </c>
      <c r="L29" t="s">
        <v>39</v>
      </c>
      <c r="M29">
        <v>0</v>
      </c>
      <c r="N29">
        <v>0</v>
      </c>
      <c r="O29" s="1">
        <v>0</v>
      </c>
      <c r="P29" t="s">
        <v>39</v>
      </c>
      <c r="Q29" t="s">
        <v>39</v>
      </c>
      <c r="R29" t="s">
        <v>39</v>
      </c>
      <c r="S29">
        <v>0</v>
      </c>
      <c r="T29">
        <v>0</v>
      </c>
      <c r="U29" s="1">
        <v>0</v>
      </c>
      <c r="V29" t="s">
        <v>39</v>
      </c>
      <c r="W29" t="s">
        <v>39</v>
      </c>
      <c r="X29" t="s">
        <v>39</v>
      </c>
      <c r="Y29">
        <v>0</v>
      </c>
      <c r="Z29">
        <v>0</v>
      </c>
      <c r="AA29" s="1">
        <v>0</v>
      </c>
      <c r="AB29" t="s">
        <v>39</v>
      </c>
      <c r="AC29" t="s">
        <v>39</v>
      </c>
      <c r="AD29" t="s">
        <v>39</v>
      </c>
      <c r="AE29">
        <v>10</v>
      </c>
      <c r="AF29">
        <v>0.95</v>
      </c>
      <c r="AG29" s="1">
        <v>7.0000000000000007E-2</v>
      </c>
      <c r="AH29" t="s">
        <v>39</v>
      </c>
      <c r="AI29" t="s">
        <v>39</v>
      </c>
      <c r="AJ29" t="s">
        <v>39</v>
      </c>
    </row>
    <row r="30" spans="1:36" x14ac:dyDescent="0.3">
      <c r="A30">
        <v>1008279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0</v>
      </c>
      <c r="J30" t="s">
        <v>39</v>
      </c>
      <c r="K30" t="s">
        <v>39</v>
      </c>
      <c r="L30" t="s">
        <v>39</v>
      </c>
      <c r="M30">
        <v>0</v>
      </c>
      <c r="N30">
        <v>0</v>
      </c>
      <c r="O30" t="s">
        <v>41</v>
      </c>
      <c r="P30" t="s">
        <v>39</v>
      </c>
      <c r="Q30" t="s">
        <v>39</v>
      </c>
      <c r="R30" t="s">
        <v>39</v>
      </c>
      <c r="S30">
        <v>0</v>
      </c>
      <c r="T30">
        <v>0</v>
      </c>
      <c r="U30" t="s">
        <v>42</v>
      </c>
      <c r="V30" t="s">
        <v>39</v>
      </c>
      <c r="W30" t="s">
        <v>39</v>
      </c>
      <c r="X30" t="s">
        <v>39</v>
      </c>
      <c r="Y30">
        <v>0</v>
      </c>
      <c r="Z30">
        <v>0</v>
      </c>
      <c r="AA30" s="1">
        <v>0</v>
      </c>
      <c r="AB30" t="s">
        <v>39</v>
      </c>
      <c r="AC30" t="s">
        <v>39</v>
      </c>
      <c r="AD30" t="s">
        <v>39</v>
      </c>
      <c r="AE30">
        <v>0</v>
      </c>
      <c r="AF30">
        <v>0</v>
      </c>
      <c r="AG30" t="s">
        <v>40</v>
      </c>
      <c r="AH30" t="s">
        <v>39</v>
      </c>
      <c r="AI30" t="s">
        <v>39</v>
      </c>
      <c r="AJ30" t="s">
        <v>39</v>
      </c>
    </row>
    <row r="31" spans="1:36" x14ac:dyDescent="0.3">
      <c r="A31">
        <v>1008668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0</v>
      </c>
      <c r="J31" t="s">
        <v>39</v>
      </c>
      <c r="K31" t="s">
        <v>39</v>
      </c>
      <c r="L31" t="s">
        <v>39</v>
      </c>
      <c r="M31">
        <v>0</v>
      </c>
      <c r="N31">
        <v>0</v>
      </c>
      <c r="O31" t="s">
        <v>41</v>
      </c>
      <c r="P31" t="s">
        <v>39</v>
      </c>
      <c r="Q31" t="s">
        <v>39</v>
      </c>
      <c r="R31" t="s">
        <v>39</v>
      </c>
      <c r="S31">
        <v>0</v>
      </c>
      <c r="T31">
        <v>0</v>
      </c>
      <c r="U31" t="s">
        <v>42</v>
      </c>
      <c r="V31" t="s">
        <v>39</v>
      </c>
      <c r="W31" t="s">
        <v>39</v>
      </c>
      <c r="X31" t="s">
        <v>39</v>
      </c>
      <c r="Y31">
        <v>0</v>
      </c>
      <c r="Z31">
        <v>0</v>
      </c>
      <c r="AA31" s="1">
        <v>0</v>
      </c>
      <c r="AB31" t="s">
        <v>39</v>
      </c>
      <c r="AC31" t="s">
        <v>39</v>
      </c>
      <c r="AD31" t="s">
        <v>39</v>
      </c>
      <c r="AE31">
        <v>0</v>
      </c>
      <c r="AF31">
        <v>0</v>
      </c>
      <c r="AG31" t="s">
        <v>40</v>
      </c>
      <c r="AH31" t="s">
        <v>39</v>
      </c>
      <c r="AI31" t="s">
        <v>39</v>
      </c>
      <c r="AJ31" t="s">
        <v>39</v>
      </c>
    </row>
    <row r="32" spans="1:36" x14ac:dyDescent="0.3">
      <c r="A32">
        <v>1008689</v>
      </c>
      <c r="B32">
        <v>168</v>
      </c>
      <c r="C32">
        <v>168</v>
      </c>
      <c r="D32">
        <v>2</v>
      </c>
      <c r="E32">
        <v>111</v>
      </c>
      <c r="F32">
        <v>4</v>
      </c>
      <c r="G32">
        <v>0</v>
      </c>
      <c r="H32">
        <v>0</v>
      </c>
      <c r="I32" s="1">
        <v>0</v>
      </c>
      <c r="J32" t="s">
        <v>39</v>
      </c>
      <c r="K32" t="s">
        <v>39</v>
      </c>
      <c r="L32" t="s">
        <v>39</v>
      </c>
      <c r="M32">
        <v>0</v>
      </c>
      <c r="N32">
        <v>0</v>
      </c>
      <c r="O32" s="1">
        <v>0</v>
      </c>
      <c r="P32" t="s">
        <v>39</v>
      </c>
      <c r="Q32" t="s">
        <v>39</v>
      </c>
      <c r="R32" t="s">
        <v>39</v>
      </c>
      <c r="S32">
        <v>3</v>
      </c>
      <c r="T32">
        <v>0.05</v>
      </c>
      <c r="U32" t="s">
        <v>43</v>
      </c>
      <c r="V32" t="s">
        <v>39</v>
      </c>
      <c r="W32" t="s">
        <v>39</v>
      </c>
      <c r="X32" t="s">
        <v>39</v>
      </c>
      <c r="Y32">
        <v>0</v>
      </c>
      <c r="Z32">
        <v>0</v>
      </c>
      <c r="AA32" s="1">
        <v>0</v>
      </c>
      <c r="AB32" t="s">
        <v>39</v>
      </c>
      <c r="AC32" t="s">
        <v>39</v>
      </c>
      <c r="AD32" t="s">
        <v>39</v>
      </c>
      <c r="AE32">
        <v>21</v>
      </c>
      <c r="AF32">
        <v>1.05</v>
      </c>
      <c r="AG32" s="1">
        <v>0.09</v>
      </c>
      <c r="AH32" t="s">
        <v>39</v>
      </c>
      <c r="AI32" t="s">
        <v>39</v>
      </c>
      <c r="AJ32" t="s">
        <v>39</v>
      </c>
    </row>
    <row r="33" spans="1:36" x14ac:dyDescent="0.3">
      <c r="A33">
        <v>1008750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0</v>
      </c>
      <c r="J33" t="s">
        <v>39</v>
      </c>
      <c r="K33" t="s">
        <v>39</v>
      </c>
      <c r="L33" t="s">
        <v>39</v>
      </c>
      <c r="M33">
        <v>0</v>
      </c>
      <c r="N33">
        <v>0</v>
      </c>
      <c r="O33" t="s">
        <v>41</v>
      </c>
      <c r="P33" t="s">
        <v>39</v>
      </c>
      <c r="Q33" t="s">
        <v>39</v>
      </c>
      <c r="R33" t="s">
        <v>39</v>
      </c>
      <c r="S33">
        <v>0</v>
      </c>
      <c r="T33">
        <v>0</v>
      </c>
      <c r="U33" t="s">
        <v>42</v>
      </c>
      <c r="V33" t="s">
        <v>39</v>
      </c>
      <c r="W33" t="s">
        <v>39</v>
      </c>
      <c r="X33" t="s">
        <v>39</v>
      </c>
      <c r="Y33">
        <v>0</v>
      </c>
      <c r="Z33">
        <v>0</v>
      </c>
      <c r="AA33" s="1">
        <v>0</v>
      </c>
      <c r="AB33" t="s">
        <v>39</v>
      </c>
      <c r="AC33" t="s">
        <v>39</v>
      </c>
      <c r="AD33" t="s">
        <v>39</v>
      </c>
      <c r="AE33">
        <v>0</v>
      </c>
      <c r="AF33">
        <v>0</v>
      </c>
      <c r="AG33" t="s">
        <v>40</v>
      </c>
      <c r="AH33" t="s">
        <v>39</v>
      </c>
      <c r="AI33" t="s">
        <v>39</v>
      </c>
      <c r="AJ33" t="s">
        <v>39</v>
      </c>
    </row>
    <row r="34" spans="1:36" x14ac:dyDescent="0.3">
      <c r="A34">
        <v>1009260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 t="s">
        <v>39</v>
      </c>
      <c r="K34" t="s">
        <v>39</v>
      </c>
      <c r="L34" t="s">
        <v>39</v>
      </c>
      <c r="M34">
        <v>0</v>
      </c>
      <c r="N34">
        <v>0</v>
      </c>
      <c r="O34" t="s">
        <v>41</v>
      </c>
      <c r="P34" t="s">
        <v>39</v>
      </c>
      <c r="Q34" t="s">
        <v>39</v>
      </c>
      <c r="R34" t="s">
        <v>39</v>
      </c>
      <c r="S34">
        <v>0</v>
      </c>
      <c r="T34">
        <v>0</v>
      </c>
      <c r="U34" t="s">
        <v>42</v>
      </c>
      <c r="V34" t="s">
        <v>39</v>
      </c>
      <c r="W34" t="s">
        <v>39</v>
      </c>
      <c r="X34" t="s">
        <v>39</v>
      </c>
      <c r="Y34">
        <v>0</v>
      </c>
      <c r="Z34">
        <v>0</v>
      </c>
      <c r="AA34" s="1">
        <v>0</v>
      </c>
      <c r="AB34" t="s">
        <v>39</v>
      </c>
      <c r="AC34" t="s">
        <v>39</v>
      </c>
      <c r="AD34" t="s">
        <v>39</v>
      </c>
      <c r="AE34">
        <v>0</v>
      </c>
      <c r="AF34">
        <v>0</v>
      </c>
      <c r="AG34" t="s">
        <v>40</v>
      </c>
      <c r="AH34" t="s">
        <v>39</v>
      </c>
      <c r="AI34" t="s">
        <v>39</v>
      </c>
      <c r="AJ34" t="s">
        <v>39</v>
      </c>
    </row>
    <row r="35" spans="1:36" x14ac:dyDescent="0.3">
      <c r="A35">
        <v>1009448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 t="s">
        <v>39</v>
      </c>
      <c r="K35" t="s">
        <v>39</v>
      </c>
      <c r="L35" t="s">
        <v>39</v>
      </c>
      <c r="M35">
        <v>0</v>
      </c>
      <c r="N35">
        <v>0</v>
      </c>
      <c r="O35" t="s">
        <v>41</v>
      </c>
      <c r="P35" t="s">
        <v>39</v>
      </c>
      <c r="Q35" t="s">
        <v>39</v>
      </c>
      <c r="R35" t="s">
        <v>39</v>
      </c>
      <c r="S35">
        <v>0</v>
      </c>
      <c r="T35">
        <v>0</v>
      </c>
      <c r="U35" t="s">
        <v>42</v>
      </c>
      <c r="V35" t="s">
        <v>39</v>
      </c>
      <c r="W35" t="s">
        <v>39</v>
      </c>
      <c r="X35" t="s">
        <v>39</v>
      </c>
      <c r="Y35">
        <v>0</v>
      </c>
      <c r="Z35">
        <v>0</v>
      </c>
      <c r="AA35" s="1">
        <v>0</v>
      </c>
      <c r="AB35" t="s">
        <v>39</v>
      </c>
      <c r="AC35" t="s">
        <v>39</v>
      </c>
      <c r="AD35" t="s">
        <v>39</v>
      </c>
      <c r="AE35">
        <v>0</v>
      </c>
      <c r="AF35">
        <v>0</v>
      </c>
      <c r="AG35" t="s">
        <v>40</v>
      </c>
      <c r="AH35" t="s">
        <v>39</v>
      </c>
      <c r="AI35" t="s">
        <v>39</v>
      </c>
      <c r="AJ35" t="s">
        <v>39</v>
      </c>
    </row>
    <row r="36" spans="1:36" x14ac:dyDescent="0.3">
      <c r="A36">
        <v>1009534</v>
      </c>
      <c r="B36">
        <v>27</v>
      </c>
      <c r="C36">
        <v>24</v>
      </c>
      <c r="D36">
        <v>0</v>
      </c>
      <c r="E36">
        <v>27</v>
      </c>
      <c r="F36">
        <v>0</v>
      </c>
      <c r="G36">
        <v>0</v>
      </c>
      <c r="H36">
        <v>0</v>
      </c>
      <c r="I36" s="1">
        <v>0</v>
      </c>
      <c r="J36" t="s">
        <v>39</v>
      </c>
      <c r="K36" t="s">
        <v>39</v>
      </c>
      <c r="L36" t="s">
        <v>39</v>
      </c>
      <c r="M36">
        <v>0</v>
      </c>
      <c r="N36">
        <v>0</v>
      </c>
      <c r="O36" s="1">
        <v>0</v>
      </c>
      <c r="P36" t="s">
        <v>39</v>
      </c>
      <c r="Q36" t="s">
        <v>39</v>
      </c>
      <c r="R36" t="s">
        <v>39</v>
      </c>
      <c r="S36">
        <v>0</v>
      </c>
      <c r="T36">
        <v>0</v>
      </c>
      <c r="U36" s="1">
        <v>0</v>
      </c>
      <c r="V36" t="s">
        <v>39</v>
      </c>
      <c r="W36" t="s">
        <v>39</v>
      </c>
      <c r="X36" t="s">
        <v>39</v>
      </c>
      <c r="Y36">
        <v>0</v>
      </c>
      <c r="Z36">
        <v>0</v>
      </c>
      <c r="AA36" s="1">
        <v>0</v>
      </c>
      <c r="AB36" t="s">
        <v>39</v>
      </c>
      <c r="AC36" t="s">
        <v>39</v>
      </c>
      <c r="AD36" t="s">
        <v>39</v>
      </c>
      <c r="AE36">
        <v>2</v>
      </c>
      <c r="AF36">
        <v>0.35</v>
      </c>
      <c r="AG36" t="s">
        <v>44</v>
      </c>
      <c r="AH36" t="s">
        <v>39</v>
      </c>
      <c r="AI36" t="s">
        <v>39</v>
      </c>
      <c r="AJ36" t="s">
        <v>39</v>
      </c>
    </row>
    <row r="37" spans="1:36" x14ac:dyDescent="0.3">
      <c r="A37">
        <v>1009560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0</v>
      </c>
      <c r="J37" t="s">
        <v>39</v>
      </c>
      <c r="K37" t="s">
        <v>39</v>
      </c>
      <c r="L37" t="s">
        <v>39</v>
      </c>
      <c r="M37">
        <v>0</v>
      </c>
      <c r="N37">
        <v>0</v>
      </c>
      <c r="O37" t="s">
        <v>41</v>
      </c>
      <c r="P37" t="s">
        <v>39</v>
      </c>
      <c r="Q37" t="s">
        <v>39</v>
      </c>
      <c r="R37" t="s">
        <v>39</v>
      </c>
      <c r="S37">
        <v>0</v>
      </c>
      <c r="T37">
        <v>0</v>
      </c>
      <c r="U37" t="s">
        <v>42</v>
      </c>
      <c r="V37" t="s">
        <v>39</v>
      </c>
      <c r="W37" t="s">
        <v>39</v>
      </c>
      <c r="X37" t="s">
        <v>39</v>
      </c>
      <c r="Y37">
        <v>0</v>
      </c>
      <c r="Z37">
        <v>0</v>
      </c>
      <c r="AA37" s="1">
        <v>0</v>
      </c>
      <c r="AB37" t="s">
        <v>39</v>
      </c>
      <c r="AC37" t="s">
        <v>39</v>
      </c>
      <c r="AD37" t="s">
        <v>39</v>
      </c>
      <c r="AE37">
        <v>0</v>
      </c>
      <c r="AF37">
        <v>0</v>
      </c>
      <c r="AG37" t="s">
        <v>40</v>
      </c>
      <c r="AH37" t="s">
        <v>39</v>
      </c>
      <c r="AI37" t="s">
        <v>39</v>
      </c>
      <c r="AJ37" t="s">
        <v>39</v>
      </c>
    </row>
    <row r="38" spans="1:36" x14ac:dyDescent="0.3">
      <c r="A38">
        <v>1009724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0</v>
      </c>
      <c r="J38" t="s">
        <v>39</v>
      </c>
      <c r="K38" t="s">
        <v>39</v>
      </c>
      <c r="L38" t="s">
        <v>39</v>
      </c>
      <c r="M38">
        <v>0</v>
      </c>
      <c r="N38">
        <v>0</v>
      </c>
      <c r="O38" t="s">
        <v>41</v>
      </c>
      <c r="P38" t="s">
        <v>39</v>
      </c>
      <c r="Q38" t="s">
        <v>39</v>
      </c>
      <c r="R38" t="s">
        <v>39</v>
      </c>
      <c r="S38">
        <v>0</v>
      </c>
      <c r="T38">
        <v>0</v>
      </c>
      <c r="U38" t="s">
        <v>42</v>
      </c>
      <c r="V38" t="s">
        <v>39</v>
      </c>
      <c r="W38" t="s">
        <v>39</v>
      </c>
      <c r="X38" t="s">
        <v>39</v>
      </c>
      <c r="Y38">
        <v>0</v>
      </c>
      <c r="Z38">
        <v>0</v>
      </c>
      <c r="AA38" s="1">
        <v>0</v>
      </c>
      <c r="AB38" t="s">
        <v>39</v>
      </c>
      <c r="AC38" t="s">
        <v>39</v>
      </c>
      <c r="AD38" t="s">
        <v>39</v>
      </c>
      <c r="AE38">
        <v>0</v>
      </c>
      <c r="AF38">
        <v>0</v>
      </c>
      <c r="AG38" t="s">
        <v>40</v>
      </c>
      <c r="AH38" t="s">
        <v>39</v>
      </c>
      <c r="AI38" t="s">
        <v>39</v>
      </c>
      <c r="AJ38" t="s">
        <v>39</v>
      </c>
    </row>
    <row r="39" spans="1:36" x14ac:dyDescent="0.3">
      <c r="A39">
        <v>1009895</v>
      </c>
      <c r="B39">
        <v>2</v>
      </c>
      <c r="C39">
        <v>1</v>
      </c>
      <c r="D39">
        <v>0</v>
      </c>
      <c r="E39">
        <v>2</v>
      </c>
      <c r="F39">
        <v>0</v>
      </c>
      <c r="G39">
        <v>0</v>
      </c>
      <c r="H39">
        <v>0</v>
      </c>
      <c r="I39" s="1">
        <v>0</v>
      </c>
      <c r="J39" t="s">
        <v>39</v>
      </c>
      <c r="K39" t="s">
        <v>39</v>
      </c>
      <c r="L39" t="s">
        <v>39</v>
      </c>
      <c r="M39">
        <v>0</v>
      </c>
      <c r="N39">
        <v>0</v>
      </c>
      <c r="O39" t="s">
        <v>41</v>
      </c>
      <c r="P39" t="s">
        <v>39</v>
      </c>
      <c r="Q39" t="s">
        <v>39</v>
      </c>
      <c r="R39" t="s">
        <v>39</v>
      </c>
      <c r="S39">
        <v>0</v>
      </c>
      <c r="T39">
        <v>0</v>
      </c>
      <c r="U39" t="s">
        <v>42</v>
      </c>
      <c r="V39" t="s">
        <v>39</v>
      </c>
      <c r="W39" t="s">
        <v>39</v>
      </c>
      <c r="X39" t="s">
        <v>39</v>
      </c>
      <c r="Y39">
        <v>0</v>
      </c>
      <c r="Z39">
        <v>0</v>
      </c>
      <c r="AA39" s="1">
        <v>0</v>
      </c>
      <c r="AB39" t="s">
        <v>39</v>
      </c>
      <c r="AC39" t="s">
        <v>39</v>
      </c>
      <c r="AD39" t="s">
        <v>39</v>
      </c>
      <c r="AE39">
        <v>1</v>
      </c>
      <c r="AF39">
        <v>2</v>
      </c>
      <c r="AG39" t="s">
        <v>40</v>
      </c>
      <c r="AH39" t="s">
        <v>39</v>
      </c>
      <c r="AI39" t="s">
        <v>39</v>
      </c>
      <c r="AJ39" t="s">
        <v>39</v>
      </c>
    </row>
    <row r="40" spans="1:36" x14ac:dyDescent="0.3">
      <c r="A40">
        <v>1010270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0</v>
      </c>
      <c r="J40" t="s">
        <v>39</v>
      </c>
      <c r="K40" t="s">
        <v>39</v>
      </c>
      <c r="L40" t="s">
        <v>39</v>
      </c>
      <c r="M40">
        <v>0</v>
      </c>
      <c r="N40">
        <v>0</v>
      </c>
      <c r="O40" t="s">
        <v>41</v>
      </c>
      <c r="P40" t="s">
        <v>39</v>
      </c>
      <c r="Q40" t="s">
        <v>39</v>
      </c>
      <c r="R40" t="s">
        <v>39</v>
      </c>
      <c r="S40">
        <v>0</v>
      </c>
      <c r="T40">
        <v>0</v>
      </c>
      <c r="U40" t="s">
        <v>42</v>
      </c>
      <c r="V40" t="s">
        <v>39</v>
      </c>
      <c r="W40" t="s">
        <v>39</v>
      </c>
      <c r="X40" t="s">
        <v>39</v>
      </c>
      <c r="Y40">
        <v>0</v>
      </c>
      <c r="Z40">
        <v>0</v>
      </c>
      <c r="AA40" s="1">
        <v>0</v>
      </c>
      <c r="AB40" t="s">
        <v>39</v>
      </c>
      <c r="AC40" t="s">
        <v>39</v>
      </c>
      <c r="AD40" t="s">
        <v>39</v>
      </c>
      <c r="AE40">
        <v>0</v>
      </c>
      <c r="AF40">
        <v>0</v>
      </c>
      <c r="AG40" t="s">
        <v>40</v>
      </c>
      <c r="AH40" t="s">
        <v>39</v>
      </c>
      <c r="AI40" t="s">
        <v>39</v>
      </c>
      <c r="AJ40" t="s">
        <v>39</v>
      </c>
    </row>
    <row r="41" spans="1:36" x14ac:dyDescent="0.3">
      <c r="A41">
        <v>1010453</v>
      </c>
      <c r="B41">
        <v>18</v>
      </c>
      <c r="C41">
        <v>17</v>
      </c>
      <c r="D41">
        <v>0</v>
      </c>
      <c r="E41">
        <v>6</v>
      </c>
      <c r="F41">
        <v>1</v>
      </c>
      <c r="G41">
        <v>0</v>
      </c>
      <c r="H41">
        <v>0</v>
      </c>
      <c r="I41" s="1">
        <v>0</v>
      </c>
      <c r="J41" t="s">
        <v>39</v>
      </c>
      <c r="K41" t="s">
        <v>39</v>
      </c>
      <c r="L41" t="s">
        <v>39</v>
      </c>
      <c r="M41">
        <v>0</v>
      </c>
      <c r="N41">
        <v>0</v>
      </c>
      <c r="O41" s="1">
        <v>0</v>
      </c>
      <c r="P41" t="s">
        <v>39</v>
      </c>
      <c r="Q41" t="s">
        <v>39</v>
      </c>
      <c r="R41" t="s">
        <v>39</v>
      </c>
      <c r="S41">
        <v>0</v>
      </c>
      <c r="T41">
        <v>0</v>
      </c>
      <c r="U41" s="1">
        <v>0</v>
      </c>
      <c r="V41" t="s">
        <v>39</v>
      </c>
      <c r="W41" t="s">
        <v>39</v>
      </c>
      <c r="X41" t="s">
        <v>39</v>
      </c>
      <c r="Y41">
        <v>0</v>
      </c>
      <c r="Z41">
        <v>0</v>
      </c>
      <c r="AA41" s="1">
        <v>0</v>
      </c>
      <c r="AB41" t="s">
        <v>39</v>
      </c>
      <c r="AC41" t="s">
        <v>39</v>
      </c>
      <c r="AD41" t="s">
        <v>39</v>
      </c>
      <c r="AE41">
        <v>0</v>
      </c>
      <c r="AF41">
        <v>0</v>
      </c>
      <c r="AG41" s="1">
        <v>0</v>
      </c>
      <c r="AH41" t="s">
        <v>39</v>
      </c>
      <c r="AI41" t="s">
        <v>39</v>
      </c>
      <c r="AJ41" t="s">
        <v>39</v>
      </c>
    </row>
    <row r="42" spans="1:36" x14ac:dyDescent="0.3">
      <c r="A42">
        <v>1010666</v>
      </c>
      <c r="B42">
        <v>2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 s="1">
        <v>0</v>
      </c>
      <c r="J42" t="s">
        <v>39</v>
      </c>
      <c r="K42" t="s">
        <v>39</v>
      </c>
      <c r="L42" t="s">
        <v>39</v>
      </c>
      <c r="M42">
        <v>0</v>
      </c>
      <c r="N42">
        <v>0</v>
      </c>
      <c r="O42" t="s">
        <v>41</v>
      </c>
      <c r="P42" t="s">
        <v>39</v>
      </c>
      <c r="Q42" t="s">
        <v>39</v>
      </c>
      <c r="R42" t="s">
        <v>39</v>
      </c>
      <c r="S42">
        <v>0</v>
      </c>
      <c r="T42">
        <v>0</v>
      </c>
      <c r="U42" t="s">
        <v>42</v>
      </c>
      <c r="V42" t="s">
        <v>39</v>
      </c>
      <c r="W42" t="s">
        <v>39</v>
      </c>
      <c r="X42" t="s">
        <v>39</v>
      </c>
      <c r="Y42">
        <v>0</v>
      </c>
      <c r="Z42">
        <v>0</v>
      </c>
      <c r="AA42" s="1">
        <v>0</v>
      </c>
      <c r="AB42" t="s">
        <v>39</v>
      </c>
      <c r="AC42" t="s">
        <v>39</v>
      </c>
      <c r="AD42" t="s">
        <v>39</v>
      </c>
      <c r="AE42">
        <v>0</v>
      </c>
      <c r="AF42">
        <v>0</v>
      </c>
      <c r="AG42" t="s">
        <v>40</v>
      </c>
      <c r="AH42" t="s">
        <v>39</v>
      </c>
      <c r="AI42" t="s">
        <v>39</v>
      </c>
      <c r="AJ42" t="s">
        <v>39</v>
      </c>
    </row>
    <row r="43" spans="1:36" x14ac:dyDescent="0.3">
      <c r="A43">
        <v>1011041</v>
      </c>
      <c r="B43">
        <v>3</v>
      </c>
      <c r="C43">
        <v>3</v>
      </c>
      <c r="D43">
        <v>0</v>
      </c>
      <c r="E43">
        <v>2</v>
      </c>
      <c r="F43">
        <v>0</v>
      </c>
      <c r="G43">
        <v>0</v>
      </c>
      <c r="H43">
        <v>0</v>
      </c>
      <c r="I43" s="1">
        <v>0</v>
      </c>
      <c r="J43" t="s">
        <v>39</v>
      </c>
      <c r="K43" t="s">
        <v>39</v>
      </c>
      <c r="L43" t="s">
        <v>39</v>
      </c>
      <c r="M43">
        <v>0</v>
      </c>
      <c r="N43">
        <v>0</v>
      </c>
      <c r="O43" s="1">
        <v>0</v>
      </c>
      <c r="P43" t="s">
        <v>39</v>
      </c>
      <c r="Q43" t="s">
        <v>39</v>
      </c>
      <c r="R43" t="s">
        <v>39</v>
      </c>
      <c r="S43">
        <v>0</v>
      </c>
      <c r="T43">
        <v>0</v>
      </c>
      <c r="U43" t="s">
        <v>42</v>
      </c>
      <c r="V43" t="s">
        <v>39</v>
      </c>
      <c r="W43" t="s">
        <v>39</v>
      </c>
      <c r="X43" t="s">
        <v>39</v>
      </c>
      <c r="Y43">
        <v>0</v>
      </c>
      <c r="Z43">
        <v>0</v>
      </c>
      <c r="AA43" s="1">
        <v>0</v>
      </c>
      <c r="AB43" t="s">
        <v>39</v>
      </c>
      <c r="AC43" t="s">
        <v>39</v>
      </c>
      <c r="AD43" t="s">
        <v>39</v>
      </c>
      <c r="AE43">
        <v>1</v>
      </c>
      <c r="AF43">
        <v>2</v>
      </c>
      <c r="AG43" t="s">
        <v>40</v>
      </c>
      <c r="AH43" t="s">
        <v>39</v>
      </c>
      <c r="AI43" t="s">
        <v>39</v>
      </c>
      <c r="AJ43" t="s">
        <v>39</v>
      </c>
    </row>
    <row r="44" spans="1:36" x14ac:dyDescent="0.3">
      <c r="A44">
        <v>1011102</v>
      </c>
      <c r="B44">
        <v>7</v>
      </c>
      <c r="C44">
        <v>7</v>
      </c>
      <c r="D44">
        <v>0</v>
      </c>
      <c r="E44">
        <v>7</v>
      </c>
      <c r="F44">
        <v>1</v>
      </c>
      <c r="G44">
        <v>0</v>
      </c>
      <c r="H44">
        <v>0</v>
      </c>
      <c r="I44" s="1">
        <v>0</v>
      </c>
      <c r="J44" t="s">
        <v>39</v>
      </c>
      <c r="K44" t="s">
        <v>39</v>
      </c>
      <c r="L44" t="s">
        <v>39</v>
      </c>
      <c r="M44">
        <v>0</v>
      </c>
      <c r="N44">
        <v>0</v>
      </c>
      <c r="O44" s="1">
        <v>0</v>
      </c>
      <c r="P44" t="s">
        <v>39</v>
      </c>
      <c r="Q44" t="s">
        <v>39</v>
      </c>
      <c r="R44" t="s">
        <v>39</v>
      </c>
      <c r="S44">
        <v>0</v>
      </c>
      <c r="T44">
        <v>0</v>
      </c>
      <c r="U44" s="1">
        <v>0</v>
      </c>
      <c r="V44" t="s">
        <v>39</v>
      </c>
      <c r="W44" t="s">
        <v>39</v>
      </c>
      <c r="X44" t="s">
        <v>39</v>
      </c>
      <c r="Y44">
        <v>0</v>
      </c>
      <c r="Z44">
        <v>0</v>
      </c>
      <c r="AA44" s="1">
        <v>0</v>
      </c>
      <c r="AB44" t="s">
        <v>39</v>
      </c>
      <c r="AC44" t="s">
        <v>39</v>
      </c>
      <c r="AD44" t="s">
        <v>39</v>
      </c>
      <c r="AE44">
        <v>2</v>
      </c>
      <c r="AF44">
        <v>2.1</v>
      </c>
      <c r="AG44" t="s">
        <v>44</v>
      </c>
      <c r="AH44" t="s">
        <v>39</v>
      </c>
      <c r="AI44" t="s">
        <v>39</v>
      </c>
      <c r="AJ44" t="s">
        <v>39</v>
      </c>
    </row>
    <row r="45" spans="1:36" x14ac:dyDescent="0.3">
      <c r="A45">
        <v>1011110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 t="s">
        <v>39</v>
      </c>
      <c r="K45" t="s">
        <v>39</v>
      </c>
      <c r="L45" t="s">
        <v>39</v>
      </c>
      <c r="M45">
        <v>0</v>
      </c>
      <c r="N45">
        <v>0</v>
      </c>
      <c r="O45" t="s">
        <v>41</v>
      </c>
      <c r="P45" t="s">
        <v>39</v>
      </c>
      <c r="Q45" t="s">
        <v>39</v>
      </c>
      <c r="R45" t="s">
        <v>39</v>
      </c>
      <c r="S45">
        <v>0</v>
      </c>
      <c r="T45">
        <v>0</v>
      </c>
      <c r="U45" t="s">
        <v>42</v>
      </c>
      <c r="V45" t="s">
        <v>39</v>
      </c>
      <c r="W45" t="s">
        <v>39</v>
      </c>
      <c r="X45" t="s">
        <v>39</v>
      </c>
      <c r="Y45">
        <v>0</v>
      </c>
      <c r="Z45">
        <v>0</v>
      </c>
      <c r="AA45" s="1">
        <v>0</v>
      </c>
      <c r="AB45" t="s">
        <v>39</v>
      </c>
      <c r="AC45" t="s">
        <v>39</v>
      </c>
      <c r="AD45" t="s">
        <v>39</v>
      </c>
      <c r="AE45">
        <v>0</v>
      </c>
      <c r="AF45">
        <v>0</v>
      </c>
      <c r="AG45" t="s">
        <v>40</v>
      </c>
      <c r="AH45" t="s">
        <v>39</v>
      </c>
      <c r="AI45" t="s">
        <v>39</v>
      </c>
      <c r="AJ45" t="s">
        <v>39</v>
      </c>
    </row>
    <row r="46" spans="1:36" x14ac:dyDescent="0.3">
      <c r="A46">
        <v>1012645</v>
      </c>
      <c r="B46">
        <v>3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 s="1">
        <v>0</v>
      </c>
      <c r="J46" t="s">
        <v>39</v>
      </c>
      <c r="K46" t="s">
        <v>39</v>
      </c>
      <c r="L46" t="s">
        <v>39</v>
      </c>
      <c r="M46">
        <v>0</v>
      </c>
      <c r="N46">
        <v>0</v>
      </c>
      <c r="O46" t="s">
        <v>41</v>
      </c>
      <c r="P46" t="s">
        <v>39</v>
      </c>
      <c r="Q46" t="s">
        <v>39</v>
      </c>
      <c r="R46" t="s">
        <v>39</v>
      </c>
      <c r="S46">
        <v>0</v>
      </c>
      <c r="T46">
        <v>0</v>
      </c>
      <c r="U46" t="s">
        <v>42</v>
      </c>
      <c r="V46" t="s">
        <v>39</v>
      </c>
      <c r="W46" t="s">
        <v>39</v>
      </c>
      <c r="X46" t="s">
        <v>39</v>
      </c>
      <c r="Y46">
        <v>0</v>
      </c>
      <c r="Z46">
        <v>0</v>
      </c>
      <c r="AA46" s="1">
        <v>0</v>
      </c>
      <c r="AB46" t="s">
        <v>39</v>
      </c>
      <c r="AC46" t="s">
        <v>39</v>
      </c>
      <c r="AD46" t="s">
        <v>39</v>
      </c>
      <c r="AE46">
        <v>0</v>
      </c>
      <c r="AF46">
        <v>0</v>
      </c>
      <c r="AG46" t="s">
        <v>40</v>
      </c>
      <c r="AH46" t="s">
        <v>39</v>
      </c>
      <c r="AI46" t="s">
        <v>39</v>
      </c>
      <c r="AJ46" t="s">
        <v>39</v>
      </c>
    </row>
    <row r="47" spans="1:36" x14ac:dyDescent="0.3">
      <c r="A47">
        <v>1013266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 t="s">
        <v>39</v>
      </c>
      <c r="K47" t="s">
        <v>39</v>
      </c>
      <c r="L47" t="s">
        <v>39</v>
      </c>
      <c r="M47">
        <v>0</v>
      </c>
      <c r="N47">
        <v>0</v>
      </c>
      <c r="O47" t="s">
        <v>41</v>
      </c>
      <c r="P47" t="s">
        <v>39</v>
      </c>
      <c r="Q47" t="s">
        <v>39</v>
      </c>
      <c r="R47" t="s">
        <v>39</v>
      </c>
      <c r="S47">
        <v>0</v>
      </c>
      <c r="T47">
        <v>0</v>
      </c>
      <c r="U47" t="s">
        <v>42</v>
      </c>
      <c r="V47" t="s">
        <v>39</v>
      </c>
      <c r="W47" t="s">
        <v>39</v>
      </c>
      <c r="X47" t="s">
        <v>39</v>
      </c>
      <c r="Y47">
        <v>0</v>
      </c>
      <c r="Z47">
        <v>0</v>
      </c>
      <c r="AA47" s="1">
        <v>0</v>
      </c>
      <c r="AB47" t="s">
        <v>39</v>
      </c>
      <c r="AC47" t="s">
        <v>39</v>
      </c>
      <c r="AD47" t="s">
        <v>39</v>
      </c>
      <c r="AE47">
        <v>0</v>
      </c>
      <c r="AF47">
        <v>0</v>
      </c>
      <c r="AG47" t="s">
        <v>40</v>
      </c>
      <c r="AH47" t="s">
        <v>39</v>
      </c>
      <c r="AI47" t="s">
        <v>39</v>
      </c>
      <c r="AJ47" t="s">
        <v>39</v>
      </c>
    </row>
    <row r="48" spans="1:36" x14ac:dyDescent="0.3">
      <c r="A48">
        <v>1013358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 t="s">
        <v>39</v>
      </c>
      <c r="K48" t="s">
        <v>39</v>
      </c>
      <c r="L48" t="s">
        <v>39</v>
      </c>
      <c r="M48">
        <v>0</v>
      </c>
      <c r="N48">
        <v>0</v>
      </c>
      <c r="O48" t="s">
        <v>41</v>
      </c>
      <c r="P48" t="s">
        <v>39</v>
      </c>
      <c r="Q48" t="s">
        <v>39</v>
      </c>
      <c r="R48" t="s">
        <v>39</v>
      </c>
      <c r="S48">
        <v>0</v>
      </c>
      <c r="T48">
        <v>0</v>
      </c>
      <c r="U48" t="s">
        <v>42</v>
      </c>
      <c r="V48" t="s">
        <v>39</v>
      </c>
      <c r="W48" t="s">
        <v>39</v>
      </c>
      <c r="X48" t="s">
        <v>39</v>
      </c>
      <c r="Y48">
        <v>0</v>
      </c>
      <c r="Z48">
        <v>0</v>
      </c>
      <c r="AA48" s="1">
        <v>0</v>
      </c>
      <c r="AB48" t="s">
        <v>39</v>
      </c>
      <c r="AC48" t="s">
        <v>39</v>
      </c>
      <c r="AD48" t="s">
        <v>39</v>
      </c>
      <c r="AE48">
        <v>0</v>
      </c>
      <c r="AF48">
        <v>0</v>
      </c>
      <c r="AG48" t="s">
        <v>40</v>
      </c>
      <c r="AH48" t="s">
        <v>39</v>
      </c>
      <c r="AI48" t="s">
        <v>39</v>
      </c>
      <c r="AJ48" t="s">
        <v>39</v>
      </c>
    </row>
    <row r="49" spans="1:36" x14ac:dyDescent="0.3">
      <c r="A49">
        <v>1013680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 t="s">
        <v>39</v>
      </c>
      <c r="K49" t="s">
        <v>39</v>
      </c>
      <c r="L49" t="s">
        <v>39</v>
      </c>
      <c r="M49">
        <v>0</v>
      </c>
      <c r="N49">
        <v>0</v>
      </c>
      <c r="O49" t="s">
        <v>41</v>
      </c>
      <c r="P49" t="s">
        <v>39</v>
      </c>
      <c r="Q49" t="s">
        <v>39</v>
      </c>
      <c r="R49" t="s">
        <v>39</v>
      </c>
      <c r="S49">
        <v>0</v>
      </c>
      <c r="T49">
        <v>0</v>
      </c>
      <c r="U49" t="s">
        <v>42</v>
      </c>
      <c r="V49" t="s">
        <v>39</v>
      </c>
      <c r="W49" t="s">
        <v>39</v>
      </c>
      <c r="X49" t="s">
        <v>39</v>
      </c>
      <c r="Y49">
        <v>0</v>
      </c>
      <c r="Z49">
        <v>0</v>
      </c>
      <c r="AA49" s="1">
        <v>0</v>
      </c>
      <c r="AB49" t="s">
        <v>39</v>
      </c>
      <c r="AC49" t="s">
        <v>39</v>
      </c>
      <c r="AD49" t="s">
        <v>39</v>
      </c>
      <c r="AE49">
        <v>0</v>
      </c>
      <c r="AF49">
        <v>0</v>
      </c>
      <c r="AG49" t="s">
        <v>40</v>
      </c>
      <c r="AH49" t="s">
        <v>39</v>
      </c>
      <c r="AI49" t="s">
        <v>39</v>
      </c>
      <c r="AJ49" t="s">
        <v>39</v>
      </c>
    </row>
    <row r="50" spans="1:36" x14ac:dyDescent="0.3">
      <c r="A50">
        <v>1013870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 t="s">
        <v>39</v>
      </c>
      <c r="K50" t="s">
        <v>39</v>
      </c>
      <c r="L50" t="s">
        <v>39</v>
      </c>
      <c r="M50">
        <v>0</v>
      </c>
      <c r="N50">
        <v>0</v>
      </c>
      <c r="O50" t="s">
        <v>41</v>
      </c>
      <c r="P50" t="s">
        <v>39</v>
      </c>
      <c r="Q50" t="s">
        <v>39</v>
      </c>
      <c r="R50" t="s">
        <v>39</v>
      </c>
      <c r="S50">
        <v>0</v>
      </c>
      <c r="T50">
        <v>0</v>
      </c>
      <c r="U50" t="s">
        <v>42</v>
      </c>
      <c r="V50" t="s">
        <v>39</v>
      </c>
      <c r="W50" t="s">
        <v>39</v>
      </c>
      <c r="X50" t="s">
        <v>39</v>
      </c>
      <c r="Y50">
        <v>0</v>
      </c>
      <c r="Z50">
        <v>0</v>
      </c>
      <c r="AA50" s="1">
        <v>0</v>
      </c>
      <c r="AB50" t="s">
        <v>39</v>
      </c>
      <c r="AC50" t="s">
        <v>39</v>
      </c>
      <c r="AD50" t="s">
        <v>39</v>
      </c>
      <c r="AE50">
        <v>0</v>
      </c>
      <c r="AF50">
        <v>0</v>
      </c>
      <c r="AG50" t="s">
        <v>40</v>
      </c>
      <c r="AH50" t="s">
        <v>39</v>
      </c>
      <c r="AI50" t="s">
        <v>39</v>
      </c>
      <c r="AJ50" t="s">
        <v>39</v>
      </c>
    </row>
    <row r="51" spans="1:36" x14ac:dyDescent="0.3">
      <c r="A51">
        <v>101409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 t="s">
        <v>39</v>
      </c>
      <c r="K51" t="s">
        <v>39</v>
      </c>
      <c r="L51" t="s">
        <v>39</v>
      </c>
      <c r="M51">
        <v>0</v>
      </c>
      <c r="N51">
        <v>0</v>
      </c>
      <c r="O51" t="s">
        <v>41</v>
      </c>
      <c r="P51" t="s">
        <v>39</v>
      </c>
      <c r="Q51" t="s">
        <v>39</v>
      </c>
      <c r="R51" t="s">
        <v>39</v>
      </c>
      <c r="S51">
        <v>0</v>
      </c>
      <c r="T51">
        <v>0</v>
      </c>
      <c r="U51" t="s">
        <v>42</v>
      </c>
      <c r="V51" t="s">
        <v>39</v>
      </c>
      <c r="W51" t="s">
        <v>39</v>
      </c>
      <c r="X51" t="s">
        <v>39</v>
      </c>
      <c r="Y51">
        <v>0</v>
      </c>
      <c r="Z51">
        <v>0</v>
      </c>
      <c r="AA51" s="1">
        <v>0</v>
      </c>
      <c r="AB51" t="s">
        <v>39</v>
      </c>
      <c r="AC51" t="s">
        <v>39</v>
      </c>
      <c r="AD51" t="s">
        <v>39</v>
      </c>
      <c r="AE51">
        <v>0</v>
      </c>
      <c r="AF51">
        <v>0</v>
      </c>
      <c r="AG51" t="s">
        <v>40</v>
      </c>
      <c r="AH51" t="s">
        <v>39</v>
      </c>
      <c r="AI51" t="s">
        <v>39</v>
      </c>
      <c r="AJ51" t="s">
        <v>39</v>
      </c>
    </row>
    <row r="52" spans="1:36" x14ac:dyDescent="0.3">
      <c r="A52">
        <v>101413</v>
      </c>
      <c r="B52">
        <v>56</v>
      </c>
      <c r="C52">
        <v>17</v>
      </c>
      <c r="D52">
        <v>0</v>
      </c>
      <c r="E52">
        <v>49</v>
      </c>
      <c r="F52">
        <v>7</v>
      </c>
      <c r="G52">
        <v>4</v>
      </c>
      <c r="H52">
        <v>1.08</v>
      </c>
      <c r="I52" s="1">
        <v>0.28999999999999998</v>
      </c>
      <c r="J52" t="s">
        <v>39</v>
      </c>
      <c r="K52" t="s">
        <v>39</v>
      </c>
      <c r="L52" t="s">
        <v>39</v>
      </c>
      <c r="M52">
        <v>0</v>
      </c>
      <c r="N52">
        <v>0</v>
      </c>
      <c r="O52" s="1">
        <v>0</v>
      </c>
      <c r="P52" t="s">
        <v>39</v>
      </c>
      <c r="Q52" t="s">
        <v>39</v>
      </c>
      <c r="R52" t="s">
        <v>39</v>
      </c>
      <c r="S52">
        <v>0</v>
      </c>
      <c r="T52">
        <v>0</v>
      </c>
      <c r="U52" s="1">
        <v>0</v>
      </c>
      <c r="V52" t="s">
        <v>39</v>
      </c>
      <c r="W52" t="s">
        <v>39</v>
      </c>
      <c r="X52" t="s">
        <v>39</v>
      </c>
      <c r="Y52">
        <v>0</v>
      </c>
      <c r="Z52">
        <v>0</v>
      </c>
      <c r="AA52" s="1">
        <v>0</v>
      </c>
      <c r="AB52" t="s">
        <v>39</v>
      </c>
      <c r="AC52" t="s">
        <v>39</v>
      </c>
      <c r="AD52" t="s">
        <v>39</v>
      </c>
      <c r="AE52">
        <v>12</v>
      </c>
      <c r="AF52">
        <v>1.1599999999999999</v>
      </c>
      <c r="AG52" s="1">
        <v>0.09</v>
      </c>
      <c r="AH52" t="s">
        <v>39</v>
      </c>
      <c r="AI52" t="s">
        <v>39</v>
      </c>
      <c r="AJ52" t="s">
        <v>39</v>
      </c>
    </row>
    <row r="53" spans="1:36" x14ac:dyDescent="0.3">
      <c r="A53">
        <v>1014582</v>
      </c>
      <c r="B53">
        <v>2</v>
      </c>
      <c r="C53">
        <v>1</v>
      </c>
      <c r="D53">
        <v>1</v>
      </c>
      <c r="E53">
        <v>2</v>
      </c>
      <c r="F53">
        <v>1</v>
      </c>
      <c r="G53">
        <v>0</v>
      </c>
      <c r="H53">
        <v>0</v>
      </c>
      <c r="I53" s="1">
        <v>0</v>
      </c>
      <c r="J53" t="s">
        <v>39</v>
      </c>
      <c r="K53" t="s">
        <v>39</v>
      </c>
      <c r="L53" t="s">
        <v>39</v>
      </c>
      <c r="M53">
        <v>1</v>
      </c>
      <c r="N53">
        <v>7</v>
      </c>
      <c r="O53" t="s">
        <v>41</v>
      </c>
      <c r="P53" t="s">
        <v>39</v>
      </c>
      <c r="Q53" t="s">
        <v>39</v>
      </c>
      <c r="R53" t="s">
        <v>39</v>
      </c>
      <c r="S53">
        <v>0</v>
      </c>
      <c r="T53">
        <v>0</v>
      </c>
      <c r="U53" t="s">
        <v>42</v>
      </c>
      <c r="V53" t="s">
        <v>39</v>
      </c>
      <c r="W53" t="s">
        <v>39</v>
      </c>
      <c r="X53" t="s">
        <v>39</v>
      </c>
      <c r="Y53">
        <v>0</v>
      </c>
      <c r="Z53">
        <v>0</v>
      </c>
      <c r="AA53" s="1">
        <v>0</v>
      </c>
      <c r="AB53" t="s">
        <v>39</v>
      </c>
      <c r="AC53" t="s">
        <v>39</v>
      </c>
      <c r="AD53" t="s">
        <v>39</v>
      </c>
      <c r="AE53">
        <v>2</v>
      </c>
      <c r="AF53">
        <v>8.33</v>
      </c>
      <c r="AG53" t="s">
        <v>40</v>
      </c>
      <c r="AH53" t="s">
        <v>39</v>
      </c>
      <c r="AI53" t="s">
        <v>39</v>
      </c>
      <c r="AJ53" t="s">
        <v>39</v>
      </c>
    </row>
    <row r="54" spans="1:36" x14ac:dyDescent="0.3">
      <c r="A54">
        <v>1015666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 s="1">
        <v>0</v>
      </c>
      <c r="J54" t="s">
        <v>39</v>
      </c>
      <c r="K54" t="s">
        <v>39</v>
      </c>
      <c r="L54" t="s">
        <v>39</v>
      </c>
      <c r="M54">
        <v>1</v>
      </c>
      <c r="N54">
        <v>7</v>
      </c>
      <c r="O54" t="s">
        <v>41</v>
      </c>
      <c r="P54" t="s">
        <v>39</v>
      </c>
      <c r="Q54" t="s">
        <v>39</v>
      </c>
      <c r="R54" t="s">
        <v>39</v>
      </c>
      <c r="S54">
        <v>1</v>
      </c>
      <c r="T54">
        <v>1</v>
      </c>
      <c r="U54" t="s">
        <v>42</v>
      </c>
      <c r="V54" t="s">
        <v>39</v>
      </c>
      <c r="W54" t="s">
        <v>39</v>
      </c>
      <c r="X54" t="s">
        <v>39</v>
      </c>
      <c r="Y54">
        <v>0</v>
      </c>
      <c r="Z54">
        <v>0</v>
      </c>
      <c r="AA54" s="1">
        <v>0</v>
      </c>
      <c r="AB54" t="s">
        <v>39</v>
      </c>
      <c r="AC54" t="s">
        <v>39</v>
      </c>
      <c r="AD54" t="s">
        <v>39</v>
      </c>
      <c r="AE54">
        <v>1</v>
      </c>
      <c r="AF54">
        <v>2</v>
      </c>
      <c r="AG54" t="s">
        <v>40</v>
      </c>
      <c r="AH54" t="s">
        <v>39</v>
      </c>
      <c r="AI54" t="s">
        <v>39</v>
      </c>
      <c r="AJ54" t="s">
        <v>39</v>
      </c>
    </row>
    <row r="55" spans="1:36" x14ac:dyDescent="0.3">
      <c r="A55">
        <v>1015832</v>
      </c>
      <c r="B55">
        <v>6</v>
      </c>
      <c r="C55">
        <v>0</v>
      </c>
      <c r="D55">
        <v>0</v>
      </c>
      <c r="E55">
        <v>6</v>
      </c>
      <c r="F55">
        <v>0</v>
      </c>
      <c r="G55">
        <v>0</v>
      </c>
      <c r="H55">
        <v>0</v>
      </c>
      <c r="I55" s="1">
        <v>0</v>
      </c>
      <c r="J55" t="s">
        <v>39</v>
      </c>
      <c r="K55" t="s">
        <v>39</v>
      </c>
      <c r="L55" t="s">
        <v>39</v>
      </c>
      <c r="M55">
        <v>0</v>
      </c>
      <c r="N55">
        <v>0</v>
      </c>
      <c r="O55" t="s">
        <v>41</v>
      </c>
      <c r="P55" t="s">
        <v>39</v>
      </c>
      <c r="Q55" t="s">
        <v>39</v>
      </c>
      <c r="R55" t="s">
        <v>39</v>
      </c>
      <c r="S55">
        <v>0</v>
      </c>
      <c r="T55">
        <v>0</v>
      </c>
      <c r="U55" t="s">
        <v>42</v>
      </c>
      <c r="V55" t="s">
        <v>39</v>
      </c>
      <c r="W55" t="s">
        <v>39</v>
      </c>
      <c r="X55" t="s">
        <v>39</v>
      </c>
      <c r="Y55">
        <v>0</v>
      </c>
      <c r="Z55">
        <v>0</v>
      </c>
      <c r="AA55" s="1">
        <v>0</v>
      </c>
      <c r="AB55" t="s">
        <v>39</v>
      </c>
      <c r="AC55" t="s">
        <v>39</v>
      </c>
      <c r="AD55" t="s">
        <v>39</v>
      </c>
      <c r="AE55">
        <v>3</v>
      </c>
      <c r="AF55">
        <v>1.44</v>
      </c>
      <c r="AG55" t="s">
        <v>44</v>
      </c>
      <c r="AH55" t="s">
        <v>39</v>
      </c>
      <c r="AI55" t="s">
        <v>39</v>
      </c>
      <c r="AJ55" t="s">
        <v>39</v>
      </c>
    </row>
    <row r="56" spans="1:36" x14ac:dyDescent="0.3">
      <c r="A56">
        <v>1015985</v>
      </c>
      <c r="B56">
        <v>2</v>
      </c>
      <c r="C56">
        <v>1</v>
      </c>
      <c r="D56">
        <v>0</v>
      </c>
      <c r="E56">
        <v>2</v>
      </c>
      <c r="F56">
        <v>0</v>
      </c>
      <c r="G56">
        <v>0</v>
      </c>
      <c r="H56">
        <v>0</v>
      </c>
      <c r="I56" s="1">
        <v>0</v>
      </c>
      <c r="J56" t="s">
        <v>39</v>
      </c>
      <c r="K56" t="s">
        <v>39</v>
      </c>
      <c r="L56" t="s">
        <v>39</v>
      </c>
      <c r="M56">
        <v>0</v>
      </c>
      <c r="N56">
        <v>0</v>
      </c>
      <c r="O56" t="s">
        <v>41</v>
      </c>
      <c r="P56" t="s">
        <v>39</v>
      </c>
      <c r="Q56" t="s">
        <v>39</v>
      </c>
      <c r="R56" t="s">
        <v>39</v>
      </c>
      <c r="S56">
        <v>0</v>
      </c>
      <c r="T56">
        <v>0</v>
      </c>
      <c r="U56" t="s">
        <v>42</v>
      </c>
      <c r="V56" t="s">
        <v>39</v>
      </c>
      <c r="W56" t="s">
        <v>39</v>
      </c>
      <c r="X56" t="s">
        <v>39</v>
      </c>
      <c r="Y56">
        <v>0</v>
      </c>
      <c r="Z56">
        <v>0</v>
      </c>
      <c r="AA56" s="1">
        <v>0</v>
      </c>
      <c r="AB56" t="s">
        <v>39</v>
      </c>
      <c r="AC56" t="s">
        <v>39</v>
      </c>
      <c r="AD56" t="s">
        <v>39</v>
      </c>
      <c r="AE56">
        <v>0</v>
      </c>
      <c r="AF56">
        <v>0</v>
      </c>
      <c r="AG56" t="s">
        <v>40</v>
      </c>
      <c r="AH56" t="s">
        <v>39</v>
      </c>
      <c r="AI56" t="s">
        <v>39</v>
      </c>
      <c r="AJ56" t="s">
        <v>39</v>
      </c>
    </row>
    <row r="57" spans="1:36" x14ac:dyDescent="0.3">
      <c r="A57">
        <v>1016128</v>
      </c>
      <c r="B57">
        <v>3</v>
      </c>
      <c r="C57">
        <v>1</v>
      </c>
      <c r="D57">
        <v>0</v>
      </c>
      <c r="E57">
        <v>3</v>
      </c>
      <c r="F57">
        <v>0</v>
      </c>
      <c r="G57">
        <v>0</v>
      </c>
      <c r="H57">
        <v>0</v>
      </c>
      <c r="I57" s="1">
        <v>0</v>
      </c>
      <c r="J57" t="s">
        <v>39</v>
      </c>
      <c r="K57" t="s">
        <v>39</v>
      </c>
      <c r="L57" t="s">
        <v>39</v>
      </c>
      <c r="M57">
        <v>0</v>
      </c>
      <c r="N57">
        <v>0</v>
      </c>
      <c r="O57" t="s">
        <v>41</v>
      </c>
      <c r="P57" t="s">
        <v>39</v>
      </c>
      <c r="Q57" t="s">
        <v>39</v>
      </c>
      <c r="R57" t="s">
        <v>39</v>
      </c>
      <c r="S57">
        <v>0</v>
      </c>
      <c r="T57">
        <v>0</v>
      </c>
      <c r="U57" t="s">
        <v>42</v>
      </c>
      <c r="V57" t="s">
        <v>39</v>
      </c>
      <c r="W57" t="s">
        <v>39</v>
      </c>
      <c r="X57" t="s">
        <v>39</v>
      </c>
      <c r="Y57">
        <v>0</v>
      </c>
      <c r="Z57">
        <v>0</v>
      </c>
      <c r="AA57" s="1">
        <v>0</v>
      </c>
      <c r="AB57" t="s">
        <v>39</v>
      </c>
      <c r="AC57" t="s">
        <v>39</v>
      </c>
      <c r="AD57" t="s">
        <v>39</v>
      </c>
      <c r="AE57">
        <v>2</v>
      </c>
      <c r="AF57">
        <v>1.33</v>
      </c>
      <c r="AG57" t="s">
        <v>40</v>
      </c>
      <c r="AH57" t="s">
        <v>39</v>
      </c>
      <c r="AI57" t="s">
        <v>39</v>
      </c>
      <c r="AJ57" t="s">
        <v>39</v>
      </c>
    </row>
    <row r="58" spans="1:36" x14ac:dyDescent="0.3">
      <c r="A58">
        <v>1016237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0</v>
      </c>
      <c r="J58" t="s">
        <v>39</v>
      </c>
      <c r="K58" t="s">
        <v>39</v>
      </c>
      <c r="L58" t="s">
        <v>39</v>
      </c>
      <c r="M58">
        <v>0</v>
      </c>
      <c r="N58">
        <v>0</v>
      </c>
      <c r="O58" t="s">
        <v>41</v>
      </c>
      <c r="P58" t="s">
        <v>39</v>
      </c>
      <c r="Q58" t="s">
        <v>39</v>
      </c>
      <c r="R58" t="s">
        <v>39</v>
      </c>
      <c r="S58">
        <v>0</v>
      </c>
      <c r="T58">
        <v>0</v>
      </c>
      <c r="U58" t="s">
        <v>42</v>
      </c>
      <c r="V58" t="s">
        <v>39</v>
      </c>
      <c r="W58" t="s">
        <v>39</v>
      </c>
      <c r="X58" t="s">
        <v>39</v>
      </c>
      <c r="Y58">
        <v>0</v>
      </c>
      <c r="Z58">
        <v>0</v>
      </c>
      <c r="AA58" s="1">
        <v>0</v>
      </c>
      <c r="AB58" t="s">
        <v>39</v>
      </c>
      <c r="AC58" t="s">
        <v>39</v>
      </c>
      <c r="AD58" t="s">
        <v>39</v>
      </c>
      <c r="AE58">
        <v>0</v>
      </c>
      <c r="AF58">
        <v>0</v>
      </c>
      <c r="AG58" t="s">
        <v>40</v>
      </c>
      <c r="AH58" t="s">
        <v>39</v>
      </c>
      <c r="AI58" t="s">
        <v>39</v>
      </c>
      <c r="AJ58" t="s">
        <v>39</v>
      </c>
    </row>
    <row r="59" spans="1:36" x14ac:dyDescent="0.3">
      <c r="A59">
        <v>1016270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0</v>
      </c>
      <c r="J59" t="s">
        <v>39</v>
      </c>
      <c r="K59" t="s">
        <v>39</v>
      </c>
      <c r="L59" t="s">
        <v>39</v>
      </c>
      <c r="M59">
        <v>0</v>
      </c>
      <c r="N59">
        <v>0</v>
      </c>
      <c r="O59" t="s">
        <v>41</v>
      </c>
      <c r="P59" t="s">
        <v>39</v>
      </c>
      <c r="Q59" t="s">
        <v>39</v>
      </c>
      <c r="R59" t="s">
        <v>39</v>
      </c>
      <c r="S59">
        <v>0</v>
      </c>
      <c r="T59">
        <v>0</v>
      </c>
      <c r="U59" t="s">
        <v>42</v>
      </c>
      <c r="V59" t="s">
        <v>39</v>
      </c>
      <c r="W59" t="s">
        <v>39</v>
      </c>
      <c r="X59" t="s">
        <v>39</v>
      </c>
      <c r="Y59">
        <v>0</v>
      </c>
      <c r="Z59">
        <v>0</v>
      </c>
      <c r="AA59" s="1">
        <v>0</v>
      </c>
      <c r="AB59" t="s">
        <v>39</v>
      </c>
      <c r="AC59" t="s">
        <v>39</v>
      </c>
      <c r="AD59" t="s">
        <v>39</v>
      </c>
      <c r="AE59">
        <v>0</v>
      </c>
      <c r="AF59">
        <v>0</v>
      </c>
      <c r="AG59" t="s">
        <v>40</v>
      </c>
      <c r="AH59" t="s">
        <v>39</v>
      </c>
      <c r="AI59" t="s">
        <v>39</v>
      </c>
      <c r="AJ59" t="s">
        <v>39</v>
      </c>
    </row>
    <row r="60" spans="1:36" x14ac:dyDescent="0.3">
      <c r="A60">
        <v>1016462</v>
      </c>
      <c r="B60">
        <v>3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 s="1">
        <v>0</v>
      </c>
      <c r="J60" t="s">
        <v>39</v>
      </c>
      <c r="K60" t="s">
        <v>39</v>
      </c>
      <c r="L60" t="s">
        <v>39</v>
      </c>
      <c r="M60">
        <v>0</v>
      </c>
      <c r="N60">
        <v>0</v>
      </c>
      <c r="O60" t="s">
        <v>41</v>
      </c>
      <c r="P60" t="s">
        <v>39</v>
      </c>
      <c r="Q60" t="s">
        <v>39</v>
      </c>
      <c r="R60" t="s">
        <v>39</v>
      </c>
      <c r="S60">
        <v>0</v>
      </c>
      <c r="T60">
        <v>0</v>
      </c>
      <c r="U60" t="s">
        <v>42</v>
      </c>
      <c r="V60" t="s">
        <v>39</v>
      </c>
      <c r="W60" t="s">
        <v>39</v>
      </c>
      <c r="X60" t="s">
        <v>39</v>
      </c>
      <c r="Y60">
        <v>0</v>
      </c>
      <c r="Z60">
        <v>0</v>
      </c>
      <c r="AA60" s="1">
        <v>0</v>
      </c>
      <c r="AB60" t="s">
        <v>39</v>
      </c>
      <c r="AC60" t="s">
        <v>39</v>
      </c>
      <c r="AD60" t="s">
        <v>39</v>
      </c>
      <c r="AE60">
        <v>0</v>
      </c>
      <c r="AF60">
        <v>0</v>
      </c>
      <c r="AG60" t="s">
        <v>40</v>
      </c>
      <c r="AH60" t="s">
        <v>39</v>
      </c>
      <c r="AI60" t="s">
        <v>39</v>
      </c>
      <c r="AJ60" t="s">
        <v>39</v>
      </c>
    </row>
    <row r="61" spans="1:36" x14ac:dyDescent="0.3">
      <c r="A61">
        <v>1016691</v>
      </c>
      <c r="B61">
        <v>2</v>
      </c>
      <c r="C61">
        <v>2</v>
      </c>
      <c r="D61">
        <v>0</v>
      </c>
      <c r="E61">
        <v>2</v>
      </c>
      <c r="F61">
        <v>0</v>
      </c>
      <c r="G61">
        <v>0</v>
      </c>
      <c r="H61">
        <v>0</v>
      </c>
      <c r="I61" s="1">
        <v>0</v>
      </c>
      <c r="J61" t="s">
        <v>39</v>
      </c>
      <c r="K61" t="s">
        <v>39</v>
      </c>
      <c r="L61" t="s">
        <v>39</v>
      </c>
      <c r="M61">
        <v>0</v>
      </c>
      <c r="N61">
        <v>0</v>
      </c>
      <c r="O61" t="s">
        <v>41</v>
      </c>
      <c r="P61" t="s">
        <v>39</v>
      </c>
      <c r="Q61" t="s">
        <v>39</v>
      </c>
      <c r="R61" t="s">
        <v>39</v>
      </c>
      <c r="S61">
        <v>0</v>
      </c>
      <c r="T61">
        <v>0</v>
      </c>
      <c r="U61" t="s">
        <v>42</v>
      </c>
      <c r="V61" t="s">
        <v>39</v>
      </c>
      <c r="W61" t="s">
        <v>39</v>
      </c>
      <c r="X61" t="s">
        <v>39</v>
      </c>
      <c r="Y61">
        <v>0</v>
      </c>
      <c r="Z61">
        <v>0</v>
      </c>
      <c r="AA61" s="1">
        <v>0</v>
      </c>
      <c r="AB61" t="s">
        <v>39</v>
      </c>
      <c r="AC61" t="s">
        <v>39</v>
      </c>
      <c r="AD61" t="s">
        <v>39</v>
      </c>
      <c r="AE61">
        <v>0</v>
      </c>
      <c r="AF61">
        <v>0</v>
      </c>
      <c r="AG61" t="s">
        <v>40</v>
      </c>
      <c r="AH61" t="s">
        <v>39</v>
      </c>
      <c r="AI61" t="s">
        <v>39</v>
      </c>
      <c r="AJ61" t="s">
        <v>39</v>
      </c>
    </row>
    <row r="62" spans="1:36" x14ac:dyDescent="0.3">
      <c r="A62">
        <v>1017085</v>
      </c>
      <c r="B62">
        <v>10</v>
      </c>
      <c r="C62">
        <v>2</v>
      </c>
      <c r="D62">
        <v>0</v>
      </c>
      <c r="E62">
        <v>10</v>
      </c>
      <c r="F62">
        <v>0</v>
      </c>
      <c r="G62">
        <v>1</v>
      </c>
      <c r="H62">
        <v>0.4</v>
      </c>
      <c r="I62" t="s">
        <v>38</v>
      </c>
      <c r="J62" t="s">
        <v>39</v>
      </c>
      <c r="K62" t="s">
        <v>39</v>
      </c>
      <c r="L62" t="s">
        <v>39</v>
      </c>
      <c r="M62">
        <v>0</v>
      </c>
      <c r="N62">
        <v>0</v>
      </c>
      <c r="O62" t="s">
        <v>41</v>
      </c>
      <c r="P62" t="s">
        <v>39</v>
      </c>
      <c r="Q62" t="s">
        <v>39</v>
      </c>
      <c r="R62" t="s">
        <v>39</v>
      </c>
      <c r="S62">
        <v>0</v>
      </c>
      <c r="T62">
        <v>0</v>
      </c>
      <c r="U62" t="s">
        <v>42</v>
      </c>
      <c r="V62" t="s">
        <v>39</v>
      </c>
      <c r="W62" t="s">
        <v>39</v>
      </c>
      <c r="X62" t="s">
        <v>39</v>
      </c>
      <c r="Y62">
        <v>0</v>
      </c>
      <c r="Z62">
        <v>0</v>
      </c>
      <c r="AA62" s="1">
        <v>0</v>
      </c>
      <c r="AB62" t="s">
        <v>39</v>
      </c>
      <c r="AC62" t="s">
        <v>39</v>
      </c>
      <c r="AD62" t="s">
        <v>39</v>
      </c>
      <c r="AE62">
        <v>2</v>
      </c>
      <c r="AF62">
        <v>0.61</v>
      </c>
      <c r="AG62" t="s">
        <v>44</v>
      </c>
      <c r="AH62" t="s">
        <v>39</v>
      </c>
      <c r="AI62" t="s">
        <v>39</v>
      </c>
      <c r="AJ6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E1" zoomScaleNormal="100" workbookViewId="0">
      <selection activeCell="H34" sqref="H34"/>
    </sheetView>
  </sheetViews>
  <sheetFormatPr defaultRowHeight="14.4" x14ac:dyDescent="0.3"/>
  <cols>
    <col min="1" max="1" width="13.21875" bestFit="1" customWidth="1"/>
    <col min="2" max="2" width="11.109375" bestFit="1" customWidth="1"/>
    <col min="3" max="3" width="18.44140625" bestFit="1" customWidth="1"/>
    <col min="4" max="4" width="27.88671875" customWidth="1"/>
    <col min="5" max="5" width="19.21875" bestFit="1" customWidth="1"/>
    <col min="6" max="6" width="23.88671875" bestFit="1" customWidth="1"/>
    <col min="7" max="7" width="29.21875" customWidth="1"/>
    <col min="13" max="13" width="23.6640625" customWidth="1"/>
    <col min="14" max="14" width="12.109375" customWidth="1"/>
    <col min="15" max="15" width="11.88671875" customWidth="1"/>
    <col min="16" max="16" width="33.44140625" customWidth="1"/>
  </cols>
  <sheetData>
    <row r="1" spans="1:2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14</v>
      </c>
      <c r="K1" t="s">
        <v>15</v>
      </c>
      <c r="L1" t="s">
        <v>18</v>
      </c>
      <c r="M1" t="s">
        <v>20</v>
      </c>
      <c r="N1" t="s">
        <v>21</v>
      </c>
      <c r="O1" t="s">
        <v>24</v>
      </c>
      <c r="P1" t="s">
        <v>26</v>
      </c>
      <c r="Q1" t="s">
        <v>27</v>
      </c>
      <c r="R1" t="s">
        <v>30</v>
      </c>
      <c r="S1" t="s">
        <v>32</v>
      </c>
      <c r="T1" t="s">
        <v>33</v>
      </c>
      <c r="U1" t="s">
        <v>36</v>
      </c>
    </row>
    <row r="2" spans="1:21" hidden="1" x14ac:dyDescent="0.3">
      <c r="A2">
        <v>1000342</v>
      </c>
      <c r="B2">
        <v>7</v>
      </c>
      <c r="C2">
        <v>7</v>
      </c>
      <c r="D2">
        <v>0</v>
      </c>
      <c r="E2">
        <v>2</v>
      </c>
      <c r="F2">
        <v>0</v>
      </c>
      <c r="G2">
        <v>0</v>
      </c>
      <c r="H2">
        <v>0</v>
      </c>
      <c r="I2" t="s">
        <v>39</v>
      </c>
      <c r="J2">
        <v>2</v>
      </c>
      <c r="K2">
        <v>0.9</v>
      </c>
      <c r="L2" t="s">
        <v>39</v>
      </c>
      <c r="M2">
        <v>0</v>
      </c>
      <c r="N2">
        <v>0</v>
      </c>
      <c r="O2" t="s">
        <v>39</v>
      </c>
      <c r="P2">
        <v>0</v>
      </c>
      <c r="Q2">
        <v>0</v>
      </c>
      <c r="R2" t="s">
        <v>39</v>
      </c>
      <c r="S2">
        <v>1</v>
      </c>
      <c r="T2">
        <v>1</v>
      </c>
      <c r="U2" t="s">
        <v>39</v>
      </c>
    </row>
    <row r="3" spans="1:21" hidden="1" x14ac:dyDescent="0.3">
      <c r="A3">
        <v>1000347</v>
      </c>
      <c r="B3">
        <v>13</v>
      </c>
      <c r="C3">
        <v>13</v>
      </c>
      <c r="D3">
        <v>0</v>
      </c>
      <c r="E3">
        <v>6</v>
      </c>
      <c r="F3">
        <v>5</v>
      </c>
      <c r="G3">
        <v>2</v>
      </c>
      <c r="H3">
        <v>12</v>
      </c>
      <c r="I3" t="s">
        <v>39</v>
      </c>
      <c r="J3">
        <v>1</v>
      </c>
      <c r="K3">
        <v>0.26</v>
      </c>
      <c r="L3" t="s">
        <v>39</v>
      </c>
      <c r="M3">
        <v>0</v>
      </c>
      <c r="N3">
        <v>0</v>
      </c>
      <c r="O3" t="s">
        <v>39</v>
      </c>
      <c r="P3">
        <v>0</v>
      </c>
      <c r="Q3">
        <v>0</v>
      </c>
      <c r="R3" t="s">
        <v>39</v>
      </c>
      <c r="S3">
        <v>5</v>
      </c>
      <c r="T3">
        <v>12</v>
      </c>
      <c r="U3" t="s">
        <v>39</v>
      </c>
    </row>
    <row r="4" spans="1:21" hidden="1" x14ac:dyDescent="0.3">
      <c r="A4">
        <v>1000349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39</v>
      </c>
      <c r="J4">
        <v>0</v>
      </c>
      <c r="K4">
        <v>0</v>
      </c>
      <c r="L4" t="s">
        <v>39</v>
      </c>
      <c r="M4">
        <v>0</v>
      </c>
      <c r="N4">
        <v>0</v>
      </c>
      <c r="O4" t="s">
        <v>39</v>
      </c>
      <c r="P4">
        <v>0</v>
      </c>
      <c r="Q4">
        <v>0</v>
      </c>
      <c r="R4" t="s">
        <v>39</v>
      </c>
      <c r="S4">
        <v>0</v>
      </c>
      <c r="T4">
        <v>0</v>
      </c>
      <c r="U4" t="s">
        <v>39</v>
      </c>
    </row>
    <row r="5" spans="1:21" hidden="1" x14ac:dyDescent="0.3">
      <c r="A5">
        <v>1000351</v>
      </c>
      <c r="B5">
        <v>5</v>
      </c>
      <c r="C5">
        <v>5</v>
      </c>
      <c r="D5">
        <v>0</v>
      </c>
      <c r="E5">
        <v>4</v>
      </c>
      <c r="F5">
        <v>1</v>
      </c>
      <c r="G5">
        <v>0</v>
      </c>
      <c r="H5">
        <v>0</v>
      </c>
      <c r="I5" t="s">
        <v>39</v>
      </c>
      <c r="J5">
        <v>1</v>
      </c>
      <c r="K5">
        <v>0.88</v>
      </c>
      <c r="L5" t="s">
        <v>39</v>
      </c>
      <c r="M5">
        <v>0</v>
      </c>
      <c r="N5">
        <v>0</v>
      </c>
      <c r="O5" t="s">
        <v>39</v>
      </c>
      <c r="P5">
        <v>0</v>
      </c>
      <c r="Q5">
        <v>0</v>
      </c>
      <c r="R5" t="s">
        <v>39</v>
      </c>
      <c r="S5">
        <v>2</v>
      </c>
      <c r="T5">
        <v>3.33</v>
      </c>
      <c r="U5" t="s">
        <v>39</v>
      </c>
    </row>
    <row r="6" spans="1:21" hidden="1" x14ac:dyDescent="0.3">
      <c r="A6">
        <v>1000361</v>
      </c>
      <c r="B6">
        <v>15</v>
      </c>
      <c r="C6">
        <v>14</v>
      </c>
      <c r="D6">
        <v>5</v>
      </c>
      <c r="E6">
        <v>12</v>
      </c>
      <c r="F6">
        <v>7</v>
      </c>
      <c r="G6">
        <v>4</v>
      </c>
      <c r="H6">
        <v>1.69</v>
      </c>
      <c r="I6" t="s">
        <v>39</v>
      </c>
      <c r="J6">
        <v>6</v>
      </c>
      <c r="K6">
        <v>7.5</v>
      </c>
      <c r="L6" t="s">
        <v>39</v>
      </c>
      <c r="M6">
        <v>2</v>
      </c>
      <c r="N6">
        <v>0.5</v>
      </c>
      <c r="O6" t="s">
        <v>39</v>
      </c>
      <c r="P6">
        <v>0</v>
      </c>
      <c r="Q6">
        <v>0</v>
      </c>
      <c r="R6" t="s">
        <v>39</v>
      </c>
      <c r="S6">
        <v>10</v>
      </c>
      <c r="T6">
        <v>7.52</v>
      </c>
      <c r="U6" t="s">
        <v>39</v>
      </c>
    </row>
    <row r="7" spans="1:21" hidden="1" x14ac:dyDescent="0.3">
      <c r="A7">
        <v>1000366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39</v>
      </c>
      <c r="J7">
        <v>0</v>
      </c>
      <c r="K7">
        <v>0</v>
      </c>
      <c r="L7" t="s">
        <v>39</v>
      </c>
      <c r="M7">
        <v>0</v>
      </c>
      <c r="N7">
        <v>0</v>
      </c>
      <c r="O7" t="s">
        <v>39</v>
      </c>
      <c r="P7">
        <v>0</v>
      </c>
      <c r="Q7">
        <v>0</v>
      </c>
      <c r="R7" t="s">
        <v>39</v>
      </c>
      <c r="S7">
        <v>0</v>
      </c>
      <c r="T7">
        <v>0</v>
      </c>
      <c r="U7" t="s">
        <v>39</v>
      </c>
    </row>
    <row r="8" spans="1:21" hidden="1" x14ac:dyDescent="0.3">
      <c r="A8">
        <v>1000371</v>
      </c>
      <c r="B8">
        <v>5</v>
      </c>
      <c r="C8">
        <v>5</v>
      </c>
      <c r="D8">
        <v>1</v>
      </c>
      <c r="E8">
        <v>5</v>
      </c>
      <c r="F8">
        <v>2</v>
      </c>
      <c r="G8">
        <v>0</v>
      </c>
      <c r="H8">
        <v>0</v>
      </c>
      <c r="I8" t="s">
        <v>39</v>
      </c>
      <c r="J8">
        <v>0</v>
      </c>
      <c r="K8">
        <v>0</v>
      </c>
      <c r="L8" t="s">
        <v>39</v>
      </c>
      <c r="M8">
        <v>2</v>
      </c>
      <c r="N8">
        <v>1.85</v>
      </c>
      <c r="O8" t="s">
        <v>39</v>
      </c>
      <c r="P8">
        <v>0</v>
      </c>
      <c r="Q8">
        <v>0</v>
      </c>
      <c r="R8" t="s">
        <v>39</v>
      </c>
      <c r="S8">
        <v>4</v>
      </c>
      <c r="T8">
        <v>4.71</v>
      </c>
      <c r="U8" t="s">
        <v>39</v>
      </c>
    </row>
    <row r="9" spans="1:21" hidden="1" x14ac:dyDescent="0.3">
      <c r="A9">
        <v>1000377</v>
      </c>
      <c r="B9">
        <v>7</v>
      </c>
      <c r="C9">
        <v>7</v>
      </c>
      <c r="D9">
        <v>0</v>
      </c>
      <c r="E9">
        <v>6</v>
      </c>
      <c r="F9">
        <v>1</v>
      </c>
      <c r="G9">
        <v>1</v>
      </c>
      <c r="H9">
        <v>8.67</v>
      </c>
      <c r="I9" t="s">
        <v>39</v>
      </c>
      <c r="J9">
        <v>0</v>
      </c>
      <c r="K9">
        <v>0</v>
      </c>
      <c r="L9" t="s">
        <v>39</v>
      </c>
      <c r="M9">
        <v>0</v>
      </c>
      <c r="N9">
        <v>0</v>
      </c>
      <c r="O9" t="s">
        <v>39</v>
      </c>
      <c r="P9">
        <v>0</v>
      </c>
      <c r="Q9">
        <v>0</v>
      </c>
      <c r="R9" t="s">
        <v>39</v>
      </c>
      <c r="S9">
        <v>2</v>
      </c>
      <c r="T9">
        <v>4.33</v>
      </c>
      <c r="U9" t="s">
        <v>39</v>
      </c>
    </row>
    <row r="10" spans="1:21" hidden="1" x14ac:dyDescent="0.3">
      <c r="A10">
        <v>1000378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39</v>
      </c>
      <c r="J10">
        <v>0</v>
      </c>
      <c r="K10">
        <v>0</v>
      </c>
      <c r="L10" t="s">
        <v>39</v>
      </c>
      <c r="M10">
        <v>0</v>
      </c>
      <c r="N10">
        <v>0</v>
      </c>
      <c r="O10" t="s">
        <v>39</v>
      </c>
      <c r="P10">
        <v>0</v>
      </c>
      <c r="Q10">
        <v>0</v>
      </c>
      <c r="R10" t="s">
        <v>39</v>
      </c>
      <c r="S10">
        <v>0</v>
      </c>
      <c r="T10">
        <v>0</v>
      </c>
      <c r="U10" t="s">
        <v>39</v>
      </c>
    </row>
    <row r="11" spans="1:21" hidden="1" x14ac:dyDescent="0.3">
      <c r="A11">
        <v>100038</v>
      </c>
      <c r="B11">
        <v>2</v>
      </c>
      <c r="C11">
        <v>2</v>
      </c>
      <c r="D11">
        <v>1</v>
      </c>
      <c r="E11">
        <v>2</v>
      </c>
      <c r="F11">
        <v>1</v>
      </c>
      <c r="G11">
        <v>0</v>
      </c>
      <c r="H11">
        <v>0</v>
      </c>
      <c r="I11" t="s">
        <v>39</v>
      </c>
      <c r="J11">
        <v>1</v>
      </c>
      <c r="K11">
        <v>3.5</v>
      </c>
      <c r="L11" t="s">
        <v>39</v>
      </c>
      <c r="M11">
        <v>0</v>
      </c>
      <c r="N11">
        <v>0</v>
      </c>
      <c r="O11" t="s">
        <v>39</v>
      </c>
      <c r="P11">
        <v>0</v>
      </c>
      <c r="Q11">
        <v>0</v>
      </c>
      <c r="R11" t="s">
        <v>39</v>
      </c>
      <c r="S11">
        <v>2</v>
      </c>
      <c r="T11">
        <v>5.5</v>
      </c>
      <c r="U11" t="s">
        <v>39</v>
      </c>
    </row>
    <row r="12" spans="1:21" hidden="1" x14ac:dyDescent="0.3">
      <c r="A12">
        <v>1000386</v>
      </c>
      <c r="B12">
        <v>2</v>
      </c>
      <c r="C12">
        <v>2</v>
      </c>
      <c r="D12">
        <v>0</v>
      </c>
      <c r="E12">
        <v>2</v>
      </c>
      <c r="F12">
        <v>0</v>
      </c>
      <c r="G12">
        <v>0</v>
      </c>
      <c r="H12">
        <v>0</v>
      </c>
      <c r="I12" t="s">
        <v>39</v>
      </c>
      <c r="J12">
        <v>0</v>
      </c>
      <c r="K12">
        <v>0</v>
      </c>
      <c r="L12" t="s">
        <v>39</v>
      </c>
      <c r="M12">
        <v>0</v>
      </c>
      <c r="N12">
        <v>0</v>
      </c>
      <c r="O12" t="s">
        <v>39</v>
      </c>
      <c r="P12">
        <v>0</v>
      </c>
      <c r="Q12">
        <v>0</v>
      </c>
      <c r="R12" t="s">
        <v>39</v>
      </c>
      <c r="S12">
        <v>0</v>
      </c>
      <c r="T12">
        <v>0</v>
      </c>
      <c r="U12" t="s">
        <v>39</v>
      </c>
    </row>
    <row r="13" spans="1:21" hidden="1" x14ac:dyDescent="0.3">
      <c r="A13">
        <v>1000395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39</v>
      </c>
      <c r="J13">
        <v>0</v>
      </c>
      <c r="K13">
        <v>0</v>
      </c>
      <c r="L13" t="s">
        <v>39</v>
      </c>
      <c r="M13">
        <v>0</v>
      </c>
      <c r="N13">
        <v>0</v>
      </c>
      <c r="O13" t="s">
        <v>39</v>
      </c>
      <c r="P13">
        <v>0</v>
      </c>
      <c r="Q13">
        <v>0</v>
      </c>
      <c r="R13" t="s">
        <v>39</v>
      </c>
      <c r="S13">
        <v>0</v>
      </c>
      <c r="T13">
        <v>0</v>
      </c>
      <c r="U13" t="s">
        <v>39</v>
      </c>
    </row>
    <row r="14" spans="1:21" hidden="1" x14ac:dyDescent="0.3">
      <c r="A14">
        <v>1000397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39</v>
      </c>
      <c r="J14">
        <v>0</v>
      </c>
      <c r="K14">
        <v>0</v>
      </c>
      <c r="L14" t="s">
        <v>39</v>
      </c>
      <c r="M14">
        <v>0</v>
      </c>
      <c r="N14">
        <v>0</v>
      </c>
      <c r="O14" t="s">
        <v>39</v>
      </c>
      <c r="P14">
        <v>0</v>
      </c>
      <c r="Q14">
        <v>0</v>
      </c>
      <c r="R14" t="s">
        <v>39</v>
      </c>
      <c r="S14">
        <v>0</v>
      </c>
      <c r="T14">
        <v>0</v>
      </c>
      <c r="U14" t="s">
        <v>39</v>
      </c>
    </row>
    <row r="15" spans="1:21" hidden="1" x14ac:dyDescent="0.3">
      <c r="A15">
        <v>1000399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39</v>
      </c>
      <c r="J15">
        <v>0</v>
      </c>
      <c r="K15">
        <v>0</v>
      </c>
      <c r="L15" t="s">
        <v>39</v>
      </c>
      <c r="M15">
        <v>0</v>
      </c>
      <c r="N15">
        <v>0</v>
      </c>
      <c r="O15" t="s">
        <v>39</v>
      </c>
      <c r="P15">
        <v>0</v>
      </c>
      <c r="Q15">
        <v>0</v>
      </c>
      <c r="R15" t="s">
        <v>39</v>
      </c>
      <c r="S15">
        <v>0</v>
      </c>
      <c r="T15">
        <v>0</v>
      </c>
      <c r="U15" t="s">
        <v>39</v>
      </c>
    </row>
    <row r="16" spans="1:21" hidden="1" x14ac:dyDescent="0.3">
      <c r="A16">
        <v>1000410</v>
      </c>
      <c r="B16">
        <v>2</v>
      </c>
      <c r="C16">
        <v>2</v>
      </c>
      <c r="D16">
        <v>0</v>
      </c>
      <c r="E16">
        <v>2</v>
      </c>
      <c r="F16">
        <v>0</v>
      </c>
      <c r="G16">
        <v>0</v>
      </c>
      <c r="H16">
        <v>0</v>
      </c>
      <c r="I16" t="s">
        <v>39</v>
      </c>
      <c r="J16">
        <v>0</v>
      </c>
      <c r="K16">
        <v>0</v>
      </c>
      <c r="L16" t="s">
        <v>39</v>
      </c>
      <c r="M16">
        <v>0</v>
      </c>
      <c r="N16">
        <v>0</v>
      </c>
      <c r="O16" t="s">
        <v>39</v>
      </c>
      <c r="P16">
        <v>0</v>
      </c>
      <c r="Q16">
        <v>0</v>
      </c>
      <c r="R16" t="s">
        <v>39</v>
      </c>
      <c r="S16">
        <v>2</v>
      </c>
      <c r="T16">
        <v>3.33</v>
      </c>
      <c r="U16" t="s">
        <v>39</v>
      </c>
    </row>
    <row r="17" spans="1:21" hidden="1" x14ac:dyDescent="0.3">
      <c r="A17">
        <v>1000417</v>
      </c>
      <c r="B17">
        <v>6</v>
      </c>
      <c r="C17">
        <v>6</v>
      </c>
      <c r="D17">
        <v>0</v>
      </c>
      <c r="E17">
        <v>4</v>
      </c>
      <c r="F17">
        <v>1</v>
      </c>
      <c r="G17">
        <v>0</v>
      </c>
      <c r="H17">
        <v>0</v>
      </c>
      <c r="I17" t="s">
        <v>39</v>
      </c>
      <c r="J17">
        <v>0</v>
      </c>
      <c r="K17">
        <v>0</v>
      </c>
      <c r="L17" t="s">
        <v>39</v>
      </c>
      <c r="M17">
        <v>0</v>
      </c>
      <c r="N17">
        <v>0</v>
      </c>
      <c r="O17" t="s">
        <v>39</v>
      </c>
      <c r="P17">
        <v>0</v>
      </c>
      <c r="Q17">
        <v>0</v>
      </c>
      <c r="R17" t="s">
        <v>39</v>
      </c>
      <c r="S17">
        <v>3</v>
      </c>
      <c r="T17">
        <v>4.71</v>
      </c>
      <c r="U17" t="s">
        <v>39</v>
      </c>
    </row>
    <row r="18" spans="1:21" hidden="1" x14ac:dyDescent="0.3">
      <c r="A18">
        <v>1000427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39</v>
      </c>
      <c r="J18">
        <v>0</v>
      </c>
      <c r="K18">
        <v>0</v>
      </c>
      <c r="L18" t="s">
        <v>39</v>
      </c>
      <c r="M18">
        <v>0</v>
      </c>
      <c r="N18">
        <v>0</v>
      </c>
      <c r="O18" t="s">
        <v>39</v>
      </c>
      <c r="P18">
        <v>0</v>
      </c>
      <c r="Q18">
        <v>0</v>
      </c>
      <c r="R18" t="s">
        <v>39</v>
      </c>
      <c r="S18">
        <v>0</v>
      </c>
      <c r="T18">
        <v>0</v>
      </c>
      <c r="U18" t="s">
        <v>39</v>
      </c>
    </row>
    <row r="19" spans="1:21" hidden="1" x14ac:dyDescent="0.3">
      <c r="A19">
        <v>1000429</v>
      </c>
      <c r="B19">
        <v>9</v>
      </c>
      <c r="C19">
        <v>9</v>
      </c>
      <c r="D19">
        <v>0</v>
      </c>
      <c r="E19">
        <v>8</v>
      </c>
      <c r="F19">
        <v>3</v>
      </c>
      <c r="G19">
        <v>1</v>
      </c>
      <c r="H19">
        <v>1.87</v>
      </c>
      <c r="I19" t="s">
        <v>39</v>
      </c>
      <c r="J19">
        <v>0</v>
      </c>
      <c r="K19">
        <v>0</v>
      </c>
      <c r="L19" t="s">
        <v>39</v>
      </c>
      <c r="M19">
        <v>0</v>
      </c>
      <c r="N19">
        <v>0</v>
      </c>
      <c r="O19" t="s">
        <v>39</v>
      </c>
      <c r="P19">
        <v>0</v>
      </c>
      <c r="Q19">
        <v>0</v>
      </c>
      <c r="R19" t="s">
        <v>39</v>
      </c>
      <c r="S19">
        <v>6</v>
      </c>
      <c r="T19">
        <v>6.17</v>
      </c>
      <c r="U19" t="s">
        <v>39</v>
      </c>
    </row>
    <row r="20" spans="1:21" hidden="1" x14ac:dyDescent="0.3">
      <c r="A20">
        <v>100043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39</v>
      </c>
      <c r="J20">
        <v>0</v>
      </c>
      <c r="K20">
        <v>0</v>
      </c>
      <c r="L20" t="s">
        <v>39</v>
      </c>
      <c r="M20">
        <v>0</v>
      </c>
      <c r="N20">
        <v>0</v>
      </c>
      <c r="O20" t="s">
        <v>39</v>
      </c>
      <c r="P20">
        <v>0</v>
      </c>
      <c r="Q20">
        <v>0</v>
      </c>
      <c r="R20" t="s">
        <v>39</v>
      </c>
      <c r="S20">
        <v>0</v>
      </c>
      <c r="T20">
        <v>0</v>
      </c>
      <c r="U20" t="s">
        <v>39</v>
      </c>
    </row>
    <row r="21" spans="1:21" hidden="1" x14ac:dyDescent="0.3">
      <c r="A21">
        <v>1000433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39</v>
      </c>
      <c r="J21">
        <v>0</v>
      </c>
      <c r="K21">
        <v>0</v>
      </c>
      <c r="L21" t="s">
        <v>39</v>
      </c>
      <c r="M21">
        <v>0</v>
      </c>
      <c r="N21">
        <v>0</v>
      </c>
      <c r="O21" t="s">
        <v>39</v>
      </c>
      <c r="P21">
        <v>0</v>
      </c>
      <c r="Q21">
        <v>0</v>
      </c>
      <c r="R21" t="s">
        <v>39</v>
      </c>
      <c r="S21">
        <v>0</v>
      </c>
      <c r="T21">
        <v>0</v>
      </c>
      <c r="U21" t="s">
        <v>39</v>
      </c>
    </row>
    <row r="22" spans="1:21" hidden="1" x14ac:dyDescent="0.3">
      <c r="A22">
        <v>1000438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7</v>
      </c>
      <c r="I22" t="s">
        <v>39</v>
      </c>
      <c r="J22">
        <v>0</v>
      </c>
      <c r="K22">
        <v>0</v>
      </c>
      <c r="L22" t="s">
        <v>39</v>
      </c>
      <c r="M22">
        <v>1</v>
      </c>
      <c r="N22">
        <v>1</v>
      </c>
      <c r="O22" t="s">
        <v>39</v>
      </c>
      <c r="P22">
        <v>0</v>
      </c>
      <c r="Q22">
        <v>0</v>
      </c>
      <c r="R22" t="s">
        <v>39</v>
      </c>
      <c r="S22">
        <v>0</v>
      </c>
      <c r="T22">
        <v>0</v>
      </c>
      <c r="U22" t="s">
        <v>39</v>
      </c>
    </row>
    <row r="23" spans="1:21" hidden="1" x14ac:dyDescent="0.3">
      <c r="A23">
        <v>1000439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1.25</v>
      </c>
      <c r="I23" t="s">
        <v>39</v>
      </c>
      <c r="J23">
        <v>0</v>
      </c>
      <c r="K23">
        <v>0</v>
      </c>
      <c r="L23" t="s">
        <v>39</v>
      </c>
      <c r="M23">
        <v>0</v>
      </c>
      <c r="N23">
        <v>0</v>
      </c>
      <c r="O23" t="s">
        <v>39</v>
      </c>
      <c r="P23">
        <v>0</v>
      </c>
      <c r="Q23">
        <v>0</v>
      </c>
      <c r="R23" t="s">
        <v>39</v>
      </c>
      <c r="S23">
        <v>1</v>
      </c>
      <c r="T23">
        <v>5</v>
      </c>
      <c r="U23" t="s">
        <v>39</v>
      </c>
    </row>
    <row r="24" spans="1:21" hidden="1" x14ac:dyDescent="0.3">
      <c r="A24">
        <v>1000440</v>
      </c>
      <c r="B24">
        <v>23</v>
      </c>
      <c r="C24">
        <v>23</v>
      </c>
      <c r="D24">
        <v>2</v>
      </c>
      <c r="E24">
        <v>15</v>
      </c>
      <c r="F24">
        <v>1</v>
      </c>
      <c r="G24">
        <v>2</v>
      </c>
      <c r="H24">
        <v>0.44</v>
      </c>
      <c r="I24" t="s">
        <v>39</v>
      </c>
      <c r="J24">
        <v>3</v>
      </c>
      <c r="K24">
        <v>0.81</v>
      </c>
      <c r="L24" t="s">
        <v>39</v>
      </c>
      <c r="M24">
        <v>0</v>
      </c>
      <c r="N24">
        <v>0</v>
      </c>
      <c r="O24" t="s">
        <v>39</v>
      </c>
      <c r="P24">
        <v>0</v>
      </c>
      <c r="Q24">
        <v>0</v>
      </c>
      <c r="R24" t="s">
        <v>39</v>
      </c>
      <c r="S24">
        <v>4</v>
      </c>
      <c r="T24">
        <v>1.1599999999999999</v>
      </c>
      <c r="U24" t="s">
        <v>39</v>
      </c>
    </row>
    <row r="25" spans="1:21" hidden="1" x14ac:dyDescent="0.3">
      <c r="A25">
        <v>1000464</v>
      </c>
      <c r="B25">
        <v>14</v>
      </c>
      <c r="C25">
        <v>14</v>
      </c>
      <c r="D25">
        <v>0</v>
      </c>
      <c r="E25">
        <v>11</v>
      </c>
      <c r="F25">
        <v>3</v>
      </c>
      <c r="G25">
        <v>0</v>
      </c>
      <c r="H25">
        <v>0</v>
      </c>
      <c r="I25" t="s">
        <v>39</v>
      </c>
      <c r="J25">
        <v>0</v>
      </c>
      <c r="K25">
        <v>0</v>
      </c>
      <c r="L25" t="s">
        <v>39</v>
      </c>
      <c r="M25">
        <v>3</v>
      </c>
      <c r="N25">
        <v>0.82</v>
      </c>
      <c r="O25" t="s">
        <v>39</v>
      </c>
      <c r="P25">
        <v>0</v>
      </c>
      <c r="Q25">
        <v>0</v>
      </c>
      <c r="R25" t="s">
        <v>39</v>
      </c>
      <c r="S25">
        <v>10</v>
      </c>
      <c r="T25">
        <v>9.65</v>
      </c>
      <c r="U25" t="s">
        <v>39</v>
      </c>
    </row>
    <row r="26" spans="1:21" x14ac:dyDescent="0.3">
      <c r="A26">
        <v>1000465</v>
      </c>
      <c r="B26">
        <v>29</v>
      </c>
      <c r="C26">
        <v>29</v>
      </c>
      <c r="D26">
        <v>0</v>
      </c>
      <c r="E26">
        <v>20</v>
      </c>
      <c r="F26">
        <v>8</v>
      </c>
      <c r="G26">
        <v>2</v>
      </c>
      <c r="H26">
        <v>0.8</v>
      </c>
      <c r="I26" t="s">
        <v>39</v>
      </c>
      <c r="J26">
        <v>4</v>
      </c>
      <c r="K26">
        <v>0.47</v>
      </c>
      <c r="L26" t="s">
        <v>39</v>
      </c>
      <c r="M26">
        <v>0</v>
      </c>
      <c r="N26">
        <v>0</v>
      </c>
      <c r="O26" t="s">
        <v>39</v>
      </c>
      <c r="P26">
        <v>0</v>
      </c>
      <c r="Q26">
        <v>0</v>
      </c>
      <c r="R26" t="s">
        <v>39</v>
      </c>
      <c r="S26">
        <v>15</v>
      </c>
      <c r="T26">
        <v>7.23</v>
      </c>
      <c r="U26" t="s">
        <v>39</v>
      </c>
    </row>
    <row r="27" spans="1:21" x14ac:dyDescent="0.3">
      <c r="A27">
        <v>1000467</v>
      </c>
      <c r="B27">
        <v>16</v>
      </c>
      <c r="C27">
        <v>16</v>
      </c>
      <c r="D27">
        <v>0</v>
      </c>
      <c r="E27">
        <v>6</v>
      </c>
      <c r="F27">
        <v>2</v>
      </c>
      <c r="G27">
        <v>0</v>
      </c>
      <c r="H27">
        <v>0</v>
      </c>
      <c r="I27" t="s">
        <v>39</v>
      </c>
      <c r="J27">
        <v>0</v>
      </c>
      <c r="K27">
        <v>0</v>
      </c>
      <c r="L27" t="s">
        <v>39</v>
      </c>
      <c r="M27">
        <v>5</v>
      </c>
      <c r="N27">
        <v>1.28</v>
      </c>
      <c r="O27" t="s">
        <v>39</v>
      </c>
      <c r="P27">
        <v>0</v>
      </c>
      <c r="Q27">
        <v>0</v>
      </c>
      <c r="R27" t="s">
        <v>39</v>
      </c>
      <c r="S27">
        <v>6</v>
      </c>
      <c r="T27">
        <v>12.3</v>
      </c>
      <c r="U27" t="s">
        <v>39</v>
      </c>
    </row>
    <row r="28" spans="1:21" x14ac:dyDescent="0.3">
      <c r="A28">
        <v>1000475</v>
      </c>
      <c r="B28">
        <v>57</v>
      </c>
      <c r="C28">
        <v>57</v>
      </c>
      <c r="D28">
        <v>2</v>
      </c>
      <c r="E28">
        <v>29</v>
      </c>
      <c r="F28">
        <v>8</v>
      </c>
      <c r="G28">
        <v>16</v>
      </c>
      <c r="H28">
        <v>7.77</v>
      </c>
      <c r="I28" t="s">
        <v>39</v>
      </c>
      <c r="J28">
        <v>0</v>
      </c>
      <c r="K28">
        <v>0</v>
      </c>
      <c r="L28" t="s">
        <v>39</v>
      </c>
      <c r="M28">
        <v>2</v>
      </c>
      <c r="N28">
        <v>0.28999999999999998</v>
      </c>
      <c r="O28" t="s">
        <v>39</v>
      </c>
      <c r="P28">
        <v>0</v>
      </c>
      <c r="Q28">
        <v>0</v>
      </c>
      <c r="R28" t="s">
        <v>39</v>
      </c>
      <c r="S28">
        <v>23</v>
      </c>
      <c r="T28">
        <v>5.74</v>
      </c>
      <c r="U28" t="s">
        <v>39</v>
      </c>
    </row>
    <row r="29" spans="1:21" x14ac:dyDescent="0.3">
      <c r="A29">
        <v>1000479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39</v>
      </c>
      <c r="J29">
        <v>0</v>
      </c>
      <c r="K29">
        <v>0</v>
      </c>
      <c r="L29" t="s">
        <v>39</v>
      </c>
      <c r="M29">
        <v>0</v>
      </c>
      <c r="N29">
        <v>0</v>
      </c>
      <c r="O29" t="s">
        <v>39</v>
      </c>
      <c r="P29">
        <v>0</v>
      </c>
      <c r="Q29">
        <v>0</v>
      </c>
      <c r="R29" t="s">
        <v>39</v>
      </c>
      <c r="S29">
        <v>0</v>
      </c>
      <c r="T29">
        <v>0</v>
      </c>
      <c r="U29" t="s">
        <v>39</v>
      </c>
    </row>
    <row r="30" spans="1:21" x14ac:dyDescent="0.3">
      <c r="A30">
        <v>1000482</v>
      </c>
      <c r="B30">
        <v>4</v>
      </c>
      <c r="C30">
        <v>4</v>
      </c>
      <c r="D30">
        <v>0</v>
      </c>
      <c r="E30">
        <v>4</v>
      </c>
      <c r="F30">
        <v>0</v>
      </c>
      <c r="G30">
        <v>0</v>
      </c>
      <c r="H30">
        <v>0</v>
      </c>
      <c r="I30" t="s">
        <v>39</v>
      </c>
      <c r="J30">
        <v>0</v>
      </c>
      <c r="K30">
        <v>0</v>
      </c>
      <c r="L30" t="s">
        <v>39</v>
      </c>
      <c r="M30">
        <v>0</v>
      </c>
      <c r="N30">
        <v>0</v>
      </c>
      <c r="O30" t="s">
        <v>39</v>
      </c>
      <c r="P30">
        <v>0</v>
      </c>
      <c r="Q30">
        <v>0</v>
      </c>
      <c r="R30" t="s">
        <v>39</v>
      </c>
      <c r="S30">
        <v>0</v>
      </c>
      <c r="T30">
        <v>0</v>
      </c>
      <c r="U30" t="s">
        <v>39</v>
      </c>
    </row>
    <row r="31" spans="1:21" x14ac:dyDescent="0.3">
      <c r="A31">
        <v>1000486</v>
      </c>
      <c r="B31">
        <v>14</v>
      </c>
      <c r="C31">
        <v>14</v>
      </c>
      <c r="D31">
        <v>1</v>
      </c>
      <c r="E31">
        <v>13</v>
      </c>
      <c r="F31">
        <v>3</v>
      </c>
      <c r="G31">
        <v>0</v>
      </c>
      <c r="H31">
        <v>0</v>
      </c>
      <c r="I31" t="s">
        <v>39</v>
      </c>
      <c r="J31">
        <v>2</v>
      </c>
      <c r="K31">
        <v>2.5</v>
      </c>
      <c r="L31" t="s">
        <v>39</v>
      </c>
      <c r="M31">
        <v>0</v>
      </c>
      <c r="N31">
        <v>0</v>
      </c>
      <c r="O31" t="s">
        <v>39</v>
      </c>
      <c r="P31">
        <v>0</v>
      </c>
      <c r="Q31">
        <v>0</v>
      </c>
      <c r="R31" t="s">
        <v>39</v>
      </c>
      <c r="S31">
        <v>9</v>
      </c>
      <c r="T31">
        <v>7.3</v>
      </c>
      <c r="U31" t="s">
        <v>39</v>
      </c>
    </row>
    <row r="32" spans="1:21" x14ac:dyDescent="0.3">
      <c r="A32">
        <v>1000487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39</v>
      </c>
      <c r="J32">
        <v>0</v>
      </c>
      <c r="K32">
        <v>0</v>
      </c>
      <c r="L32" t="s">
        <v>39</v>
      </c>
      <c r="M32">
        <v>0</v>
      </c>
      <c r="N32">
        <v>0</v>
      </c>
      <c r="O32" t="s">
        <v>39</v>
      </c>
      <c r="P32">
        <v>0</v>
      </c>
      <c r="Q32">
        <v>0</v>
      </c>
      <c r="R32" t="s">
        <v>39</v>
      </c>
      <c r="S32">
        <v>0</v>
      </c>
      <c r="T32">
        <v>0</v>
      </c>
      <c r="U32" t="s">
        <v>39</v>
      </c>
    </row>
    <row r="33" spans="1:21" x14ac:dyDescent="0.3">
      <c r="A33">
        <v>1000488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0</v>
      </c>
      <c r="K33">
        <v>0</v>
      </c>
      <c r="L33" t="s">
        <v>39</v>
      </c>
      <c r="M33">
        <v>0</v>
      </c>
      <c r="N33">
        <v>0</v>
      </c>
      <c r="O33" t="s">
        <v>39</v>
      </c>
      <c r="P33">
        <v>0</v>
      </c>
      <c r="Q33">
        <v>0</v>
      </c>
      <c r="R33" t="s">
        <v>39</v>
      </c>
      <c r="S33">
        <v>0</v>
      </c>
      <c r="T33">
        <v>0</v>
      </c>
      <c r="U33" t="s">
        <v>39</v>
      </c>
    </row>
    <row r="34" spans="1:21" x14ac:dyDescent="0.3">
      <c r="A34">
        <v>1000490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39</v>
      </c>
      <c r="J34">
        <v>0</v>
      </c>
      <c r="K34">
        <v>0</v>
      </c>
      <c r="L34" t="s">
        <v>39</v>
      </c>
      <c r="M34">
        <v>0</v>
      </c>
      <c r="N34">
        <v>0</v>
      </c>
      <c r="O34" t="s">
        <v>39</v>
      </c>
      <c r="P34">
        <v>0</v>
      </c>
      <c r="Q34">
        <v>0</v>
      </c>
      <c r="R34" t="s">
        <v>39</v>
      </c>
      <c r="S34">
        <v>0</v>
      </c>
      <c r="T34">
        <v>0</v>
      </c>
      <c r="U34" t="s">
        <v>39</v>
      </c>
    </row>
    <row r="35" spans="1:21" x14ac:dyDescent="0.3">
      <c r="A35">
        <v>1000491</v>
      </c>
      <c r="B35">
        <v>5</v>
      </c>
      <c r="C35">
        <v>5</v>
      </c>
      <c r="D35">
        <v>0</v>
      </c>
      <c r="E35">
        <v>4</v>
      </c>
      <c r="F35">
        <v>1</v>
      </c>
      <c r="G35">
        <v>0</v>
      </c>
      <c r="H35">
        <v>0</v>
      </c>
      <c r="I35" t="s">
        <v>39</v>
      </c>
      <c r="J35">
        <v>0</v>
      </c>
      <c r="K35">
        <v>0</v>
      </c>
      <c r="L35" t="s">
        <v>39</v>
      </c>
      <c r="M35">
        <v>0</v>
      </c>
      <c r="N35">
        <v>0</v>
      </c>
      <c r="O35" t="s">
        <v>39</v>
      </c>
      <c r="P35">
        <v>0</v>
      </c>
      <c r="Q35">
        <v>0</v>
      </c>
      <c r="R35" t="s">
        <v>39</v>
      </c>
      <c r="S35">
        <v>2</v>
      </c>
      <c r="T35">
        <v>2.57</v>
      </c>
      <c r="U35" t="s">
        <v>39</v>
      </c>
    </row>
    <row r="36" spans="1:21" x14ac:dyDescent="0.3">
      <c r="A36">
        <v>1000493</v>
      </c>
      <c r="B36">
        <v>4</v>
      </c>
      <c r="C36">
        <v>4</v>
      </c>
      <c r="D36">
        <v>0</v>
      </c>
      <c r="E36">
        <v>3</v>
      </c>
      <c r="F36">
        <v>0</v>
      </c>
      <c r="G36">
        <v>0</v>
      </c>
      <c r="H36">
        <v>0</v>
      </c>
      <c r="I36" t="s">
        <v>39</v>
      </c>
      <c r="J36">
        <v>0</v>
      </c>
      <c r="K36">
        <v>0</v>
      </c>
      <c r="L36" t="s">
        <v>39</v>
      </c>
      <c r="M36">
        <v>0</v>
      </c>
      <c r="N36">
        <v>0</v>
      </c>
      <c r="O36" t="s">
        <v>39</v>
      </c>
      <c r="P36">
        <v>0</v>
      </c>
      <c r="Q36">
        <v>0</v>
      </c>
      <c r="R36" t="s">
        <v>39</v>
      </c>
      <c r="S36">
        <v>2</v>
      </c>
      <c r="T36">
        <v>4</v>
      </c>
      <c r="U36" t="s">
        <v>39</v>
      </c>
    </row>
    <row r="37" spans="1:21" x14ac:dyDescent="0.3">
      <c r="A37">
        <v>1000496</v>
      </c>
      <c r="B37">
        <v>3</v>
      </c>
      <c r="C37">
        <v>3</v>
      </c>
      <c r="D37">
        <v>1</v>
      </c>
      <c r="E37">
        <v>2</v>
      </c>
      <c r="F37">
        <v>0</v>
      </c>
      <c r="G37">
        <v>0</v>
      </c>
      <c r="H37">
        <v>0</v>
      </c>
      <c r="I37" t="s">
        <v>39</v>
      </c>
      <c r="J37">
        <v>1</v>
      </c>
      <c r="K37">
        <v>3</v>
      </c>
      <c r="L37" t="s">
        <v>39</v>
      </c>
      <c r="M37">
        <v>0</v>
      </c>
      <c r="N37">
        <v>0</v>
      </c>
      <c r="O37" t="s">
        <v>39</v>
      </c>
      <c r="P37">
        <v>0</v>
      </c>
      <c r="Q37">
        <v>0</v>
      </c>
      <c r="R37" t="s">
        <v>39</v>
      </c>
      <c r="S37">
        <v>1</v>
      </c>
      <c r="T37">
        <v>2</v>
      </c>
      <c r="U37" t="s">
        <v>39</v>
      </c>
    </row>
    <row r="38" spans="1:21" x14ac:dyDescent="0.3">
      <c r="A38">
        <v>1000497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39</v>
      </c>
      <c r="J38">
        <v>0</v>
      </c>
      <c r="K38">
        <v>0</v>
      </c>
      <c r="L38" t="s">
        <v>39</v>
      </c>
      <c r="M38">
        <v>0</v>
      </c>
      <c r="N38">
        <v>0</v>
      </c>
      <c r="O38" t="s">
        <v>39</v>
      </c>
      <c r="P38">
        <v>0</v>
      </c>
      <c r="Q38">
        <v>0</v>
      </c>
      <c r="R38" t="s">
        <v>39</v>
      </c>
      <c r="S38">
        <v>0</v>
      </c>
      <c r="T38">
        <v>0</v>
      </c>
      <c r="U38" t="s">
        <v>39</v>
      </c>
    </row>
    <row r="39" spans="1:21" x14ac:dyDescent="0.3">
      <c r="A39">
        <v>1000499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39</v>
      </c>
      <c r="J39">
        <v>0</v>
      </c>
      <c r="K39">
        <v>0</v>
      </c>
      <c r="L39" t="s">
        <v>39</v>
      </c>
      <c r="M39">
        <v>0</v>
      </c>
      <c r="N39">
        <v>0</v>
      </c>
      <c r="O39" t="s">
        <v>39</v>
      </c>
      <c r="P39">
        <v>0</v>
      </c>
      <c r="Q39">
        <v>0</v>
      </c>
      <c r="R39" t="s">
        <v>39</v>
      </c>
      <c r="S39">
        <v>0</v>
      </c>
      <c r="T39">
        <v>0</v>
      </c>
      <c r="U39" t="s">
        <v>39</v>
      </c>
    </row>
    <row r="40" spans="1:21" x14ac:dyDescent="0.3">
      <c r="A40">
        <v>1000502</v>
      </c>
      <c r="B40">
        <v>13</v>
      </c>
      <c r="C40">
        <v>13</v>
      </c>
      <c r="D40">
        <v>0</v>
      </c>
      <c r="E40">
        <v>0</v>
      </c>
      <c r="F40">
        <v>0</v>
      </c>
      <c r="G40">
        <v>4</v>
      </c>
      <c r="H40">
        <v>3.52</v>
      </c>
      <c r="I40" t="s">
        <v>39</v>
      </c>
      <c r="J40">
        <v>0</v>
      </c>
      <c r="K40">
        <v>0</v>
      </c>
      <c r="L40" t="s">
        <v>39</v>
      </c>
      <c r="M40">
        <v>0</v>
      </c>
      <c r="N40">
        <v>0</v>
      </c>
      <c r="O40" t="s">
        <v>39</v>
      </c>
      <c r="P40">
        <v>0</v>
      </c>
      <c r="Q40">
        <v>0</v>
      </c>
      <c r="R40" t="s">
        <v>39</v>
      </c>
      <c r="S40">
        <v>0</v>
      </c>
      <c r="T40">
        <v>0</v>
      </c>
      <c r="U40" t="s">
        <v>39</v>
      </c>
    </row>
    <row r="41" spans="1:21" x14ac:dyDescent="0.3">
      <c r="A41">
        <v>1000505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39</v>
      </c>
      <c r="J41">
        <v>0</v>
      </c>
      <c r="K41">
        <v>0</v>
      </c>
      <c r="L41" t="s">
        <v>39</v>
      </c>
      <c r="M41">
        <v>0</v>
      </c>
      <c r="N41">
        <v>0</v>
      </c>
      <c r="O41" t="s">
        <v>39</v>
      </c>
      <c r="P41">
        <v>0</v>
      </c>
      <c r="Q41">
        <v>0</v>
      </c>
      <c r="R41" t="s">
        <v>39</v>
      </c>
      <c r="S41">
        <v>0</v>
      </c>
      <c r="T41">
        <v>0</v>
      </c>
      <c r="U41" t="s">
        <v>39</v>
      </c>
    </row>
    <row r="42" spans="1:21" x14ac:dyDescent="0.3">
      <c r="A42">
        <v>1000515</v>
      </c>
      <c r="B42">
        <v>6</v>
      </c>
      <c r="C42">
        <v>6</v>
      </c>
      <c r="D42">
        <v>1</v>
      </c>
      <c r="E42">
        <v>2</v>
      </c>
      <c r="F42">
        <v>0</v>
      </c>
      <c r="G42">
        <v>0</v>
      </c>
      <c r="H42">
        <v>0</v>
      </c>
      <c r="I42" t="s">
        <v>39</v>
      </c>
      <c r="J42">
        <v>1</v>
      </c>
      <c r="K42">
        <v>2.4</v>
      </c>
      <c r="L42" t="s">
        <v>39</v>
      </c>
      <c r="M42">
        <v>0</v>
      </c>
      <c r="N42">
        <v>0</v>
      </c>
      <c r="O42" t="s">
        <v>39</v>
      </c>
      <c r="P42">
        <v>0</v>
      </c>
      <c r="Q42">
        <v>0</v>
      </c>
      <c r="R42" t="s">
        <v>39</v>
      </c>
      <c r="S42">
        <v>1</v>
      </c>
      <c r="T42">
        <v>0.5</v>
      </c>
      <c r="U42" t="s">
        <v>39</v>
      </c>
    </row>
    <row r="43" spans="1:21" x14ac:dyDescent="0.3">
      <c r="A43">
        <v>1000516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39</v>
      </c>
      <c r="J43">
        <v>0</v>
      </c>
      <c r="K43">
        <v>0</v>
      </c>
      <c r="L43" t="s">
        <v>39</v>
      </c>
      <c r="M43">
        <v>0</v>
      </c>
      <c r="N43">
        <v>0</v>
      </c>
      <c r="O43" t="s">
        <v>39</v>
      </c>
      <c r="P43">
        <v>0</v>
      </c>
      <c r="Q43">
        <v>0</v>
      </c>
      <c r="R43" t="s">
        <v>39</v>
      </c>
      <c r="S43">
        <v>0</v>
      </c>
      <c r="T43">
        <v>0</v>
      </c>
      <c r="U43" t="s">
        <v>39</v>
      </c>
    </row>
    <row r="44" spans="1:21" x14ac:dyDescent="0.3">
      <c r="A44">
        <v>1000517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39</v>
      </c>
      <c r="J44">
        <v>0</v>
      </c>
      <c r="K44">
        <v>0</v>
      </c>
      <c r="L44" t="s">
        <v>39</v>
      </c>
      <c r="M44">
        <v>0</v>
      </c>
      <c r="N44">
        <v>0</v>
      </c>
      <c r="O44" t="s">
        <v>39</v>
      </c>
      <c r="P44">
        <v>0</v>
      </c>
      <c r="Q44">
        <v>0</v>
      </c>
      <c r="R44" t="s">
        <v>39</v>
      </c>
      <c r="S44">
        <v>0</v>
      </c>
      <c r="T44">
        <v>0</v>
      </c>
      <c r="U44" t="s">
        <v>39</v>
      </c>
    </row>
    <row r="45" spans="1:21" x14ac:dyDescent="0.3">
      <c r="A45">
        <v>1000524</v>
      </c>
      <c r="B45">
        <v>135</v>
      </c>
      <c r="C45">
        <v>135</v>
      </c>
      <c r="D45">
        <v>9</v>
      </c>
      <c r="E45">
        <v>133</v>
      </c>
      <c r="F45">
        <v>25</v>
      </c>
      <c r="G45">
        <v>0</v>
      </c>
      <c r="H45">
        <v>0</v>
      </c>
      <c r="I45" t="s">
        <v>39</v>
      </c>
      <c r="J45">
        <v>8</v>
      </c>
      <c r="K45">
        <v>0.18</v>
      </c>
      <c r="L45" t="s">
        <v>39</v>
      </c>
      <c r="M45">
        <v>67</v>
      </c>
      <c r="N45">
        <v>2.19</v>
      </c>
      <c r="O45" t="s">
        <v>39</v>
      </c>
      <c r="P45">
        <v>0</v>
      </c>
      <c r="Q45">
        <v>0</v>
      </c>
      <c r="R45" t="s">
        <v>39</v>
      </c>
      <c r="S45">
        <v>125</v>
      </c>
      <c r="T45">
        <v>9.66</v>
      </c>
      <c r="U45" t="s">
        <v>39</v>
      </c>
    </row>
    <row r="46" spans="1:21" x14ac:dyDescent="0.3">
      <c r="A46">
        <v>1000529</v>
      </c>
      <c r="B46">
        <v>2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39</v>
      </c>
      <c r="J46">
        <v>0</v>
      </c>
      <c r="K46">
        <v>0</v>
      </c>
      <c r="L46" t="s">
        <v>39</v>
      </c>
      <c r="M46">
        <v>0</v>
      </c>
      <c r="N46">
        <v>0</v>
      </c>
      <c r="O46" t="s">
        <v>39</v>
      </c>
      <c r="P46">
        <v>0</v>
      </c>
      <c r="Q46">
        <v>0</v>
      </c>
      <c r="R46" t="s">
        <v>39</v>
      </c>
      <c r="S46">
        <v>0</v>
      </c>
      <c r="T46">
        <v>0</v>
      </c>
      <c r="U46" t="s">
        <v>39</v>
      </c>
    </row>
    <row r="47" spans="1:21" x14ac:dyDescent="0.3">
      <c r="A47">
        <v>1000530</v>
      </c>
      <c r="B47">
        <v>2</v>
      </c>
      <c r="C47">
        <v>2</v>
      </c>
      <c r="D47">
        <v>0</v>
      </c>
      <c r="E47">
        <v>2</v>
      </c>
      <c r="F47">
        <v>1</v>
      </c>
      <c r="G47">
        <v>0</v>
      </c>
      <c r="H47">
        <v>0</v>
      </c>
      <c r="I47" t="s">
        <v>39</v>
      </c>
      <c r="J47">
        <v>0</v>
      </c>
      <c r="K47">
        <v>0</v>
      </c>
      <c r="L47" t="s">
        <v>39</v>
      </c>
      <c r="M47">
        <v>1</v>
      </c>
      <c r="N47">
        <v>0.25</v>
      </c>
      <c r="O47" t="s">
        <v>39</v>
      </c>
      <c r="P47">
        <v>0</v>
      </c>
      <c r="Q47">
        <v>0</v>
      </c>
      <c r="R47" t="s">
        <v>39</v>
      </c>
      <c r="S47">
        <v>2</v>
      </c>
      <c r="T47">
        <v>13.5</v>
      </c>
      <c r="U47" t="s">
        <v>39</v>
      </c>
    </row>
    <row r="48" spans="1:21" x14ac:dyDescent="0.3">
      <c r="A48">
        <v>1000532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2.33</v>
      </c>
      <c r="I48" t="s">
        <v>39</v>
      </c>
      <c r="J48">
        <v>0</v>
      </c>
      <c r="K48">
        <v>0</v>
      </c>
      <c r="L48" t="s">
        <v>39</v>
      </c>
      <c r="M48">
        <v>0</v>
      </c>
      <c r="N48">
        <v>0</v>
      </c>
      <c r="O48" t="s">
        <v>39</v>
      </c>
      <c r="P48">
        <v>0</v>
      </c>
      <c r="Q48">
        <v>0</v>
      </c>
      <c r="R48" t="s">
        <v>39</v>
      </c>
      <c r="S48">
        <v>0</v>
      </c>
      <c r="T48">
        <v>0</v>
      </c>
      <c r="U48" t="s">
        <v>39</v>
      </c>
    </row>
    <row r="49" spans="1:21" x14ac:dyDescent="0.3">
      <c r="A49">
        <v>1000536</v>
      </c>
      <c r="B49">
        <v>19</v>
      </c>
      <c r="C49">
        <v>19</v>
      </c>
      <c r="D49">
        <v>0</v>
      </c>
      <c r="E49">
        <v>6</v>
      </c>
      <c r="F49">
        <v>2</v>
      </c>
      <c r="G49">
        <v>0</v>
      </c>
      <c r="H49">
        <v>0</v>
      </c>
      <c r="I49" t="s">
        <v>39</v>
      </c>
      <c r="J49">
        <v>0</v>
      </c>
      <c r="K49">
        <v>0</v>
      </c>
      <c r="L49" t="s">
        <v>39</v>
      </c>
      <c r="M49">
        <v>3</v>
      </c>
      <c r="N49">
        <v>0.71</v>
      </c>
      <c r="O49" t="s">
        <v>39</v>
      </c>
      <c r="P49">
        <v>0</v>
      </c>
      <c r="Q49">
        <v>0</v>
      </c>
      <c r="R49" t="s">
        <v>39</v>
      </c>
      <c r="S49">
        <v>6</v>
      </c>
      <c r="T49">
        <v>17.66</v>
      </c>
      <c r="U49" t="s">
        <v>39</v>
      </c>
    </row>
    <row r="50" spans="1:21" x14ac:dyDescent="0.3">
      <c r="A50">
        <v>1000542</v>
      </c>
      <c r="B50">
        <v>7</v>
      </c>
      <c r="C50">
        <v>7</v>
      </c>
      <c r="D50">
        <v>0</v>
      </c>
      <c r="E50">
        <v>1</v>
      </c>
      <c r="F50">
        <v>1</v>
      </c>
      <c r="G50">
        <v>0</v>
      </c>
      <c r="H50">
        <v>0</v>
      </c>
      <c r="I50" t="s">
        <v>39</v>
      </c>
      <c r="J50">
        <v>0</v>
      </c>
      <c r="K50">
        <v>0</v>
      </c>
      <c r="L50" t="s">
        <v>39</v>
      </c>
      <c r="M50">
        <v>0</v>
      </c>
      <c r="N50">
        <v>0</v>
      </c>
      <c r="O50" t="s">
        <v>39</v>
      </c>
      <c r="P50">
        <v>0</v>
      </c>
      <c r="Q50">
        <v>0</v>
      </c>
      <c r="R50" t="s">
        <v>45</v>
      </c>
      <c r="S50">
        <v>1</v>
      </c>
      <c r="T50">
        <v>20</v>
      </c>
      <c r="U50" t="s">
        <v>39</v>
      </c>
    </row>
    <row r="51" spans="1:21" x14ac:dyDescent="0.3">
      <c r="A51">
        <v>1000548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 t="s">
        <v>39</v>
      </c>
      <c r="J51">
        <v>0</v>
      </c>
      <c r="K51">
        <v>0</v>
      </c>
      <c r="L51" t="s">
        <v>39</v>
      </c>
      <c r="M51">
        <v>0</v>
      </c>
      <c r="N51">
        <v>0</v>
      </c>
      <c r="O51" t="s">
        <v>39</v>
      </c>
      <c r="P51">
        <v>0</v>
      </c>
      <c r="Q51">
        <v>0</v>
      </c>
      <c r="R51" t="s">
        <v>39</v>
      </c>
      <c r="S51">
        <v>0</v>
      </c>
      <c r="T51">
        <v>0</v>
      </c>
      <c r="U51" t="s">
        <v>39</v>
      </c>
    </row>
    <row r="52" spans="1:21" x14ac:dyDescent="0.3">
      <c r="A52">
        <v>1000551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39</v>
      </c>
      <c r="J52">
        <v>0</v>
      </c>
      <c r="K52">
        <v>0</v>
      </c>
      <c r="L52" t="s">
        <v>39</v>
      </c>
      <c r="M52">
        <v>0</v>
      </c>
      <c r="N52">
        <v>0</v>
      </c>
      <c r="O52" t="s">
        <v>39</v>
      </c>
      <c r="P52">
        <v>0</v>
      </c>
      <c r="Q52">
        <v>0</v>
      </c>
      <c r="R52" t="s">
        <v>39</v>
      </c>
      <c r="S52">
        <v>0</v>
      </c>
      <c r="T52">
        <v>0</v>
      </c>
      <c r="U52" t="s">
        <v>39</v>
      </c>
    </row>
    <row r="53" spans="1:21" x14ac:dyDescent="0.3">
      <c r="A53">
        <v>1000554</v>
      </c>
      <c r="B53">
        <v>6</v>
      </c>
      <c r="C53">
        <v>6</v>
      </c>
      <c r="D53">
        <v>1</v>
      </c>
      <c r="E53">
        <v>5</v>
      </c>
      <c r="F53">
        <v>1</v>
      </c>
      <c r="G53">
        <v>0</v>
      </c>
      <c r="H53">
        <v>0</v>
      </c>
      <c r="I53" t="s">
        <v>39</v>
      </c>
      <c r="J53">
        <v>0</v>
      </c>
      <c r="K53">
        <v>0</v>
      </c>
      <c r="L53" t="s">
        <v>39</v>
      </c>
      <c r="M53">
        <v>1</v>
      </c>
      <c r="N53">
        <v>0.4</v>
      </c>
      <c r="O53" t="s">
        <v>39</v>
      </c>
      <c r="P53">
        <v>0</v>
      </c>
      <c r="Q53">
        <v>0</v>
      </c>
      <c r="R53" t="s">
        <v>39</v>
      </c>
      <c r="S53">
        <v>2</v>
      </c>
      <c r="T53">
        <v>2.57</v>
      </c>
      <c r="U53" t="s">
        <v>39</v>
      </c>
    </row>
    <row r="54" spans="1:21" x14ac:dyDescent="0.3">
      <c r="A54">
        <v>1000556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39</v>
      </c>
      <c r="J54">
        <v>0</v>
      </c>
      <c r="K54">
        <v>0</v>
      </c>
      <c r="L54" t="s">
        <v>39</v>
      </c>
      <c r="M54">
        <v>0</v>
      </c>
      <c r="N54">
        <v>0</v>
      </c>
      <c r="O54" t="s">
        <v>39</v>
      </c>
      <c r="P54">
        <v>0</v>
      </c>
      <c r="Q54">
        <v>0</v>
      </c>
      <c r="R54" t="s">
        <v>39</v>
      </c>
      <c r="S54">
        <v>0</v>
      </c>
      <c r="T54">
        <v>0</v>
      </c>
      <c r="U54" t="s">
        <v>39</v>
      </c>
    </row>
    <row r="55" spans="1:21" x14ac:dyDescent="0.3">
      <c r="A55">
        <v>1000559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39</v>
      </c>
      <c r="J55">
        <v>0</v>
      </c>
      <c r="K55">
        <v>0</v>
      </c>
      <c r="L55" t="s">
        <v>39</v>
      </c>
      <c r="M55">
        <v>0</v>
      </c>
      <c r="N55">
        <v>0</v>
      </c>
      <c r="O55" t="s">
        <v>39</v>
      </c>
      <c r="P55">
        <v>0</v>
      </c>
      <c r="Q55">
        <v>0</v>
      </c>
      <c r="R55" t="s">
        <v>39</v>
      </c>
      <c r="S55">
        <v>0</v>
      </c>
      <c r="T55">
        <v>0</v>
      </c>
      <c r="U55" t="s">
        <v>39</v>
      </c>
    </row>
    <row r="56" spans="1:21" x14ac:dyDescent="0.3">
      <c r="A56">
        <v>1000562</v>
      </c>
      <c r="B56">
        <v>13</v>
      </c>
      <c r="C56">
        <v>13</v>
      </c>
      <c r="D56">
        <v>1</v>
      </c>
      <c r="E56">
        <v>10</v>
      </c>
      <c r="F56">
        <v>1</v>
      </c>
      <c r="G56">
        <v>1</v>
      </c>
      <c r="H56">
        <v>2.5</v>
      </c>
      <c r="I56" t="s">
        <v>39</v>
      </c>
      <c r="J56">
        <v>0</v>
      </c>
      <c r="K56">
        <v>0</v>
      </c>
      <c r="L56" t="s">
        <v>39</v>
      </c>
      <c r="M56">
        <v>2</v>
      </c>
      <c r="N56">
        <v>0.56999999999999995</v>
      </c>
      <c r="O56" t="s">
        <v>39</v>
      </c>
      <c r="P56">
        <v>0</v>
      </c>
      <c r="Q56">
        <v>0</v>
      </c>
      <c r="R56" t="s">
        <v>39</v>
      </c>
      <c r="S56">
        <v>4</v>
      </c>
      <c r="T56">
        <v>3.14</v>
      </c>
      <c r="U56" t="s">
        <v>39</v>
      </c>
    </row>
    <row r="57" spans="1:21" x14ac:dyDescent="0.3">
      <c r="A57">
        <v>1000566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39</v>
      </c>
      <c r="J57">
        <v>0</v>
      </c>
      <c r="K57">
        <v>0</v>
      </c>
      <c r="L57" t="s">
        <v>39</v>
      </c>
      <c r="M57">
        <v>0</v>
      </c>
      <c r="N57">
        <v>0</v>
      </c>
      <c r="O57" t="s">
        <v>39</v>
      </c>
      <c r="P57">
        <v>0</v>
      </c>
      <c r="Q57">
        <v>0</v>
      </c>
      <c r="R57" t="s">
        <v>39</v>
      </c>
      <c r="S57">
        <v>0</v>
      </c>
      <c r="T57">
        <v>0</v>
      </c>
      <c r="U57" t="s">
        <v>39</v>
      </c>
    </row>
    <row r="58" spans="1:21" x14ac:dyDescent="0.3">
      <c r="A58">
        <v>1000577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39</v>
      </c>
      <c r="J58">
        <v>0</v>
      </c>
      <c r="K58">
        <v>0</v>
      </c>
      <c r="L58" t="s">
        <v>39</v>
      </c>
      <c r="M58">
        <v>0</v>
      </c>
      <c r="N58">
        <v>0</v>
      </c>
      <c r="O58" t="s">
        <v>39</v>
      </c>
      <c r="P58">
        <v>0</v>
      </c>
      <c r="Q58">
        <v>0</v>
      </c>
      <c r="R58" t="s">
        <v>39</v>
      </c>
      <c r="S58">
        <v>0</v>
      </c>
      <c r="T58">
        <v>0</v>
      </c>
      <c r="U58" t="s">
        <v>39</v>
      </c>
    </row>
    <row r="59" spans="1:21" x14ac:dyDescent="0.3">
      <c r="A59">
        <v>1000578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39</v>
      </c>
      <c r="J59">
        <v>0</v>
      </c>
      <c r="K59">
        <v>0</v>
      </c>
      <c r="L59" t="s">
        <v>39</v>
      </c>
      <c r="M59">
        <v>0</v>
      </c>
      <c r="N59">
        <v>0</v>
      </c>
      <c r="O59" t="s">
        <v>39</v>
      </c>
      <c r="P59">
        <v>0</v>
      </c>
      <c r="Q59">
        <v>0</v>
      </c>
      <c r="R59" t="s">
        <v>39</v>
      </c>
      <c r="S59">
        <v>0</v>
      </c>
      <c r="T59">
        <v>0</v>
      </c>
      <c r="U59" t="s">
        <v>39</v>
      </c>
    </row>
    <row r="60" spans="1:21" x14ac:dyDescent="0.3">
      <c r="A60">
        <v>1000579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39</v>
      </c>
      <c r="J60">
        <v>0</v>
      </c>
      <c r="K60">
        <v>0</v>
      </c>
      <c r="L60" t="s">
        <v>39</v>
      </c>
      <c r="M60">
        <v>0</v>
      </c>
      <c r="N60">
        <v>0</v>
      </c>
      <c r="O60" t="s">
        <v>39</v>
      </c>
      <c r="P60">
        <v>0</v>
      </c>
      <c r="Q60">
        <v>0</v>
      </c>
      <c r="R60" t="s">
        <v>39</v>
      </c>
      <c r="S60">
        <v>0</v>
      </c>
      <c r="T60">
        <v>0</v>
      </c>
      <c r="U60" t="s">
        <v>39</v>
      </c>
    </row>
    <row r="61" spans="1:21" x14ac:dyDescent="0.3">
      <c r="A61">
        <v>1000581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 t="s">
        <v>39</v>
      </c>
      <c r="J61">
        <v>0</v>
      </c>
      <c r="K61">
        <v>0</v>
      </c>
      <c r="L61" t="s">
        <v>39</v>
      </c>
      <c r="M61">
        <v>0</v>
      </c>
      <c r="N61">
        <v>0</v>
      </c>
      <c r="O61" t="s">
        <v>39</v>
      </c>
      <c r="P61">
        <v>0</v>
      </c>
      <c r="Q61">
        <v>0</v>
      </c>
      <c r="R61" t="s">
        <v>39</v>
      </c>
      <c r="S61">
        <v>0</v>
      </c>
      <c r="T61">
        <v>0</v>
      </c>
      <c r="U61" t="s">
        <v>39</v>
      </c>
    </row>
    <row r="62" spans="1:21" x14ac:dyDescent="0.3">
      <c r="A62">
        <v>1000585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39</v>
      </c>
      <c r="J62">
        <v>0</v>
      </c>
      <c r="K62">
        <v>0</v>
      </c>
      <c r="L62" t="s">
        <v>39</v>
      </c>
      <c r="M62">
        <v>0</v>
      </c>
      <c r="N62">
        <v>0</v>
      </c>
      <c r="O62" t="s">
        <v>39</v>
      </c>
      <c r="P62">
        <v>0</v>
      </c>
      <c r="Q62">
        <v>0</v>
      </c>
      <c r="R62" t="s">
        <v>39</v>
      </c>
      <c r="S62">
        <v>0</v>
      </c>
      <c r="T62">
        <v>0</v>
      </c>
      <c r="U62" t="s">
        <v>39</v>
      </c>
    </row>
    <row r="63" spans="1:21" x14ac:dyDescent="0.3">
      <c r="A63">
        <v>1000590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39</v>
      </c>
      <c r="J63">
        <v>0</v>
      </c>
      <c r="K63">
        <v>0</v>
      </c>
      <c r="L63" t="s">
        <v>39</v>
      </c>
      <c r="M63">
        <v>0</v>
      </c>
      <c r="N63">
        <v>0</v>
      </c>
      <c r="O63" t="s">
        <v>39</v>
      </c>
      <c r="P63">
        <v>0</v>
      </c>
      <c r="Q63">
        <v>0</v>
      </c>
      <c r="R63" t="s">
        <v>39</v>
      </c>
      <c r="S63">
        <v>0</v>
      </c>
      <c r="T63">
        <v>0</v>
      </c>
      <c r="U63" t="s">
        <v>39</v>
      </c>
    </row>
    <row r="64" spans="1:21" x14ac:dyDescent="0.3">
      <c r="A64">
        <v>198</v>
      </c>
      <c r="B64">
        <v>764</v>
      </c>
      <c r="C64">
        <v>764</v>
      </c>
      <c r="D64">
        <v>11</v>
      </c>
      <c r="E64">
        <v>454</v>
      </c>
      <c r="F64">
        <v>54</v>
      </c>
      <c r="G64">
        <v>93</v>
      </c>
      <c r="H64">
        <v>1.03</v>
      </c>
      <c r="I64" t="s">
        <v>39</v>
      </c>
      <c r="J64">
        <v>21</v>
      </c>
      <c r="K64">
        <v>0.09</v>
      </c>
      <c r="L64" t="s">
        <v>39</v>
      </c>
      <c r="M64">
        <v>9</v>
      </c>
      <c r="N64">
        <v>0.06</v>
      </c>
      <c r="O64" t="s">
        <v>39</v>
      </c>
      <c r="P64">
        <v>0</v>
      </c>
      <c r="Q64">
        <v>0</v>
      </c>
      <c r="R64" t="s">
        <v>39</v>
      </c>
      <c r="S64">
        <v>212</v>
      </c>
      <c r="T64">
        <v>3.37</v>
      </c>
      <c r="U6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2"/>
  <sheetViews>
    <sheetView tabSelected="1" topLeftCell="A10" workbookViewId="0">
      <selection activeCell="M18" sqref="M18"/>
    </sheetView>
  </sheetViews>
  <sheetFormatPr defaultRowHeight="14.4" x14ac:dyDescent="0.3"/>
  <cols>
    <col min="3" max="3" width="15.77734375" bestFit="1" customWidth="1"/>
    <col min="4" max="4" width="12" bestFit="1" customWidth="1"/>
    <col min="5" max="5" width="11" bestFit="1" customWidth="1"/>
    <col min="6" max="6" width="12" bestFit="1" customWidth="1"/>
    <col min="9" max="9" width="12" bestFit="1" customWidth="1"/>
    <col min="10" max="10" width="11" bestFit="1" customWidth="1"/>
    <col min="11" max="11" width="12" bestFit="1" customWidth="1"/>
  </cols>
  <sheetData>
    <row r="4" spans="2:13" x14ac:dyDescent="0.3">
      <c r="D4" t="s">
        <v>46</v>
      </c>
      <c r="E4" t="s">
        <v>47</v>
      </c>
      <c r="F4" t="s">
        <v>48</v>
      </c>
      <c r="I4" t="s">
        <v>51</v>
      </c>
      <c r="J4" t="s">
        <v>52</v>
      </c>
      <c r="K4" t="s">
        <v>53</v>
      </c>
      <c r="M4" t="s">
        <v>56</v>
      </c>
    </row>
    <row r="5" spans="2:13" x14ac:dyDescent="0.3">
      <c r="B5">
        <v>1</v>
      </c>
      <c r="C5" s="1">
        <v>0.06</v>
      </c>
      <c r="D5">
        <v>35000</v>
      </c>
      <c r="E5">
        <v>2000</v>
      </c>
      <c r="F5">
        <f>D5+E5</f>
        <v>37000</v>
      </c>
      <c r="I5" s="1">
        <f>1-C5</f>
        <v>0.94</v>
      </c>
      <c r="J5">
        <f t="shared" ref="J5:L6" si="0">$C5*$I5*D5^2</f>
        <v>69089999.999999985</v>
      </c>
      <c r="K5">
        <f t="shared" si="0"/>
        <v>225599.99999999997</v>
      </c>
      <c r="L5">
        <f t="shared" si="0"/>
        <v>77211599.999999985</v>
      </c>
      <c r="M5">
        <f>$C5*$I5*D5*E5</f>
        <v>3947999.9999999995</v>
      </c>
    </row>
    <row r="6" spans="2:13" x14ac:dyDescent="0.3">
      <c r="B6">
        <v>2</v>
      </c>
      <c r="C6" s="1">
        <v>0.05</v>
      </c>
      <c r="D6">
        <v>33000</v>
      </c>
      <c r="E6">
        <v>3000</v>
      </c>
      <c r="F6">
        <f t="shared" ref="F6:F10" si="1">D6+E6</f>
        <v>36000</v>
      </c>
      <c r="I6" s="1">
        <f t="shared" ref="I6:I10" si="2">1-C6</f>
        <v>0.95</v>
      </c>
      <c r="J6">
        <f t="shared" si="0"/>
        <v>51727500</v>
      </c>
      <c r="K6">
        <f t="shared" si="0"/>
        <v>427500</v>
      </c>
      <c r="L6">
        <f t="shared" si="0"/>
        <v>61560000</v>
      </c>
      <c r="M6">
        <f t="shared" ref="M6:M10" si="3">$C6*$I6*D6*E6</f>
        <v>4702500</v>
      </c>
    </row>
    <row r="7" spans="2:13" x14ac:dyDescent="0.3">
      <c r="B7">
        <v>3</v>
      </c>
      <c r="C7" s="1">
        <v>0.04</v>
      </c>
      <c r="D7">
        <v>31000</v>
      </c>
      <c r="E7">
        <v>1000</v>
      </c>
      <c r="F7">
        <f t="shared" si="1"/>
        <v>32000</v>
      </c>
      <c r="I7" s="1">
        <f t="shared" si="2"/>
        <v>0.96</v>
      </c>
      <c r="J7">
        <f t="shared" ref="J7:J10" si="4">$C7*$I7*D7^2</f>
        <v>36902400</v>
      </c>
      <c r="K7">
        <f t="shared" ref="K7:L10" si="5">$C7*$I7*E7^2</f>
        <v>38400</v>
      </c>
      <c r="L7">
        <f t="shared" si="5"/>
        <v>39321600</v>
      </c>
      <c r="M7">
        <f t="shared" si="3"/>
        <v>1190399.9999999998</v>
      </c>
    </row>
    <row r="8" spans="2:13" x14ac:dyDescent="0.3">
      <c r="B8">
        <v>4</v>
      </c>
      <c r="C8" s="1">
        <v>0.03</v>
      </c>
      <c r="D8">
        <v>29000</v>
      </c>
      <c r="E8">
        <v>5000</v>
      </c>
      <c r="F8">
        <f t="shared" si="1"/>
        <v>34000</v>
      </c>
      <c r="I8" s="1">
        <f t="shared" si="2"/>
        <v>0.97</v>
      </c>
      <c r="J8">
        <f t="shared" si="4"/>
        <v>24473099.999999996</v>
      </c>
      <c r="K8">
        <f t="shared" si="5"/>
        <v>727499.99999999988</v>
      </c>
      <c r="L8">
        <f t="shared" si="5"/>
        <v>33639600</v>
      </c>
      <c r="M8">
        <f t="shared" si="3"/>
        <v>4219500</v>
      </c>
    </row>
    <row r="9" spans="2:13" x14ac:dyDescent="0.3">
      <c r="B9">
        <v>5</v>
      </c>
      <c r="C9" s="1">
        <v>0.02</v>
      </c>
      <c r="D9">
        <v>27000</v>
      </c>
      <c r="E9">
        <v>4000</v>
      </c>
      <c r="F9">
        <f t="shared" si="1"/>
        <v>31000</v>
      </c>
      <c r="I9" s="1">
        <f t="shared" si="2"/>
        <v>0.98</v>
      </c>
      <c r="J9">
        <f t="shared" si="4"/>
        <v>14288400</v>
      </c>
      <c r="K9">
        <f t="shared" si="5"/>
        <v>313600</v>
      </c>
      <c r="L9">
        <f t="shared" si="5"/>
        <v>18835600</v>
      </c>
      <c r="M9">
        <f t="shared" si="3"/>
        <v>2116799.9999999995</v>
      </c>
    </row>
    <row r="10" spans="2:13" x14ac:dyDescent="0.3">
      <c r="B10">
        <v>6</v>
      </c>
      <c r="C10" s="1">
        <v>0.01</v>
      </c>
      <c r="D10">
        <v>25000</v>
      </c>
      <c r="E10">
        <v>7000</v>
      </c>
      <c r="F10">
        <f t="shared" si="1"/>
        <v>32000</v>
      </c>
      <c r="I10" s="1">
        <f t="shared" si="2"/>
        <v>0.99</v>
      </c>
      <c r="J10">
        <f t="shared" si="4"/>
        <v>6187500.0000000009</v>
      </c>
      <c r="K10">
        <f t="shared" si="5"/>
        <v>485100.00000000006</v>
      </c>
      <c r="L10">
        <f t="shared" si="5"/>
        <v>10137600</v>
      </c>
      <c r="M10">
        <f t="shared" si="3"/>
        <v>1732500.0000000002</v>
      </c>
    </row>
    <row r="13" spans="2:13" x14ac:dyDescent="0.3">
      <c r="C13" t="s">
        <v>49</v>
      </c>
      <c r="D13">
        <f>SUMPRODUCT($C5:$C10,D5:D10)</f>
        <v>6650</v>
      </c>
      <c r="E13">
        <f>SUMPRODUCT($C5:$C10,E5:E10)</f>
        <v>610</v>
      </c>
      <c r="F13">
        <f>SUMPRODUCT($C5:$C10,F5:F10)</f>
        <v>7260</v>
      </c>
    </row>
    <row r="14" spans="2:13" x14ac:dyDescent="0.3">
      <c r="C14" t="s">
        <v>50</v>
      </c>
      <c r="D14">
        <f>SUM(J5:J10)</f>
        <v>202668900</v>
      </c>
      <c r="E14">
        <f>SUM(K5:K10)</f>
        <v>2217700</v>
      </c>
      <c r="F14">
        <f>SUM(L5:L10)</f>
        <v>240706000</v>
      </c>
    </row>
    <row r="15" spans="2:13" x14ac:dyDescent="0.3">
      <c r="C15" t="s">
        <v>54</v>
      </c>
      <c r="D15" s="2">
        <f>SQRT(D14)</f>
        <v>14236.182774887375</v>
      </c>
      <c r="E15" s="2">
        <f t="shared" ref="E15:F15" si="6">SQRT(E14)</f>
        <v>1489.1944130972288</v>
      </c>
      <c r="F15" s="2">
        <f t="shared" si="6"/>
        <v>15514.70270420932</v>
      </c>
    </row>
    <row r="17" spans="3:11" x14ac:dyDescent="0.3">
      <c r="C17" t="s">
        <v>55</v>
      </c>
      <c r="D17" t="s">
        <v>46</v>
      </c>
      <c r="E17" t="s">
        <v>47</v>
      </c>
    </row>
    <row r="18" spans="3:11" x14ac:dyDescent="0.3">
      <c r="C18" t="s">
        <v>46</v>
      </c>
      <c r="D18">
        <f>D14</f>
        <v>202668900</v>
      </c>
      <c r="E18">
        <f>SUM(M5:M10)</f>
        <v>17909700</v>
      </c>
    </row>
    <row r="19" spans="3:11" x14ac:dyDescent="0.3">
      <c r="C19" t="s">
        <v>47</v>
      </c>
      <c r="D19">
        <f>SUM(M5:M10)</f>
        <v>17909700</v>
      </c>
      <c r="E19">
        <f>E14</f>
        <v>2217700</v>
      </c>
    </row>
    <row r="23" spans="3:11" x14ac:dyDescent="0.3">
      <c r="D23" t="s">
        <v>63</v>
      </c>
      <c r="I23" t="s">
        <v>64</v>
      </c>
    </row>
    <row r="24" spans="3:11" x14ac:dyDescent="0.3">
      <c r="C24" t="s">
        <v>57</v>
      </c>
      <c r="D24" t="s">
        <v>46</v>
      </c>
      <c r="E24" t="s">
        <v>47</v>
      </c>
      <c r="F24" t="s">
        <v>61</v>
      </c>
      <c r="H24" t="s">
        <v>57</v>
      </c>
      <c r="I24" t="s">
        <v>46</v>
      </c>
      <c r="J24" t="s">
        <v>47</v>
      </c>
      <c r="K24" t="s">
        <v>61</v>
      </c>
    </row>
    <row r="25" spans="3:11" x14ac:dyDescent="0.3">
      <c r="C25" t="s">
        <v>59</v>
      </c>
      <c r="D25" s="2">
        <f>D15</f>
        <v>14236.182774887375</v>
      </c>
      <c r="E25" s="2">
        <f>F15-D15</f>
        <v>1278.5199293219448</v>
      </c>
      <c r="F25" s="2">
        <f>F15</f>
        <v>15514.70270420932</v>
      </c>
      <c r="H25" t="s">
        <v>59</v>
      </c>
      <c r="I25" s="2">
        <f>$F15-E15</f>
        <v>14025.508291112092</v>
      </c>
      <c r="J25" s="2">
        <f>$F15-D15</f>
        <v>1278.5199293219448</v>
      </c>
      <c r="K25" s="2">
        <f>F15</f>
        <v>15514.70270420932</v>
      </c>
    </row>
    <row r="26" spans="3:11" x14ac:dyDescent="0.3">
      <c r="C26" t="s">
        <v>58</v>
      </c>
      <c r="D26" s="2">
        <f>D25*$D$27</f>
        <v>3639.5110746233809</v>
      </c>
      <c r="E26" s="2">
        <f>E25*$D$27</f>
        <v>326.85639932230583</v>
      </c>
      <c r="F26" s="2">
        <f>F25*$D$27</f>
        <v>3966.3674739456865</v>
      </c>
      <c r="H26" t="s">
        <v>58</v>
      </c>
      <c r="I26" s="2">
        <f>I25*$D$27</f>
        <v>3585.6516848582214</v>
      </c>
      <c r="J26" s="2">
        <f>J25*$D$27</f>
        <v>326.85639932230583</v>
      </c>
      <c r="K26" s="2">
        <f>K25*$D$27</f>
        <v>3966.3674739456865</v>
      </c>
    </row>
    <row r="27" spans="3:11" x14ac:dyDescent="0.3">
      <c r="C27" t="s">
        <v>60</v>
      </c>
      <c r="D27" s="4">
        <f>1.96*0.15/1.15</f>
        <v>0.25565217391304346</v>
      </c>
      <c r="H27" t="s">
        <v>60</v>
      </c>
      <c r="I27">
        <f>1.96*0.15/1.15</f>
        <v>0.25565217391304346</v>
      </c>
    </row>
    <row r="29" spans="3:11" x14ac:dyDescent="0.3">
      <c r="C29" t="s">
        <v>62</v>
      </c>
      <c r="D29" t="s">
        <v>46</v>
      </c>
      <c r="E29" t="s">
        <v>47</v>
      </c>
      <c r="F29" t="s">
        <v>61</v>
      </c>
      <c r="H29" t="s">
        <v>57</v>
      </c>
      <c r="I29" t="s">
        <v>46</v>
      </c>
      <c r="J29" t="s">
        <v>47</v>
      </c>
      <c r="K29" t="s">
        <v>61</v>
      </c>
    </row>
    <row r="30" spans="3:11" x14ac:dyDescent="0.3">
      <c r="C30" t="s">
        <v>59</v>
      </c>
      <c r="D30" s="2">
        <f>D14</f>
        <v>202668900</v>
      </c>
      <c r="E30" s="2">
        <f>F14-D14</f>
        <v>38037100</v>
      </c>
      <c r="F30" s="2">
        <f>F14</f>
        <v>240706000</v>
      </c>
      <c r="H30" t="s">
        <v>59</v>
      </c>
      <c r="I30" s="2">
        <f>$F14-E14</f>
        <v>238488300</v>
      </c>
      <c r="J30" s="2">
        <f>$F14-D14</f>
        <v>38037100</v>
      </c>
      <c r="K30" s="2">
        <f>F14</f>
        <v>240706000</v>
      </c>
    </row>
    <row r="31" spans="3:11" x14ac:dyDescent="0.3">
      <c r="C31" t="s">
        <v>58</v>
      </c>
      <c r="D31" s="2">
        <f>D30*$D$32</f>
        <v>3339.5899268832145</v>
      </c>
      <c r="E31" s="2">
        <f>E30*$D$32</f>
        <v>626.77754706247242</v>
      </c>
      <c r="F31" s="2">
        <f t="shared" ref="F31" si="7">F30*$D$32</f>
        <v>3966.3674739456869</v>
      </c>
      <c r="H31" t="s">
        <v>58</v>
      </c>
      <c r="I31" s="2">
        <f>I30*$I$32</f>
        <v>3929.8240843045091</v>
      </c>
      <c r="J31" s="2">
        <f t="shared" ref="J31:K31" si="8">J30*$I$32</f>
        <v>626.77754706247242</v>
      </c>
      <c r="K31" s="2">
        <f t="shared" si="8"/>
        <v>3966.3674739456869</v>
      </c>
    </row>
    <row r="32" spans="3:11" x14ac:dyDescent="0.3">
      <c r="C32" t="s">
        <v>60</v>
      </c>
      <c r="D32" s="3">
        <f>1.96*0.15/1.15/F15</f>
        <v>1.6478058186940445E-5</v>
      </c>
      <c r="H32" t="s">
        <v>60</v>
      </c>
      <c r="I32">
        <f>1.96*0.15/1.15/F15</f>
        <v>1.6478058186940445E-5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2016-03-26T16:07:31Z</dcterms:created>
  <dcterms:modified xsi:type="dcterms:W3CDTF">2016-04-22T17:19:16Z</dcterms:modified>
</cp:coreProperties>
</file>