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3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M56" i="5" l="1"/>
  <c r="N56" i="5"/>
  <c r="D20" i="5"/>
  <c r="D18" i="5"/>
  <c r="K56" i="5"/>
  <c r="J56" i="5"/>
  <c r="I56" i="5"/>
  <c r="D11" i="5" l="1"/>
  <c r="D52" i="5"/>
  <c r="E52" i="5" s="1"/>
  <c r="D12" i="5"/>
  <c r="D13" i="5"/>
  <c r="D14" i="5"/>
  <c r="D15" i="5"/>
  <c r="D16" i="5"/>
  <c r="D17" i="5"/>
  <c r="D19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J52" i="5"/>
  <c r="K52" i="5"/>
  <c r="L52" i="5"/>
  <c r="L56" i="5" s="1"/>
  <c r="M52" i="5"/>
  <c r="N52" i="5"/>
  <c r="O52" i="5"/>
  <c r="O56" i="5" s="1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E54" i="5"/>
  <c r="G48" i="5"/>
  <c r="G44" i="5"/>
  <c r="G43" i="5"/>
  <c r="G40" i="5"/>
  <c r="G39" i="5"/>
  <c r="G31" i="5"/>
  <c r="G27" i="5"/>
  <c r="G25" i="5"/>
  <c r="G23" i="5"/>
  <c r="G21" i="5"/>
  <c r="G12" i="5"/>
  <c r="G10" i="5"/>
  <c r="G9" i="5"/>
  <c r="G8" i="5"/>
  <c r="G7" i="5"/>
  <c r="G4" i="5"/>
  <c r="G3" i="5"/>
  <c r="G2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G35" i="5" s="1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3" i="5"/>
  <c r="E4" i="5"/>
  <c r="E5" i="5"/>
  <c r="G5" i="5" s="1"/>
  <c r="E6" i="5"/>
  <c r="G6" i="5" s="1"/>
  <c r="E7" i="5"/>
  <c r="E8" i="5"/>
  <c r="E9" i="5"/>
  <c r="E10" i="5"/>
  <c r="E11" i="5"/>
  <c r="E13" i="5"/>
  <c r="G13" i="5" s="1"/>
  <c r="E21" i="5"/>
  <c r="E29" i="5"/>
  <c r="G29" i="5" s="1"/>
  <c r="E37" i="5"/>
  <c r="G37" i="5" s="1"/>
  <c r="E45" i="5"/>
  <c r="G45" i="5" s="1"/>
  <c r="E2" i="5"/>
  <c r="E12" i="5"/>
  <c r="E14" i="5"/>
  <c r="G14" i="5" s="1"/>
  <c r="E15" i="5"/>
  <c r="G15" i="5" s="1"/>
  <c r="E16" i="5"/>
  <c r="E17" i="5"/>
  <c r="E18" i="5"/>
  <c r="E19" i="5"/>
  <c r="E20" i="5"/>
  <c r="G20" i="5" s="1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G30" i="5" s="1"/>
  <c r="E31" i="5"/>
  <c r="E32" i="5"/>
  <c r="G32" i="5" s="1"/>
  <c r="E33" i="5"/>
  <c r="G33" i="5" s="1"/>
  <c r="E34" i="5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9" i="5" l="1"/>
  <c r="G18" i="5"/>
  <c r="G34" i="5"/>
  <c r="E56" i="5"/>
  <c r="G17" i="5"/>
  <c r="G11" i="5"/>
  <c r="F52" i="5"/>
  <c r="G52" i="5" s="1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<sst xmlns="http://schemas.openxmlformats.org/spreadsheetml/2006/main" count="3684" uniqueCount="98">
  <si>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</si>
  <si>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</si>
  <si>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</si>
  <si>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</si>
  <si>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</si>
  <si>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</si>
  <si>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</si>
  <si>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</si>
  <si>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</si>
  <si>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</si>
  <si>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</si>
  <si>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</si>
  <si>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</si>
  <si>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</si>
  <si>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</si>
  <si>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</si>
  <si>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</si>
  <si>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</si>
  <si>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</si>
  <si>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</si>
  <si>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</si>
  <si>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</si>
  <si>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</si>
  <si>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</si>
  <si>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</si>
  <si>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</si>
  <si>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</si>
  <si>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</si>
  <si>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</si>
  <si>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</si>
  <si>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</si>
  <si>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</si>
  <si>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</si>
  <si>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</si>
  <si>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</si>
  <si>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</si>
  <si>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</si>
  <si>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</si>
  <si>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</si>
  <si>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</si>
  <si>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</si>
  <si>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</si>
  <si>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</si>
  <si>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</si>
  <si>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</si>
  <si>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</si>
  <si>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</si>
  <si>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</si>
  <si>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</si>
  <si>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</si>
  <si>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</si>
  <si>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</si>
  <si>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</si>
  <si>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</si>
  <si>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</si>
  <si>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</si>
  <si>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</si>
  <si>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</si>
  <si>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</si>
  <si>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</si>
  <si>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</si>
  <si>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</si>
  <si>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</si>
  <si>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</si>
  <si>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</si>
  <si>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</si>
  <si>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</si>
  <si>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</si>
  <si>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</si>
  <si>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</si>
  <si>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</si>
  <si>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</si>
  <si>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</si>
  <si>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</si>
  <si>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</si>
  <si>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</si>
  <si>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</si>
  <si>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</si>
  <si>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</si>
  <si>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</si>
  <si>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</si>
  <si>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</si>
  <si>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</si>
  <si>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</si>
  <si>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</si>
  <si>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</si>
  <si>
    <t>What beta means-- riskiness</t>
  </si>
  <si>
    <t>SML</t>
  </si>
  <si>
    <t>**memorize, 4 CAPM assumptions</t>
  </si>
  <si>
    <t xml:space="preserve">which one is market sd </t>
  </si>
  <si>
    <t>beta formula</t>
  </si>
  <si>
    <t>Zero-beta come back</t>
  </si>
  <si>
    <t>Study time</t>
  </si>
  <si>
    <t>Beta formula application, cov</t>
  </si>
  <si>
    <t xml:space="preserve">assumptions on CAPM </t>
  </si>
  <si>
    <t>Construct portfolio, forget the total =1, can borrow</t>
  </si>
  <si>
    <t>come back! Incorrect understanding of problem</t>
  </si>
  <si>
    <t>memo-Fama French three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</si>
</sst>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10"/>
        <filter val="BKM9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workbookViewId="0">
      <selection activeCell="E212" sqref="E212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topLeftCell="A396" workbookViewId="0">
      <selection activeCell="J418" sqref="J418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hidden="1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hidden="1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hidden="1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hidden="1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hidden="1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hidden="1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hidden="1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hidden="1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hidden="1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hidden="1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hidden="1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hidden="1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hidden="1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hidden="1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hidden="1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hidden="1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hidden="1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hidden="1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hidden="1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hidden="1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hidden="1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hidden="1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hidden="1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hidden="1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hidden="1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hidden="1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hidden="1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hidden="1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hidden="1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hidden="1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hidden="1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hidden="1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hidden="1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hidden="1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hidden="1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hidden="1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hidden="1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hidden="1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hidden="1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hidden="1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hidden="1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hidden="1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hidden="1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hidden="1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hidden="1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hidden="1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hidden="1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hidden="1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hidden="1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hidden="1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hidden="1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hidden="1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hidden="1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 t="s">
        <v>86</v>
      </c>
    </row>
    <row r="394" spans="1:10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 t="s">
        <v>12</v>
      </c>
      <c r="J394" s="7" t="s">
        <v>90</v>
      </c>
    </row>
    <row r="395" spans="1:10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 t="s">
        <v>87</v>
      </c>
    </row>
    <row r="396" spans="1:10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 t="s">
        <v>88</v>
      </c>
    </row>
    <row r="397" spans="1:10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/>
      <c r="J397" s="7" t="s">
        <v>89</v>
      </c>
    </row>
    <row r="398" spans="1:10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 t="s">
        <v>91</v>
      </c>
    </row>
    <row r="399" spans="1:10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 t="s">
        <v>93</v>
      </c>
    </row>
    <row r="400" spans="1:10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 t="s">
        <v>53</v>
      </c>
    </row>
    <row r="401" spans="1:10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 t="s">
        <v>94</v>
      </c>
    </row>
    <row r="404" spans="1:10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 t="s">
        <v>95</v>
      </c>
    </row>
    <row r="413" spans="1:10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 t="s">
        <v>96</v>
      </c>
    </row>
    <row r="415" spans="1:10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 t="s">
        <v>97</v>
      </c>
    </row>
    <row r="416" spans="1:10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/>
    </row>
    <row r="417" spans="1:10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/>
      <c r="J417" s="7"/>
    </row>
    <row r="418" spans="1:10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/>
    </row>
    <row r="419" spans="1:10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hidden="1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/>
    </row>
    <row r="421" spans="1:10" hidden="1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/>
      <c r="J421" s="7"/>
    </row>
    <row r="422" spans="1:10" hidden="1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/>
    </row>
    <row r="423" spans="1:10" hidden="1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/>
    </row>
    <row r="424" spans="1:10" hidden="1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/>
    </row>
    <row r="425" spans="1:10" hidden="1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/>
    </row>
    <row r="426" spans="1:10" hidden="1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/>
    </row>
    <row r="427" spans="1:10" hidden="1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/>
      <c r="J427" s="7"/>
    </row>
    <row r="428" spans="1:10" hidden="1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hidden="1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hidden="1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hidden="1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/>
    </row>
    <row r="442" spans="1:10" hidden="1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/>
    </row>
    <row r="443" spans="1:10" hidden="1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hidden="1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hidden="1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hidden="1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hidden="1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hidden="1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hidden="1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hidden="1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hidden="1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hidden="1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hidden="1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hidden="1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hidden="1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hidden="1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hidden="1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hidden="1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hidden="1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hidden="1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hidden="1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hidden="1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hidden="1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hidden="1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6" sqref="C16"/>
    </sheetView>
  </sheetViews>
  <sheetFormatPr defaultRowHeight="14.4" x14ac:dyDescent="0.3"/>
  <cols>
    <col min="2" max="2" width="34.2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11</v>
      </c>
      <c r="B2" t="s">
        <v>56</v>
      </c>
    </row>
    <row r="3" spans="1:2" x14ac:dyDescent="0.3">
      <c r="A3" t="s">
        <v>20</v>
      </c>
      <c r="B3" t="s">
        <v>57</v>
      </c>
    </row>
    <row r="4" spans="1:2" x14ac:dyDescent="0.3">
      <c r="B4" t="s">
        <v>59</v>
      </c>
    </row>
    <row r="5" spans="1:2" x14ac:dyDescent="0.3">
      <c r="B5" t="s">
        <v>60</v>
      </c>
    </row>
    <row r="6" spans="1:2" x14ac:dyDescent="0.3">
      <c r="B6" t="s">
        <v>58</v>
      </c>
    </row>
    <row r="7" spans="1:2" x14ac:dyDescent="0.3">
      <c r="A7" t="s">
        <v>21</v>
      </c>
      <c r="B7" t="s">
        <v>83</v>
      </c>
    </row>
    <row r="8" spans="1:2" x14ac:dyDescent="0.3">
      <c r="B8" t="s">
        <v>84</v>
      </c>
    </row>
    <row r="9" spans="1:2" x14ac:dyDescent="0.3">
      <c r="B9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"/>
  <sheetViews>
    <sheetView tabSelected="1" workbookViewId="0">
      <pane xSplit="7" ySplit="1" topLeftCell="H32" activePane="bottomRight" state="frozen"/>
      <selection pane="topRight" activeCell="H1" sqref="H1"/>
      <selection pane="bottomLeft" activeCell="A2" sqref="A2"/>
      <selection pane="bottomRight" activeCell="O7" sqref="O7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5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 t="shared" ref="F2:F33" si="0">SUM(H2:XFD2)</f>
        <v>0</v>
      </c>
      <c r="G2">
        <f>E2-F2</f>
        <v>0.5</v>
      </c>
    </row>
    <row r="3" spans="1:79" x14ac:dyDescent="0.3">
      <c r="A3" t="s">
        <v>20</v>
      </c>
      <c r="D3">
        <v>60</v>
      </c>
      <c r="E3">
        <f t="shared" ref="E3:E51" si="1">D3/60</f>
        <v>1</v>
      </c>
      <c r="F3">
        <f t="shared" si="0"/>
        <v>0</v>
      </c>
      <c r="G3">
        <f t="shared" ref="G3:G52" si="2">E3-F3</f>
        <v>1</v>
      </c>
    </row>
    <row r="4" spans="1:79" x14ac:dyDescent="0.3">
      <c r="A4" t="s">
        <v>21</v>
      </c>
      <c r="D4">
        <v>60</v>
      </c>
      <c r="E4">
        <f t="shared" si="1"/>
        <v>1</v>
      </c>
      <c r="F4">
        <f t="shared" si="0"/>
        <v>0</v>
      </c>
      <c r="G4">
        <f t="shared" si="2"/>
        <v>1</v>
      </c>
    </row>
    <row r="5" spans="1:79" x14ac:dyDescent="0.3">
      <c r="A5" t="s">
        <v>22</v>
      </c>
      <c r="D5">
        <v>165</v>
      </c>
      <c r="E5">
        <f t="shared" si="1"/>
        <v>2.75</v>
      </c>
      <c r="F5">
        <f t="shared" si="0"/>
        <v>1.25</v>
      </c>
      <c r="G5">
        <f t="shared" si="2"/>
        <v>1.5</v>
      </c>
      <c r="M5">
        <v>0.75</v>
      </c>
      <c r="O5">
        <v>0.5</v>
      </c>
    </row>
    <row r="6" spans="1:79" x14ac:dyDescent="0.3">
      <c r="A6" t="s">
        <v>23</v>
      </c>
      <c r="D6">
        <v>120</v>
      </c>
      <c r="E6">
        <f t="shared" si="1"/>
        <v>2</v>
      </c>
      <c r="F6">
        <f t="shared" si="0"/>
        <v>0.5</v>
      </c>
      <c r="G6">
        <f t="shared" si="2"/>
        <v>1.5</v>
      </c>
      <c r="O6">
        <v>0.5</v>
      </c>
    </row>
    <row r="7" spans="1:79" x14ac:dyDescent="0.3">
      <c r="A7" t="s">
        <v>24</v>
      </c>
      <c r="D7">
        <v>60</v>
      </c>
      <c r="E7">
        <f t="shared" si="1"/>
        <v>1</v>
      </c>
      <c r="F7">
        <f t="shared" si="0"/>
        <v>0</v>
      </c>
      <c r="G7">
        <f t="shared" si="2"/>
        <v>1</v>
      </c>
    </row>
    <row r="8" spans="1:79" x14ac:dyDescent="0.3">
      <c r="A8" t="s">
        <v>25</v>
      </c>
      <c r="D8">
        <v>30</v>
      </c>
      <c r="E8">
        <f t="shared" si="1"/>
        <v>0.5</v>
      </c>
      <c r="F8">
        <f t="shared" si="0"/>
        <v>0</v>
      </c>
      <c r="G8">
        <f t="shared" si="2"/>
        <v>0.5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1"/>
        <v>2.2000000000000002</v>
      </c>
      <c r="F9">
        <f t="shared" si="0"/>
        <v>0</v>
      </c>
      <c r="G9">
        <f t="shared" si="2"/>
        <v>2.2000000000000002</v>
      </c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1"/>
        <v>2</v>
      </c>
      <c r="F10">
        <f t="shared" si="0"/>
        <v>0</v>
      </c>
      <c r="G10">
        <f t="shared" si="2"/>
        <v>2</v>
      </c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1"/>
        <v>2.25</v>
      </c>
      <c r="F11">
        <f t="shared" si="0"/>
        <v>1.5</v>
      </c>
      <c r="G11">
        <f t="shared" si="2"/>
        <v>0.75</v>
      </c>
      <c r="H11">
        <v>1.5</v>
      </c>
    </row>
    <row r="12" spans="1:79" x14ac:dyDescent="0.3">
      <c r="A12" t="s">
        <v>63</v>
      </c>
      <c r="B12">
        <v>1</v>
      </c>
      <c r="C12">
        <v>22</v>
      </c>
      <c r="D12">
        <f t="shared" ref="D12:D51" si="3">C12*7</f>
        <v>154</v>
      </c>
      <c r="E12">
        <f t="shared" si="1"/>
        <v>2.5666666666666669</v>
      </c>
      <c r="F12">
        <f t="shared" si="0"/>
        <v>0</v>
      </c>
      <c r="G12">
        <f t="shared" si="2"/>
        <v>2.5666666666666669</v>
      </c>
    </row>
    <row r="13" spans="1:79" x14ac:dyDescent="0.3">
      <c r="A13" t="s">
        <v>63</v>
      </c>
      <c r="B13">
        <v>2</v>
      </c>
      <c r="C13">
        <v>14</v>
      </c>
      <c r="D13">
        <f t="shared" si="3"/>
        <v>98</v>
      </c>
      <c r="E13">
        <f t="shared" si="1"/>
        <v>1.6333333333333333</v>
      </c>
      <c r="F13">
        <f t="shared" si="0"/>
        <v>0</v>
      </c>
      <c r="G13">
        <f t="shared" si="2"/>
        <v>1.6333333333333333</v>
      </c>
    </row>
    <row r="14" spans="1:79" x14ac:dyDescent="0.3">
      <c r="A14" t="s">
        <v>64</v>
      </c>
      <c r="B14">
        <v>1</v>
      </c>
      <c r="C14">
        <v>32</v>
      </c>
      <c r="D14">
        <f t="shared" si="3"/>
        <v>224</v>
      </c>
      <c r="E14">
        <f t="shared" si="1"/>
        <v>3.7333333333333334</v>
      </c>
      <c r="F14">
        <f t="shared" si="0"/>
        <v>0</v>
      </c>
      <c r="G14">
        <f t="shared" si="2"/>
        <v>3.7333333333333334</v>
      </c>
    </row>
    <row r="15" spans="1:79" x14ac:dyDescent="0.3">
      <c r="A15" t="s">
        <v>64</v>
      </c>
      <c r="B15">
        <v>2</v>
      </c>
      <c r="C15">
        <v>33</v>
      </c>
      <c r="D15">
        <f t="shared" si="3"/>
        <v>231</v>
      </c>
      <c r="E15">
        <f t="shared" si="1"/>
        <v>3.85</v>
      </c>
      <c r="F15">
        <f t="shared" si="0"/>
        <v>0.5</v>
      </c>
      <c r="G15">
        <f t="shared" si="2"/>
        <v>3.35</v>
      </c>
      <c r="L15">
        <v>0.5</v>
      </c>
    </row>
    <row r="16" spans="1:79" x14ac:dyDescent="0.3">
      <c r="A16" t="s">
        <v>64</v>
      </c>
      <c r="B16">
        <v>3</v>
      </c>
      <c r="C16">
        <v>10</v>
      </c>
      <c r="D16">
        <f t="shared" si="3"/>
        <v>70</v>
      </c>
      <c r="E16">
        <f t="shared" si="1"/>
        <v>1.1666666666666667</v>
      </c>
      <c r="F16">
        <f t="shared" si="0"/>
        <v>0</v>
      </c>
      <c r="G16">
        <f t="shared" si="2"/>
        <v>1.1666666666666667</v>
      </c>
    </row>
    <row r="17" spans="1:15" x14ac:dyDescent="0.3">
      <c r="A17" t="s">
        <v>65</v>
      </c>
      <c r="B17">
        <v>1</v>
      </c>
      <c r="C17">
        <v>30</v>
      </c>
      <c r="D17">
        <f t="shared" si="3"/>
        <v>210</v>
      </c>
      <c r="E17">
        <f t="shared" si="1"/>
        <v>3.5</v>
      </c>
      <c r="F17">
        <f t="shared" si="0"/>
        <v>2.25</v>
      </c>
      <c r="G17">
        <f t="shared" si="2"/>
        <v>1.25</v>
      </c>
      <c r="L17">
        <v>1.5</v>
      </c>
      <c r="M17">
        <v>0.75</v>
      </c>
    </row>
    <row r="18" spans="1:15" x14ac:dyDescent="0.3">
      <c r="A18" t="s">
        <v>31</v>
      </c>
      <c r="B18">
        <v>1</v>
      </c>
      <c r="C18">
        <v>31</v>
      </c>
      <c r="D18">
        <f>C18*5</f>
        <v>155</v>
      </c>
      <c r="E18">
        <f t="shared" si="1"/>
        <v>2.5833333333333335</v>
      </c>
      <c r="F18">
        <f t="shared" si="0"/>
        <v>0.75</v>
      </c>
      <c r="G18">
        <f t="shared" si="2"/>
        <v>1.8333333333333335</v>
      </c>
      <c r="N18">
        <v>0.75</v>
      </c>
    </row>
    <row r="19" spans="1:15" x14ac:dyDescent="0.3">
      <c r="A19" t="s">
        <v>67</v>
      </c>
      <c r="B19">
        <v>1</v>
      </c>
      <c r="C19">
        <v>32</v>
      </c>
      <c r="D19">
        <f t="shared" si="3"/>
        <v>224</v>
      </c>
      <c r="E19">
        <f t="shared" si="1"/>
        <v>3.7333333333333334</v>
      </c>
      <c r="F19">
        <f t="shared" si="0"/>
        <v>1.25</v>
      </c>
      <c r="G19">
        <f t="shared" si="2"/>
        <v>2.4833333333333334</v>
      </c>
      <c r="O19">
        <v>1.25</v>
      </c>
    </row>
    <row r="20" spans="1:15" x14ac:dyDescent="0.3">
      <c r="A20" t="s">
        <v>67</v>
      </c>
      <c r="B20">
        <v>2</v>
      </c>
      <c r="C20">
        <v>7</v>
      </c>
      <c r="D20">
        <f t="shared" si="3"/>
        <v>49</v>
      </c>
      <c r="E20">
        <f t="shared" si="1"/>
        <v>0.81666666666666665</v>
      </c>
      <c r="F20">
        <f t="shared" si="0"/>
        <v>0.25</v>
      </c>
      <c r="G20">
        <f t="shared" si="2"/>
        <v>0.56666666666666665</v>
      </c>
      <c r="O20">
        <v>0.25</v>
      </c>
    </row>
    <row r="21" spans="1:15" x14ac:dyDescent="0.3">
      <c r="A21" t="s">
        <v>47</v>
      </c>
      <c r="B21">
        <v>1</v>
      </c>
      <c r="C21">
        <v>36</v>
      </c>
      <c r="D21">
        <f t="shared" si="3"/>
        <v>252</v>
      </c>
      <c r="E21">
        <f t="shared" si="1"/>
        <v>4.2</v>
      </c>
      <c r="F21">
        <f t="shared" si="0"/>
        <v>0</v>
      </c>
      <c r="G21">
        <f t="shared" si="2"/>
        <v>4.2</v>
      </c>
    </row>
    <row r="22" spans="1:15" x14ac:dyDescent="0.3">
      <c r="A22" t="s">
        <v>68</v>
      </c>
      <c r="B22">
        <v>1</v>
      </c>
      <c r="C22">
        <v>31</v>
      </c>
      <c r="D22">
        <f t="shared" si="3"/>
        <v>217</v>
      </c>
      <c r="E22">
        <f t="shared" si="1"/>
        <v>3.6166666666666667</v>
      </c>
      <c r="F22">
        <f t="shared" si="0"/>
        <v>0</v>
      </c>
      <c r="G22">
        <f t="shared" si="2"/>
        <v>3.6166666666666667</v>
      </c>
    </row>
    <row r="23" spans="1:15" x14ac:dyDescent="0.3">
      <c r="A23" t="s">
        <v>68</v>
      </c>
      <c r="B23">
        <v>2</v>
      </c>
      <c r="C23">
        <v>29</v>
      </c>
      <c r="D23">
        <f t="shared" si="3"/>
        <v>203</v>
      </c>
      <c r="E23">
        <f t="shared" si="1"/>
        <v>3.3833333333333333</v>
      </c>
      <c r="F23">
        <f t="shared" si="0"/>
        <v>0</v>
      </c>
      <c r="G23">
        <f t="shared" si="2"/>
        <v>3.3833333333333333</v>
      </c>
    </row>
    <row r="24" spans="1:15" x14ac:dyDescent="0.3">
      <c r="A24" t="s">
        <v>36</v>
      </c>
      <c r="B24">
        <v>1</v>
      </c>
      <c r="C24">
        <v>39</v>
      </c>
      <c r="D24">
        <f t="shared" si="3"/>
        <v>273</v>
      </c>
      <c r="E24">
        <f t="shared" si="1"/>
        <v>4.55</v>
      </c>
      <c r="F24">
        <f t="shared" si="0"/>
        <v>0</v>
      </c>
      <c r="G24">
        <f t="shared" si="2"/>
        <v>4.55</v>
      </c>
    </row>
    <row r="25" spans="1:15" x14ac:dyDescent="0.3">
      <c r="A25" t="s">
        <v>36</v>
      </c>
      <c r="B25">
        <v>2</v>
      </c>
      <c r="C25">
        <v>34</v>
      </c>
      <c r="D25">
        <f t="shared" si="3"/>
        <v>238</v>
      </c>
      <c r="E25">
        <f t="shared" si="1"/>
        <v>3.9666666666666668</v>
      </c>
      <c r="F25">
        <f t="shared" si="0"/>
        <v>0</v>
      </c>
      <c r="G25">
        <f t="shared" si="2"/>
        <v>3.9666666666666668</v>
      </c>
    </row>
    <row r="26" spans="1:15" x14ac:dyDescent="0.3">
      <c r="A26" t="s">
        <v>36</v>
      </c>
      <c r="B26">
        <v>3</v>
      </c>
      <c r="C26">
        <v>5</v>
      </c>
      <c r="D26">
        <f t="shared" si="3"/>
        <v>35</v>
      </c>
      <c r="E26">
        <f t="shared" si="1"/>
        <v>0.58333333333333337</v>
      </c>
      <c r="F26">
        <f t="shared" si="0"/>
        <v>0</v>
      </c>
      <c r="G26">
        <f t="shared" si="2"/>
        <v>0.58333333333333337</v>
      </c>
    </row>
    <row r="27" spans="1:15" x14ac:dyDescent="0.3">
      <c r="A27" t="s">
        <v>36</v>
      </c>
      <c r="B27">
        <v>4</v>
      </c>
      <c r="C27">
        <v>8</v>
      </c>
      <c r="D27">
        <f t="shared" si="3"/>
        <v>56</v>
      </c>
      <c r="E27">
        <f t="shared" si="1"/>
        <v>0.93333333333333335</v>
      </c>
      <c r="F27">
        <f t="shared" si="0"/>
        <v>0</v>
      </c>
      <c r="G27">
        <f t="shared" si="2"/>
        <v>0.93333333333333335</v>
      </c>
    </row>
    <row r="28" spans="1:15" x14ac:dyDescent="0.3">
      <c r="A28" t="s">
        <v>69</v>
      </c>
      <c r="B28">
        <v>1</v>
      </c>
      <c r="C28">
        <v>31</v>
      </c>
      <c r="D28">
        <f t="shared" si="3"/>
        <v>217</v>
      </c>
      <c r="E28">
        <f t="shared" si="1"/>
        <v>3.6166666666666667</v>
      </c>
      <c r="F28">
        <f t="shared" si="0"/>
        <v>0</v>
      </c>
      <c r="G28">
        <f t="shared" si="2"/>
        <v>3.6166666666666667</v>
      </c>
    </row>
    <row r="29" spans="1:15" x14ac:dyDescent="0.3">
      <c r="A29" t="s">
        <v>69</v>
      </c>
      <c r="B29">
        <v>2</v>
      </c>
      <c r="C29">
        <v>10</v>
      </c>
      <c r="D29">
        <f t="shared" si="3"/>
        <v>70</v>
      </c>
      <c r="E29">
        <f t="shared" si="1"/>
        <v>1.1666666666666667</v>
      </c>
      <c r="F29">
        <f t="shared" si="0"/>
        <v>0</v>
      </c>
      <c r="G29">
        <f t="shared" si="2"/>
        <v>1.1666666666666667</v>
      </c>
    </row>
    <row r="30" spans="1:15" x14ac:dyDescent="0.3">
      <c r="A30" s="8" t="s">
        <v>70</v>
      </c>
      <c r="B30">
        <v>1</v>
      </c>
      <c r="C30">
        <v>31</v>
      </c>
      <c r="D30">
        <f t="shared" si="3"/>
        <v>217</v>
      </c>
      <c r="E30">
        <f t="shared" si="1"/>
        <v>3.6166666666666667</v>
      </c>
      <c r="F30">
        <f t="shared" si="0"/>
        <v>0</v>
      </c>
      <c r="G30">
        <f t="shared" si="2"/>
        <v>3.6166666666666667</v>
      </c>
    </row>
    <row r="31" spans="1:15" x14ac:dyDescent="0.3">
      <c r="A31" s="8" t="s">
        <v>70</v>
      </c>
      <c r="B31">
        <v>2</v>
      </c>
      <c r="C31">
        <v>29</v>
      </c>
      <c r="D31">
        <f t="shared" si="3"/>
        <v>203</v>
      </c>
      <c r="E31">
        <f t="shared" si="1"/>
        <v>3.3833333333333333</v>
      </c>
      <c r="F31">
        <f t="shared" si="0"/>
        <v>0</v>
      </c>
      <c r="G31">
        <f t="shared" si="2"/>
        <v>3.3833333333333333</v>
      </c>
    </row>
    <row r="32" spans="1:15" x14ac:dyDescent="0.3">
      <c r="A32" t="s">
        <v>38</v>
      </c>
      <c r="B32">
        <v>1</v>
      </c>
      <c r="C32">
        <v>38</v>
      </c>
      <c r="D32">
        <f t="shared" si="3"/>
        <v>266</v>
      </c>
      <c r="E32">
        <f t="shared" si="1"/>
        <v>4.4333333333333336</v>
      </c>
      <c r="F32">
        <f t="shared" si="0"/>
        <v>0</v>
      </c>
      <c r="G32">
        <f t="shared" si="2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3"/>
        <v>63</v>
      </c>
      <c r="E33">
        <f t="shared" si="1"/>
        <v>1.05</v>
      </c>
      <c r="F33">
        <f t="shared" si="0"/>
        <v>0</v>
      </c>
      <c r="G33">
        <f t="shared" si="2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3"/>
        <v>147</v>
      </c>
      <c r="E34">
        <f t="shared" si="1"/>
        <v>2.4500000000000002</v>
      </c>
      <c r="F34">
        <f t="shared" ref="F34:F51" si="4">SUM(H34:XFD34)</f>
        <v>0</v>
      </c>
      <c r="G34">
        <f t="shared" si="2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3"/>
        <v>203</v>
      </c>
      <c r="E35">
        <f t="shared" si="1"/>
        <v>3.3833333333333333</v>
      </c>
      <c r="F35">
        <f t="shared" si="4"/>
        <v>0</v>
      </c>
      <c r="G35">
        <f t="shared" si="2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3"/>
        <v>175</v>
      </c>
      <c r="E36">
        <f t="shared" si="1"/>
        <v>2.9166666666666665</v>
      </c>
      <c r="F36">
        <f t="shared" si="4"/>
        <v>0</v>
      </c>
      <c r="G36">
        <f t="shared" si="2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3"/>
        <v>91</v>
      </c>
      <c r="E37">
        <f t="shared" si="1"/>
        <v>1.5166666666666666</v>
      </c>
      <c r="F37">
        <f t="shared" si="4"/>
        <v>0</v>
      </c>
      <c r="G37">
        <f t="shared" si="2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3"/>
        <v>210</v>
      </c>
      <c r="E38">
        <f t="shared" si="1"/>
        <v>3.5</v>
      </c>
      <c r="F38">
        <f t="shared" si="4"/>
        <v>0</v>
      </c>
      <c r="G38">
        <f t="shared" si="2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3"/>
        <v>70</v>
      </c>
      <c r="E39">
        <f t="shared" si="1"/>
        <v>1.1666666666666667</v>
      </c>
      <c r="F39">
        <f t="shared" si="4"/>
        <v>0</v>
      </c>
      <c r="G39">
        <f t="shared" si="2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3"/>
        <v>77</v>
      </c>
      <c r="E40">
        <f t="shared" si="1"/>
        <v>1.2833333333333334</v>
      </c>
      <c r="F40">
        <f t="shared" si="4"/>
        <v>0</v>
      </c>
      <c r="G40">
        <f t="shared" si="2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3"/>
        <v>98</v>
      </c>
      <c r="E41">
        <f t="shared" si="1"/>
        <v>1.6333333333333333</v>
      </c>
      <c r="F41">
        <f t="shared" si="4"/>
        <v>0</v>
      </c>
      <c r="G41">
        <f t="shared" si="2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3"/>
        <v>105</v>
      </c>
      <c r="E42">
        <f t="shared" si="1"/>
        <v>1.75</v>
      </c>
      <c r="F42">
        <f t="shared" si="4"/>
        <v>0</v>
      </c>
      <c r="G42">
        <f t="shared" si="2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3"/>
        <v>56</v>
      </c>
      <c r="E43">
        <f t="shared" si="1"/>
        <v>0.93333333333333335</v>
      </c>
      <c r="F43">
        <f t="shared" si="4"/>
        <v>0</v>
      </c>
      <c r="G43">
        <f t="shared" si="2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3"/>
        <v>63</v>
      </c>
      <c r="E44">
        <f t="shared" si="1"/>
        <v>1.05</v>
      </c>
      <c r="F44">
        <f t="shared" si="4"/>
        <v>0</v>
      </c>
      <c r="G44">
        <f t="shared" si="2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3"/>
        <v>28</v>
      </c>
      <c r="E45">
        <f t="shared" si="1"/>
        <v>0.46666666666666667</v>
      </c>
      <c r="F45">
        <f t="shared" si="4"/>
        <v>0</v>
      </c>
      <c r="G45">
        <f t="shared" si="2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3"/>
        <v>168</v>
      </c>
      <c r="E46">
        <f t="shared" si="1"/>
        <v>2.8</v>
      </c>
      <c r="F46">
        <f t="shared" si="4"/>
        <v>0</v>
      </c>
      <c r="G46">
        <f t="shared" si="2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3"/>
        <v>280</v>
      </c>
      <c r="E47">
        <f t="shared" si="1"/>
        <v>4.666666666666667</v>
      </c>
      <c r="F47">
        <f t="shared" si="4"/>
        <v>0</v>
      </c>
      <c r="G47">
        <f t="shared" si="2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3"/>
        <v>168</v>
      </c>
      <c r="E48">
        <f t="shared" si="1"/>
        <v>2.8</v>
      </c>
      <c r="F48">
        <f t="shared" si="4"/>
        <v>0</v>
      </c>
      <c r="G48">
        <f t="shared" si="2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3"/>
        <v>196</v>
      </c>
      <c r="E49">
        <f t="shared" si="1"/>
        <v>3.2666666666666666</v>
      </c>
      <c r="F49">
        <f t="shared" si="4"/>
        <v>0</v>
      </c>
      <c r="G49">
        <f t="shared" si="2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3"/>
        <v>154</v>
      </c>
      <c r="E50">
        <f t="shared" si="1"/>
        <v>2.5666666666666669</v>
      </c>
      <c r="F50">
        <f t="shared" si="4"/>
        <v>0</v>
      </c>
      <c r="G50">
        <f t="shared" si="2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3"/>
        <v>63</v>
      </c>
      <c r="E51">
        <f t="shared" si="1"/>
        <v>1.05</v>
      </c>
      <c r="F51">
        <f t="shared" si="4"/>
        <v>0</v>
      </c>
      <c r="G51">
        <f t="shared" si="2"/>
        <v>1.05</v>
      </c>
    </row>
    <row r="52" spans="1:79" x14ac:dyDescent="0.3">
      <c r="C52">
        <f>SUM(C9:C51)</f>
        <v>955</v>
      </c>
      <c r="D52">
        <f>SUM(D2:D51)</f>
        <v>6989</v>
      </c>
      <c r="E52">
        <f>D52/60</f>
        <v>116.48333333333333</v>
      </c>
      <c r="F52">
        <f>SUM(F2:F51)</f>
        <v>8.25</v>
      </c>
      <c r="G52">
        <f t="shared" si="2"/>
        <v>108.23333333333333</v>
      </c>
      <c r="H52">
        <f>SUM(H2:H51)</f>
        <v>1.5</v>
      </c>
      <c r="I52">
        <f t="shared" ref="I52:AT52" si="5">SUM(I2:I51)</f>
        <v>0</v>
      </c>
      <c r="J52">
        <f t="shared" si="5"/>
        <v>0</v>
      </c>
      <c r="K52">
        <f t="shared" si="5"/>
        <v>0</v>
      </c>
      <c r="L52">
        <f t="shared" si="5"/>
        <v>2</v>
      </c>
      <c r="M52">
        <f t="shared" si="5"/>
        <v>1.5</v>
      </c>
      <c r="N52">
        <f t="shared" si="5"/>
        <v>0.75</v>
      </c>
      <c r="O52">
        <f t="shared" si="5"/>
        <v>2.5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</row>
    <row r="54" spans="1:79" x14ac:dyDescent="0.3">
      <c r="B54" t="s">
        <v>78</v>
      </c>
      <c r="D54" t="s">
        <v>80</v>
      </c>
      <c r="E54">
        <f>SUM(H54:XFD54)</f>
        <v>180.5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6</v>
      </c>
      <c r="BO54">
        <v>2</v>
      </c>
      <c r="BP54">
        <v>4</v>
      </c>
      <c r="BQ54">
        <v>3</v>
      </c>
      <c r="BR54">
        <v>2</v>
      </c>
      <c r="BS54">
        <v>4</v>
      </c>
      <c r="BT54">
        <v>3</v>
      </c>
      <c r="BU54">
        <v>6</v>
      </c>
      <c r="BV54">
        <v>2</v>
      </c>
      <c r="BW54">
        <v>4</v>
      </c>
      <c r="BX54">
        <v>3</v>
      </c>
      <c r="BY54">
        <v>2</v>
      </c>
      <c r="BZ54">
        <v>4</v>
      </c>
      <c r="CA54">
        <v>3</v>
      </c>
    </row>
    <row r="56" spans="1:79" x14ac:dyDescent="0.3">
      <c r="D56" t="s">
        <v>79</v>
      </c>
      <c r="E56">
        <f>SUM(H56:XFD56)</f>
        <v>-5.75</v>
      </c>
      <c r="H56">
        <f>H52-H54</f>
        <v>0</v>
      </c>
      <c r="I56">
        <f>I52-I54</f>
        <v>-1.5</v>
      </c>
      <c r="J56">
        <f>J52-J54</f>
        <v>-3</v>
      </c>
      <c r="K56">
        <f>K52-K54</f>
        <v>-1</v>
      </c>
      <c r="L56">
        <f>L52-L54</f>
        <v>0</v>
      </c>
      <c r="M56">
        <f t="shared" ref="M56:O56" si="6">M52-M54</f>
        <v>0</v>
      </c>
      <c r="N56">
        <f t="shared" si="6"/>
        <v>-0.75</v>
      </c>
      <c r="O56">
        <f t="shared" si="6"/>
        <v>0.5</v>
      </c>
    </row>
    <row r="58" spans="1:79" x14ac:dyDescent="0.3">
      <c r="E58" t="s">
        <v>92</v>
      </c>
      <c r="O5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2017-03-02T23:56:35Z</dcterms:modified>
</cp:coreProperties>
</file>