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C Baseline" sheetId="1" r:id="rId4"/>
    <sheet state="visible" name="FullyFrozen" sheetId="2" r:id="rId5"/>
  </sheets>
  <definedNames/>
  <calcPr/>
</workbook>
</file>

<file path=xl/sharedStrings.xml><?xml version="1.0" encoding="utf-8"?>
<sst xmlns="http://schemas.openxmlformats.org/spreadsheetml/2006/main" count="339" uniqueCount="47">
  <si>
    <t>Alpha values</t>
  </si>
  <si>
    <t>Fine-Tuning</t>
  </si>
  <si>
    <t>Fine-tuning Validation Loss</t>
  </si>
  <si>
    <t>WiC Testing</t>
  </si>
  <si>
    <t>RoBERTa weights file location</t>
  </si>
  <si>
    <t>Tested</t>
  </si>
  <si>
    <t>Sense Accuracy</t>
  </si>
  <si>
    <t>POS Accuracy</t>
  </si>
  <si>
    <t>Masked LM</t>
  </si>
  <si>
    <t>Sense</t>
  </si>
  <si>
    <t>POS</t>
  </si>
  <si>
    <t>Training Epochs</t>
  </si>
  <si>
    <t>LR</t>
  </si>
  <si>
    <t>Total</t>
  </si>
  <si>
    <t>WiC LR</t>
  </si>
  <si>
    <t>Accuracy (Run 1)</t>
  </si>
  <si>
    <t>Accuracy (Run 2)</t>
  </si>
  <si>
    <t>Accuracy (Run 3)</t>
  </si>
  <si>
    <t>Accuracy (Run 4)</t>
  </si>
  <si>
    <t>Average</t>
  </si>
  <si>
    <t>Standard deviation</t>
  </si>
  <si>
    <t>90% CI for mean value</t>
  </si>
  <si>
    <t>95% CI for mean value</t>
  </si>
  <si>
    <t>By</t>
  </si>
  <si>
    <t>85% CI for mean value</t>
  </si>
  <si>
    <t>When</t>
  </si>
  <si>
    <t>Baseline</t>
  </si>
  <si>
    <t>-</t>
  </si>
  <si>
    <t>William</t>
  </si>
  <si>
    <t>Simon</t>
  </si>
  <si>
    <t>Sense only</t>
  </si>
  <si>
    <t>1e-4, 1e-6</t>
  </si>
  <si>
    <t>Unknown</t>
  </si>
  <si>
    <t>POS only</t>
  </si>
  <si>
    <t>Sense and POS</t>
  </si>
  <si>
    <t>Julian</t>
  </si>
  <si>
    <t>Masked LM and Sense</t>
  </si>
  <si>
    <t>Masked LM and POS</t>
  </si>
  <si>
    <t>Separate</t>
  </si>
  <si>
    <t>Loss</t>
  </si>
  <si>
    <t>Below</t>
  </si>
  <si>
    <t>Masked LM, Sense and POS</t>
  </si>
  <si>
    <t>restart/problem</t>
  </si>
  <si>
    <t>Combined</t>
  </si>
  <si>
    <t>About 83%</t>
  </si>
  <si>
    <t>About 93%</t>
  </si>
  <si>
    <t>corrupt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</si>
</sst>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b/>
      <sz val="10.0"/>
      <color rgb="FFFFFFFF"/>
      <name val="Arial"/>
    </font>
    <font/>
    <font>
      <color theme="1"/>
      <name val="Arial"/>
    </font>
    <font>
      <sz val="10.0"/>
      <color theme="1"/>
      <name val="Arial"/>
    </font>
    <font>
      <sz val="11.0"/>
      <color rgb="FF212121"/>
      <name val="Arial"/>
    </font>
    <font>
      <sz val="11.0"/>
      <color rgb="FF212121"/>
      <name val="Monospace"/>
    </font>
    <font>
      <b/>
      <color theme="1"/>
      <name val="Arial"/>
    </font>
    <font>
      <sz val="10.0"/>
      <color rgb="FF212121"/>
      <name val="Monospace"/>
    </font>
    <font>
      <b/>
      <sz val="11.0"/>
      <color rgb="FF21212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Border="1" applyFill="1" applyFont="1"/>
    <xf borderId="3" fillId="3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4" fontId="2" numFmtId="0" xfId="0" applyBorder="1" applyFill="1" applyFont="1"/>
    <xf borderId="6" fillId="4" fontId="2" numFmtId="0" xfId="0" applyBorder="1" applyFont="1"/>
    <xf borderId="0" fillId="4" fontId="1" numFmtId="0" xfId="0" applyAlignment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2" fillId="5" fontId="2" numFmtId="0" xfId="0" applyBorder="1" applyFont="1"/>
    <xf borderId="3" fillId="5" fontId="2" numFmtId="0" xfId="0" applyBorder="1" applyFont="1"/>
    <xf borderId="4" fillId="5" fontId="3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3" numFmtId="11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readingOrder="0"/>
    </xf>
    <xf borderId="0" fillId="4" fontId="6" numFmtId="0" xfId="0" applyAlignment="1" applyFont="1">
      <alignment readingOrder="0"/>
    </xf>
    <xf borderId="0" fillId="4" fontId="5" numFmtId="0" xfId="0" applyAlignment="1" applyFont="1">
      <alignment readingOrder="0"/>
    </xf>
    <xf borderId="4" fillId="4" fontId="3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4" fillId="4" fontId="3" numFmtId="164" xfId="0" applyAlignment="1" applyBorder="1" applyFont="1" applyNumberForma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wrapText="1"/>
    </xf>
    <xf borderId="4" fillId="5" fontId="3" numFmtId="11" xfId="0" applyAlignment="1" applyBorder="1" applyFont="1" applyNumberFormat="1">
      <alignment horizontal="center" readingOrder="0" shrinkToFit="0" vertical="center" wrapText="1"/>
    </xf>
    <xf borderId="3" fillId="5" fontId="3" numFmtId="0" xfId="0" applyAlignment="1" applyBorder="1" applyFont="1">
      <alignment horizontal="center" shrinkToFit="0" wrapText="1"/>
    </xf>
    <xf borderId="4" fillId="4" fontId="6" numFmtId="0" xfId="0" applyAlignment="1" applyBorder="1" applyFont="1">
      <alignment horizontal="center" readingOrder="0" vertical="center"/>
    </xf>
    <xf borderId="3" fillId="5" fontId="3" numFmtId="11" xfId="0" applyAlignment="1" applyBorder="1" applyFont="1" applyNumberFormat="1">
      <alignment horizontal="center" readingOrder="0" shrinkToFit="0" wrapText="1"/>
    </xf>
    <xf borderId="3" fillId="5" fontId="5" numFmtId="0" xfId="0" applyAlignment="1" applyBorder="1" applyFont="1">
      <alignment horizontal="center"/>
    </xf>
    <xf borderId="4" fillId="5" fontId="7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shrinkToFit="0" wrapText="1"/>
    </xf>
    <xf borderId="4" fillId="5" fontId="3" numFmtId="164" xfId="0" applyAlignment="1" applyBorder="1" applyFont="1" applyNumberFormat="1">
      <alignment horizontal="center" readingOrder="0" shrinkToFit="0" vertical="center" wrapText="1"/>
    </xf>
    <xf borderId="3" fillId="5" fontId="3" numFmtId="164" xfId="0" applyAlignment="1" applyBorder="1" applyFont="1" applyNumberFormat="1">
      <alignment horizontal="center" readingOrder="0" shrinkToFit="0" wrapText="1"/>
    </xf>
    <xf borderId="0" fillId="5" fontId="3" numFmtId="0" xfId="0" applyFont="1"/>
    <xf borderId="1" fillId="4" fontId="3" numFmtId="0" xfId="0" applyAlignment="1" applyBorder="1" applyFont="1">
      <alignment horizontal="center" readingOrder="0" shrinkToFit="0" vertical="center" wrapText="1"/>
    </xf>
    <xf borderId="2" fillId="4" fontId="2" numFmtId="0" xfId="0" applyBorder="1" applyFont="1"/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5" fontId="7" numFmtId="11" xfId="0" applyAlignment="1" applyBorder="1" applyFont="1" applyNumberForma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4" fillId="4" fontId="7" numFmtId="11" xfId="0" applyAlignment="1" applyBorder="1" applyFont="1" applyNumberFormat="1">
      <alignment horizontal="center" readingOrder="0" shrinkToFit="0" vertical="center" wrapText="1"/>
    </xf>
    <xf borderId="3" fillId="5" fontId="3" numFmtId="11" xfId="0" applyAlignment="1" applyBorder="1" applyFont="1" applyNumberFormat="1">
      <alignment horizontal="center" shrinkToFit="0" wrapText="1"/>
    </xf>
    <xf borderId="3" fillId="5" fontId="7" numFmtId="0" xfId="0" applyAlignment="1" applyBorder="1" applyFont="1">
      <alignment horizontal="center" shrinkToFit="0" wrapText="1"/>
    </xf>
    <xf borderId="3" fillId="5" fontId="6" numFmtId="0" xfId="0" applyAlignment="1" applyBorder="1" applyFont="1">
      <alignment horizontal="center"/>
    </xf>
    <xf borderId="3" fillId="5" fontId="7" numFmtId="0" xfId="0" applyAlignment="1" applyBorder="1" applyFont="1">
      <alignment horizontal="center" shrinkToFit="0" wrapText="1"/>
    </xf>
    <xf borderId="3" fillId="5" fontId="3" numFmtId="0" xfId="0" applyBorder="1" applyFont="1"/>
    <xf borderId="3" fillId="5" fontId="3" numFmtId="164" xfId="0" applyAlignment="1" applyBorder="1" applyFont="1" applyNumberFormat="1">
      <alignment horizontal="center" shrinkToFit="0" wrapText="1"/>
    </xf>
    <xf borderId="4" fillId="5" fontId="4" numFmtId="0" xfId="0" applyAlignment="1" applyBorder="1" applyFont="1">
      <alignment horizontal="center" readingOrder="0" vertical="center"/>
    </xf>
    <xf borderId="0" fillId="4" fontId="6" numFmtId="0" xfId="0" applyAlignment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4" fillId="5" fontId="0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right" vertical="bottom"/>
    </xf>
    <xf borderId="3" fillId="5" fontId="3" numFmtId="0" xfId="0" applyAlignment="1" applyBorder="1" applyFont="1">
      <alignment horizontal="center"/>
    </xf>
    <xf borderId="4" fillId="5" fontId="3" numFmtId="0" xfId="0" applyAlignment="1" applyBorder="1" applyFont="1">
      <alignment horizontal="center" vertical="center"/>
    </xf>
    <xf borderId="4" fillId="4" fontId="8" numFmtId="0" xfId="0" applyAlignment="1" applyBorder="1" applyFont="1">
      <alignment horizontal="center" readingOrder="0" vertical="center"/>
    </xf>
    <xf borderId="4" fillId="4" fontId="0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4" fillId="4" fontId="9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readingOrder="0" vertical="center"/>
    </xf>
    <xf borderId="4" fillId="4" fontId="10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0" fillId="5" fontId="8" numFmtId="0" xfId="0" applyAlignment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0" fillId="4" fontId="8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4" width="15.29"/>
  </cols>
  <sheetData>
    <row r="1">
      <c r="A1" s="1" t="s">
        <v>0</v>
      </c>
      <c r="B1" s="2"/>
      <c r="C1" s="3"/>
      <c r="D1" s="1" t="s">
        <v>1</v>
      </c>
      <c r="E1" s="3"/>
      <c r="F1" s="1" t="s">
        <v>2</v>
      </c>
      <c r="G1" s="2"/>
      <c r="H1" s="2"/>
      <c r="I1" s="3"/>
      <c r="J1" s="1" t="s">
        <v>3</v>
      </c>
      <c r="K1" s="2"/>
      <c r="L1" s="2"/>
      <c r="M1" s="2"/>
      <c r="N1" s="2"/>
      <c r="O1" s="2"/>
      <c r="P1" s="2"/>
      <c r="Q1" s="2"/>
      <c r="R1" s="2"/>
      <c r="S1" s="2"/>
      <c r="T1" s="3"/>
      <c r="U1" s="5" t="s">
        <v>4</v>
      </c>
      <c r="V1" s="1" t="s">
        <v>5</v>
      </c>
      <c r="W1" s="3"/>
      <c r="X1" s="5" t="s">
        <v>6</v>
      </c>
      <c r="Y1" s="5" t="s">
        <v>7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1" t="s">
        <v>22</v>
      </c>
      <c r="R2" s="8"/>
      <c r="S2" s="1" t="s">
        <v>24</v>
      </c>
      <c r="T2" s="8"/>
      <c r="U2" s="9"/>
      <c r="V2" s="4" t="s">
        <v>23</v>
      </c>
      <c r="W2" s="4" t="s">
        <v>25</v>
      </c>
      <c r="X2" s="9"/>
      <c r="Y2" s="9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>
      <c r="A3" s="11" t="s">
        <v>26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4"/>
      <c r="W3" s="14"/>
      <c r="X3" s="15"/>
      <c r="Y3" s="16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>
      <c r="A4" s="18">
        <v>0.0</v>
      </c>
      <c r="B4" s="18">
        <v>0.0</v>
      </c>
      <c r="C4" s="18">
        <v>0.0</v>
      </c>
      <c r="D4" s="18" t="s">
        <v>27</v>
      </c>
      <c r="E4" s="18" t="s">
        <v>27</v>
      </c>
      <c r="F4" s="18" t="s">
        <v>27</v>
      </c>
      <c r="G4" s="18" t="s">
        <v>27</v>
      </c>
      <c r="H4" s="18" t="s">
        <v>27</v>
      </c>
      <c r="I4" s="18" t="s">
        <v>27</v>
      </c>
      <c r="J4" s="19">
        <v>1.0E-5</v>
      </c>
      <c r="K4" s="20">
        <v>0.705</v>
      </c>
      <c r="L4" s="20"/>
      <c r="M4" s="20"/>
      <c r="N4" s="20"/>
      <c r="O4" s="24">
        <f t="shared" ref="O4:O6" si="1">AVERAGE(K4,L4,M4,N4)</f>
        <v>0.705</v>
      </c>
      <c r="P4" s="18" t="str">
        <f t="shared" ref="P4:P6" si="2">STDEV(K4:N4)</f>
        <v>#DIV/0!</v>
      </c>
      <c r="Q4" s="18" t="str">
        <f t="shared" ref="Q4:Q6" si="3">O4-1.96*P4/SQRT(4)</f>
        <v>#DIV/0!</v>
      </c>
      <c r="R4" s="18" t="str">
        <f t="shared" ref="R4:R6" si="4">O4+1.96*P4/SQRT(4)</f>
        <v>#DIV/0!</v>
      </c>
      <c r="S4" s="18" t="str">
        <f t="shared" ref="S4:S6" si="5">O4-1.925*P4/SQRT(4)</f>
        <v>#DIV/0!</v>
      </c>
      <c r="T4" s="18" t="str">
        <f t="shared" ref="T4:T6" si="6">O4+1.925*P4/SQRT(4)</f>
        <v>#DIV/0!</v>
      </c>
      <c r="U4" s="18" t="s">
        <v>27</v>
      </c>
      <c r="V4" s="18" t="s">
        <v>28</v>
      </c>
      <c r="W4" s="26">
        <v>43792.0</v>
      </c>
      <c r="X4" s="27" t="s">
        <v>27</v>
      </c>
      <c r="Y4" s="27" t="s">
        <v>27</v>
      </c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>
      <c r="A5" s="30">
        <v>0.0</v>
      </c>
      <c r="B5" s="32">
        <v>0.0</v>
      </c>
      <c r="C5" s="32">
        <v>0.0</v>
      </c>
      <c r="D5" s="32" t="s">
        <v>27</v>
      </c>
      <c r="E5" s="32" t="s">
        <v>27</v>
      </c>
      <c r="F5" s="32" t="s">
        <v>27</v>
      </c>
      <c r="G5" s="32" t="s">
        <v>27</v>
      </c>
      <c r="H5" s="32" t="s">
        <v>27</v>
      </c>
      <c r="I5" s="32" t="s">
        <v>27</v>
      </c>
      <c r="J5" s="34">
        <v>1.0E-8</v>
      </c>
      <c r="K5" s="35"/>
      <c r="L5" s="35"/>
      <c r="M5" s="35"/>
      <c r="N5" s="35"/>
      <c r="O5" s="37" t="str">
        <f t="shared" si="1"/>
        <v>#DIV/0!</v>
      </c>
      <c r="P5" s="32" t="str">
        <f t="shared" si="2"/>
        <v>#DIV/0!</v>
      </c>
      <c r="Q5" s="32" t="str">
        <f t="shared" si="3"/>
        <v>#DIV/0!</v>
      </c>
      <c r="R5" s="32" t="str">
        <f t="shared" si="4"/>
        <v>#DIV/0!</v>
      </c>
      <c r="S5" s="29" t="str">
        <f t="shared" si="5"/>
        <v>#DIV/0!</v>
      </c>
      <c r="T5" s="29" t="str">
        <f t="shared" si="6"/>
        <v>#DIV/0!</v>
      </c>
      <c r="U5" s="32" t="s">
        <v>27</v>
      </c>
      <c r="V5" s="32" t="s">
        <v>28</v>
      </c>
      <c r="W5" s="39">
        <v>43809.0</v>
      </c>
      <c r="X5" s="32" t="s">
        <v>27</v>
      </c>
      <c r="Y5" s="32" t="s">
        <v>27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>
      <c r="A6" s="18">
        <v>0.0</v>
      </c>
      <c r="B6" s="18">
        <v>0.0</v>
      </c>
      <c r="C6" s="18">
        <v>0.0</v>
      </c>
      <c r="D6" s="18" t="s">
        <v>27</v>
      </c>
      <c r="E6" s="18" t="s">
        <v>27</v>
      </c>
      <c r="F6" s="18" t="s">
        <v>27</v>
      </c>
      <c r="G6" s="18" t="s">
        <v>27</v>
      </c>
      <c r="H6" s="18" t="s">
        <v>27</v>
      </c>
      <c r="I6" s="18" t="s">
        <v>27</v>
      </c>
      <c r="J6" s="19">
        <v>1.0E-5</v>
      </c>
      <c r="K6" s="33">
        <v>0.708618951612903</v>
      </c>
      <c r="L6" s="33">
        <v>0.713104838709677</v>
      </c>
      <c r="M6" s="22">
        <v>0.711844758064516</v>
      </c>
      <c r="N6" s="33">
        <v>0.705</v>
      </c>
      <c r="O6" s="25">
        <f t="shared" si="1"/>
        <v>0.7096421371</v>
      </c>
      <c r="P6" s="18">
        <f t="shared" si="2"/>
        <v>0.003625749897</v>
      </c>
      <c r="Q6" s="18">
        <f t="shared" si="3"/>
        <v>0.7060889022</v>
      </c>
      <c r="R6" s="18">
        <f t="shared" si="4"/>
        <v>0.713195372</v>
      </c>
      <c r="S6" s="18">
        <f t="shared" si="5"/>
        <v>0.7061523528</v>
      </c>
      <c r="T6" s="18">
        <f t="shared" si="6"/>
        <v>0.7131319214</v>
      </c>
      <c r="U6" s="18" t="s">
        <v>27</v>
      </c>
      <c r="V6" s="18" t="s">
        <v>29</v>
      </c>
      <c r="W6" s="26">
        <v>43800.0</v>
      </c>
      <c r="X6" s="27" t="s">
        <v>27</v>
      </c>
      <c r="Y6" s="27" t="s">
        <v>27</v>
      </c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>
      <c r="A7" s="11" t="s">
        <v>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14"/>
      <c r="W7" s="14"/>
      <c r="X7" s="16"/>
      <c r="Y7" s="16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>
      <c r="A8" s="18">
        <v>0.0</v>
      </c>
      <c r="B8" s="18">
        <v>1.0</v>
      </c>
      <c r="C8" s="18">
        <v>0.0</v>
      </c>
      <c r="D8" s="18">
        <v>2.0</v>
      </c>
      <c r="E8" s="19" t="s">
        <v>31</v>
      </c>
      <c r="F8" s="18">
        <v>0.4135</v>
      </c>
      <c r="G8" s="18">
        <v>0.0</v>
      </c>
      <c r="H8" s="18">
        <v>0.4135</v>
      </c>
      <c r="I8" s="18">
        <v>0.0</v>
      </c>
      <c r="J8" s="19">
        <v>1.0E-5</v>
      </c>
      <c r="K8" s="47">
        <v>0.730594758064516</v>
      </c>
      <c r="L8" s="18">
        <v>0.714919354838709</v>
      </c>
      <c r="M8" s="18">
        <v>0.713356854838709</v>
      </c>
      <c r="N8" s="33">
        <v>0.728679435483871</v>
      </c>
      <c r="O8" s="25">
        <f t="shared" ref="O8:O11" si="7">AVERAGE(K8,L8,M8,N8)</f>
        <v>0.7218876008</v>
      </c>
      <c r="P8" s="18">
        <f t="shared" ref="P8:P11" si="8">STDEV(K8:N8)</f>
        <v>0.009005066804</v>
      </c>
      <c r="Q8" s="18">
        <f t="shared" ref="Q8:Q11" si="9">O8-1.96*P8/SQRT(4)</f>
        <v>0.7130626353</v>
      </c>
      <c r="R8" s="18">
        <f t="shared" ref="R8:R11" si="10">O8+1.96*P8/SQRT(4)</f>
        <v>0.7307125663</v>
      </c>
      <c r="S8" s="18">
        <f t="shared" ref="S8:S11" si="11">O8-1.925*P8/SQRT(4)</f>
        <v>0.713220224</v>
      </c>
      <c r="T8" s="18">
        <f t="shared" ref="T8:T11" si="12">O8+1.925*P8/SQRT(4)</f>
        <v>0.7305549776</v>
      </c>
      <c r="U8" s="24"/>
      <c r="V8" s="18" t="s">
        <v>28</v>
      </c>
      <c r="W8" s="26">
        <v>43800.0</v>
      </c>
      <c r="X8" s="27">
        <v>0.857617558360326</v>
      </c>
      <c r="Y8" s="27">
        <v>0.0</v>
      </c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>
      <c r="A9" s="30">
        <v>0.0</v>
      </c>
      <c r="B9" s="32">
        <v>1.0</v>
      </c>
      <c r="C9" s="32">
        <v>0.0</v>
      </c>
      <c r="D9" s="32">
        <v>2.0</v>
      </c>
      <c r="E9" s="49" t="s">
        <v>31</v>
      </c>
      <c r="F9" s="32">
        <v>0.4135</v>
      </c>
      <c r="G9" s="32">
        <v>0.0</v>
      </c>
      <c r="H9" s="32">
        <v>0.4135</v>
      </c>
      <c r="I9" s="32">
        <v>0.0</v>
      </c>
      <c r="J9" s="34">
        <v>1.0E-8</v>
      </c>
      <c r="K9" s="50"/>
      <c r="L9" s="32"/>
      <c r="M9" s="32"/>
      <c r="N9" s="51"/>
      <c r="O9" s="52" t="str">
        <f t="shared" si="7"/>
        <v>#DIV/0!</v>
      </c>
      <c r="P9" s="32" t="str">
        <f t="shared" si="8"/>
        <v>#DIV/0!</v>
      </c>
      <c r="Q9" s="32" t="str">
        <f t="shared" si="9"/>
        <v>#DIV/0!</v>
      </c>
      <c r="R9" s="32" t="str">
        <f t="shared" si="10"/>
        <v>#DIV/0!</v>
      </c>
      <c r="S9" s="29" t="str">
        <f t="shared" si="11"/>
        <v>#DIV/0!</v>
      </c>
      <c r="T9" s="29" t="str">
        <f t="shared" si="12"/>
        <v>#DIV/0!</v>
      </c>
      <c r="U9" s="53"/>
      <c r="V9" s="32" t="s">
        <v>28</v>
      </c>
      <c r="W9" s="54">
        <v>43800.0</v>
      </c>
      <c r="X9" s="32">
        <v>0.857617558360326</v>
      </c>
      <c r="Y9" s="32">
        <v>0.0</v>
      </c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</row>
    <row r="10">
      <c r="A10" s="18">
        <v>0.0</v>
      </c>
      <c r="B10" s="18">
        <v>1.0</v>
      </c>
      <c r="C10" s="18">
        <v>0.0</v>
      </c>
      <c r="D10" s="18">
        <v>3.0</v>
      </c>
      <c r="E10" s="19" t="s">
        <v>31</v>
      </c>
      <c r="F10" s="18">
        <v>0.4047</v>
      </c>
      <c r="G10" s="18">
        <v>0.0</v>
      </c>
      <c r="H10" s="18">
        <v>0.4047</v>
      </c>
      <c r="I10" s="18">
        <v>0.0</v>
      </c>
      <c r="J10" s="19">
        <v>1.0E-5</v>
      </c>
      <c r="K10" s="18">
        <v>0.702268</v>
      </c>
      <c r="L10" s="56">
        <v>0.721169354838709</v>
      </c>
      <c r="M10" s="18">
        <v>0.719506048387096</v>
      </c>
      <c r="N10" s="18">
        <v>0.68976814516129</v>
      </c>
      <c r="O10" s="24">
        <f t="shared" si="7"/>
        <v>0.7081778871</v>
      </c>
      <c r="P10" s="18">
        <f t="shared" si="8"/>
        <v>0.01495494161</v>
      </c>
      <c r="Q10" s="18">
        <f t="shared" si="9"/>
        <v>0.6935220443</v>
      </c>
      <c r="R10" s="18">
        <f t="shared" si="10"/>
        <v>0.7228337299</v>
      </c>
      <c r="S10" s="18">
        <f t="shared" si="11"/>
        <v>0.6937837558</v>
      </c>
      <c r="T10" s="18">
        <f t="shared" si="12"/>
        <v>0.7225720184</v>
      </c>
      <c r="U10" s="24"/>
      <c r="V10" s="18" t="s">
        <v>28</v>
      </c>
      <c r="W10" s="26">
        <v>43800.0</v>
      </c>
      <c r="X10" s="27">
        <v>0.862671730146319</v>
      </c>
      <c r="Y10" s="27">
        <v>0.0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>
      <c r="A11" s="29">
        <v>0.0</v>
      </c>
      <c r="B11" s="29">
        <v>1.0</v>
      </c>
      <c r="C11" s="29">
        <v>0.0</v>
      </c>
      <c r="D11" s="29">
        <v>5.0</v>
      </c>
      <c r="E11" s="31" t="s">
        <v>31</v>
      </c>
      <c r="F11" s="29" t="s">
        <v>32</v>
      </c>
      <c r="G11" s="29">
        <v>0.0</v>
      </c>
      <c r="H11" s="29" t="s">
        <v>32</v>
      </c>
      <c r="I11" s="29">
        <v>0.0</v>
      </c>
      <c r="J11" s="31">
        <v>1.0E-5</v>
      </c>
      <c r="K11" s="29">
        <v>0.707056451612903</v>
      </c>
      <c r="L11" s="29"/>
      <c r="M11" s="29"/>
      <c r="N11" s="29"/>
      <c r="O11" s="46">
        <f t="shared" si="7"/>
        <v>0.7070564516</v>
      </c>
      <c r="P11" s="29" t="str">
        <f t="shared" si="8"/>
        <v>#DIV/0!</v>
      </c>
      <c r="Q11" s="29" t="str">
        <f t="shared" si="9"/>
        <v>#DIV/0!</v>
      </c>
      <c r="R11" s="29" t="str">
        <f t="shared" si="10"/>
        <v>#DIV/0!</v>
      </c>
      <c r="S11" s="29" t="str">
        <f t="shared" si="11"/>
        <v>#DIV/0!</v>
      </c>
      <c r="T11" s="29" t="str">
        <f t="shared" si="12"/>
        <v>#DIV/0!</v>
      </c>
      <c r="U11" s="46"/>
      <c r="V11" s="29" t="s">
        <v>28</v>
      </c>
      <c r="W11" s="38">
        <v>43799.0</v>
      </c>
      <c r="X11" s="15" t="s">
        <v>32</v>
      </c>
      <c r="Y11" s="15">
        <v>0.0</v>
      </c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2">
      <c r="A12" s="41" t="s">
        <v>33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8"/>
      <c r="V12" s="43"/>
      <c r="W12" s="26"/>
      <c r="X12" s="44"/>
      <c r="Y12" s="44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>
      <c r="A13" s="29">
        <v>0.0</v>
      </c>
      <c r="B13" s="29">
        <v>0.0</v>
      </c>
      <c r="C13" s="29">
        <v>1.0</v>
      </c>
      <c r="D13" s="29">
        <v>2.0</v>
      </c>
      <c r="E13" s="31" t="s">
        <v>31</v>
      </c>
      <c r="F13" s="20">
        <v>0.1655</v>
      </c>
      <c r="G13" s="29">
        <v>0.0</v>
      </c>
      <c r="H13" s="29">
        <v>0.0</v>
      </c>
      <c r="I13" s="20">
        <v>0.1655</v>
      </c>
      <c r="J13" s="31">
        <v>1.0E-5</v>
      </c>
      <c r="K13" s="29">
        <v>0.689818548387096</v>
      </c>
      <c r="L13" s="29"/>
      <c r="M13" s="29"/>
      <c r="N13" s="29"/>
      <c r="O13" s="46">
        <f t="shared" ref="O13:O16" si="13">AVERAGE(K13,L13,M13,N13)</f>
        <v>0.6898185484</v>
      </c>
      <c r="P13" s="29" t="str">
        <f t="shared" ref="P13:P16" si="14">STDEV(K13:N13)</f>
        <v>#DIV/0!</v>
      </c>
      <c r="Q13" s="29" t="str">
        <f t="shared" ref="Q13:Q16" si="15">O13-1.96*P13/SQRT(4)</f>
        <v>#DIV/0!</v>
      </c>
      <c r="R13" s="29" t="str">
        <f t="shared" ref="R13:R16" si="16">O13+1.96*P13/SQRT(4)</f>
        <v>#DIV/0!</v>
      </c>
      <c r="S13" s="29" t="str">
        <f t="shared" ref="S13:S16" si="17">O13-1.925*P13/SQRT(4)</f>
        <v>#DIV/0!</v>
      </c>
      <c r="T13" s="29" t="str">
        <f t="shared" ref="T13:T16" si="18">O13+1.925*P13/SQRT(4)</f>
        <v>#DIV/0!</v>
      </c>
      <c r="U13" s="46"/>
      <c r="V13" s="29" t="s">
        <v>28</v>
      </c>
      <c r="W13" s="38">
        <v>43800.0</v>
      </c>
      <c r="X13" s="55">
        <v>0.0</v>
      </c>
      <c r="Y13" s="15">
        <v>0.948648497710264</v>
      </c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>
      <c r="A14" s="18">
        <v>0.0</v>
      </c>
      <c r="B14" s="18">
        <v>0.0</v>
      </c>
      <c r="C14" s="18">
        <v>1.0</v>
      </c>
      <c r="D14" s="18">
        <v>3.0</v>
      </c>
      <c r="E14" s="19" t="s">
        <v>31</v>
      </c>
      <c r="F14" s="20">
        <v>0.0580826</v>
      </c>
      <c r="G14" s="18">
        <v>0.0</v>
      </c>
      <c r="H14" s="18">
        <v>0.0</v>
      </c>
      <c r="I14" s="20">
        <v>0.0580826</v>
      </c>
      <c r="J14" s="19">
        <v>1.0E-5</v>
      </c>
      <c r="K14" s="47">
        <v>0.7195</v>
      </c>
      <c r="L14" s="22">
        <v>0.716532258064516</v>
      </c>
      <c r="M14" s="18">
        <v>0.713356854838709</v>
      </c>
      <c r="N14" s="22">
        <v>0.702419354838709</v>
      </c>
      <c r="O14" s="25">
        <f t="shared" si="13"/>
        <v>0.7129521169</v>
      </c>
      <c r="P14" s="18">
        <f t="shared" si="14"/>
        <v>0.007456430632</v>
      </c>
      <c r="Q14" s="18">
        <f t="shared" si="15"/>
        <v>0.7056448149</v>
      </c>
      <c r="R14" s="18">
        <f t="shared" si="16"/>
        <v>0.720259419</v>
      </c>
      <c r="S14" s="18">
        <f t="shared" si="17"/>
        <v>0.7057753025</v>
      </c>
      <c r="T14" s="18">
        <f t="shared" si="18"/>
        <v>0.7201289314</v>
      </c>
      <c r="U14" s="24"/>
      <c r="V14" s="18" t="s">
        <v>28</v>
      </c>
      <c r="W14" s="26">
        <v>43800.0</v>
      </c>
      <c r="X14" s="57">
        <v>0.0</v>
      </c>
      <c r="Y14" s="27">
        <v>0.95135708700994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>
      <c r="A15" s="30">
        <v>0.0</v>
      </c>
      <c r="B15" s="32">
        <v>0.0</v>
      </c>
      <c r="C15" s="32">
        <v>1.0</v>
      </c>
      <c r="D15" s="32">
        <v>3.0</v>
      </c>
      <c r="E15" s="49" t="s">
        <v>31</v>
      </c>
      <c r="F15" s="35">
        <v>0.0580826</v>
      </c>
      <c r="G15" s="32">
        <v>0.0</v>
      </c>
      <c r="H15" s="32">
        <v>0.0</v>
      </c>
      <c r="I15" s="35">
        <v>0.0580826</v>
      </c>
      <c r="J15" s="34">
        <v>1.0E-8</v>
      </c>
      <c r="K15" s="50"/>
      <c r="L15" s="61"/>
      <c r="M15" s="32"/>
      <c r="N15" s="61"/>
      <c r="O15" s="52" t="str">
        <f t="shared" si="13"/>
        <v>#DIV/0!</v>
      </c>
      <c r="P15" s="32" t="str">
        <f t="shared" si="14"/>
        <v>#DIV/0!</v>
      </c>
      <c r="Q15" s="32" t="str">
        <f t="shared" si="15"/>
        <v>#DIV/0!</v>
      </c>
      <c r="R15" s="32" t="str">
        <f t="shared" si="16"/>
        <v>#DIV/0!</v>
      </c>
      <c r="S15" s="29" t="str">
        <f t="shared" si="17"/>
        <v>#DIV/0!</v>
      </c>
      <c r="T15" s="29" t="str">
        <f t="shared" si="18"/>
        <v>#DIV/0!</v>
      </c>
      <c r="U15" s="53"/>
      <c r="V15" s="32" t="s">
        <v>28</v>
      </c>
      <c r="W15" s="39">
        <v>43809.0</v>
      </c>
      <c r="X15" s="62">
        <v>0.0</v>
      </c>
      <c r="Y15" s="37">
        <v>0.95135708700994</v>
      </c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</row>
    <row r="16">
      <c r="A16" s="18">
        <v>0.0</v>
      </c>
      <c r="B16" s="18">
        <v>0.0</v>
      </c>
      <c r="C16" s="18">
        <v>1.0</v>
      </c>
      <c r="D16" s="18">
        <v>5.0</v>
      </c>
      <c r="E16" s="19" t="s">
        <v>31</v>
      </c>
      <c r="F16" s="33">
        <v>0.1791</v>
      </c>
      <c r="G16" s="18">
        <v>0.0</v>
      </c>
      <c r="H16" s="18">
        <v>0.0</v>
      </c>
      <c r="I16" s="33">
        <v>0.1791</v>
      </c>
      <c r="J16" s="19">
        <v>1.0E-5</v>
      </c>
      <c r="K16" s="18">
        <v>0.70075</v>
      </c>
      <c r="L16" s="18"/>
      <c r="M16" s="18"/>
      <c r="N16" s="18"/>
      <c r="O16" s="24">
        <f t="shared" si="13"/>
        <v>0.70075</v>
      </c>
      <c r="P16" s="18" t="str">
        <f t="shared" si="14"/>
        <v>#DIV/0!</v>
      </c>
      <c r="Q16" s="18" t="str">
        <f t="shared" si="15"/>
        <v>#DIV/0!</v>
      </c>
      <c r="R16" s="18" t="str">
        <f t="shared" si="16"/>
        <v>#DIV/0!</v>
      </c>
      <c r="S16" s="18" t="str">
        <f t="shared" si="17"/>
        <v>#DIV/0!</v>
      </c>
      <c r="T16" s="18" t="str">
        <f t="shared" si="18"/>
        <v>#DIV/0!</v>
      </c>
      <c r="U16" s="24"/>
      <c r="V16" s="18" t="s">
        <v>28</v>
      </c>
      <c r="W16" s="26">
        <v>43799.0</v>
      </c>
      <c r="X16" s="44"/>
      <c r="Y16" s="44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>
      <c r="A17" s="11" t="s">
        <v>34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  <c r="V17" s="14"/>
      <c r="W17" s="14"/>
      <c r="X17" s="16"/>
      <c r="Y17" s="16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>
      <c r="A18" s="18">
        <v>0.0</v>
      </c>
      <c r="B18" s="18">
        <v>0.5</v>
      </c>
      <c r="C18" s="18">
        <v>0.5</v>
      </c>
      <c r="D18" s="18">
        <v>1.0</v>
      </c>
      <c r="E18" s="19" t="s">
        <v>31</v>
      </c>
      <c r="F18" s="33">
        <v>0.377664</v>
      </c>
      <c r="G18" s="33">
        <v>10.041707</v>
      </c>
      <c r="H18" s="33">
        <v>0.481682</v>
      </c>
      <c r="I18" s="18">
        <v>0.273646</v>
      </c>
      <c r="J18" s="19">
        <v>1.0E-5</v>
      </c>
      <c r="K18" s="18">
        <v>0.700806451612903</v>
      </c>
      <c r="L18" s="18"/>
      <c r="M18" s="18"/>
      <c r="N18" s="18"/>
      <c r="O18" s="24">
        <f t="shared" ref="O18:O24" si="19">AVERAGE(K18,L18,M18,N18)</f>
        <v>0.7008064516</v>
      </c>
      <c r="P18" s="18" t="str">
        <f t="shared" ref="P18:P24" si="20">STDEV(K18:N18)</f>
        <v>#DIV/0!</v>
      </c>
      <c r="Q18" s="18" t="str">
        <f t="shared" ref="Q18:Q24" si="21">O18-1.96*P18/SQRT(4)</f>
        <v>#DIV/0!</v>
      </c>
      <c r="R18" s="18" t="str">
        <f t="shared" ref="R18:R24" si="22">O18+1.96*P18/SQRT(4)</f>
        <v>#DIV/0!</v>
      </c>
      <c r="S18" s="24"/>
      <c r="T18" s="24"/>
      <c r="U18" s="24"/>
      <c r="V18" s="18" t="s">
        <v>35</v>
      </c>
      <c r="W18" s="26">
        <v>43799.0</v>
      </c>
      <c r="X18" s="65"/>
      <c r="Y18" s="65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</row>
    <row r="19">
      <c r="A19" s="29">
        <v>0.0</v>
      </c>
      <c r="B19" s="29">
        <v>0.5</v>
      </c>
      <c r="C19" s="29">
        <v>0.5</v>
      </c>
      <c r="D19" s="29">
        <v>2.0</v>
      </c>
      <c r="E19" s="31" t="s">
        <v>31</v>
      </c>
      <c r="F19" s="46"/>
      <c r="G19" s="46"/>
      <c r="H19" s="46"/>
      <c r="I19" s="46"/>
      <c r="J19" s="46"/>
      <c r="K19" s="29"/>
      <c r="L19" s="29"/>
      <c r="M19" s="29"/>
      <c r="N19" s="29"/>
      <c r="O19" s="46" t="str">
        <f t="shared" si="19"/>
        <v>#DIV/0!</v>
      </c>
      <c r="P19" s="29" t="str">
        <f t="shared" si="20"/>
        <v>#DIV/0!</v>
      </c>
      <c r="Q19" s="29" t="str">
        <f t="shared" si="21"/>
        <v>#DIV/0!</v>
      </c>
      <c r="R19" s="29" t="str">
        <f t="shared" si="22"/>
        <v>#DIV/0!</v>
      </c>
      <c r="S19" s="46"/>
      <c r="T19" s="46"/>
      <c r="U19" s="46"/>
      <c r="V19" s="46"/>
      <c r="W19" s="46"/>
      <c r="X19" s="60"/>
      <c r="Y19" s="60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</row>
    <row r="20">
      <c r="A20" s="18">
        <v>0.0</v>
      </c>
      <c r="B20" s="18">
        <v>0.7</v>
      </c>
      <c r="C20" s="18">
        <v>0.3</v>
      </c>
      <c r="D20" s="18">
        <v>1.0</v>
      </c>
      <c r="E20" s="19" t="s">
        <v>31</v>
      </c>
      <c r="F20" s="24"/>
      <c r="G20" s="24"/>
      <c r="H20" s="24"/>
      <c r="I20" s="24"/>
      <c r="J20" s="24"/>
      <c r="K20" s="18"/>
      <c r="L20" s="18"/>
      <c r="M20" s="18"/>
      <c r="N20" s="18"/>
      <c r="O20" s="24" t="str">
        <f t="shared" si="19"/>
        <v>#DIV/0!</v>
      </c>
      <c r="P20" s="18" t="str">
        <f t="shared" si="20"/>
        <v>#DIV/0!</v>
      </c>
      <c r="Q20" s="18" t="str">
        <f t="shared" si="21"/>
        <v>#DIV/0!</v>
      </c>
      <c r="R20" s="18" t="str">
        <f t="shared" si="22"/>
        <v>#DIV/0!</v>
      </c>
      <c r="S20" s="24"/>
      <c r="T20" s="24"/>
      <c r="U20" s="24"/>
      <c r="V20" s="24"/>
      <c r="W20" s="24"/>
      <c r="X20" s="59"/>
      <c r="Y20" s="5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</row>
    <row r="21">
      <c r="A21" s="29">
        <v>0.0</v>
      </c>
      <c r="B21" s="29">
        <v>0.7</v>
      </c>
      <c r="C21" s="29">
        <v>0.3</v>
      </c>
      <c r="D21" s="29">
        <v>2.0</v>
      </c>
      <c r="E21" s="31" t="s">
        <v>31</v>
      </c>
      <c r="F21" s="46"/>
      <c r="G21" s="46"/>
      <c r="H21" s="46"/>
      <c r="I21" s="46"/>
      <c r="J21" s="46"/>
      <c r="K21" s="29"/>
      <c r="L21" s="29"/>
      <c r="M21" s="29"/>
      <c r="N21" s="29"/>
      <c r="O21" s="46" t="str">
        <f t="shared" si="19"/>
        <v>#DIV/0!</v>
      </c>
      <c r="P21" s="29" t="str">
        <f t="shared" si="20"/>
        <v>#DIV/0!</v>
      </c>
      <c r="Q21" s="29" t="str">
        <f t="shared" si="21"/>
        <v>#DIV/0!</v>
      </c>
      <c r="R21" s="29" t="str">
        <f t="shared" si="22"/>
        <v>#DIV/0!</v>
      </c>
      <c r="S21" s="46"/>
      <c r="T21" s="46"/>
      <c r="U21" s="46"/>
      <c r="V21" s="46"/>
      <c r="W21" s="46"/>
      <c r="X21" s="60"/>
      <c r="Y21" s="60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</row>
    <row r="22">
      <c r="A22" s="18">
        <v>0.0</v>
      </c>
      <c r="B22" s="18">
        <v>0.3</v>
      </c>
      <c r="C22" s="18">
        <v>0.7</v>
      </c>
      <c r="D22" s="18">
        <v>1.0</v>
      </c>
      <c r="E22" s="19" t="s">
        <v>31</v>
      </c>
      <c r="F22" s="24"/>
      <c r="G22" s="24"/>
      <c r="H22" s="24"/>
      <c r="I22" s="24"/>
      <c r="J22" s="24"/>
      <c r="K22" s="24"/>
      <c r="L22" s="24"/>
      <c r="M22" s="24"/>
      <c r="N22" s="24"/>
      <c r="O22" s="24" t="str">
        <f t="shared" si="19"/>
        <v>#DIV/0!</v>
      </c>
      <c r="P22" s="18" t="str">
        <f t="shared" si="20"/>
        <v>#DIV/0!</v>
      </c>
      <c r="Q22" s="18" t="str">
        <f t="shared" si="21"/>
        <v>#DIV/0!</v>
      </c>
      <c r="R22" s="18" t="str">
        <f t="shared" si="22"/>
        <v>#DIV/0!</v>
      </c>
      <c r="S22" s="24"/>
      <c r="T22" s="24"/>
      <c r="U22" s="24"/>
      <c r="V22" s="24"/>
      <c r="W22" s="24"/>
      <c r="X22" s="59"/>
      <c r="Y22" s="5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</row>
    <row r="23">
      <c r="A23" s="29">
        <v>0.0</v>
      </c>
      <c r="B23" s="29">
        <v>0.3</v>
      </c>
      <c r="C23" s="29">
        <v>0.7</v>
      </c>
      <c r="D23" s="29">
        <v>2.0</v>
      </c>
      <c r="E23" s="31" t="s">
        <v>31</v>
      </c>
      <c r="F23" s="46"/>
      <c r="G23" s="46"/>
      <c r="H23" s="46"/>
      <c r="I23" s="46"/>
      <c r="J23" s="46"/>
      <c r="K23" s="46"/>
      <c r="L23" s="46"/>
      <c r="M23" s="46"/>
      <c r="N23" s="46"/>
      <c r="O23" s="46" t="str">
        <f t="shared" si="19"/>
        <v>#DIV/0!</v>
      </c>
      <c r="P23" s="29" t="str">
        <f t="shared" si="20"/>
        <v>#DIV/0!</v>
      </c>
      <c r="Q23" s="29" t="str">
        <f t="shared" si="21"/>
        <v>#DIV/0!</v>
      </c>
      <c r="R23" s="29" t="str">
        <f t="shared" si="22"/>
        <v>#DIV/0!</v>
      </c>
      <c r="S23" s="46"/>
      <c r="T23" s="46"/>
      <c r="U23" s="46"/>
      <c r="V23" s="46"/>
      <c r="W23" s="46"/>
      <c r="X23" s="60"/>
      <c r="Y23" s="60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</row>
    <row r="24">
      <c r="A24" s="68"/>
      <c r="B24" s="68"/>
      <c r="C24" s="6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 t="str">
        <f t="shared" si="19"/>
        <v>#DIV/0!</v>
      </c>
      <c r="P24" s="18" t="str">
        <f t="shared" si="20"/>
        <v>#DIV/0!</v>
      </c>
      <c r="Q24" s="18" t="str">
        <f t="shared" si="21"/>
        <v>#DIV/0!</v>
      </c>
      <c r="R24" s="18" t="str">
        <f t="shared" si="22"/>
        <v>#DIV/0!</v>
      </c>
      <c r="S24" s="24"/>
      <c r="T24" s="24"/>
      <c r="U24" s="24"/>
      <c r="V24" s="24"/>
      <c r="W24" s="24"/>
      <c r="X24" s="59"/>
      <c r="Y24" s="5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</row>
    <row r="25">
      <c r="A25" s="11" t="s">
        <v>36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3"/>
      <c r="V25" s="14"/>
      <c r="W25" s="14"/>
      <c r="X25" s="16"/>
      <c r="Y25" s="16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</row>
    <row r="26">
      <c r="A26" s="18"/>
      <c r="B26" s="18"/>
      <c r="C26" s="18"/>
      <c r="D26" s="24"/>
      <c r="E26" s="24"/>
      <c r="F26" s="24"/>
      <c r="G26" s="24"/>
      <c r="H26" s="24"/>
      <c r="I26" s="24"/>
      <c r="J26" s="24"/>
      <c r="K26" s="18"/>
      <c r="L26" s="18"/>
      <c r="M26" s="18"/>
      <c r="N26" s="18"/>
      <c r="O26" s="24" t="str">
        <f t="shared" ref="O26:O34" si="23">AVERAGE(K26,L26,M26,N26)</f>
        <v>#DIV/0!</v>
      </c>
      <c r="P26" s="18" t="str">
        <f t="shared" ref="P26:P34" si="24">STDEV(K26:N26)</f>
        <v>#DIV/0!</v>
      </c>
      <c r="Q26" s="18"/>
      <c r="R26" s="18"/>
      <c r="S26" s="24"/>
      <c r="T26" s="24"/>
      <c r="U26" s="24"/>
      <c r="V26" s="24"/>
      <c r="W26" s="24"/>
      <c r="X26" s="59"/>
      <c r="Y26" s="5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</row>
    <row r="27">
      <c r="A27" s="29">
        <v>0.5</v>
      </c>
      <c r="B27" s="29">
        <v>0.5</v>
      </c>
      <c r="C27" s="29">
        <v>0.0</v>
      </c>
      <c r="D27" s="29">
        <v>1.0</v>
      </c>
      <c r="E27" s="31" t="s">
        <v>31</v>
      </c>
      <c r="F27" s="33">
        <v>1.31313532024932</v>
      </c>
      <c r="G27" s="46"/>
      <c r="H27" s="46"/>
      <c r="I27" s="46"/>
      <c r="J27" s="31">
        <v>1.0E-5</v>
      </c>
      <c r="K27" s="20">
        <v>0.700806451612903</v>
      </c>
      <c r="L27" s="20"/>
      <c r="M27" s="20"/>
      <c r="N27" s="20"/>
      <c r="O27" s="46">
        <f t="shared" si="23"/>
        <v>0.7008064516</v>
      </c>
      <c r="P27" s="29" t="str">
        <f t="shared" si="24"/>
        <v>#DIV/0!</v>
      </c>
      <c r="Q27" s="29"/>
      <c r="R27" s="29"/>
      <c r="S27" s="46"/>
      <c r="T27" s="46"/>
      <c r="U27" s="46"/>
      <c r="V27" s="29" t="s">
        <v>29</v>
      </c>
      <c r="W27" s="38">
        <v>43799.0</v>
      </c>
      <c r="X27" s="64">
        <v>0.831816151010834</v>
      </c>
      <c r="Y27" s="15">
        <v>0.0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</row>
    <row r="28">
      <c r="A28" s="18">
        <v>0.5</v>
      </c>
      <c r="B28" s="18">
        <v>0.5</v>
      </c>
      <c r="C28" s="18">
        <v>0.0</v>
      </c>
      <c r="D28" s="18">
        <v>2.0</v>
      </c>
      <c r="E28" s="19" t="s">
        <v>31</v>
      </c>
      <c r="F28" s="33">
        <v>1.2349759367584</v>
      </c>
      <c r="G28" s="24"/>
      <c r="H28" s="24"/>
      <c r="I28" s="24"/>
      <c r="J28" s="19">
        <v>1.0E-5</v>
      </c>
      <c r="K28" s="67">
        <v>0.722731854838709</v>
      </c>
      <c r="L28" s="67"/>
      <c r="M28" s="67"/>
      <c r="N28" s="67"/>
      <c r="O28" s="24">
        <f t="shared" si="23"/>
        <v>0.7227318548</v>
      </c>
      <c r="P28" s="18" t="str">
        <f t="shared" si="24"/>
        <v>#DIV/0!</v>
      </c>
      <c r="Q28" s="18"/>
      <c r="R28" s="18"/>
      <c r="S28" s="24"/>
      <c r="T28" s="24"/>
      <c r="U28" s="24"/>
      <c r="V28" s="18" t="s">
        <v>29</v>
      </c>
      <c r="W28" s="26">
        <v>43799.0</v>
      </c>
      <c r="X28" s="64">
        <v>0.832179157824193</v>
      </c>
      <c r="Y28" s="27">
        <v>0.0</v>
      </c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>
      <c r="A29" s="29">
        <v>0.5</v>
      </c>
      <c r="B29" s="29">
        <v>0.5</v>
      </c>
      <c r="C29" s="29">
        <v>0.0</v>
      </c>
      <c r="D29" s="29">
        <v>3.0</v>
      </c>
      <c r="E29" s="31" t="s">
        <v>31</v>
      </c>
      <c r="F29" s="33">
        <v>1.29326024981323</v>
      </c>
      <c r="G29" s="63"/>
      <c r="H29" s="63"/>
      <c r="I29" s="63"/>
      <c r="J29" s="31">
        <v>1.0E-5</v>
      </c>
      <c r="K29" s="33">
        <v>0.705443548387096</v>
      </c>
      <c r="L29" s="33"/>
      <c r="M29" s="33"/>
      <c r="N29" s="33"/>
      <c r="O29" s="46">
        <f t="shared" si="23"/>
        <v>0.7054435484</v>
      </c>
      <c r="P29" s="29" t="str">
        <f t="shared" si="24"/>
        <v>#DIV/0!</v>
      </c>
      <c r="Q29" s="29"/>
      <c r="R29" s="29"/>
      <c r="S29" s="63"/>
      <c r="T29" s="63"/>
      <c r="U29" s="63"/>
      <c r="V29" s="29" t="s">
        <v>29</v>
      </c>
      <c r="W29" s="38">
        <v>43799.0</v>
      </c>
      <c r="X29" s="64">
        <v>0.836200156372165</v>
      </c>
      <c r="Y29" s="15">
        <v>0.0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  <row r="30">
      <c r="A30" s="18">
        <v>0.7</v>
      </c>
      <c r="B30" s="18">
        <v>0.3</v>
      </c>
      <c r="C30" s="18">
        <v>0.0</v>
      </c>
      <c r="D30" s="18">
        <v>1.0</v>
      </c>
      <c r="E30" s="19" t="s">
        <v>31</v>
      </c>
      <c r="F30" s="24"/>
      <c r="G30" s="24"/>
      <c r="H30" s="24"/>
      <c r="I30" s="24"/>
      <c r="J30" s="24"/>
      <c r="K30" s="24"/>
      <c r="L30" s="24"/>
      <c r="M30" s="24"/>
      <c r="N30" s="24"/>
      <c r="O30" s="24" t="str">
        <f t="shared" si="23"/>
        <v>#DIV/0!</v>
      </c>
      <c r="P30" s="18" t="str">
        <f t="shared" si="24"/>
        <v>#DIV/0!</v>
      </c>
      <c r="Q30" s="18"/>
      <c r="R30" s="18"/>
      <c r="S30" s="24"/>
      <c r="T30" s="24"/>
      <c r="U30" s="24"/>
      <c r="V30" s="24"/>
      <c r="W30" s="24"/>
      <c r="X30" s="59"/>
      <c r="Y30" s="5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</row>
    <row r="31">
      <c r="A31" s="29">
        <v>0.7</v>
      </c>
      <c r="B31" s="29">
        <v>0.3</v>
      </c>
      <c r="C31" s="29">
        <v>0.0</v>
      </c>
      <c r="D31" s="29">
        <v>2.0</v>
      </c>
      <c r="E31" s="31" t="s">
        <v>31</v>
      </c>
      <c r="F31" s="46"/>
      <c r="G31" s="46"/>
      <c r="H31" s="46"/>
      <c r="I31" s="46"/>
      <c r="J31" s="46"/>
      <c r="K31" s="46"/>
      <c r="L31" s="46"/>
      <c r="M31" s="46"/>
      <c r="N31" s="46"/>
      <c r="O31" s="46" t="str">
        <f t="shared" si="23"/>
        <v>#DIV/0!</v>
      </c>
      <c r="P31" s="29" t="str">
        <f t="shared" si="24"/>
        <v>#DIV/0!</v>
      </c>
      <c r="Q31" s="29"/>
      <c r="R31" s="29"/>
      <c r="S31" s="46"/>
      <c r="T31" s="46"/>
      <c r="U31" s="46"/>
      <c r="V31" s="46"/>
      <c r="W31" s="46"/>
      <c r="X31" s="60"/>
      <c r="Y31" s="60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</row>
    <row r="32">
      <c r="A32" s="18">
        <v>0.3</v>
      </c>
      <c r="B32" s="18">
        <v>0.7</v>
      </c>
      <c r="C32" s="18">
        <v>0.0</v>
      </c>
      <c r="D32" s="18">
        <v>1.0</v>
      </c>
      <c r="E32" s="19" t="s">
        <v>31</v>
      </c>
      <c r="F32" s="33">
        <v>1.0086251999758</v>
      </c>
      <c r="G32" s="24"/>
      <c r="H32" s="24"/>
      <c r="I32" s="24"/>
      <c r="J32" s="19">
        <v>1.0E-5</v>
      </c>
      <c r="K32" s="33">
        <v>0.703729838709677</v>
      </c>
      <c r="L32" s="33"/>
      <c r="M32" s="33"/>
      <c r="N32" s="33"/>
      <c r="O32" s="24">
        <f t="shared" si="23"/>
        <v>0.7037298387</v>
      </c>
      <c r="P32" s="18" t="str">
        <f t="shared" si="24"/>
        <v>#DIV/0!</v>
      </c>
      <c r="Q32" s="18"/>
      <c r="R32" s="18"/>
      <c r="S32" s="24"/>
      <c r="T32" s="24"/>
      <c r="U32" s="24"/>
      <c r="V32" s="18" t="s">
        <v>29</v>
      </c>
      <c r="W32" s="26">
        <v>43799.0</v>
      </c>
      <c r="X32" s="64">
        <v>0.834133809896124</v>
      </c>
      <c r="Y32" s="27">
        <v>0.0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>
      <c r="A33" s="29">
        <v>0.3</v>
      </c>
      <c r="B33" s="29">
        <v>0.7</v>
      </c>
      <c r="C33" s="29">
        <v>0.0</v>
      </c>
      <c r="D33" s="29">
        <v>2.0</v>
      </c>
      <c r="E33" s="31" t="s">
        <v>31</v>
      </c>
      <c r="F33" s="33">
        <v>0.942679118023599</v>
      </c>
      <c r="G33" s="46"/>
      <c r="H33" s="46"/>
      <c r="I33" s="46"/>
      <c r="J33" s="31">
        <v>1.0E-5</v>
      </c>
      <c r="K33" s="33">
        <v>0.717792338709677</v>
      </c>
      <c r="L33" s="33"/>
      <c r="M33" s="33"/>
      <c r="N33" s="33"/>
      <c r="O33" s="46">
        <f t="shared" si="23"/>
        <v>0.7177923387</v>
      </c>
      <c r="P33" s="29" t="str">
        <f t="shared" si="24"/>
        <v>#DIV/0!</v>
      </c>
      <c r="Q33" s="29"/>
      <c r="R33" s="29"/>
      <c r="S33" s="46"/>
      <c r="T33" s="46"/>
      <c r="U33" s="46"/>
      <c r="V33" s="29" t="s">
        <v>29</v>
      </c>
      <c r="W33" s="38">
        <v>43799.0</v>
      </c>
      <c r="X33" s="64">
        <v>0.838154808444097</v>
      </c>
      <c r="Y33" s="15">
        <v>0.0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</row>
    <row r="34">
      <c r="A34" s="18">
        <v>0.3</v>
      </c>
      <c r="B34" s="18">
        <v>0.7</v>
      </c>
      <c r="C34" s="18">
        <v>0.0</v>
      </c>
      <c r="D34" s="18">
        <v>3.0</v>
      </c>
      <c r="E34" s="19" t="s">
        <v>31</v>
      </c>
      <c r="F34" s="33">
        <v>0.981493569081182</v>
      </c>
      <c r="G34" s="24"/>
      <c r="H34" s="24"/>
      <c r="I34" s="24"/>
      <c r="J34" s="19">
        <v>1.0E-5</v>
      </c>
      <c r="K34" s="33">
        <v>0.710332661290322</v>
      </c>
      <c r="L34" s="33"/>
      <c r="M34" s="33"/>
      <c r="N34" s="33"/>
      <c r="O34" s="24">
        <f t="shared" si="23"/>
        <v>0.7103326613</v>
      </c>
      <c r="P34" s="18" t="str">
        <f t="shared" si="24"/>
        <v>#DIV/0!</v>
      </c>
      <c r="Q34" s="18"/>
      <c r="R34" s="18"/>
      <c r="S34" s="24"/>
      <c r="T34" s="24"/>
      <c r="U34" s="24"/>
      <c r="V34" s="18" t="s">
        <v>29</v>
      </c>
      <c r="W34" s="26">
        <v>43799.0</v>
      </c>
      <c r="X34" s="64">
        <v>0.841338098961242</v>
      </c>
      <c r="Y34" s="5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</row>
    <row r="35">
      <c r="A35" s="11" t="s">
        <v>37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3"/>
      <c r="V35" s="14"/>
      <c r="W35" s="14"/>
      <c r="X35" s="16"/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</row>
    <row r="36">
      <c r="A36" s="47" t="s">
        <v>38</v>
      </c>
      <c r="B36" s="47" t="s">
        <v>39</v>
      </c>
      <c r="C36" s="47" t="s">
        <v>40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 t="str">
        <f t="shared" ref="O36:O45" si="25">AVERAGE(K36,L36,M36,N36)</f>
        <v>#DIV/0!</v>
      </c>
      <c r="P36" s="18" t="str">
        <f t="shared" ref="P36:P45" si="26">STDEV(K36:N36)</f>
        <v>#DIV/0!</v>
      </c>
      <c r="Q36" s="18"/>
      <c r="R36" s="18"/>
      <c r="S36" s="24"/>
      <c r="T36" s="24"/>
      <c r="U36" s="24"/>
      <c r="V36" s="24"/>
      <c r="W36" s="24"/>
      <c r="X36" s="59"/>
      <c r="Y36" s="5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</row>
    <row r="37">
      <c r="A37" s="29">
        <v>0.5</v>
      </c>
      <c r="B37" s="29">
        <v>0.0</v>
      </c>
      <c r="C37" s="29">
        <v>0.5</v>
      </c>
      <c r="D37" s="29">
        <v>1.0</v>
      </c>
      <c r="E37" s="31" t="s">
        <v>31</v>
      </c>
      <c r="F37" s="20">
        <v>1.15047719762519</v>
      </c>
      <c r="G37" s="46"/>
      <c r="H37" s="46"/>
      <c r="I37" s="46"/>
      <c r="J37" s="31">
        <v>1.0E-5</v>
      </c>
      <c r="K37" s="20" t="s">
        <v>42</v>
      </c>
      <c r="L37" s="20"/>
      <c r="M37" s="20"/>
      <c r="N37" s="20"/>
      <c r="O37" s="46" t="str">
        <f t="shared" si="25"/>
        <v>#DIV/0!</v>
      </c>
      <c r="P37" s="29" t="str">
        <f t="shared" si="26"/>
        <v>#DIV/0!</v>
      </c>
      <c r="Q37" s="29"/>
      <c r="R37" s="29"/>
      <c r="S37" s="63"/>
      <c r="T37" s="63"/>
      <c r="U37" s="63"/>
      <c r="V37" s="29" t="s">
        <v>29</v>
      </c>
      <c r="W37" s="38">
        <v>43798.0</v>
      </c>
      <c r="X37" s="55">
        <v>0.0</v>
      </c>
      <c r="Y37" s="64">
        <v>0.915223947280241</v>
      </c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</row>
    <row r="38">
      <c r="A38" s="18">
        <v>0.5</v>
      </c>
      <c r="B38" s="18">
        <v>0.0</v>
      </c>
      <c r="C38" s="18">
        <v>0.5</v>
      </c>
      <c r="D38" s="18">
        <v>2.0</v>
      </c>
      <c r="E38" s="19" t="s">
        <v>31</v>
      </c>
      <c r="F38" s="20">
        <v>1.08868287254518</v>
      </c>
      <c r="G38" s="24"/>
      <c r="H38" s="24"/>
      <c r="I38" s="24"/>
      <c r="J38" s="19">
        <v>1.0E-5</v>
      </c>
      <c r="K38" s="20" t="s">
        <v>42</v>
      </c>
      <c r="L38" s="20"/>
      <c r="M38" s="20"/>
      <c r="N38" s="20"/>
      <c r="O38" s="24" t="str">
        <f t="shared" si="25"/>
        <v>#DIV/0!</v>
      </c>
      <c r="P38" s="18" t="str">
        <f t="shared" si="26"/>
        <v>#DIV/0!</v>
      </c>
      <c r="Q38" s="18"/>
      <c r="R38" s="18"/>
      <c r="S38" s="68"/>
      <c r="T38" s="68"/>
      <c r="U38" s="68"/>
      <c r="V38" s="18" t="s">
        <v>29</v>
      </c>
      <c r="W38" s="26">
        <v>43798.0</v>
      </c>
      <c r="X38" s="57">
        <v>0.0</v>
      </c>
      <c r="Y38" s="64">
        <v>0.920194348263152</v>
      </c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</row>
    <row r="39">
      <c r="A39" s="29">
        <v>0.5</v>
      </c>
      <c r="B39" s="29">
        <v>0.0</v>
      </c>
      <c r="C39" s="29">
        <v>0.5</v>
      </c>
      <c r="D39" s="29">
        <v>3.0</v>
      </c>
      <c r="E39" s="31" t="s">
        <v>31</v>
      </c>
      <c r="F39" s="33">
        <v>1.01289458401704</v>
      </c>
      <c r="G39" s="46"/>
      <c r="H39" s="46"/>
      <c r="I39" s="46"/>
      <c r="J39" s="31">
        <v>1.0E-5</v>
      </c>
      <c r="K39" s="33">
        <v>0.705443548387096</v>
      </c>
      <c r="L39" s="33"/>
      <c r="M39" s="33"/>
      <c r="N39" s="33"/>
      <c r="O39" s="46">
        <f t="shared" si="25"/>
        <v>0.7054435484</v>
      </c>
      <c r="P39" s="29" t="str">
        <f t="shared" si="26"/>
        <v>#DIV/0!</v>
      </c>
      <c r="Q39" s="29"/>
      <c r="R39" s="29"/>
      <c r="S39" s="63"/>
      <c r="T39" s="63"/>
      <c r="U39" s="63"/>
      <c r="V39" s="29" t="s">
        <v>29</v>
      </c>
      <c r="W39" s="38">
        <v>43798.0</v>
      </c>
      <c r="X39" s="55">
        <v>0.0</v>
      </c>
      <c r="Y39" s="64">
        <v>0.92114375069809</v>
      </c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</row>
    <row r="40">
      <c r="A40" s="18">
        <v>0.7</v>
      </c>
      <c r="B40" s="18">
        <v>0.0</v>
      </c>
      <c r="C40" s="18">
        <v>0.3</v>
      </c>
      <c r="D40" s="18">
        <v>1.0</v>
      </c>
      <c r="E40" s="19" t="s">
        <v>31</v>
      </c>
      <c r="F40" s="24"/>
      <c r="G40" s="24"/>
      <c r="H40" s="24"/>
      <c r="I40" s="24"/>
      <c r="J40" s="24"/>
      <c r="K40" s="24"/>
      <c r="L40" s="24"/>
      <c r="M40" s="24"/>
      <c r="N40" s="24"/>
      <c r="O40" s="24" t="str">
        <f t="shared" si="25"/>
        <v>#DIV/0!</v>
      </c>
      <c r="P40" s="18" t="str">
        <f t="shared" si="26"/>
        <v>#DIV/0!</v>
      </c>
      <c r="Q40" s="18"/>
      <c r="R40" s="18"/>
      <c r="S40" s="24"/>
      <c r="T40" s="24"/>
      <c r="U40" s="24"/>
      <c r="V40" s="24"/>
      <c r="W40" s="24"/>
      <c r="X40" s="59"/>
      <c r="Y40" s="5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</row>
    <row r="41">
      <c r="A41" s="29">
        <v>0.7</v>
      </c>
      <c r="B41" s="29">
        <v>0.0</v>
      </c>
      <c r="C41" s="29">
        <v>0.3</v>
      </c>
      <c r="D41" s="29">
        <v>2.0</v>
      </c>
      <c r="E41" s="31" t="s">
        <v>31</v>
      </c>
      <c r="F41" s="46"/>
      <c r="G41" s="46"/>
      <c r="H41" s="46"/>
      <c r="I41" s="46"/>
      <c r="J41" s="46"/>
      <c r="K41" s="46"/>
      <c r="L41" s="46"/>
      <c r="M41" s="46"/>
      <c r="N41" s="46"/>
      <c r="O41" s="46" t="str">
        <f t="shared" si="25"/>
        <v>#DIV/0!</v>
      </c>
      <c r="P41" s="29" t="str">
        <f t="shared" si="26"/>
        <v>#DIV/0!</v>
      </c>
      <c r="Q41" s="29"/>
      <c r="R41" s="29"/>
      <c r="S41" s="46"/>
      <c r="T41" s="46"/>
      <c r="U41" s="46"/>
      <c r="V41" s="46"/>
      <c r="W41" s="46"/>
      <c r="X41" s="60"/>
      <c r="Y41" s="60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</row>
    <row r="42">
      <c r="A42" s="18">
        <v>0.3</v>
      </c>
      <c r="B42" s="18">
        <v>0.0</v>
      </c>
      <c r="C42" s="18">
        <v>0.7</v>
      </c>
      <c r="D42" s="18">
        <v>1.0</v>
      </c>
      <c r="E42" s="19" t="s">
        <v>31</v>
      </c>
      <c r="F42" s="24"/>
      <c r="G42" s="24"/>
      <c r="H42" s="24"/>
      <c r="I42" s="24"/>
      <c r="J42" s="24"/>
      <c r="K42" s="24"/>
      <c r="L42" s="24"/>
      <c r="M42" s="24"/>
      <c r="N42" s="24"/>
      <c r="O42" s="24" t="str">
        <f t="shared" si="25"/>
        <v>#DIV/0!</v>
      </c>
      <c r="P42" s="18" t="str">
        <f t="shared" si="26"/>
        <v>#DIV/0!</v>
      </c>
      <c r="Q42" s="18"/>
      <c r="R42" s="18"/>
      <c r="S42" s="24"/>
      <c r="T42" s="24"/>
      <c r="U42" s="24"/>
      <c r="V42" s="18" t="s">
        <v>29</v>
      </c>
      <c r="W42" s="26">
        <v>43799.0</v>
      </c>
      <c r="X42" s="59"/>
      <c r="Y42" s="5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</row>
    <row r="43">
      <c r="A43" s="29">
        <v>0.3</v>
      </c>
      <c r="B43" s="29">
        <v>0.0</v>
      </c>
      <c r="C43" s="29">
        <v>0.7</v>
      </c>
      <c r="D43" s="29">
        <v>2.0</v>
      </c>
      <c r="E43" s="31" t="s">
        <v>31</v>
      </c>
      <c r="F43" s="46"/>
      <c r="G43" s="46"/>
      <c r="H43" s="46"/>
      <c r="I43" s="46"/>
      <c r="J43" s="46"/>
      <c r="K43" s="46"/>
      <c r="L43" s="46"/>
      <c r="M43" s="46"/>
      <c r="N43" s="46"/>
      <c r="O43" s="46" t="str">
        <f t="shared" si="25"/>
        <v>#DIV/0!</v>
      </c>
      <c r="P43" s="29" t="str">
        <f t="shared" si="26"/>
        <v>#DIV/0!</v>
      </c>
      <c r="Q43" s="29"/>
      <c r="R43" s="29"/>
      <c r="S43" s="46"/>
      <c r="T43" s="46"/>
      <c r="U43" s="46"/>
      <c r="V43" s="29" t="s">
        <v>29</v>
      </c>
      <c r="W43" s="38">
        <v>43799.0</v>
      </c>
      <c r="X43" s="60"/>
      <c r="Y43" s="60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 t="str">
        <f t="shared" si="25"/>
        <v>#DIV/0!</v>
      </c>
      <c r="P44" s="18" t="str">
        <f t="shared" si="26"/>
        <v>#DIV/0!</v>
      </c>
      <c r="Q44" s="18"/>
      <c r="R44" s="18"/>
      <c r="S44" s="24"/>
      <c r="T44" s="24"/>
      <c r="U44" s="24"/>
      <c r="V44" s="24"/>
      <c r="W44" s="24"/>
      <c r="X44" s="59"/>
      <c r="Y44" s="5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 t="str">
        <f t="shared" si="25"/>
        <v>#DIV/0!</v>
      </c>
      <c r="P45" s="29" t="str">
        <f t="shared" si="26"/>
        <v>#DIV/0!</v>
      </c>
      <c r="Q45" s="29"/>
      <c r="R45" s="29"/>
      <c r="S45" s="46"/>
      <c r="T45" s="46"/>
      <c r="U45" s="46"/>
      <c r="V45" s="46"/>
      <c r="W45" s="46"/>
      <c r="X45" s="60"/>
      <c r="Y45" s="60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</row>
    <row r="46">
      <c r="A46" s="41" t="s">
        <v>41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8"/>
      <c r="V46" s="43"/>
      <c r="W46" s="43"/>
      <c r="X46" s="44"/>
      <c r="Y46" s="44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>
      <c r="A47" s="72">
        <v>0.75</v>
      </c>
      <c r="B47" s="29">
        <v>0.15</v>
      </c>
      <c r="C47" s="73">
        <v>0.1</v>
      </c>
      <c r="D47" s="29">
        <v>1.0</v>
      </c>
      <c r="E47" s="31" t="s">
        <v>31</v>
      </c>
      <c r="F47" s="75">
        <v>1.61035254467691</v>
      </c>
      <c r="G47" s="46"/>
      <c r="H47" s="46"/>
      <c r="I47" s="46"/>
      <c r="J47" s="31">
        <v>1.0E-5</v>
      </c>
      <c r="K47" s="33">
        <v>0.691582661290322</v>
      </c>
      <c r="L47" s="33"/>
      <c r="M47" s="33"/>
      <c r="N47" s="33"/>
      <c r="O47" s="46">
        <f t="shared" ref="O47:O70" si="27">AVERAGE(K47,L47,M47,N47)</f>
        <v>0.6915826613</v>
      </c>
      <c r="P47" s="29" t="str">
        <f t="shared" ref="P47:P70" si="28">STDEV(K47:N47)</f>
        <v>#DIV/0!</v>
      </c>
      <c r="Q47" s="29"/>
      <c r="R47" s="29"/>
      <c r="S47" s="46"/>
      <c r="T47" s="46"/>
      <c r="U47" s="46"/>
      <c r="V47" s="29" t="s">
        <v>29</v>
      </c>
      <c r="W47" s="38">
        <v>43798.0</v>
      </c>
      <c r="X47" s="55">
        <v>0.82746006925053</v>
      </c>
      <c r="Y47" s="55">
        <v>0.913995308835027</v>
      </c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>
      <c r="A48" s="72">
        <v>0.75</v>
      </c>
      <c r="B48" s="18">
        <v>0.15</v>
      </c>
      <c r="C48" s="72">
        <v>0.1</v>
      </c>
      <c r="D48" s="18">
        <v>2.0</v>
      </c>
      <c r="E48" s="19" t="s">
        <v>31</v>
      </c>
      <c r="F48" s="74">
        <v>1.69664241519536</v>
      </c>
      <c r="G48" s="24"/>
      <c r="H48" s="24"/>
      <c r="I48" s="24"/>
      <c r="J48" s="19">
        <v>1.0E-5</v>
      </c>
      <c r="K48" s="20" t="s">
        <v>46</v>
      </c>
      <c r="L48" s="20"/>
      <c r="M48" s="20"/>
      <c r="N48" s="20"/>
      <c r="O48" s="24" t="str">
        <f t="shared" si="27"/>
        <v>#DIV/0!</v>
      </c>
      <c r="P48" s="18" t="str">
        <f t="shared" si="28"/>
        <v>#DIV/0!</v>
      </c>
      <c r="Q48" s="18"/>
      <c r="R48" s="18"/>
      <c r="S48" s="24"/>
      <c r="T48" s="24"/>
      <c r="U48" s="24"/>
      <c r="V48" s="18" t="s">
        <v>29</v>
      </c>
      <c r="W48" s="26">
        <v>43798.0</v>
      </c>
      <c r="X48" s="57">
        <v>0.832290852228303</v>
      </c>
      <c r="Y48" s="57">
        <v>0.916312967720317</v>
      </c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>
      <c r="A49" s="72">
        <v>0.75</v>
      </c>
      <c r="B49" s="29">
        <v>0.15</v>
      </c>
      <c r="C49" s="73">
        <v>0.1</v>
      </c>
      <c r="D49" s="29">
        <v>3.0</v>
      </c>
      <c r="E49" s="31" t="s">
        <v>31</v>
      </c>
      <c r="F49" s="33">
        <v>1.50777006104502</v>
      </c>
      <c r="G49" s="46"/>
      <c r="H49" s="46"/>
      <c r="I49" s="46"/>
      <c r="J49" s="31">
        <v>1.0E-5</v>
      </c>
      <c r="K49" s="33">
        <v>0.711743951612903</v>
      </c>
      <c r="L49" s="33"/>
      <c r="M49" s="33"/>
      <c r="N49" s="33"/>
      <c r="O49" s="46">
        <f t="shared" si="27"/>
        <v>0.7117439516</v>
      </c>
      <c r="P49" s="29" t="str">
        <f t="shared" si="28"/>
        <v>#DIV/0!</v>
      </c>
      <c r="Q49" s="29"/>
      <c r="R49" s="29"/>
      <c r="S49" s="46"/>
      <c r="T49" s="46"/>
      <c r="U49" s="46"/>
      <c r="V49" s="29" t="s">
        <v>29</v>
      </c>
      <c r="W49" s="38">
        <v>43798.0</v>
      </c>
      <c r="X49" s="64">
        <v>0.829917346140958</v>
      </c>
      <c r="Y49" s="64">
        <v>0.917932536579917</v>
      </c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</row>
    <row r="50">
      <c r="A50" s="72">
        <v>0.75</v>
      </c>
      <c r="B50" s="18">
        <v>0.15</v>
      </c>
      <c r="C50" s="72">
        <v>0.1</v>
      </c>
      <c r="D50" s="18">
        <v>4.0</v>
      </c>
      <c r="E50" s="19" t="s">
        <v>31</v>
      </c>
      <c r="F50" s="76">
        <v>1.43704382965745</v>
      </c>
      <c r="G50" s="24"/>
      <c r="H50" s="24"/>
      <c r="I50" s="24"/>
      <c r="J50" s="19">
        <v>1.0E-5</v>
      </c>
      <c r="K50" s="20" t="s">
        <v>46</v>
      </c>
      <c r="L50" s="20"/>
      <c r="M50" s="20"/>
      <c r="N50" s="20"/>
      <c r="O50" s="24" t="str">
        <f t="shared" si="27"/>
        <v>#DIV/0!</v>
      </c>
      <c r="P50" s="18" t="str">
        <f t="shared" si="28"/>
        <v>#DIV/0!</v>
      </c>
      <c r="Q50" s="18"/>
      <c r="R50" s="18"/>
      <c r="S50" s="24"/>
      <c r="T50" s="24"/>
      <c r="U50" s="24"/>
      <c r="V50" s="18" t="s">
        <v>29</v>
      </c>
      <c r="W50" s="26">
        <v>43798.0</v>
      </c>
      <c r="X50" s="64">
        <v>0.835250753937227</v>
      </c>
      <c r="Y50" s="64">
        <v>0.914358315648386</v>
      </c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</row>
    <row r="51">
      <c r="A51" s="72">
        <v>0.75</v>
      </c>
      <c r="B51" s="29">
        <v>0.15</v>
      </c>
      <c r="C51" s="73">
        <v>0.1</v>
      </c>
      <c r="D51" s="29">
        <v>5.0</v>
      </c>
      <c r="E51" s="31" t="s">
        <v>31</v>
      </c>
      <c r="F51" s="33">
        <v>1.48972566706534</v>
      </c>
      <c r="G51" s="46"/>
      <c r="H51" s="46"/>
      <c r="I51" s="46"/>
      <c r="J51" s="31">
        <v>1.0E-5</v>
      </c>
      <c r="K51" s="20" t="s">
        <v>46</v>
      </c>
      <c r="L51" s="20"/>
      <c r="M51" s="20"/>
      <c r="N51" s="20"/>
      <c r="O51" s="46" t="str">
        <f t="shared" si="27"/>
        <v>#DIV/0!</v>
      </c>
      <c r="P51" s="29" t="str">
        <f t="shared" si="28"/>
        <v>#DIV/0!</v>
      </c>
      <c r="Q51" s="29"/>
      <c r="R51" s="29"/>
      <c r="S51" s="46"/>
      <c r="T51" s="46"/>
      <c r="U51" s="46"/>
      <c r="V51" s="29" t="s">
        <v>29</v>
      </c>
      <c r="W51" s="38">
        <v>43798.0</v>
      </c>
      <c r="X51" s="64">
        <v>0.82410923712722</v>
      </c>
      <c r="Y51" s="64">
        <v>0.921813917122752</v>
      </c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</row>
    <row r="52">
      <c r="A52" s="72">
        <v>0.2</v>
      </c>
      <c r="B52" s="18">
        <v>0.6</v>
      </c>
      <c r="C52" s="73">
        <v>0.2</v>
      </c>
      <c r="D52" s="18">
        <v>1.0</v>
      </c>
      <c r="E52" s="19" t="s">
        <v>31</v>
      </c>
      <c r="F52" s="33">
        <v>0.781978604554469</v>
      </c>
      <c r="G52" s="68"/>
      <c r="H52" s="68"/>
      <c r="I52" s="68"/>
      <c r="J52" s="19">
        <v>1.0E-5</v>
      </c>
      <c r="K52" s="33">
        <v>0.708719758064516</v>
      </c>
      <c r="L52" s="33"/>
      <c r="M52" s="33"/>
      <c r="N52" s="33"/>
      <c r="O52" s="24">
        <f t="shared" si="27"/>
        <v>0.7087197581</v>
      </c>
      <c r="P52" s="18" t="str">
        <f t="shared" si="28"/>
        <v>#DIV/0!</v>
      </c>
      <c r="Q52" s="18"/>
      <c r="R52" s="18"/>
      <c r="S52" s="68"/>
      <c r="T52" s="68"/>
      <c r="U52" s="68"/>
      <c r="V52" s="18" t="s">
        <v>29</v>
      </c>
      <c r="W52" s="26">
        <v>43799.0</v>
      </c>
      <c r="X52" s="64">
        <v>0.830336200156372</v>
      </c>
      <c r="Y52" s="64">
        <v>0.915614877694627</v>
      </c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</row>
    <row r="53">
      <c r="A53" s="72">
        <v>0.2</v>
      </c>
      <c r="B53" s="29">
        <v>0.6</v>
      </c>
      <c r="C53" s="73">
        <v>0.2</v>
      </c>
      <c r="D53" s="29">
        <v>2.0</v>
      </c>
      <c r="E53" s="31" t="s">
        <v>31</v>
      </c>
      <c r="F53" s="33">
        <v>0.736003360813398</v>
      </c>
      <c r="G53" s="63"/>
      <c r="H53" s="63"/>
      <c r="I53" s="63"/>
      <c r="J53" s="31">
        <v>1.0E-5</v>
      </c>
      <c r="K53" s="56">
        <v>0.704032258064516</v>
      </c>
      <c r="L53" s="56"/>
      <c r="M53" s="56"/>
      <c r="N53" s="56"/>
      <c r="O53" s="46">
        <f t="shared" si="27"/>
        <v>0.7040322581</v>
      </c>
      <c r="P53" s="29" t="str">
        <f t="shared" si="28"/>
        <v>#DIV/0!</v>
      </c>
      <c r="Q53" s="29"/>
      <c r="R53" s="29"/>
      <c r="S53" s="63"/>
      <c r="T53" s="63"/>
      <c r="U53" s="63"/>
      <c r="V53" s="29" t="s">
        <v>29</v>
      </c>
      <c r="W53" s="38">
        <v>43800.0</v>
      </c>
      <c r="X53" s="64">
        <v>0.838936669272869</v>
      </c>
      <c r="Y53" s="64">
        <v>0.918016307383</v>
      </c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</row>
    <row r="54">
      <c r="A54" s="72">
        <v>0.2</v>
      </c>
      <c r="B54" s="18">
        <v>0.2</v>
      </c>
      <c r="C54" s="18">
        <v>0.6</v>
      </c>
      <c r="D54" s="18">
        <v>1.0</v>
      </c>
      <c r="E54" s="19" t="s">
        <v>31</v>
      </c>
      <c r="F54" s="68"/>
      <c r="G54" s="68"/>
      <c r="H54" s="68"/>
      <c r="I54" s="68"/>
      <c r="J54" s="68"/>
      <c r="K54" s="68"/>
      <c r="L54" s="68"/>
      <c r="M54" s="68"/>
      <c r="N54" s="68"/>
      <c r="O54" s="24" t="str">
        <f t="shared" si="27"/>
        <v>#DIV/0!</v>
      </c>
      <c r="P54" s="18" t="str">
        <f t="shared" si="28"/>
        <v>#DIV/0!</v>
      </c>
      <c r="Q54" s="18"/>
      <c r="R54" s="18"/>
      <c r="S54" s="68"/>
      <c r="T54" s="68"/>
      <c r="U54" s="68"/>
      <c r="V54" s="68"/>
      <c r="W54" s="68"/>
      <c r="X54" s="79"/>
      <c r="Y54" s="79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</row>
    <row r="55">
      <c r="A55" s="72">
        <v>0.2</v>
      </c>
      <c r="B55" s="29">
        <v>0.2</v>
      </c>
      <c r="C55" s="29">
        <v>0.6</v>
      </c>
      <c r="D55" s="29">
        <v>2.0</v>
      </c>
      <c r="E55" s="31" t="s">
        <v>31</v>
      </c>
      <c r="F55" s="63"/>
      <c r="G55" s="63"/>
      <c r="H55" s="63"/>
      <c r="I55" s="63"/>
      <c r="J55" s="63"/>
      <c r="K55" s="63"/>
      <c r="L55" s="63"/>
      <c r="M55" s="63"/>
      <c r="N55" s="63"/>
      <c r="O55" s="46" t="str">
        <f t="shared" si="27"/>
        <v>#DIV/0!</v>
      </c>
      <c r="P55" s="29" t="str">
        <f t="shared" si="28"/>
        <v>#DIV/0!</v>
      </c>
      <c r="Q55" s="29"/>
      <c r="R55" s="29"/>
      <c r="S55" s="63"/>
      <c r="T55" s="63"/>
      <c r="U55" s="63"/>
      <c r="V55" s="63"/>
      <c r="W55" s="63"/>
      <c r="X55" s="78"/>
      <c r="Y55" s="78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24" t="str">
        <f t="shared" si="27"/>
        <v>#DIV/0!</v>
      </c>
      <c r="P56" s="18" t="str">
        <f t="shared" si="28"/>
        <v>#DIV/0!</v>
      </c>
      <c r="Q56" s="18"/>
      <c r="R56" s="18"/>
      <c r="S56" s="68"/>
      <c r="T56" s="68"/>
      <c r="U56" s="68"/>
      <c r="V56" s="68"/>
      <c r="W56" s="68"/>
      <c r="X56" s="79"/>
      <c r="Y56" s="79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 t="str">
        <f t="shared" si="27"/>
        <v>#DIV/0!</v>
      </c>
      <c r="P57" s="29" t="str">
        <f t="shared" si="28"/>
        <v>#DIV/0!</v>
      </c>
      <c r="Q57" s="29"/>
      <c r="R57" s="29"/>
      <c r="S57" s="46"/>
      <c r="T57" s="46"/>
      <c r="U57" s="46"/>
      <c r="V57" s="46"/>
      <c r="W57" s="46"/>
      <c r="X57" s="60"/>
      <c r="Y57" s="60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 t="str">
        <f t="shared" si="27"/>
        <v>#DIV/0!</v>
      </c>
      <c r="P58" s="18" t="str">
        <f t="shared" si="28"/>
        <v>#DIV/0!</v>
      </c>
      <c r="Q58" s="18"/>
      <c r="R58" s="18"/>
      <c r="S58" s="24"/>
      <c r="T58" s="24"/>
      <c r="U58" s="24"/>
      <c r="V58" s="24"/>
      <c r="W58" s="24"/>
      <c r="X58" s="59"/>
      <c r="Y58" s="59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</row>
    <row r="59">
      <c r="A59" s="71" t="s">
        <v>43</v>
      </c>
      <c r="B59" s="71" t="s">
        <v>39</v>
      </c>
      <c r="C59" s="71" t="s">
        <v>40</v>
      </c>
      <c r="D59" s="29" t="s">
        <v>27</v>
      </c>
      <c r="E59" s="29" t="s">
        <v>27</v>
      </c>
      <c r="F59" s="29" t="s">
        <v>27</v>
      </c>
      <c r="G59" s="29" t="s">
        <v>27</v>
      </c>
      <c r="H59" s="29" t="s">
        <v>27</v>
      </c>
      <c r="I59" s="29" t="s">
        <v>27</v>
      </c>
      <c r="J59" s="29" t="s">
        <v>27</v>
      </c>
      <c r="K59" s="29" t="s">
        <v>27</v>
      </c>
      <c r="L59" s="29"/>
      <c r="M59" s="29"/>
      <c r="N59" s="29"/>
      <c r="O59" s="46" t="str">
        <f t="shared" si="27"/>
        <v>#DIV/0!</v>
      </c>
      <c r="P59" s="29" t="str">
        <f t="shared" si="28"/>
        <v>#DIV/0!</v>
      </c>
      <c r="Q59" s="29"/>
      <c r="R59" s="29"/>
      <c r="S59" s="29"/>
      <c r="T59" s="29"/>
      <c r="U59" s="29" t="s">
        <v>27</v>
      </c>
      <c r="V59" s="29" t="s">
        <v>27</v>
      </c>
      <c r="W59" s="29" t="s">
        <v>27</v>
      </c>
      <c r="X59" s="16"/>
      <c r="Y59" s="16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</row>
    <row r="60">
      <c r="A60" s="18">
        <v>0.4</v>
      </c>
      <c r="B60" s="18">
        <v>0.3</v>
      </c>
      <c r="C60" s="18">
        <v>0.3</v>
      </c>
      <c r="D60" s="18">
        <v>1.0</v>
      </c>
      <c r="E60" s="19" t="s">
        <v>31</v>
      </c>
      <c r="F60" s="18">
        <v>1.05754797155567</v>
      </c>
      <c r="G60" s="18">
        <v>2.06415638288316</v>
      </c>
      <c r="H60" s="18">
        <v>0.499444880065131</v>
      </c>
      <c r="I60" s="18">
        <v>0.273506514609565</v>
      </c>
      <c r="J60" s="19">
        <v>1.0E-5</v>
      </c>
      <c r="K60" s="18">
        <v>0.714868951612903</v>
      </c>
      <c r="L60" s="18"/>
      <c r="M60" s="18"/>
      <c r="N60" s="18"/>
      <c r="O60" s="24">
        <f t="shared" si="27"/>
        <v>0.7148689516</v>
      </c>
      <c r="P60" s="18" t="str">
        <f t="shared" si="28"/>
        <v>#DIV/0!</v>
      </c>
      <c r="Q60" s="18"/>
      <c r="R60" s="18"/>
      <c r="S60" s="18"/>
      <c r="T60" s="18"/>
      <c r="U60" s="18" t="s">
        <v>27</v>
      </c>
      <c r="V60" s="18" t="s">
        <v>35</v>
      </c>
      <c r="W60" s="26">
        <v>43798.0</v>
      </c>
      <c r="X60" s="27" t="s">
        <v>44</v>
      </c>
      <c r="Y60" s="27" t="s">
        <v>45</v>
      </c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</row>
    <row r="61">
      <c r="A61" s="29">
        <v>0.4</v>
      </c>
      <c r="B61" s="29">
        <v>0.3</v>
      </c>
      <c r="C61" s="29">
        <v>0.3</v>
      </c>
      <c r="D61" s="29">
        <v>2.0</v>
      </c>
      <c r="E61" s="73" t="s">
        <v>31</v>
      </c>
      <c r="F61" s="29">
        <v>1.00140930133265</v>
      </c>
      <c r="G61" s="29">
        <v>1.93503254047193</v>
      </c>
      <c r="H61" s="29">
        <v>0.48735240555167</v>
      </c>
      <c r="I61" s="29">
        <v>0.270635211594606</v>
      </c>
      <c r="J61" s="31">
        <v>1.0E-5</v>
      </c>
      <c r="K61" s="29">
        <v>0.70070564516129</v>
      </c>
      <c r="L61" s="29"/>
      <c r="M61" s="29"/>
      <c r="N61" s="29"/>
      <c r="O61" s="46">
        <f t="shared" si="27"/>
        <v>0.7007056452</v>
      </c>
      <c r="P61" s="29" t="str">
        <f t="shared" si="28"/>
        <v>#DIV/0!</v>
      </c>
      <c r="Q61" s="29"/>
      <c r="R61" s="29"/>
      <c r="S61" s="29"/>
      <c r="T61" s="29"/>
      <c r="U61" s="29" t="s">
        <v>27</v>
      </c>
      <c r="V61" s="29" t="s">
        <v>35</v>
      </c>
      <c r="W61" s="38">
        <v>43798.0</v>
      </c>
      <c r="X61" s="16"/>
      <c r="Y61" s="16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</row>
    <row r="62">
      <c r="A62" s="18">
        <v>0.4</v>
      </c>
      <c r="B62" s="18">
        <v>0.3</v>
      </c>
      <c r="C62" s="18">
        <v>0.3</v>
      </c>
      <c r="D62" s="18">
        <v>3.0</v>
      </c>
      <c r="E62" s="72" t="s">
        <v>31</v>
      </c>
      <c r="F62" s="18">
        <v>1.00169981191469</v>
      </c>
      <c r="G62" s="18">
        <v>1.95086249722876</v>
      </c>
      <c r="H62" s="18">
        <v>0.473705523093007</v>
      </c>
      <c r="I62" s="18">
        <v>0.26414385365096</v>
      </c>
      <c r="J62" s="19">
        <v>1.0E-5</v>
      </c>
      <c r="K62" s="18">
        <v>0.6990423387096</v>
      </c>
      <c r="L62" s="18"/>
      <c r="M62" s="18"/>
      <c r="N62" s="18"/>
      <c r="O62" s="24">
        <f t="shared" si="27"/>
        <v>0.6990423387</v>
      </c>
      <c r="P62" s="18" t="str">
        <f t="shared" si="28"/>
        <v>#DIV/0!</v>
      </c>
      <c r="Q62" s="18"/>
      <c r="R62" s="18"/>
      <c r="S62" s="18"/>
      <c r="T62" s="18"/>
      <c r="U62" s="18" t="s">
        <v>27</v>
      </c>
      <c r="V62" s="18" t="s">
        <v>35</v>
      </c>
      <c r="W62" s="26">
        <v>43798.0</v>
      </c>
      <c r="X62" s="44"/>
      <c r="Y62" s="44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</row>
    <row r="63">
      <c r="A63" s="29">
        <v>0.4</v>
      </c>
      <c r="B63" s="29">
        <v>0.3</v>
      </c>
      <c r="C63" s="29">
        <v>0.3</v>
      </c>
      <c r="D63" s="29">
        <v>4.0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 t="str">
        <f t="shared" si="27"/>
        <v>#DIV/0!</v>
      </c>
      <c r="P63" s="29" t="str">
        <f t="shared" si="28"/>
        <v>#DIV/0!</v>
      </c>
      <c r="Q63" s="29"/>
      <c r="R63" s="29"/>
      <c r="S63" s="46"/>
      <c r="T63" s="46"/>
      <c r="U63" s="46"/>
      <c r="V63" s="46"/>
      <c r="W63" s="46"/>
      <c r="X63" s="60"/>
      <c r="Y63" s="60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</row>
    <row r="64">
      <c r="A64" s="18">
        <v>0.4</v>
      </c>
      <c r="B64" s="18">
        <v>0.3</v>
      </c>
      <c r="C64" s="18">
        <v>0.3</v>
      </c>
      <c r="D64" s="18">
        <v>5.0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 t="str">
        <f t="shared" si="27"/>
        <v>#DIV/0!</v>
      </c>
      <c r="P64" s="18" t="str">
        <f t="shared" si="28"/>
        <v>#DIV/0!</v>
      </c>
      <c r="Q64" s="18"/>
      <c r="R64" s="18"/>
      <c r="S64" s="24"/>
      <c r="T64" s="24"/>
      <c r="U64" s="24"/>
      <c r="V64" s="24"/>
      <c r="W64" s="24"/>
      <c r="X64" s="27"/>
      <c r="Y64" s="27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</row>
    <row r="65">
      <c r="A65" s="29">
        <v>0.2</v>
      </c>
      <c r="B65" s="29">
        <v>0.4</v>
      </c>
      <c r="C65" s="29">
        <v>0.4</v>
      </c>
      <c r="D65" s="29">
        <v>1.0</v>
      </c>
      <c r="E65" s="31" t="s">
        <v>31</v>
      </c>
      <c r="F65" s="33">
        <v>0.734395</v>
      </c>
      <c r="G65" s="33">
        <v>2.158062</v>
      </c>
      <c r="H65" s="33">
        <v>0.489279</v>
      </c>
      <c r="I65" s="33">
        <v>0.267678</v>
      </c>
      <c r="J65" s="31">
        <v>1.0E-5</v>
      </c>
      <c r="K65" s="29">
        <v>0.689717741935</v>
      </c>
      <c r="L65" s="29"/>
      <c r="M65" s="29"/>
      <c r="N65" s="29"/>
      <c r="O65" s="46">
        <f t="shared" si="27"/>
        <v>0.6897177419</v>
      </c>
      <c r="P65" s="29" t="str">
        <f t="shared" si="28"/>
        <v>#DIV/0!</v>
      </c>
      <c r="Q65" s="29"/>
      <c r="R65" s="29"/>
      <c r="S65" s="29"/>
      <c r="T65" s="29"/>
      <c r="U65" s="29" t="s">
        <v>27</v>
      </c>
      <c r="V65" s="29" t="s">
        <v>35</v>
      </c>
      <c r="W65" s="38">
        <v>43798.0</v>
      </c>
      <c r="X65" s="64">
        <v>0.835585837149558</v>
      </c>
      <c r="Y65" s="64">
        <v>0.920166424662124</v>
      </c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</row>
    <row r="66">
      <c r="A66" s="18">
        <v>0.2</v>
      </c>
      <c r="B66" s="18">
        <v>0.4</v>
      </c>
      <c r="C66" s="18">
        <v>0.4</v>
      </c>
      <c r="D66" s="18">
        <v>2.0</v>
      </c>
      <c r="E66" s="19" t="s">
        <v>31</v>
      </c>
      <c r="F66" s="76">
        <v>0.682081</v>
      </c>
      <c r="G66" s="76">
        <v>1.921741</v>
      </c>
      <c r="H66" s="76">
        <v>0.484863</v>
      </c>
      <c r="I66" s="76">
        <v>0.259467</v>
      </c>
      <c r="J66" s="19">
        <v>1.0E-5</v>
      </c>
      <c r="K66" s="47">
        <v>0.72101814516129</v>
      </c>
      <c r="L66" s="47"/>
      <c r="M66" s="47"/>
      <c r="N66" s="47"/>
      <c r="O66" s="24">
        <f t="shared" si="27"/>
        <v>0.7210181452</v>
      </c>
      <c r="P66" s="18" t="str">
        <f t="shared" si="28"/>
        <v>#DIV/0!</v>
      </c>
      <c r="Q66" s="18"/>
      <c r="R66" s="18"/>
      <c r="S66" s="18"/>
      <c r="T66" s="18"/>
      <c r="U66" s="18" t="s">
        <v>27</v>
      </c>
      <c r="V66" s="18" t="s">
        <v>35</v>
      </c>
      <c r="W66" s="26">
        <v>43798.0</v>
      </c>
      <c r="X66" s="64">
        <v>0.838489891656428</v>
      </c>
      <c r="Y66" s="64">
        <v>0.923908187199821</v>
      </c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</row>
    <row r="67">
      <c r="A67" s="29">
        <v>0.2</v>
      </c>
      <c r="B67" s="29">
        <v>0.4</v>
      </c>
      <c r="C67" s="29">
        <v>0.4</v>
      </c>
      <c r="D67" s="29">
        <v>3.0</v>
      </c>
      <c r="E67" s="31" t="s">
        <v>31</v>
      </c>
      <c r="F67" s="33">
        <v>0.691468</v>
      </c>
      <c r="G67" s="33">
        <v>1.987905</v>
      </c>
      <c r="H67" s="33">
        <v>0.474986</v>
      </c>
      <c r="I67" s="33">
        <v>0.259732</v>
      </c>
      <c r="J67" s="31">
        <v>1.0E-5</v>
      </c>
      <c r="K67" s="29">
        <v>0.713155241935483</v>
      </c>
      <c r="L67" s="29"/>
      <c r="M67" s="29"/>
      <c r="N67" s="29"/>
      <c r="O67" s="46">
        <f t="shared" si="27"/>
        <v>0.7131552419</v>
      </c>
      <c r="P67" s="29" t="str">
        <f t="shared" si="28"/>
        <v>#DIV/0!</v>
      </c>
      <c r="Q67" s="29"/>
      <c r="R67" s="29"/>
      <c r="S67" s="29"/>
      <c r="T67" s="29"/>
      <c r="U67" s="29" t="s">
        <v>27</v>
      </c>
      <c r="V67" s="29" t="s">
        <v>35</v>
      </c>
      <c r="W67" s="38">
        <v>43798.0</v>
      </c>
      <c r="X67" s="64">
        <v>0.843125209427007</v>
      </c>
      <c r="Y67" s="64">
        <v>0.923265944376186</v>
      </c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</row>
    <row r="68">
      <c r="A68" s="18">
        <v>0.2</v>
      </c>
      <c r="B68" s="18">
        <v>0.4</v>
      </c>
      <c r="C68" s="18">
        <v>0.4</v>
      </c>
      <c r="D68" s="18">
        <v>4.0</v>
      </c>
      <c r="E68" s="19" t="s">
        <v>31</v>
      </c>
      <c r="F68" s="24"/>
      <c r="G68" s="24"/>
      <c r="H68" s="24"/>
      <c r="I68" s="24"/>
      <c r="J68" s="19">
        <v>1.0E-5</v>
      </c>
      <c r="K68" s="24"/>
      <c r="L68" s="24"/>
      <c r="M68" s="24"/>
      <c r="N68" s="24"/>
      <c r="O68" s="24" t="str">
        <f t="shared" si="27"/>
        <v>#DIV/0!</v>
      </c>
      <c r="P68" s="18" t="str">
        <f t="shared" si="28"/>
        <v>#DIV/0!</v>
      </c>
      <c r="Q68" s="18"/>
      <c r="R68" s="18"/>
      <c r="S68" s="18"/>
      <c r="T68" s="18"/>
      <c r="U68" s="18" t="s">
        <v>27</v>
      </c>
      <c r="V68" s="18" t="s">
        <v>35</v>
      </c>
      <c r="W68" s="26">
        <v>43798.0</v>
      </c>
      <c r="X68" s="44"/>
      <c r="Y68" s="44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</row>
    <row r="69">
      <c r="A69" s="29">
        <v>0.2</v>
      </c>
      <c r="B69" s="29">
        <v>0.4</v>
      </c>
      <c r="C69" s="29">
        <v>0.4</v>
      </c>
      <c r="D69" s="29">
        <v>5.0</v>
      </c>
      <c r="E69" s="31" t="s">
        <v>31</v>
      </c>
      <c r="F69" s="46"/>
      <c r="G69" s="46"/>
      <c r="H69" s="46"/>
      <c r="I69" s="46"/>
      <c r="J69" s="31">
        <v>1.0E-5</v>
      </c>
      <c r="K69" s="46"/>
      <c r="L69" s="46"/>
      <c r="M69" s="46"/>
      <c r="N69" s="46"/>
      <c r="O69" s="46" t="str">
        <f t="shared" si="27"/>
        <v>#DIV/0!</v>
      </c>
      <c r="P69" s="29" t="str">
        <f t="shared" si="28"/>
        <v>#DIV/0!</v>
      </c>
      <c r="Q69" s="29"/>
      <c r="R69" s="29"/>
      <c r="S69" s="29"/>
      <c r="T69" s="29"/>
      <c r="U69" s="29"/>
      <c r="V69" s="29" t="s">
        <v>35</v>
      </c>
      <c r="W69" s="38">
        <v>43798.0</v>
      </c>
      <c r="X69" s="16"/>
      <c r="Y69" s="16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 t="str">
        <f t="shared" si="27"/>
        <v>#DIV/0!</v>
      </c>
      <c r="P70" s="18" t="str">
        <f t="shared" si="28"/>
        <v>#DIV/0!</v>
      </c>
      <c r="Q70" s="18"/>
      <c r="R70" s="18"/>
      <c r="S70" s="24"/>
      <c r="T70" s="24"/>
      <c r="U70" s="24"/>
      <c r="V70" s="24"/>
      <c r="W70" s="24"/>
      <c r="X70" s="59"/>
      <c r="Y70" s="59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</sheetData>
  <mergeCells count="17">
    <mergeCell ref="U1:U2"/>
    <mergeCell ref="Q2:R2"/>
    <mergeCell ref="S2:T2"/>
    <mergeCell ref="A3:U3"/>
    <mergeCell ref="A7:U7"/>
    <mergeCell ref="A12:U12"/>
    <mergeCell ref="A17:U17"/>
    <mergeCell ref="A25:U25"/>
    <mergeCell ref="A35:U35"/>
    <mergeCell ref="A46:U46"/>
    <mergeCell ref="A1:C1"/>
    <mergeCell ref="D1:E1"/>
    <mergeCell ref="F1:I1"/>
    <mergeCell ref="J1:T1"/>
    <mergeCell ref="V1:W1"/>
    <mergeCell ref="X1:X2"/>
    <mergeCell ref="Y1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  <col customWidth="1" min="11" max="11" width="15.86"/>
    <col customWidth="1" min="12" max="14" width="15.29"/>
  </cols>
  <sheetData>
    <row r="1">
      <c r="A1" s="1" t="s">
        <v>0</v>
      </c>
      <c r="B1" s="2"/>
      <c r="C1" s="3"/>
      <c r="D1" s="1" t="s">
        <v>1</v>
      </c>
      <c r="E1" s="3"/>
      <c r="F1" s="1" t="s">
        <v>2</v>
      </c>
      <c r="G1" s="2"/>
      <c r="H1" s="2"/>
      <c r="I1" s="3"/>
      <c r="J1" s="1" t="s">
        <v>3</v>
      </c>
      <c r="K1" s="2"/>
      <c r="L1" s="2"/>
      <c r="M1" s="2"/>
      <c r="N1" s="2"/>
      <c r="O1" s="2"/>
      <c r="P1" s="2"/>
      <c r="Q1" s="2"/>
      <c r="R1" s="3"/>
      <c r="S1" s="4"/>
      <c r="T1" s="4"/>
      <c r="U1" s="5" t="s">
        <v>4</v>
      </c>
      <c r="V1" s="1" t="s">
        <v>5</v>
      </c>
      <c r="W1" s="3"/>
      <c r="X1" s="5" t="s">
        <v>6</v>
      </c>
      <c r="Y1" s="5" t="s">
        <v>7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1" t="s">
        <v>21</v>
      </c>
      <c r="R2" s="8"/>
      <c r="S2" s="4"/>
      <c r="T2" s="4"/>
      <c r="U2" s="9"/>
      <c r="V2" s="4" t="s">
        <v>23</v>
      </c>
      <c r="W2" s="4" t="s">
        <v>25</v>
      </c>
      <c r="X2" s="9"/>
      <c r="Y2" s="9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>
      <c r="A3" s="11" t="s">
        <v>26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4"/>
      <c r="W3" s="14"/>
      <c r="X3" s="15"/>
      <c r="Y3" s="16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>
      <c r="A4" s="18">
        <v>0.0</v>
      </c>
      <c r="B4" s="18">
        <v>0.0</v>
      </c>
      <c r="C4" s="18">
        <v>0.0</v>
      </c>
      <c r="D4" s="18" t="s">
        <v>27</v>
      </c>
      <c r="E4" s="18" t="s">
        <v>27</v>
      </c>
      <c r="F4" s="18" t="s">
        <v>27</v>
      </c>
      <c r="G4" s="18" t="s">
        <v>27</v>
      </c>
      <c r="H4" s="18" t="s">
        <v>27</v>
      </c>
      <c r="I4" s="18" t="s">
        <v>27</v>
      </c>
      <c r="J4" s="19">
        <v>0.01</v>
      </c>
      <c r="K4" s="21">
        <v>0.677217741935483</v>
      </c>
      <c r="L4" s="22">
        <v>0.652167338709677</v>
      </c>
      <c r="M4" s="20">
        <v>0.652066532258064</v>
      </c>
      <c r="N4" s="23">
        <v>0.645866935483871</v>
      </c>
      <c r="O4" s="25">
        <f t="shared" ref="O4:O5" si="1">AVERAGE(K4,L4,M4,N4)</f>
        <v>0.6568296371</v>
      </c>
      <c r="P4" s="18">
        <f t="shared" ref="P4:P5" si="2">STDEV(K4:N4)</f>
        <v>0.01390778966</v>
      </c>
      <c r="Q4" s="18">
        <f t="shared" ref="Q4:Q5" si="3">O4-2.3534*P4/SQRT(4)</f>
        <v>0.640464341</v>
      </c>
      <c r="R4" s="18">
        <f t="shared" ref="R4:R5" si="4">O4+2.3534*P4/SQRT(4)</f>
        <v>0.6731949332</v>
      </c>
      <c r="S4" s="18">
        <f t="shared" ref="S4:S5" si="5">O4-1.925*P4/SQRT(4)</f>
        <v>0.6434433896</v>
      </c>
      <c r="T4" s="18">
        <f t="shared" ref="T4:T5" si="6">O4+1.925*P4/SQRT(4)</f>
        <v>0.6702158846</v>
      </c>
      <c r="U4" s="18" t="s">
        <v>27</v>
      </c>
      <c r="V4" s="18" t="s">
        <v>28</v>
      </c>
      <c r="W4" s="26">
        <v>43807.0</v>
      </c>
      <c r="X4" s="27" t="s">
        <v>27</v>
      </c>
      <c r="Y4" s="27" t="s">
        <v>27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>
      <c r="A5" s="29">
        <v>0.0</v>
      </c>
      <c r="B5" s="29">
        <v>0.0</v>
      </c>
      <c r="C5" s="29">
        <v>0.0</v>
      </c>
      <c r="D5" s="29" t="s">
        <v>27</v>
      </c>
      <c r="E5" s="29" t="s">
        <v>27</v>
      </c>
      <c r="F5" s="29" t="s">
        <v>27</v>
      </c>
      <c r="G5" s="29" t="s">
        <v>27</v>
      </c>
      <c r="H5" s="29" t="s">
        <v>27</v>
      </c>
      <c r="I5" s="29" t="s">
        <v>27</v>
      </c>
      <c r="J5" s="31">
        <v>1.0E-5</v>
      </c>
      <c r="K5" s="33"/>
      <c r="L5" s="33"/>
      <c r="M5" s="22"/>
      <c r="N5" s="33"/>
      <c r="O5" s="36" t="str">
        <f t="shared" si="1"/>
        <v>#DIV/0!</v>
      </c>
      <c r="P5" s="29" t="str">
        <f t="shared" si="2"/>
        <v>#DIV/0!</v>
      </c>
      <c r="Q5" s="29" t="str">
        <f t="shared" si="3"/>
        <v>#DIV/0!</v>
      </c>
      <c r="R5" s="29" t="str">
        <f t="shared" si="4"/>
        <v>#DIV/0!</v>
      </c>
      <c r="S5" s="29" t="str">
        <f t="shared" si="5"/>
        <v>#DIV/0!</v>
      </c>
      <c r="T5" s="29" t="str">
        <f t="shared" si="6"/>
        <v>#DIV/0!</v>
      </c>
      <c r="U5" s="29" t="s">
        <v>27</v>
      </c>
      <c r="V5" s="29" t="s">
        <v>29</v>
      </c>
      <c r="W5" s="38">
        <v>43800.0</v>
      </c>
      <c r="X5" s="15" t="s">
        <v>27</v>
      </c>
      <c r="Y5" s="15" t="s">
        <v>27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>
      <c r="A6" s="41" t="s">
        <v>30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8"/>
      <c r="V6" s="43"/>
      <c r="W6" s="43"/>
      <c r="X6" s="44"/>
      <c r="Y6" s="44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>
      <c r="A7" s="29">
        <v>0.0</v>
      </c>
      <c r="B7" s="29">
        <v>1.0</v>
      </c>
      <c r="C7" s="29">
        <v>0.0</v>
      </c>
      <c r="D7" s="29">
        <v>2.0</v>
      </c>
      <c r="E7" s="31" t="s">
        <v>31</v>
      </c>
      <c r="F7" s="29">
        <v>0.4135</v>
      </c>
      <c r="G7" s="29">
        <v>0.0</v>
      </c>
      <c r="H7" s="29">
        <v>0.4135</v>
      </c>
      <c r="I7" s="29">
        <v>0.0</v>
      </c>
      <c r="J7" s="45">
        <v>0.01</v>
      </c>
      <c r="K7" s="21">
        <v>0.605090725806451</v>
      </c>
      <c r="L7" s="21">
        <v>0.617691532258064</v>
      </c>
      <c r="M7" s="21">
        <v>0.604939516129032</v>
      </c>
      <c r="N7" s="21">
        <v>0.614667338709677</v>
      </c>
      <c r="O7" s="36">
        <f t="shared" ref="O7:O9" si="7">AVERAGE(K7,L7,M7,N7)</f>
        <v>0.6105972782</v>
      </c>
      <c r="P7" s="29">
        <f t="shared" ref="P7:P9" si="8">STDEV(K7:N7)</f>
        <v>0.006563185815</v>
      </c>
      <c r="Q7" s="29">
        <f t="shared" ref="Q7:Q9" si="9">O7-2.3534*P7/SQRT(4)</f>
        <v>0.6028743775</v>
      </c>
      <c r="R7" s="29">
        <f t="shared" ref="R7:R9" si="10">O7+2.3534*P7/SQRT(4)</f>
        <v>0.618320179</v>
      </c>
      <c r="S7" s="29">
        <f t="shared" ref="S7:S9" si="11">O7-1.925*P7/SQRT(4)</f>
        <v>0.6042802119</v>
      </c>
      <c r="T7" s="29">
        <f t="shared" ref="T7:T9" si="12">O7+1.925*P7/SQRT(4)</f>
        <v>0.6169143446</v>
      </c>
      <c r="U7" s="46"/>
      <c r="V7" s="29" t="s">
        <v>28</v>
      </c>
      <c r="W7" s="38">
        <v>43807.0</v>
      </c>
      <c r="X7" s="15">
        <v>0.857617558360326</v>
      </c>
      <c r="Y7" s="15">
        <v>0.0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>
      <c r="A8" s="18">
        <v>0.0</v>
      </c>
      <c r="B8" s="18">
        <v>1.0</v>
      </c>
      <c r="C8" s="18">
        <v>0.0</v>
      </c>
      <c r="D8" s="18">
        <v>3.0</v>
      </c>
      <c r="E8" s="19" t="s">
        <v>31</v>
      </c>
      <c r="F8" s="18">
        <v>0.4047</v>
      </c>
      <c r="G8" s="18">
        <v>0.0</v>
      </c>
      <c r="H8" s="18">
        <v>0.4047</v>
      </c>
      <c r="I8" s="18">
        <v>0.0</v>
      </c>
      <c r="J8" s="48">
        <v>0.01</v>
      </c>
      <c r="K8" s="21">
        <v>0.597026209677419</v>
      </c>
      <c r="L8" s="21">
        <v>0.601764112903225</v>
      </c>
      <c r="M8" s="18"/>
      <c r="N8" s="18"/>
      <c r="O8" s="24">
        <f t="shared" si="7"/>
        <v>0.5993951613</v>
      </c>
      <c r="P8" s="18">
        <f t="shared" si="8"/>
        <v>0.0033502035</v>
      </c>
      <c r="Q8" s="18">
        <f t="shared" si="9"/>
        <v>0.5954529768</v>
      </c>
      <c r="R8" s="18">
        <f t="shared" si="10"/>
        <v>0.6033373457</v>
      </c>
      <c r="S8" s="18">
        <f t="shared" si="11"/>
        <v>0.5961705904</v>
      </c>
      <c r="T8" s="18">
        <f t="shared" si="12"/>
        <v>0.6026197322</v>
      </c>
      <c r="U8" s="24"/>
      <c r="V8" s="18" t="s">
        <v>28</v>
      </c>
      <c r="W8" s="26">
        <v>43800.0</v>
      </c>
      <c r="X8" s="27">
        <v>0.862671730146319</v>
      </c>
      <c r="Y8" s="27">
        <v>0.0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>
      <c r="A9" s="29">
        <v>0.0</v>
      </c>
      <c r="B9" s="29">
        <v>1.0</v>
      </c>
      <c r="C9" s="29">
        <v>0.0</v>
      </c>
      <c r="D9" s="29">
        <v>5.0</v>
      </c>
      <c r="E9" s="31" t="s">
        <v>31</v>
      </c>
      <c r="F9" s="29" t="s">
        <v>32</v>
      </c>
      <c r="G9" s="29">
        <v>0.0</v>
      </c>
      <c r="H9" s="29" t="s">
        <v>32</v>
      </c>
      <c r="I9" s="29">
        <v>0.0</v>
      </c>
      <c r="J9" s="31">
        <v>1.0E-5</v>
      </c>
      <c r="K9" s="29"/>
      <c r="L9" s="29"/>
      <c r="M9" s="29"/>
      <c r="N9" s="29"/>
      <c r="O9" s="46" t="str">
        <f t="shared" si="7"/>
        <v>#DIV/0!</v>
      </c>
      <c r="P9" s="29" t="str">
        <f t="shared" si="8"/>
        <v>#DIV/0!</v>
      </c>
      <c r="Q9" s="29" t="str">
        <f t="shared" si="9"/>
        <v>#DIV/0!</v>
      </c>
      <c r="R9" s="29" t="str">
        <f t="shared" si="10"/>
        <v>#DIV/0!</v>
      </c>
      <c r="S9" s="29" t="str">
        <f t="shared" si="11"/>
        <v>#DIV/0!</v>
      </c>
      <c r="T9" s="29" t="str">
        <f t="shared" si="12"/>
        <v>#DIV/0!</v>
      </c>
      <c r="U9" s="46"/>
      <c r="V9" s="29" t="s">
        <v>28</v>
      </c>
      <c r="W9" s="38">
        <v>43799.0</v>
      </c>
      <c r="X9" s="15" t="s">
        <v>32</v>
      </c>
      <c r="Y9" s="15">
        <v>0.0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>
      <c r="A10" s="41" t="s">
        <v>33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8"/>
      <c r="V10" s="43"/>
      <c r="W10" s="26"/>
      <c r="X10" s="44"/>
      <c r="Y10" s="44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>
      <c r="A11" s="29">
        <v>0.0</v>
      </c>
      <c r="B11" s="29">
        <v>0.0</v>
      </c>
      <c r="C11" s="29">
        <v>1.0</v>
      </c>
      <c r="D11" s="29">
        <v>2.0</v>
      </c>
      <c r="E11" s="31" t="s">
        <v>31</v>
      </c>
      <c r="F11" s="20">
        <v>0.1655</v>
      </c>
      <c r="G11" s="29">
        <v>0.0</v>
      </c>
      <c r="H11" s="29">
        <v>0.0</v>
      </c>
      <c r="I11" s="20">
        <v>0.1655</v>
      </c>
      <c r="J11" s="31">
        <v>1.0E-5</v>
      </c>
      <c r="K11" s="29"/>
      <c r="L11" s="29"/>
      <c r="M11" s="29"/>
      <c r="N11" s="29"/>
      <c r="O11" s="46" t="str">
        <f t="shared" ref="O11:O13" si="13">AVERAGE(K11,L11,M11,N11)</f>
        <v>#DIV/0!</v>
      </c>
      <c r="P11" s="29" t="str">
        <f t="shared" ref="P11:P13" si="14">STDEV(K11:N11)</f>
        <v>#DIV/0!</v>
      </c>
      <c r="Q11" s="29" t="str">
        <f t="shared" ref="Q11:Q13" si="15">O11-1.96*P11/SQRT(4)</f>
        <v>#DIV/0!</v>
      </c>
      <c r="R11" s="29" t="str">
        <f t="shared" ref="R11:R13" si="16">O11+1.96*P11/SQRT(4)</f>
        <v>#DIV/0!</v>
      </c>
      <c r="S11" s="29" t="str">
        <f t="shared" ref="S11:S13" si="17">O11-1.645*P11/SQRT(4)</f>
        <v>#DIV/0!</v>
      </c>
      <c r="T11" s="29" t="str">
        <f t="shared" ref="T11:T13" si="18">O11+1.645*P11/SQRT(4)</f>
        <v>#DIV/0!</v>
      </c>
      <c r="U11" s="46"/>
      <c r="V11" s="29" t="s">
        <v>28</v>
      </c>
      <c r="W11" s="38">
        <v>43800.0</v>
      </c>
      <c r="X11" s="55">
        <v>0.0</v>
      </c>
      <c r="Y11" s="15">
        <v>0.948648497710264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>
      <c r="A12" s="18">
        <v>0.0</v>
      </c>
      <c r="B12" s="18">
        <v>0.0</v>
      </c>
      <c r="C12" s="18">
        <v>1.0</v>
      </c>
      <c r="D12" s="18">
        <v>3.0</v>
      </c>
      <c r="E12" s="19" t="s">
        <v>31</v>
      </c>
      <c r="F12" s="20">
        <v>0.0580826</v>
      </c>
      <c r="G12" s="18">
        <v>0.0</v>
      </c>
      <c r="H12" s="18">
        <v>0.0</v>
      </c>
      <c r="I12" s="20">
        <v>0.0580826</v>
      </c>
      <c r="J12" s="48">
        <v>0.01</v>
      </c>
      <c r="K12" s="21">
        <v>0.606552419354838</v>
      </c>
      <c r="L12" s="21">
        <v>0.616129032258064</v>
      </c>
      <c r="M12" s="21">
        <v>0.592338709677419</v>
      </c>
      <c r="N12" s="21">
        <v>0.617691532258064</v>
      </c>
      <c r="O12" s="25">
        <f t="shared" si="13"/>
        <v>0.6081779234</v>
      </c>
      <c r="P12" s="18">
        <f t="shared" si="14"/>
        <v>0.01165120652</v>
      </c>
      <c r="Q12" s="18">
        <f t="shared" si="15"/>
        <v>0.596759741</v>
      </c>
      <c r="R12" s="18">
        <f t="shared" si="16"/>
        <v>0.6195961058</v>
      </c>
      <c r="S12" s="18">
        <f t="shared" si="17"/>
        <v>0.598594806</v>
      </c>
      <c r="T12" s="18">
        <f t="shared" si="18"/>
        <v>0.6177610408</v>
      </c>
      <c r="U12" s="24"/>
      <c r="V12" s="18" t="s">
        <v>28</v>
      </c>
      <c r="W12" s="26">
        <v>43807.0</v>
      </c>
      <c r="X12" s="57">
        <v>0.0</v>
      </c>
      <c r="Y12" s="27">
        <v>0.95135708700994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29">
        <v>0.0</v>
      </c>
      <c r="B13" s="29">
        <v>0.0</v>
      </c>
      <c r="C13" s="29">
        <v>1.0</v>
      </c>
      <c r="D13" s="29">
        <v>5.0</v>
      </c>
      <c r="E13" s="31" t="s">
        <v>31</v>
      </c>
      <c r="F13" s="33">
        <v>0.1791</v>
      </c>
      <c r="G13" s="29">
        <v>0.0</v>
      </c>
      <c r="H13" s="29">
        <v>0.0</v>
      </c>
      <c r="I13" s="33">
        <v>0.1791</v>
      </c>
      <c r="J13" s="31">
        <v>1.0E-5</v>
      </c>
      <c r="K13" s="29"/>
      <c r="L13" s="29"/>
      <c r="M13" s="29"/>
      <c r="N13" s="29"/>
      <c r="O13" s="46" t="str">
        <f t="shared" si="13"/>
        <v>#DIV/0!</v>
      </c>
      <c r="P13" s="29" t="str">
        <f t="shared" si="14"/>
        <v>#DIV/0!</v>
      </c>
      <c r="Q13" s="29" t="str">
        <f t="shared" si="15"/>
        <v>#DIV/0!</v>
      </c>
      <c r="R13" s="29" t="str">
        <f t="shared" si="16"/>
        <v>#DIV/0!</v>
      </c>
      <c r="S13" s="29" t="str">
        <f t="shared" si="17"/>
        <v>#DIV/0!</v>
      </c>
      <c r="T13" s="29" t="str">
        <f t="shared" si="18"/>
        <v>#DIV/0!</v>
      </c>
      <c r="U13" s="46"/>
      <c r="V13" s="29" t="s">
        <v>28</v>
      </c>
      <c r="W13" s="38">
        <v>43799.0</v>
      </c>
      <c r="X13" s="16"/>
      <c r="Y13" s="16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>
      <c r="A14" s="41" t="s">
        <v>34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8"/>
      <c r="V14" s="43"/>
      <c r="W14" s="43"/>
      <c r="X14" s="44"/>
      <c r="Y14" s="44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29">
        <v>0.0</v>
      </c>
      <c r="B15" s="29">
        <v>0.5</v>
      </c>
      <c r="C15" s="29">
        <v>0.5</v>
      </c>
      <c r="D15" s="29">
        <v>1.0</v>
      </c>
      <c r="E15" s="31" t="s">
        <v>31</v>
      </c>
      <c r="F15" s="33">
        <v>0.377664</v>
      </c>
      <c r="G15" s="33">
        <v>10.041707</v>
      </c>
      <c r="H15" s="33">
        <v>0.481682</v>
      </c>
      <c r="I15" s="29">
        <v>0.273646</v>
      </c>
      <c r="J15" s="31">
        <v>1.0E-5</v>
      </c>
      <c r="K15" s="29"/>
      <c r="L15" s="29"/>
      <c r="M15" s="29"/>
      <c r="N15" s="29"/>
      <c r="O15" s="46" t="str">
        <f t="shared" ref="O15:O21" si="19">AVERAGE(K15,L15,M15,N15)</f>
        <v>#DIV/0!</v>
      </c>
      <c r="P15" s="29" t="str">
        <f t="shared" ref="P15:P21" si="20">STDEV(K15:N15)</f>
        <v>#DIV/0!</v>
      </c>
      <c r="Q15" s="29" t="str">
        <f t="shared" ref="Q15:Q21" si="21">O15-1.96*P15/SQRT(4)</f>
        <v>#DIV/0!</v>
      </c>
      <c r="R15" s="29" t="str">
        <f t="shared" ref="R15:R21" si="22">O15+1.96*P15/SQRT(4)</f>
        <v>#DIV/0!</v>
      </c>
      <c r="S15" s="46"/>
      <c r="T15" s="46"/>
      <c r="U15" s="46"/>
      <c r="V15" s="29" t="s">
        <v>35</v>
      </c>
      <c r="W15" s="38">
        <v>43799.0</v>
      </c>
      <c r="X15" s="58"/>
      <c r="Y15" s="5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18">
        <v>0.0</v>
      </c>
      <c r="B16" s="18">
        <v>0.5</v>
      </c>
      <c r="C16" s="18">
        <v>0.5</v>
      </c>
      <c r="D16" s="18">
        <v>2.0</v>
      </c>
      <c r="E16" s="19" t="s">
        <v>31</v>
      </c>
      <c r="F16" s="24"/>
      <c r="G16" s="24"/>
      <c r="H16" s="24"/>
      <c r="I16" s="24"/>
      <c r="J16" s="24"/>
      <c r="K16" s="18"/>
      <c r="L16" s="18"/>
      <c r="M16" s="18"/>
      <c r="N16" s="18"/>
      <c r="O16" s="24" t="str">
        <f t="shared" si="19"/>
        <v>#DIV/0!</v>
      </c>
      <c r="P16" s="18" t="str">
        <f t="shared" si="20"/>
        <v>#DIV/0!</v>
      </c>
      <c r="Q16" s="18" t="str">
        <f t="shared" si="21"/>
        <v>#DIV/0!</v>
      </c>
      <c r="R16" s="18" t="str">
        <f t="shared" si="22"/>
        <v>#DIV/0!</v>
      </c>
      <c r="S16" s="24"/>
      <c r="T16" s="24"/>
      <c r="U16" s="24"/>
      <c r="V16" s="24"/>
      <c r="W16" s="24"/>
      <c r="X16" s="59"/>
      <c r="Y16" s="59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>
      <c r="A17" s="29">
        <v>0.0</v>
      </c>
      <c r="B17" s="29">
        <v>0.7</v>
      </c>
      <c r="C17" s="29">
        <v>0.3</v>
      </c>
      <c r="D17" s="29">
        <v>1.0</v>
      </c>
      <c r="E17" s="31" t="s">
        <v>31</v>
      </c>
      <c r="F17" s="46"/>
      <c r="G17" s="46"/>
      <c r="H17" s="46"/>
      <c r="I17" s="46"/>
      <c r="J17" s="46"/>
      <c r="K17" s="29"/>
      <c r="L17" s="29"/>
      <c r="M17" s="29"/>
      <c r="N17" s="29"/>
      <c r="O17" s="46" t="str">
        <f t="shared" si="19"/>
        <v>#DIV/0!</v>
      </c>
      <c r="P17" s="29" t="str">
        <f t="shared" si="20"/>
        <v>#DIV/0!</v>
      </c>
      <c r="Q17" s="29" t="str">
        <f t="shared" si="21"/>
        <v>#DIV/0!</v>
      </c>
      <c r="R17" s="29" t="str">
        <f t="shared" si="22"/>
        <v>#DIV/0!</v>
      </c>
      <c r="S17" s="46"/>
      <c r="T17" s="46"/>
      <c r="U17" s="46"/>
      <c r="V17" s="46"/>
      <c r="W17" s="46"/>
      <c r="X17" s="60"/>
      <c r="Y17" s="60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>
      <c r="A18" s="18">
        <v>0.0</v>
      </c>
      <c r="B18" s="18">
        <v>0.7</v>
      </c>
      <c r="C18" s="18">
        <v>0.3</v>
      </c>
      <c r="D18" s="18">
        <v>2.0</v>
      </c>
      <c r="E18" s="19" t="s">
        <v>31</v>
      </c>
      <c r="F18" s="24"/>
      <c r="G18" s="24"/>
      <c r="H18" s="24"/>
      <c r="I18" s="24"/>
      <c r="J18" s="24"/>
      <c r="K18" s="18"/>
      <c r="L18" s="18"/>
      <c r="M18" s="18"/>
      <c r="N18" s="18"/>
      <c r="O18" s="24" t="str">
        <f t="shared" si="19"/>
        <v>#DIV/0!</v>
      </c>
      <c r="P18" s="18" t="str">
        <f t="shared" si="20"/>
        <v>#DIV/0!</v>
      </c>
      <c r="Q18" s="18" t="str">
        <f t="shared" si="21"/>
        <v>#DIV/0!</v>
      </c>
      <c r="R18" s="18" t="str">
        <f t="shared" si="22"/>
        <v>#DIV/0!</v>
      </c>
      <c r="S18" s="24"/>
      <c r="T18" s="24"/>
      <c r="U18" s="24"/>
      <c r="V18" s="24"/>
      <c r="W18" s="24"/>
      <c r="X18" s="59"/>
      <c r="Y18" s="59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>
      <c r="A19" s="29">
        <v>0.0</v>
      </c>
      <c r="B19" s="29">
        <v>0.3</v>
      </c>
      <c r="C19" s="29">
        <v>0.7</v>
      </c>
      <c r="D19" s="29">
        <v>1.0</v>
      </c>
      <c r="E19" s="31" t="s">
        <v>31</v>
      </c>
      <c r="F19" s="46"/>
      <c r="G19" s="46"/>
      <c r="H19" s="46"/>
      <c r="I19" s="46"/>
      <c r="J19" s="46"/>
      <c r="K19" s="46"/>
      <c r="L19" s="46"/>
      <c r="M19" s="46"/>
      <c r="N19" s="46"/>
      <c r="O19" s="46" t="str">
        <f t="shared" si="19"/>
        <v>#DIV/0!</v>
      </c>
      <c r="P19" s="29" t="str">
        <f t="shared" si="20"/>
        <v>#DIV/0!</v>
      </c>
      <c r="Q19" s="29" t="str">
        <f t="shared" si="21"/>
        <v>#DIV/0!</v>
      </c>
      <c r="R19" s="29" t="str">
        <f t="shared" si="22"/>
        <v>#DIV/0!</v>
      </c>
      <c r="S19" s="46"/>
      <c r="T19" s="46"/>
      <c r="U19" s="46"/>
      <c r="V19" s="46"/>
      <c r="W19" s="46"/>
      <c r="X19" s="60"/>
      <c r="Y19" s="60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>
      <c r="A20" s="18">
        <v>0.0</v>
      </c>
      <c r="B20" s="18">
        <v>0.3</v>
      </c>
      <c r="C20" s="18">
        <v>0.7</v>
      </c>
      <c r="D20" s="18">
        <v>2.0</v>
      </c>
      <c r="E20" s="19" t="s">
        <v>31</v>
      </c>
      <c r="F20" s="24"/>
      <c r="G20" s="24"/>
      <c r="H20" s="24"/>
      <c r="I20" s="24"/>
      <c r="J20" s="24"/>
      <c r="K20" s="24"/>
      <c r="L20" s="24"/>
      <c r="M20" s="24"/>
      <c r="N20" s="24"/>
      <c r="O20" s="24" t="str">
        <f t="shared" si="19"/>
        <v>#DIV/0!</v>
      </c>
      <c r="P20" s="18" t="str">
        <f t="shared" si="20"/>
        <v>#DIV/0!</v>
      </c>
      <c r="Q20" s="18" t="str">
        <f t="shared" si="21"/>
        <v>#DIV/0!</v>
      </c>
      <c r="R20" s="18" t="str">
        <f t="shared" si="22"/>
        <v>#DIV/0!</v>
      </c>
      <c r="S20" s="24"/>
      <c r="T20" s="24"/>
      <c r="U20" s="24"/>
      <c r="V20" s="24"/>
      <c r="W20" s="24"/>
      <c r="X20" s="59"/>
      <c r="Y20" s="5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63"/>
      <c r="B21" s="63"/>
      <c r="C21" s="63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 t="str">
        <f t="shared" si="19"/>
        <v>#DIV/0!</v>
      </c>
      <c r="P21" s="29" t="str">
        <f t="shared" si="20"/>
        <v>#DIV/0!</v>
      </c>
      <c r="Q21" s="29" t="str">
        <f t="shared" si="21"/>
        <v>#DIV/0!</v>
      </c>
      <c r="R21" s="29" t="str">
        <f t="shared" si="22"/>
        <v>#DIV/0!</v>
      </c>
      <c r="S21" s="46"/>
      <c r="T21" s="46"/>
      <c r="U21" s="46"/>
      <c r="V21" s="46"/>
      <c r="W21" s="46"/>
      <c r="X21" s="60"/>
      <c r="Y21" s="60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41" t="s">
        <v>36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8"/>
      <c r="V22" s="43"/>
      <c r="W22" s="43"/>
      <c r="X22" s="44"/>
      <c r="Y22" s="4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>
      <c r="A23" s="29"/>
      <c r="B23" s="29"/>
      <c r="C23" s="29"/>
      <c r="D23" s="46"/>
      <c r="E23" s="46"/>
      <c r="F23" s="46"/>
      <c r="G23" s="46"/>
      <c r="H23" s="46"/>
      <c r="I23" s="46"/>
      <c r="J23" s="46"/>
      <c r="K23" s="29"/>
      <c r="L23" s="29"/>
      <c r="M23" s="29"/>
      <c r="N23" s="29"/>
      <c r="O23" s="46" t="str">
        <f t="shared" ref="O23:O31" si="23">AVERAGE(K23,L23,M23,N23)</f>
        <v>#DIV/0!</v>
      </c>
      <c r="P23" s="29" t="str">
        <f t="shared" ref="P23:P31" si="24">STDEV(K23:N23)</f>
        <v>#DIV/0!</v>
      </c>
      <c r="Q23" s="29"/>
      <c r="R23" s="29"/>
      <c r="S23" s="46"/>
      <c r="T23" s="46"/>
      <c r="U23" s="46"/>
      <c r="V23" s="46"/>
      <c r="W23" s="46"/>
      <c r="X23" s="60"/>
      <c r="Y23" s="60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18">
        <v>0.5</v>
      </c>
      <c r="B24" s="18">
        <v>0.5</v>
      </c>
      <c r="C24" s="18">
        <v>0.0</v>
      </c>
      <c r="D24" s="18">
        <v>1.0</v>
      </c>
      <c r="E24" s="19" t="s">
        <v>31</v>
      </c>
      <c r="F24" s="33">
        <v>1.31313532024932</v>
      </c>
      <c r="G24" s="24"/>
      <c r="H24" s="24"/>
      <c r="I24" s="24"/>
      <c r="J24" s="19">
        <v>1.0E-5</v>
      </c>
      <c r="K24" s="20"/>
      <c r="L24" s="20"/>
      <c r="M24" s="20"/>
      <c r="N24" s="20"/>
      <c r="O24" s="24" t="str">
        <f t="shared" si="23"/>
        <v>#DIV/0!</v>
      </c>
      <c r="P24" s="18" t="str">
        <f t="shared" si="24"/>
        <v>#DIV/0!</v>
      </c>
      <c r="Q24" s="18"/>
      <c r="R24" s="18"/>
      <c r="S24" s="24"/>
      <c r="T24" s="24"/>
      <c r="U24" s="24"/>
      <c r="V24" s="18" t="s">
        <v>29</v>
      </c>
      <c r="W24" s="26">
        <v>43799.0</v>
      </c>
      <c r="X24" s="64">
        <v>0.831816151010834</v>
      </c>
      <c r="Y24" s="27">
        <v>0.0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29">
        <v>0.5</v>
      </c>
      <c r="B25" s="29">
        <v>0.5</v>
      </c>
      <c r="C25" s="29">
        <v>0.0</v>
      </c>
      <c r="D25" s="29">
        <v>2.0</v>
      </c>
      <c r="E25" s="31" t="s">
        <v>31</v>
      </c>
      <c r="F25" s="33">
        <v>1.2349759367584</v>
      </c>
      <c r="G25" s="46"/>
      <c r="H25" s="46"/>
      <c r="I25" s="46"/>
      <c r="J25" s="31">
        <v>1.0E-5</v>
      </c>
      <c r="K25" s="67"/>
      <c r="L25" s="67"/>
      <c r="M25" s="67"/>
      <c r="N25" s="67"/>
      <c r="O25" s="46" t="str">
        <f t="shared" si="23"/>
        <v>#DIV/0!</v>
      </c>
      <c r="P25" s="29" t="str">
        <f t="shared" si="24"/>
        <v>#DIV/0!</v>
      </c>
      <c r="Q25" s="29"/>
      <c r="R25" s="29"/>
      <c r="S25" s="46"/>
      <c r="T25" s="46"/>
      <c r="U25" s="46"/>
      <c r="V25" s="29" t="s">
        <v>29</v>
      </c>
      <c r="W25" s="38">
        <v>43799.0</v>
      </c>
      <c r="X25" s="64">
        <v>0.832179157824193</v>
      </c>
      <c r="Y25" s="15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18">
        <v>0.5</v>
      </c>
      <c r="B26" s="18">
        <v>0.5</v>
      </c>
      <c r="C26" s="18">
        <v>0.0</v>
      </c>
      <c r="D26" s="18">
        <v>3.0</v>
      </c>
      <c r="E26" s="19" t="s">
        <v>31</v>
      </c>
      <c r="F26" s="33">
        <v>1.29326024981323</v>
      </c>
      <c r="G26" s="68"/>
      <c r="H26" s="68"/>
      <c r="I26" s="68"/>
      <c r="J26" s="19">
        <v>1.0E-5</v>
      </c>
      <c r="K26" s="33"/>
      <c r="L26" s="33"/>
      <c r="M26" s="33"/>
      <c r="N26" s="33"/>
      <c r="O26" s="24" t="str">
        <f t="shared" si="23"/>
        <v>#DIV/0!</v>
      </c>
      <c r="P26" s="18" t="str">
        <f t="shared" si="24"/>
        <v>#DIV/0!</v>
      </c>
      <c r="Q26" s="18"/>
      <c r="R26" s="18"/>
      <c r="S26" s="68"/>
      <c r="T26" s="68"/>
      <c r="U26" s="68"/>
      <c r="V26" s="18" t="s">
        <v>29</v>
      </c>
      <c r="W26" s="26">
        <v>43799.0</v>
      </c>
      <c r="X26" s="64">
        <v>0.836200156372165</v>
      </c>
      <c r="Y26" s="2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29">
        <v>0.7</v>
      </c>
      <c r="B27" s="29">
        <v>0.3</v>
      </c>
      <c r="C27" s="29">
        <v>0.0</v>
      </c>
      <c r="D27" s="29">
        <v>1.0</v>
      </c>
      <c r="E27" s="31" t="s">
        <v>31</v>
      </c>
      <c r="F27" s="46"/>
      <c r="G27" s="46"/>
      <c r="H27" s="46"/>
      <c r="I27" s="46"/>
      <c r="J27" s="46"/>
      <c r="K27" s="46"/>
      <c r="L27" s="46"/>
      <c r="M27" s="46"/>
      <c r="N27" s="46"/>
      <c r="O27" s="46" t="str">
        <f t="shared" si="23"/>
        <v>#DIV/0!</v>
      </c>
      <c r="P27" s="29" t="str">
        <f t="shared" si="24"/>
        <v>#DIV/0!</v>
      </c>
      <c r="Q27" s="29"/>
      <c r="R27" s="29"/>
      <c r="S27" s="46"/>
      <c r="T27" s="46"/>
      <c r="U27" s="46"/>
      <c r="V27" s="46"/>
      <c r="W27" s="46"/>
      <c r="X27" s="60"/>
      <c r="Y27" s="60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18">
        <v>0.7</v>
      </c>
      <c r="B28" s="18">
        <v>0.3</v>
      </c>
      <c r="C28" s="18">
        <v>0.0</v>
      </c>
      <c r="D28" s="18">
        <v>2.0</v>
      </c>
      <c r="E28" s="19" t="s">
        <v>31</v>
      </c>
      <c r="F28" s="24"/>
      <c r="G28" s="24"/>
      <c r="H28" s="24"/>
      <c r="I28" s="24"/>
      <c r="J28" s="24"/>
      <c r="K28" s="24"/>
      <c r="L28" s="24"/>
      <c r="M28" s="24"/>
      <c r="N28" s="24"/>
      <c r="O28" s="24" t="str">
        <f t="shared" si="23"/>
        <v>#DIV/0!</v>
      </c>
      <c r="P28" s="18" t="str">
        <f t="shared" si="24"/>
        <v>#DIV/0!</v>
      </c>
      <c r="Q28" s="18"/>
      <c r="R28" s="18"/>
      <c r="S28" s="24"/>
      <c r="T28" s="24"/>
      <c r="U28" s="24"/>
      <c r="V28" s="24"/>
      <c r="W28" s="24"/>
      <c r="X28" s="59"/>
      <c r="Y28" s="59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29">
        <v>0.3</v>
      </c>
      <c r="B29" s="29">
        <v>0.7</v>
      </c>
      <c r="C29" s="29">
        <v>0.0</v>
      </c>
      <c r="D29" s="29">
        <v>1.0</v>
      </c>
      <c r="E29" s="31" t="s">
        <v>31</v>
      </c>
      <c r="F29" s="33">
        <v>1.0086251999758</v>
      </c>
      <c r="G29" s="46"/>
      <c r="H29" s="46"/>
      <c r="I29" s="46"/>
      <c r="J29" s="31">
        <v>1.0E-5</v>
      </c>
      <c r="K29" s="33"/>
      <c r="L29" s="33"/>
      <c r="M29" s="33"/>
      <c r="N29" s="33"/>
      <c r="O29" s="46" t="str">
        <f t="shared" si="23"/>
        <v>#DIV/0!</v>
      </c>
      <c r="P29" s="29" t="str">
        <f t="shared" si="24"/>
        <v>#DIV/0!</v>
      </c>
      <c r="Q29" s="29"/>
      <c r="R29" s="29"/>
      <c r="S29" s="46"/>
      <c r="T29" s="46"/>
      <c r="U29" s="46"/>
      <c r="V29" s="29" t="s">
        <v>29</v>
      </c>
      <c r="W29" s="38">
        <v>43799.0</v>
      </c>
      <c r="X29" s="64">
        <v>0.834133809896124</v>
      </c>
      <c r="Y29" s="15">
        <v>0.0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18">
        <v>0.3</v>
      </c>
      <c r="B30" s="18">
        <v>0.7</v>
      </c>
      <c r="C30" s="18">
        <v>0.0</v>
      </c>
      <c r="D30" s="18">
        <v>2.0</v>
      </c>
      <c r="E30" s="19" t="s">
        <v>31</v>
      </c>
      <c r="F30" s="33">
        <v>0.942679118023599</v>
      </c>
      <c r="G30" s="24"/>
      <c r="H30" s="24"/>
      <c r="I30" s="24"/>
      <c r="J30" s="19">
        <v>1.0E-5</v>
      </c>
      <c r="K30" s="33"/>
      <c r="L30" s="33"/>
      <c r="M30" s="33"/>
      <c r="N30" s="33"/>
      <c r="O30" s="24" t="str">
        <f t="shared" si="23"/>
        <v>#DIV/0!</v>
      </c>
      <c r="P30" s="18" t="str">
        <f t="shared" si="24"/>
        <v>#DIV/0!</v>
      </c>
      <c r="Q30" s="18"/>
      <c r="R30" s="18"/>
      <c r="S30" s="24"/>
      <c r="T30" s="24"/>
      <c r="U30" s="24"/>
      <c r="V30" s="18" t="s">
        <v>29</v>
      </c>
      <c r="W30" s="26">
        <v>43799.0</v>
      </c>
      <c r="X30" s="64">
        <v>0.838154808444097</v>
      </c>
      <c r="Y30" s="27">
        <v>0.0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29">
        <v>0.3</v>
      </c>
      <c r="B31" s="29">
        <v>0.7</v>
      </c>
      <c r="C31" s="29">
        <v>0.0</v>
      </c>
      <c r="D31" s="29">
        <v>3.0</v>
      </c>
      <c r="E31" s="31" t="s">
        <v>31</v>
      </c>
      <c r="F31" s="33">
        <v>0.981493569081182</v>
      </c>
      <c r="G31" s="46"/>
      <c r="H31" s="46"/>
      <c r="I31" s="46"/>
      <c r="J31" s="31">
        <v>1.0E-5</v>
      </c>
      <c r="K31" s="33"/>
      <c r="L31" s="33"/>
      <c r="M31" s="33"/>
      <c r="N31" s="33"/>
      <c r="O31" s="46" t="str">
        <f t="shared" si="23"/>
        <v>#DIV/0!</v>
      </c>
      <c r="P31" s="29" t="str">
        <f t="shared" si="24"/>
        <v>#DIV/0!</v>
      </c>
      <c r="Q31" s="29"/>
      <c r="R31" s="29"/>
      <c r="S31" s="46"/>
      <c r="T31" s="46"/>
      <c r="U31" s="46"/>
      <c r="V31" s="29" t="s">
        <v>29</v>
      </c>
      <c r="W31" s="38">
        <v>43799.0</v>
      </c>
      <c r="X31" s="64">
        <v>0.841338098961242</v>
      </c>
      <c r="Y31" s="60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41" t="s">
        <v>37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8"/>
      <c r="V32" s="43"/>
      <c r="W32" s="43"/>
      <c r="X32" s="44"/>
      <c r="Y32" s="44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1" t="s">
        <v>38</v>
      </c>
      <c r="B33" s="71" t="s">
        <v>39</v>
      </c>
      <c r="C33" s="71" t="s">
        <v>40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 t="str">
        <f t="shared" ref="O33:O42" si="25">AVERAGE(K33,L33,M33,N33)</f>
        <v>#DIV/0!</v>
      </c>
      <c r="P33" s="29" t="str">
        <f t="shared" ref="P33:P42" si="26">STDEV(K33:N33)</f>
        <v>#DIV/0!</v>
      </c>
      <c r="Q33" s="29"/>
      <c r="R33" s="29"/>
      <c r="S33" s="46"/>
      <c r="T33" s="46"/>
      <c r="U33" s="46"/>
      <c r="V33" s="46"/>
      <c r="W33" s="46"/>
      <c r="X33" s="60"/>
      <c r="Y33" s="60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18">
        <v>0.5</v>
      </c>
      <c r="B34" s="18">
        <v>0.0</v>
      </c>
      <c r="C34" s="18">
        <v>0.5</v>
      </c>
      <c r="D34" s="18">
        <v>1.0</v>
      </c>
      <c r="E34" s="19" t="s">
        <v>31</v>
      </c>
      <c r="F34" s="20">
        <v>1.15047719762519</v>
      </c>
      <c r="G34" s="24"/>
      <c r="H34" s="24"/>
      <c r="I34" s="24"/>
      <c r="J34" s="19">
        <v>1.0E-5</v>
      </c>
      <c r="K34" s="20"/>
      <c r="L34" s="20"/>
      <c r="M34" s="20"/>
      <c r="N34" s="20"/>
      <c r="O34" s="24" t="str">
        <f t="shared" si="25"/>
        <v>#DIV/0!</v>
      </c>
      <c r="P34" s="18" t="str">
        <f t="shared" si="26"/>
        <v>#DIV/0!</v>
      </c>
      <c r="Q34" s="18"/>
      <c r="R34" s="18"/>
      <c r="S34" s="68"/>
      <c r="T34" s="68"/>
      <c r="U34" s="68"/>
      <c r="V34" s="18" t="s">
        <v>29</v>
      </c>
      <c r="W34" s="26">
        <v>43798.0</v>
      </c>
      <c r="X34" s="57">
        <v>0.0</v>
      </c>
      <c r="Y34" s="64">
        <v>0.915223947280241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29">
        <v>0.5</v>
      </c>
      <c r="B35" s="29">
        <v>0.0</v>
      </c>
      <c r="C35" s="29">
        <v>0.5</v>
      </c>
      <c r="D35" s="29">
        <v>2.0</v>
      </c>
      <c r="E35" s="31" t="s">
        <v>31</v>
      </c>
      <c r="F35" s="20">
        <v>1.08868287254518</v>
      </c>
      <c r="G35" s="46"/>
      <c r="H35" s="46"/>
      <c r="I35" s="46"/>
      <c r="J35" s="31">
        <v>1.0E-5</v>
      </c>
      <c r="K35" s="20"/>
      <c r="L35" s="20"/>
      <c r="M35" s="20"/>
      <c r="N35" s="20"/>
      <c r="O35" s="46" t="str">
        <f t="shared" si="25"/>
        <v>#DIV/0!</v>
      </c>
      <c r="P35" s="29" t="str">
        <f t="shared" si="26"/>
        <v>#DIV/0!</v>
      </c>
      <c r="Q35" s="29"/>
      <c r="R35" s="29"/>
      <c r="S35" s="63"/>
      <c r="T35" s="63"/>
      <c r="U35" s="63"/>
      <c r="V35" s="29" t="s">
        <v>29</v>
      </c>
      <c r="W35" s="38">
        <v>43798.0</v>
      </c>
      <c r="X35" s="55">
        <v>0.0</v>
      </c>
      <c r="Y35" s="64">
        <v>0.920194348263152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18">
        <v>0.5</v>
      </c>
      <c r="B36" s="18">
        <v>0.0</v>
      </c>
      <c r="C36" s="18">
        <v>0.5</v>
      </c>
      <c r="D36" s="18">
        <v>3.0</v>
      </c>
      <c r="E36" s="19" t="s">
        <v>31</v>
      </c>
      <c r="F36" s="33">
        <v>1.01289458401704</v>
      </c>
      <c r="G36" s="24"/>
      <c r="H36" s="24"/>
      <c r="I36" s="24"/>
      <c r="J36" s="19">
        <v>1.0E-5</v>
      </c>
      <c r="K36" s="33"/>
      <c r="L36" s="33"/>
      <c r="M36" s="33"/>
      <c r="N36" s="33"/>
      <c r="O36" s="24" t="str">
        <f t="shared" si="25"/>
        <v>#DIV/0!</v>
      </c>
      <c r="P36" s="18" t="str">
        <f t="shared" si="26"/>
        <v>#DIV/0!</v>
      </c>
      <c r="Q36" s="18"/>
      <c r="R36" s="18"/>
      <c r="S36" s="68"/>
      <c r="T36" s="68"/>
      <c r="U36" s="68"/>
      <c r="V36" s="18" t="s">
        <v>29</v>
      </c>
      <c r="W36" s="26">
        <v>43798.0</v>
      </c>
      <c r="X36" s="57">
        <v>0.0</v>
      </c>
      <c r="Y36" s="64">
        <v>0.92114375069809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>
      <c r="A37" s="29">
        <v>0.7</v>
      </c>
      <c r="B37" s="29">
        <v>0.0</v>
      </c>
      <c r="C37" s="29">
        <v>0.3</v>
      </c>
      <c r="D37" s="29">
        <v>1.0</v>
      </c>
      <c r="E37" s="31" t="s">
        <v>31</v>
      </c>
      <c r="F37" s="46"/>
      <c r="G37" s="46"/>
      <c r="H37" s="46"/>
      <c r="I37" s="46"/>
      <c r="J37" s="46"/>
      <c r="K37" s="46"/>
      <c r="L37" s="46"/>
      <c r="M37" s="46"/>
      <c r="N37" s="46"/>
      <c r="O37" s="46" t="str">
        <f t="shared" si="25"/>
        <v>#DIV/0!</v>
      </c>
      <c r="P37" s="29" t="str">
        <f t="shared" si="26"/>
        <v>#DIV/0!</v>
      </c>
      <c r="Q37" s="29"/>
      <c r="R37" s="29"/>
      <c r="S37" s="46"/>
      <c r="T37" s="46"/>
      <c r="U37" s="46"/>
      <c r="V37" s="46"/>
      <c r="W37" s="46"/>
      <c r="X37" s="60"/>
      <c r="Y37" s="60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>
      <c r="A38" s="18">
        <v>0.7</v>
      </c>
      <c r="B38" s="18">
        <v>0.0</v>
      </c>
      <c r="C38" s="18">
        <v>0.3</v>
      </c>
      <c r="D38" s="18">
        <v>2.0</v>
      </c>
      <c r="E38" s="19" t="s">
        <v>31</v>
      </c>
      <c r="F38" s="24"/>
      <c r="G38" s="24"/>
      <c r="H38" s="24"/>
      <c r="I38" s="24"/>
      <c r="J38" s="24"/>
      <c r="K38" s="24"/>
      <c r="L38" s="24"/>
      <c r="M38" s="24"/>
      <c r="N38" s="24"/>
      <c r="O38" s="24" t="str">
        <f t="shared" si="25"/>
        <v>#DIV/0!</v>
      </c>
      <c r="P38" s="18" t="str">
        <f t="shared" si="26"/>
        <v>#DIV/0!</v>
      </c>
      <c r="Q38" s="18"/>
      <c r="R38" s="18"/>
      <c r="S38" s="24"/>
      <c r="T38" s="24"/>
      <c r="U38" s="24"/>
      <c r="V38" s="24"/>
      <c r="W38" s="24"/>
      <c r="X38" s="59"/>
      <c r="Y38" s="59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>
      <c r="A39" s="29">
        <v>0.3</v>
      </c>
      <c r="B39" s="29">
        <v>0.0</v>
      </c>
      <c r="C39" s="29">
        <v>0.7</v>
      </c>
      <c r="D39" s="29">
        <v>1.0</v>
      </c>
      <c r="E39" s="31" t="s">
        <v>31</v>
      </c>
      <c r="F39" s="46"/>
      <c r="G39" s="46"/>
      <c r="H39" s="46"/>
      <c r="I39" s="46"/>
      <c r="J39" s="46"/>
      <c r="K39" s="46"/>
      <c r="L39" s="46"/>
      <c r="M39" s="46"/>
      <c r="N39" s="46"/>
      <c r="O39" s="46" t="str">
        <f t="shared" si="25"/>
        <v>#DIV/0!</v>
      </c>
      <c r="P39" s="29" t="str">
        <f t="shared" si="26"/>
        <v>#DIV/0!</v>
      </c>
      <c r="Q39" s="29"/>
      <c r="R39" s="29"/>
      <c r="S39" s="46"/>
      <c r="T39" s="46"/>
      <c r="U39" s="46"/>
      <c r="V39" s="29" t="s">
        <v>29</v>
      </c>
      <c r="W39" s="38">
        <v>43799.0</v>
      </c>
      <c r="X39" s="60"/>
      <c r="Y39" s="60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>
      <c r="A40" s="18">
        <v>0.3</v>
      </c>
      <c r="B40" s="18">
        <v>0.0</v>
      </c>
      <c r="C40" s="18">
        <v>0.7</v>
      </c>
      <c r="D40" s="18">
        <v>2.0</v>
      </c>
      <c r="E40" s="19" t="s">
        <v>31</v>
      </c>
      <c r="F40" s="24"/>
      <c r="G40" s="24"/>
      <c r="H40" s="24"/>
      <c r="I40" s="24"/>
      <c r="J40" s="24"/>
      <c r="K40" s="24"/>
      <c r="L40" s="24"/>
      <c r="M40" s="24"/>
      <c r="N40" s="24"/>
      <c r="O40" s="24" t="str">
        <f t="shared" si="25"/>
        <v>#DIV/0!</v>
      </c>
      <c r="P40" s="18" t="str">
        <f t="shared" si="26"/>
        <v>#DIV/0!</v>
      </c>
      <c r="Q40" s="18"/>
      <c r="R40" s="18"/>
      <c r="S40" s="24"/>
      <c r="T40" s="24"/>
      <c r="U40" s="24"/>
      <c r="V40" s="18" t="s">
        <v>29</v>
      </c>
      <c r="W40" s="26">
        <v>43799.0</v>
      </c>
      <c r="X40" s="59"/>
      <c r="Y40" s="59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 t="str">
        <f t="shared" si="25"/>
        <v>#DIV/0!</v>
      </c>
      <c r="P41" s="29" t="str">
        <f t="shared" si="26"/>
        <v>#DIV/0!</v>
      </c>
      <c r="Q41" s="29"/>
      <c r="R41" s="29"/>
      <c r="S41" s="46"/>
      <c r="T41" s="46"/>
      <c r="U41" s="46"/>
      <c r="V41" s="46"/>
      <c r="W41" s="46"/>
      <c r="X41" s="60"/>
      <c r="Y41" s="60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 t="str">
        <f t="shared" si="25"/>
        <v>#DIV/0!</v>
      </c>
      <c r="P42" s="18" t="str">
        <f t="shared" si="26"/>
        <v>#DIV/0!</v>
      </c>
      <c r="Q42" s="18"/>
      <c r="R42" s="18"/>
      <c r="S42" s="24"/>
      <c r="T42" s="24"/>
      <c r="U42" s="24"/>
      <c r="V42" s="24"/>
      <c r="W42" s="24"/>
      <c r="X42" s="59"/>
      <c r="Y42" s="5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>
      <c r="A43" s="11" t="s"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3"/>
      <c r="V43" s="14"/>
      <c r="W43" s="14"/>
      <c r="X43" s="16"/>
      <c r="Y43" s="16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>
      <c r="A44" s="72">
        <v>0.75</v>
      </c>
      <c r="B44" s="18">
        <v>0.15</v>
      </c>
      <c r="C44" s="73">
        <v>0.1</v>
      </c>
      <c r="D44" s="18">
        <v>1.0</v>
      </c>
      <c r="E44" s="19" t="s">
        <v>31</v>
      </c>
      <c r="F44" s="74">
        <v>1.61035254467691</v>
      </c>
      <c r="G44" s="24"/>
      <c r="H44" s="24"/>
      <c r="I44" s="24"/>
      <c r="J44" s="19">
        <v>1.0E-5</v>
      </c>
      <c r="K44" s="33"/>
      <c r="L44" s="33"/>
      <c r="M44" s="33"/>
      <c r="N44" s="33"/>
      <c r="O44" s="24" t="str">
        <f t="shared" ref="O44:O67" si="27">AVERAGE(K44,L44,M44,N44)</f>
        <v>#DIV/0!</v>
      </c>
      <c r="P44" s="18" t="str">
        <f t="shared" ref="P44:P67" si="28">STDEV(K44:N44)</f>
        <v>#DIV/0!</v>
      </c>
      <c r="Q44" s="18"/>
      <c r="R44" s="18"/>
      <c r="S44" s="24"/>
      <c r="T44" s="24"/>
      <c r="U44" s="24"/>
      <c r="V44" s="18" t="s">
        <v>29</v>
      </c>
      <c r="W44" s="26">
        <v>43798.0</v>
      </c>
      <c r="X44" s="57">
        <v>0.82746006925053</v>
      </c>
      <c r="Y44" s="57">
        <v>0.913995308835027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>
      <c r="A45" s="72">
        <v>0.75</v>
      </c>
      <c r="B45" s="29">
        <v>0.15</v>
      </c>
      <c r="C45" s="72">
        <v>0.1</v>
      </c>
      <c r="D45" s="29">
        <v>2.0</v>
      </c>
      <c r="E45" s="31" t="s">
        <v>31</v>
      </c>
      <c r="F45" s="75">
        <v>1.69664241519536</v>
      </c>
      <c r="G45" s="46"/>
      <c r="H45" s="46"/>
      <c r="I45" s="46"/>
      <c r="J45" s="31">
        <v>1.0E-5</v>
      </c>
      <c r="K45" s="20"/>
      <c r="L45" s="20"/>
      <c r="M45" s="20"/>
      <c r="N45" s="20"/>
      <c r="O45" s="46" t="str">
        <f t="shared" si="27"/>
        <v>#DIV/0!</v>
      </c>
      <c r="P45" s="29" t="str">
        <f t="shared" si="28"/>
        <v>#DIV/0!</v>
      </c>
      <c r="Q45" s="29"/>
      <c r="R45" s="29"/>
      <c r="S45" s="46"/>
      <c r="T45" s="46"/>
      <c r="U45" s="46"/>
      <c r="V45" s="29" t="s">
        <v>29</v>
      </c>
      <c r="W45" s="38">
        <v>43798.0</v>
      </c>
      <c r="X45" s="55">
        <v>0.832290852228303</v>
      </c>
      <c r="Y45" s="55">
        <v>0.916312967720317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>
      <c r="A46" s="72">
        <v>0.75</v>
      </c>
      <c r="B46" s="18">
        <v>0.15</v>
      </c>
      <c r="C46" s="73">
        <v>0.1</v>
      </c>
      <c r="D46" s="18">
        <v>3.0</v>
      </c>
      <c r="E46" s="19" t="s">
        <v>31</v>
      </c>
      <c r="F46" s="33">
        <v>1.50777006104502</v>
      </c>
      <c r="G46" s="24"/>
      <c r="H46" s="24"/>
      <c r="I46" s="24"/>
      <c r="J46" s="19">
        <v>1.0E-5</v>
      </c>
      <c r="K46" s="33"/>
      <c r="L46" s="33"/>
      <c r="M46" s="33"/>
      <c r="N46" s="33"/>
      <c r="O46" s="24" t="str">
        <f t="shared" si="27"/>
        <v>#DIV/0!</v>
      </c>
      <c r="P46" s="18" t="str">
        <f t="shared" si="28"/>
        <v>#DIV/0!</v>
      </c>
      <c r="Q46" s="18"/>
      <c r="R46" s="18"/>
      <c r="S46" s="24"/>
      <c r="T46" s="24"/>
      <c r="U46" s="24"/>
      <c r="V46" s="18" t="s">
        <v>29</v>
      </c>
      <c r="W46" s="26">
        <v>43798.0</v>
      </c>
      <c r="X46" s="64">
        <v>0.829917346140958</v>
      </c>
      <c r="Y46" s="64">
        <v>0.917932536579917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>
      <c r="A47" s="72">
        <v>0.75</v>
      </c>
      <c r="B47" s="29">
        <v>0.15</v>
      </c>
      <c r="C47" s="72">
        <v>0.1</v>
      </c>
      <c r="D47" s="29">
        <v>4.0</v>
      </c>
      <c r="E47" s="31" t="s">
        <v>31</v>
      </c>
      <c r="F47" s="76">
        <v>1.43704382965745</v>
      </c>
      <c r="G47" s="46"/>
      <c r="H47" s="46"/>
      <c r="I47" s="46"/>
      <c r="J47" s="31">
        <v>1.0E-5</v>
      </c>
      <c r="K47" s="20"/>
      <c r="L47" s="20"/>
      <c r="M47" s="20"/>
      <c r="N47" s="20"/>
      <c r="O47" s="46" t="str">
        <f t="shared" si="27"/>
        <v>#DIV/0!</v>
      </c>
      <c r="P47" s="29" t="str">
        <f t="shared" si="28"/>
        <v>#DIV/0!</v>
      </c>
      <c r="Q47" s="29"/>
      <c r="R47" s="29"/>
      <c r="S47" s="46"/>
      <c r="T47" s="46"/>
      <c r="U47" s="46"/>
      <c r="V47" s="29" t="s">
        <v>29</v>
      </c>
      <c r="W47" s="38">
        <v>43798.0</v>
      </c>
      <c r="X47" s="64">
        <v>0.835250753937227</v>
      </c>
      <c r="Y47" s="64">
        <v>0.914358315648386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>
      <c r="A48" s="72">
        <v>0.75</v>
      </c>
      <c r="B48" s="18">
        <v>0.15</v>
      </c>
      <c r="C48" s="73">
        <v>0.1</v>
      </c>
      <c r="D48" s="18">
        <v>5.0</v>
      </c>
      <c r="E48" s="19" t="s">
        <v>31</v>
      </c>
      <c r="F48" s="33">
        <v>1.48972566706534</v>
      </c>
      <c r="G48" s="24"/>
      <c r="H48" s="24"/>
      <c r="I48" s="24"/>
      <c r="J48" s="19">
        <v>1.0E-5</v>
      </c>
      <c r="K48" s="20"/>
      <c r="L48" s="20"/>
      <c r="M48" s="20"/>
      <c r="N48" s="20"/>
      <c r="O48" s="24" t="str">
        <f t="shared" si="27"/>
        <v>#DIV/0!</v>
      </c>
      <c r="P48" s="18" t="str">
        <f t="shared" si="28"/>
        <v>#DIV/0!</v>
      </c>
      <c r="Q48" s="18"/>
      <c r="R48" s="18"/>
      <c r="S48" s="24"/>
      <c r="T48" s="24"/>
      <c r="U48" s="24"/>
      <c r="V48" s="18" t="s">
        <v>29</v>
      </c>
      <c r="W48" s="26">
        <v>43798.0</v>
      </c>
      <c r="X48" s="64">
        <v>0.82410923712722</v>
      </c>
      <c r="Y48" s="64">
        <v>0.921813917122752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>
      <c r="A49" s="72">
        <v>0.2</v>
      </c>
      <c r="B49" s="29">
        <v>0.6</v>
      </c>
      <c r="C49" s="73">
        <v>0.2</v>
      </c>
      <c r="D49" s="29">
        <v>1.0</v>
      </c>
      <c r="E49" s="31" t="s">
        <v>31</v>
      </c>
      <c r="F49" s="33">
        <v>0.781978604554469</v>
      </c>
      <c r="G49" s="63"/>
      <c r="H49" s="63"/>
      <c r="I49" s="63"/>
      <c r="J49" s="31">
        <v>1.0E-5</v>
      </c>
      <c r="K49" s="33"/>
      <c r="L49" s="33"/>
      <c r="M49" s="33"/>
      <c r="N49" s="33"/>
      <c r="O49" s="46" t="str">
        <f t="shared" si="27"/>
        <v>#DIV/0!</v>
      </c>
      <c r="P49" s="29" t="str">
        <f t="shared" si="28"/>
        <v>#DIV/0!</v>
      </c>
      <c r="Q49" s="29"/>
      <c r="R49" s="29"/>
      <c r="S49" s="63"/>
      <c r="T49" s="63"/>
      <c r="U49" s="63"/>
      <c r="V49" s="29" t="s">
        <v>29</v>
      </c>
      <c r="W49" s="38">
        <v>43799.0</v>
      </c>
      <c r="X49" s="64">
        <v>0.830336200156372</v>
      </c>
      <c r="Y49" s="64">
        <v>0.915614877694627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>
      <c r="A50" s="72">
        <v>0.2</v>
      </c>
      <c r="B50" s="18">
        <v>0.6</v>
      </c>
      <c r="C50" s="73">
        <v>0.2</v>
      </c>
      <c r="D50" s="18">
        <v>2.0</v>
      </c>
      <c r="E50" s="19" t="s">
        <v>31</v>
      </c>
      <c r="F50" s="33">
        <v>0.736003360813398</v>
      </c>
      <c r="G50" s="68"/>
      <c r="H50" s="68"/>
      <c r="I50" s="68"/>
      <c r="J50" s="19">
        <v>1.0E-5</v>
      </c>
      <c r="K50" s="56"/>
      <c r="L50" s="56"/>
      <c r="M50" s="56"/>
      <c r="N50" s="56"/>
      <c r="O50" s="24" t="str">
        <f t="shared" si="27"/>
        <v>#DIV/0!</v>
      </c>
      <c r="P50" s="18" t="str">
        <f t="shared" si="28"/>
        <v>#DIV/0!</v>
      </c>
      <c r="Q50" s="18"/>
      <c r="R50" s="18"/>
      <c r="S50" s="68"/>
      <c r="T50" s="68"/>
      <c r="U50" s="68"/>
      <c r="V50" s="18" t="s">
        <v>29</v>
      </c>
      <c r="W50" s="26">
        <v>43800.0</v>
      </c>
      <c r="X50" s="64">
        <v>0.838936669272869</v>
      </c>
      <c r="Y50" s="64">
        <v>0.918016307383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>
      <c r="A51" s="72">
        <v>0.2</v>
      </c>
      <c r="B51" s="29">
        <v>0.2</v>
      </c>
      <c r="C51" s="29">
        <v>0.6</v>
      </c>
      <c r="D51" s="29">
        <v>1.0</v>
      </c>
      <c r="E51" s="31" t="s">
        <v>31</v>
      </c>
      <c r="F51" s="63"/>
      <c r="G51" s="63"/>
      <c r="H51" s="63"/>
      <c r="I51" s="63"/>
      <c r="J51" s="63"/>
      <c r="K51" s="63"/>
      <c r="L51" s="63"/>
      <c r="M51" s="63"/>
      <c r="N51" s="63"/>
      <c r="O51" s="46" t="str">
        <f t="shared" si="27"/>
        <v>#DIV/0!</v>
      </c>
      <c r="P51" s="29" t="str">
        <f t="shared" si="28"/>
        <v>#DIV/0!</v>
      </c>
      <c r="Q51" s="29"/>
      <c r="R51" s="29"/>
      <c r="S51" s="63"/>
      <c r="T51" s="63"/>
      <c r="U51" s="63"/>
      <c r="V51" s="63"/>
      <c r="W51" s="63"/>
      <c r="X51" s="78"/>
      <c r="Y51" s="78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>
      <c r="A52" s="72">
        <v>0.2</v>
      </c>
      <c r="B52" s="18">
        <v>0.2</v>
      </c>
      <c r="C52" s="18">
        <v>0.6</v>
      </c>
      <c r="D52" s="18">
        <v>2.0</v>
      </c>
      <c r="E52" s="19" t="s">
        <v>31</v>
      </c>
      <c r="F52" s="68"/>
      <c r="G52" s="68"/>
      <c r="H52" s="68"/>
      <c r="I52" s="68"/>
      <c r="J52" s="68"/>
      <c r="K52" s="68"/>
      <c r="L52" s="68"/>
      <c r="M52" s="68"/>
      <c r="N52" s="68"/>
      <c r="O52" s="24" t="str">
        <f t="shared" si="27"/>
        <v>#DIV/0!</v>
      </c>
      <c r="P52" s="18" t="str">
        <f t="shared" si="28"/>
        <v>#DIV/0!</v>
      </c>
      <c r="Q52" s="18"/>
      <c r="R52" s="18"/>
      <c r="S52" s="68"/>
      <c r="T52" s="68"/>
      <c r="U52" s="68"/>
      <c r="V52" s="68"/>
      <c r="W52" s="68"/>
      <c r="X52" s="79"/>
      <c r="Y52" s="79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46" t="str">
        <f t="shared" si="27"/>
        <v>#DIV/0!</v>
      </c>
      <c r="P53" s="29" t="str">
        <f t="shared" si="28"/>
        <v>#DIV/0!</v>
      </c>
      <c r="Q53" s="29"/>
      <c r="R53" s="29"/>
      <c r="S53" s="63"/>
      <c r="T53" s="63"/>
      <c r="U53" s="63"/>
      <c r="V53" s="63"/>
      <c r="W53" s="63"/>
      <c r="X53" s="78"/>
      <c r="Y53" s="78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 t="str">
        <f t="shared" si="27"/>
        <v>#DIV/0!</v>
      </c>
      <c r="P54" s="18" t="str">
        <f t="shared" si="28"/>
        <v>#DIV/0!</v>
      </c>
      <c r="Q54" s="18"/>
      <c r="R54" s="18"/>
      <c r="S54" s="24"/>
      <c r="T54" s="24"/>
      <c r="U54" s="24"/>
      <c r="V54" s="24"/>
      <c r="W54" s="24"/>
      <c r="X54" s="59"/>
      <c r="Y54" s="59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 t="str">
        <f t="shared" si="27"/>
        <v>#DIV/0!</v>
      </c>
      <c r="P55" s="29" t="str">
        <f t="shared" si="28"/>
        <v>#DIV/0!</v>
      </c>
      <c r="Q55" s="29"/>
      <c r="R55" s="29"/>
      <c r="S55" s="46"/>
      <c r="T55" s="46"/>
      <c r="U55" s="46"/>
      <c r="V55" s="46"/>
      <c r="W55" s="46"/>
      <c r="X55" s="60"/>
      <c r="Y55" s="60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>
      <c r="A56" s="47" t="s">
        <v>43</v>
      </c>
      <c r="B56" s="47" t="s">
        <v>39</v>
      </c>
      <c r="C56" s="47" t="s">
        <v>40</v>
      </c>
      <c r="D56" s="18" t="s">
        <v>27</v>
      </c>
      <c r="E56" s="18" t="s">
        <v>27</v>
      </c>
      <c r="F56" s="18" t="s">
        <v>27</v>
      </c>
      <c r="G56" s="18" t="s">
        <v>27</v>
      </c>
      <c r="H56" s="18" t="s">
        <v>27</v>
      </c>
      <c r="I56" s="18" t="s">
        <v>27</v>
      </c>
      <c r="J56" s="18" t="s">
        <v>27</v>
      </c>
      <c r="K56" s="18"/>
      <c r="L56" s="18"/>
      <c r="M56" s="18"/>
      <c r="N56" s="18"/>
      <c r="O56" s="24" t="str">
        <f t="shared" si="27"/>
        <v>#DIV/0!</v>
      </c>
      <c r="P56" s="18" t="str">
        <f t="shared" si="28"/>
        <v>#DIV/0!</v>
      </c>
      <c r="Q56" s="18"/>
      <c r="R56" s="18"/>
      <c r="S56" s="18"/>
      <c r="T56" s="18"/>
      <c r="U56" s="18" t="s">
        <v>27</v>
      </c>
      <c r="V56" s="18" t="s">
        <v>27</v>
      </c>
      <c r="W56" s="18" t="s">
        <v>27</v>
      </c>
      <c r="X56" s="44"/>
      <c r="Y56" s="44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>
      <c r="A57" s="29">
        <v>0.4</v>
      </c>
      <c r="B57" s="29">
        <v>0.3</v>
      </c>
      <c r="C57" s="29">
        <v>0.3</v>
      </c>
      <c r="D57" s="29">
        <v>1.0</v>
      </c>
      <c r="E57" s="31" t="s">
        <v>31</v>
      </c>
      <c r="F57" s="29">
        <v>1.05754797155567</v>
      </c>
      <c r="G57" s="29">
        <v>2.06415638288316</v>
      </c>
      <c r="H57" s="29">
        <v>0.499444880065131</v>
      </c>
      <c r="I57" s="29">
        <v>0.273506514609565</v>
      </c>
      <c r="J57" s="31">
        <v>1.0E-5</v>
      </c>
      <c r="K57" s="29"/>
      <c r="L57" s="29"/>
      <c r="M57" s="29"/>
      <c r="N57" s="29"/>
      <c r="O57" s="46" t="str">
        <f t="shared" si="27"/>
        <v>#DIV/0!</v>
      </c>
      <c r="P57" s="29" t="str">
        <f t="shared" si="28"/>
        <v>#DIV/0!</v>
      </c>
      <c r="Q57" s="29"/>
      <c r="R57" s="29"/>
      <c r="S57" s="29"/>
      <c r="T57" s="29"/>
      <c r="U57" s="29" t="s">
        <v>27</v>
      </c>
      <c r="V57" s="29" t="s">
        <v>35</v>
      </c>
      <c r="W57" s="38">
        <v>43798.0</v>
      </c>
      <c r="X57" s="15" t="s">
        <v>44</v>
      </c>
      <c r="Y57" s="15" t="s">
        <v>45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>
      <c r="A58" s="18">
        <v>0.4</v>
      </c>
      <c r="B58" s="18">
        <v>0.3</v>
      </c>
      <c r="C58" s="18">
        <v>0.3</v>
      </c>
      <c r="D58" s="18">
        <v>2.0</v>
      </c>
      <c r="E58" s="73" t="s">
        <v>31</v>
      </c>
      <c r="F58" s="18">
        <v>1.00140930133265</v>
      </c>
      <c r="G58" s="18">
        <v>1.93503254047193</v>
      </c>
      <c r="H58" s="18">
        <v>0.48735240555167</v>
      </c>
      <c r="I58" s="18">
        <v>0.270635211594606</v>
      </c>
      <c r="J58" s="19">
        <v>1.0E-5</v>
      </c>
      <c r="K58" s="18"/>
      <c r="L58" s="18"/>
      <c r="M58" s="18"/>
      <c r="N58" s="18"/>
      <c r="O58" s="24" t="str">
        <f t="shared" si="27"/>
        <v>#DIV/0!</v>
      </c>
      <c r="P58" s="18" t="str">
        <f t="shared" si="28"/>
        <v>#DIV/0!</v>
      </c>
      <c r="Q58" s="18"/>
      <c r="R58" s="18"/>
      <c r="S58" s="18"/>
      <c r="T58" s="18"/>
      <c r="U58" s="18" t="s">
        <v>27</v>
      </c>
      <c r="V58" s="18" t="s">
        <v>35</v>
      </c>
      <c r="W58" s="26">
        <v>43798.0</v>
      </c>
      <c r="X58" s="44"/>
      <c r="Y58" s="44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>
      <c r="A59" s="29">
        <v>0.4</v>
      </c>
      <c r="B59" s="29">
        <v>0.3</v>
      </c>
      <c r="C59" s="29">
        <v>0.3</v>
      </c>
      <c r="D59" s="29">
        <v>3.0</v>
      </c>
      <c r="E59" s="72" t="s">
        <v>31</v>
      </c>
      <c r="F59" s="29">
        <v>1.00169981191469</v>
      </c>
      <c r="G59" s="29">
        <v>1.95086249722876</v>
      </c>
      <c r="H59" s="29">
        <v>0.473705523093007</v>
      </c>
      <c r="I59" s="29">
        <v>0.26414385365096</v>
      </c>
      <c r="J59" s="31">
        <v>1.0E-5</v>
      </c>
      <c r="K59" s="29"/>
      <c r="L59" s="29"/>
      <c r="M59" s="29"/>
      <c r="N59" s="29"/>
      <c r="O59" s="46" t="str">
        <f t="shared" si="27"/>
        <v>#DIV/0!</v>
      </c>
      <c r="P59" s="29" t="str">
        <f t="shared" si="28"/>
        <v>#DIV/0!</v>
      </c>
      <c r="Q59" s="29"/>
      <c r="R59" s="29"/>
      <c r="S59" s="29"/>
      <c r="T59" s="29"/>
      <c r="U59" s="29" t="s">
        <v>27</v>
      </c>
      <c r="V59" s="29" t="s">
        <v>35</v>
      </c>
      <c r="W59" s="38">
        <v>43798.0</v>
      </c>
      <c r="X59" s="16"/>
      <c r="Y59" s="16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>
      <c r="A60" s="18">
        <v>0.4</v>
      </c>
      <c r="B60" s="18">
        <v>0.3</v>
      </c>
      <c r="C60" s="18">
        <v>0.3</v>
      </c>
      <c r="D60" s="18">
        <v>4.0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 t="str">
        <f t="shared" si="27"/>
        <v>#DIV/0!</v>
      </c>
      <c r="P60" s="18" t="str">
        <f t="shared" si="28"/>
        <v>#DIV/0!</v>
      </c>
      <c r="Q60" s="18"/>
      <c r="R60" s="18"/>
      <c r="S60" s="24"/>
      <c r="T60" s="24"/>
      <c r="U60" s="24"/>
      <c r="V60" s="24"/>
      <c r="W60" s="24"/>
      <c r="X60" s="59"/>
      <c r="Y60" s="59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>
      <c r="A61" s="29">
        <v>0.4</v>
      </c>
      <c r="B61" s="29">
        <v>0.3</v>
      </c>
      <c r="C61" s="29">
        <v>0.3</v>
      </c>
      <c r="D61" s="29">
        <v>5.0</v>
      </c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 t="str">
        <f t="shared" si="27"/>
        <v>#DIV/0!</v>
      </c>
      <c r="P61" s="29" t="str">
        <f t="shared" si="28"/>
        <v>#DIV/0!</v>
      </c>
      <c r="Q61" s="29"/>
      <c r="R61" s="29"/>
      <c r="S61" s="46"/>
      <c r="T61" s="46"/>
      <c r="U61" s="46"/>
      <c r="V61" s="46"/>
      <c r="W61" s="46"/>
      <c r="X61" s="15"/>
      <c r="Y61" s="15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>
      <c r="A62" s="18">
        <v>0.2</v>
      </c>
      <c r="B62" s="18">
        <v>0.4</v>
      </c>
      <c r="C62" s="18">
        <v>0.4</v>
      </c>
      <c r="D62" s="18">
        <v>1.0</v>
      </c>
      <c r="E62" s="19" t="s">
        <v>31</v>
      </c>
      <c r="F62" s="33">
        <v>0.734395</v>
      </c>
      <c r="G62" s="33">
        <v>2.158062</v>
      </c>
      <c r="H62" s="33">
        <v>0.489279</v>
      </c>
      <c r="I62" s="33">
        <v>0.267678</v>
      </c>
      <c r="J62" s="19">
        <v>1.0E-5</v>
      </c>
      <c r="K62" s="18"/>
      <c r="L62" s="18"/>
      <c r="M62" s="18"/>
      <c r="N62" s="18"/>
      <c r="O62" s="24" t="str">
        <f t="shared" si="27"/>
        <v>#DIV/0!</v>
      </c>
      <c r="P62" s="18" t="str">
        <f t="shared" si="28"/>
        <v>#DIV/0!</v>
      </c>
      <c r="Q62" s="18"/>
      <c r="R62" s="18"/>
      <c r="S62" s="18"/>
      <c r="T62" s="18"/>
      <c r="U62" s="18" t="s">
        <v>27</v>
      </c>
      <c r="V62" s="18" t="s">
        <v>35</v>
      </c>
      <c r="W62" s="26">
        <v>43798.0</v>
      </c>
      <c r="X62" s="64">
        <v>0.835585837149558</v>
      </c>
      <c r="Y62" s="64">
        <v>0.920166424662124</v>
      </c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29">
        <v>0.2</v>
      </c>
      <c r="B63" s="29">
        <v>0.4</v>
      </c>
      <c r="C63" s="29">
        <v>0.4</v>
      </c>
      <c r="D63" s="29">
        <v>2.0</v>
      </c>
      <c r="E63" s="31" t="s">
        <v>31</v>
      </c>
      <c r="F63" s="76">
        <v>0.682081</v>
      </c>
      <c r="G63" s="76">
        <v>1.921741</v>
      </c>
      <c r="H63" s="76">
        <v>0.484863</v>
      </c>
      <c r="I63" s="76">
        <v>0.259467</v>
      </c>
      <c r="J63" s="31">
        <v>1.0E-5</v>
      </c>
      <c r="K63" s="71"/>
      <c r="L63" s="71"/>
      <c r="M63" s="71"/>
      <c r="N63" s="71"/>
      <c r="O63" s="46" t="str">
        <f t="shared" si="27"/>
        <v>#DIV/0!</v>
      </c>
      <c r="P63" s="29" t="str">
        <f t="shared" si="28"/>
        <v>#DIV/0!</v>
      </c>
      <c r="Q63" s="29"/>
      <c r="R63" s="29"/>
      <c r="S63" s="29"/>
      <c r="T63" s="29"/>
      <c r="U63" s="29" t="s">
        <v>27</v>
      </c>
      <c r="V63" s="29" t="s">
        <v>35</v>
      </c>
      <c r="W63" s="38">
        <v>43798.0</v>
      </c>
      <c r="X63" s="64">
        <v>0.838489891656428</v>
      </c>
      <c r="Y63" s="64">
        <v>0.923908187199821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8">
        <v>0.2</v>
      </c>
      <c r="B64" s="18">
        <v>0.4</v>
      </c>
      <c r="C64" s="18">
        <v>0.4</v>
      </c>
      <c r="D64" s="18">
        <v>3.0</v>
      </c>
      <c r="E64" s="19" t="s">
        <v>31</v>
      </c>
      <c r="F64" s="33">
        <v>0.691468</v>
      </c>
      <c r="G64" s="33">
        <v>1.987905</v>
      </c>
      <c r="H64" s="33">
        <v>0.474986</v>
      </c>
      <c r="I64" s="33">
        <v>0.259732</v>
      </c>
      <c r="J64" s="19">
        <v>1.0E-5</v>
      </c>
      <c r="K64" s="18"/>
      <c r="L64" s="18"/>
      <c r="M64" s="18"/>
      <c r="N64" s="18"/>
      <c r="O64" s="24" t="str">
        <f t="shared" si="27"/>
        <v>#DIV/0!</v>
      </c>
      <c r="P64" s="18" t="str">
        <f t="shared" si="28"/>
        <v>#DIV/0!</v>
      </c>
      <c r="Q64" s="18"/>
      <c r="R64" s="18"/>
      <c r="S64" s="18"/>
      <c r="T64" s="18"/>
      <c r="U64" s="18" t="s">
        <v>27</v>
      </c>
      <c r="V64" s="18" t="s">
        <v>35</v>
      </c>
      <c r="W64" s="26">
        <v>43798.0</v>
      </c>
      <c r="X64" s="64">
        <v>0.843125209427007</v>
      </c>
      <c r="Y64" s="64">
        <v>0.923265944376186</v>
      </c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29">
        <v>0.2</v>
      </c>
      <c r="B65" s="29">
        <v>0.4</v>
      </c>
      <c r="C65" s="29">
        <v>0.4</v>
      </c>
      <c r="D65" s="29">
        <v>4.0</v>
      </c>
      <c r="E65" s="31" t="s">
        <v>31</v>
      </c>
      <c r="F65" s="46"/>
      <c r="G65" s="46"/>
      <c r="H65" s="46"/>
      <c r="I65" s="46"/>
      <c r="J65" s="31">
        <v>1.0E-5</v>
      </c>
      <c r="K65" s="46"/>
      <c r="L65" s="46"/>
      <c r="M65" s="46"/>
      <c r="N65" s="46"/>
      <c r="O65" s="46" t="str">
        <f t="shared" si="27"/>
        <v>#DIV/0!</v>
      </c>
      <c r="P65" s="29" t="str">
        <f t="shared" si="28"/>
        <v>#DIV/0!</v>
      </c>
      <c r="Q65" s="29"/>
      <c r="R65" s="29"/>
      <c r="S65" s="29"/>
      <c r="T65" s="29"/>
      <c r="U65" s="29" t="s">
        <v>27</v>
      </c>
      <c r="V65" s="29" t="s">
        <v>35</v>
      </c>
      <c r="W65" s="38">
        <v>43798.0</v>
      </c>
      <c r="X65" s="16"/>
      <c r="Y65" s="16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8">
        <v>0.2</v>
      </c>
      <c r="B66" s="18">
        <v>0.4</v>
      </c>
      <c r="C66" s="18">
        <v>0.4</v>
      </c>
      <c r="D66" s="18">
        <v>5.0</v>
      </c>
      <c r="E66" s="19" t="s">
        <v>31</v>
      </c>
      <c r="F66" s="24"/>
      <c r="G66" s="24"/>
      <c r="H66" s="24"/>
      <c r="I66" s="24"/>
      <c r="J66" s="19">
        <v>1.0E-5</v>
      </c>
      <c r="K66" s="24"/>
      <c r="L66" s="24"/>
      <c r="M66" s="24"/>
      <c r="N66" s="24"/>
      <c r="O66" s="24" t="str">
        <f t="shared" si="27"/>
        <v>#DIV/0!</v>
      </c>
      <c r="P66" s="18" t="str">
        <f t="shared" si="28"/>
        <v>#DIV/0!</v>
      </c>
      <c r="Q66" s="18"/>
      <c r="R66" s="18"/>
      <c r="S66" s="18"/>
      <c r="T66" s="18"/>
      <c r="U66" s="18"/>
      <c r="V66" s="18" t="s">
        <v>35</v>
      </c>
      <c r="W66" s="26">
        <v>43798.0</v>
      </c>
      <c r="X66" s="44"/>
      <c r="Y66" s="44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 t="str">
        <f t="shared" si="27"/>
        <v>#DIV/0!</v>
      </c>
      <c r="P67" s="29" t="str">
        <f t="shared" si="28"/>
        <v>#DIV/0!</v>
      </c>
      <c r="Q67" s="29"/>
      <c r="R67" s="29"/>
      <c r="S67" s="46"/>
      <c r="T67" s="46"/>
      <c r="U67" s="46"/>
      <c r="V67" s="46"/>
      <c r="W67" s="46"/>
      <c r="X67" s="60"/>
      <c r="Y67" s="60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</sheetData>
  <mergeCells count="16">
    <mergeCell ref="U1:U2"/>
    <mergeCell ref="Q2:R2"/>
    <mergeCell ref="A3:U3"/>
    <mergeCell ref="A6:U6"/>
    <mergeCell ref="A10:U10"/>
    <mergeCell ref="A14:U14"/>
    <mergeCell ref="A22:U22"/>
    <mergeCell ref="A32:U32"/>
    <mergeCell ref="A43:U43"/>
    <mergeCell ref="A1:C1"/>
    <mergeCell ref="D1:E1"/>
    <mergeCell ref="F1:I1"/>
    <mergeCell ref="J1:R1"/>
    <mergeCell ref="V1:W1"/>
    <mergeCell ref="X1:X2"/>
    <mergeCell ref="Y1:Y2"/>
  </mergeCells>
  <drawing r:id="rId1"/>
</worksheet>
</file>