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<sst xmlns="http://schemas.openxmlformats.org/spreadsheetml/2006/main" count="21" uniqueCount="14">
  <si>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Disclaimer: This is a portfolio project for demonstration only. The creator is not responsible for any error.</t>
  </si>
  <si>
    <t xml:space="preserve">Please consult with professional consultants.</t>
  </si>
  <si>
    <t xml:space="preserve">Home Price</t>
  </si>
  <si>
    <t xml:space="preserve">&lt;= Type Here</t>
  </si>
  <si>
    <t xml:space="preserve">Down Payment </t>
  </si>
  <si>
    <t xml:space="preserve">Interest Rate (Yearly)</t>
  </si>
  <si>
    <t xml:space="preserve">Loan Term (Years)</t>
  </si>
  <si>
    <t xml:space="preserve">Loan Amount </t>
  </si>
  <si>
    <t xml:space="preserve">Financing %</t>
  </si>
  <si>
    <t xml:space="preserve">Number of Payments</t>
  </si>
  <si>
    <t xml:space="preserve">Monthly Payments</t>
  </si>
  <si>
    <t xml:space="preserve">Total Interest Paid</t>
  </si>
  <si>
    <t xml:space="preserve">Total Annual Payment</t>
  </si>
  <si>
    <t xml:space="preserve">Total Payments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</si>
</sst>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1009]#,##0.00;[RED]\-[$$-1009]#,##0.00"/>
    <numFmt numFmtId="166" formatCode="0.00%"/>
    <numFmt numFmtId="167" formatCode="General"/>
  </numFmts>
  <fonts count="7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1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D7"/>
        <bgColor rgb="FFEEF5DB"/>
      </patternFill>
    </fill>
    <fill>
      <patternFill patternType="solid">
        <fgColor rgb="FFFFDBB6"/>
        <bgColor rgb="FFDEDCE6"/>
      </patternFill>
    </fill>
    <fill>
      <patternFill patternType="solid">
        <fgColor rgb="FFDEDCE6"/>
        <bgColor rgb="FFEEF5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F5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8D8D0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Payment - Interest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ef5db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ef5db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8d8d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multiLvlStrRef>
              <c:f>Main!$B$18,Main!$B$21</c:f>
              <c:multiLvlStrCache>
                <c:ptCount val="1"/>
                <c:lvl>
                  <c:pt idx="0">
                    <c:v>Total Payments</c:v>
                  </c:pt>
                </c:lvl>
                <c:lvl>
                  <c:pt idx="0">
                    <c:v>Total Interest Paid</c:v>
                  </c:pt>
                </c:lvl>
              </c:multiLvlStrCache>
            </c:multiLvlStrRef>
          </c:cat>
          <c:val>
            <c:numRef>
              <c:f>Main!$C$18,Main!$C$21</c:f>
              <c:numCache>
                <c:formatCode>General</c:formatCode>
                <c:ptCount val="2"/>
                <c:pt idx="0">
                  <c:v>2909523.32771731</c:v>
                </c:pt>
                <c:pt idx="1">
                  <c:v>13809523.3277174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874800</xdr:colOff>
      <xdr:row>2</xdr:row>
      <xdr:rowOff>131400</xdr:rowOff>
    </xdr:from>
    <xdr:to>
      <xdr:col>7</xdr:col>
      <xdr:colOff>58320</xdr:colOff>
      <xdr:row>14</xdr:row>
      <xdr:rowOff>140400</xdr:rowOff>
    </xdr:to>
    <xdr:graphicFrame>
      <xdr:nvGraphicFramePr>
        <xdr:cNvPr id="0" name="ki"/>
        <xdr:cNvGraphicFramePr/>
      </xdr:nvGraphicFramePr>
      <xdr:xfrm>
        <a:off x="4708440" y="456480"/>
        <a:ext cx="3483720" cy="195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1" width="18.82"/>
    <col collapsed="false" customWidth="true" hidden="false" outlineLevel="0" max="3" min="3" style="0" width="17"/>
    <col collapsed="false" customWidth="true" hidden="false" outlineLevel="0" max="4" min="4" style="1" width="12.52"/>
    <col collapsed="false" customWidth="true" hidden="false" outlineLevel="0" max="5" min="5" style="0" width="18.82"/>
    <col collapsed="false" customWidth="true" hidden="false" outlineLevel="0" max="6" min="6" style="0" width="18"/>
  </cols>
  <sheetData>
    <row r="1" customFormat="false" ht="12.8" hidden="false" customHeight="false" outlineLevel="0" collapsed="false">
      <c r="A1" s="2" t="s">
        <v>0</v>
      </c>
      <c r="B1" s="3"/>
      <c r="C1" s="2"/>
      <c r="D1" s="3"/>
      <c r="E1" s="2"/>
      <c r="F1" s="4"/>
      <c r="G1" s="4"/>
      <c r="H1" s="4"/>
    </row>
    <row r="2" customFormat="false" ht="12.8" hidden="false" customHeight="false" outlineLevel="0" collapsed="false">
      <c r="A2" s="2" t="s">
        <v>1</v>
      </c>
      <c r="B2" s="3"/>
      <c r="C2" s="2"/>
      <c r="D2" s="5"/>
    </row>
    <row r="4" customFormat="false" ht="12.8" hidden="false" customHeight="false" outlineLevel="0" collapsed="false">
      <c r="B4" s="6" t="s">
        <v>2</v>
      </c>
      <c r="C4" s="7" t="n">
        <v>11000000</v>
      </c>
      <c r="D4" s="8" t="s">
        <v>3</v>
      </c>
      <c r="G4" s="9"/>
    </row>
    <row r="5" customFormat="false" ht="12.8" hidden="false" customHeight="false" outlineLevel="0" collapsed="false">
      <c r="B5" s="10" t="s">
        <v>4</v>
      </c>
      <c r="C5" s="7" t="n">
        <v>100000</v>
      </c>
      <c r="D5" s="8" t="s">
        <v>3</v>
      </c>
      <c r="G5" s="9"/>
    </row>
    <row r="6" customFormat="false" ht="12.8" hidden="false" customHeight="false" outlineLevel="0" collapsed="false">
      <c r="B6" s="10" t="s">
        <v>5</v>
      </c>
      <c r="C6" s="11" t="n">
        <v>0.049</v>
      </c>
      <c r="D6" s="8" t="s">
        <v>3</v>
      </c>
      <c r="G6" s="9"/>
    </row>
    <row r="7" customFormat="false" ht="12.8" hidden="false" customHeight="false" outlineLevel="0" collapsed="false">
      <c r="B7" s="12" t="s">
        <v>6</v>
      </c>
      <c r="C7" s="13" t="n">
        <v>10</v>
      </c>
      <c r="D7" s="8" t="s">
        <v>3</v>
      </c>
      <c r="G7" s="9"/>
    </row>
    <row r="8" customFormat="false" ht="12.8" hidden="false" customHeight="false" outlineLevel="0" collapsed="false">
      <c r="B8" s="0"/>
      <c r="D8" s="0"/>
      <c r="G8" s="9"/>
    </row>
    <row r="9" customFormat="false" ht="12.8" hidden="false" customHeight="false" outlineLevel="0" collapsed="false">
      <c r="B9" s="10" t="s">
        <v>2</v>
      </c>
      <c r="C9" s="14" t="n">
        <f aca="false">VALUE(C4)</f>
        <v>11000000</v>
      </c>
      <c r="D9" s="0"/>
      <c r="G9" s="9"/>
    </row>
    <row r="10" customFormat="false" ht="12.8" hidden="false" customHeight="false" outlineLevel="0" collapsed="false">
      <c r="B10" s="10" t="s">
        <v>4</v>
      </c>
      <c r="C10" s="14" t="n">
        <f aca="false">VALUE(C5)</f>
        <v>100000</v>
      </c>
      <c r="D10" s="0"/>
      <c r="G10" s="9"/>
    </row>
    <row r="11" customFormat="false" ht="12.8" hidden="false" customHeight="false" outlineLevel="0" collapsed="false">
      <c r="B11" s="10" t="s">
        <v>7</v>
      </c>
      <c r="C11" s="14" t="n">
        <f aca="false">IF(C9-C10&lt;0,"Can't be negative!",IF(ISBLANK(C9),"",C9-C10))</f>
        <v>10900000</v>
      </c>
      <c r="D11" s="0"/>
      <c r="G11" s="9"/>
    </row>
    <row r="12" customFormat="false" ht="12.8" hidden="false" customHeight="false" outlineLevel="0" collapsed="false">
      <c r="B12" s="10" t="s">
        <v>8</v>
      </c>
      <c r="C12" s="15" t="n">
        <f aca="false">IFERROR(C11/C9,"Error")</f>
        <v>0.990909090909091</v>
      </c>
      <c r="D12" s="0"/>
      <c r="G12" s="9"/>
    </row>
    <row r="13" customFormat="false" ht="12.8" hidden="false" customHeight="false" outlineLevel="0" collapsed="false">
      <c r="B13" s="10" t="s">
        <v>5</v>
      </c>
      <c r="C13" s="15" t="n">
        <f aca="false">C6</f>
        <v>0.049</v>
      </c>
      <c r="D13" s="0"/>
      <c r="G13" s="9"/>
    </row>
    <row r="14" customFormat="false" ht="12.8" hidden="false" customHeight="false" outlineLevel="0" collapsed="false">
      <c r="B14" s="10" t="s">
        <v>6</v>
      </c>
      <c r="C14" s="14" t="n">
        <f aca="false">C7</f>
        <v>10</v>
      </c>
      <c r="D14" s="0"/>
      <c r="G14" s="9"/>
    </row>
    <row r="15" customFormat="false" ht="12.8" hidden="false" customHeight="false" outlineLevel="0" collapsed="false">
      <c r="B15" s="16"/>
      <c r="C15" s="17"/>
      <c r="D15" s="0"/>
      <c r="G15" s="9"/>
    </row>
    <row r="16" customFormat="false" ht="12.8" hidden="false" customHeight="false" outlineLevel="0" collapsed="false">
      <c r="B16" s="10" t="s">
        <v>9</v>
      </c>
      <c r="C16" s="14" t="n">
        <f aca="false">IF(C13*12=0,"",C14*12)</f>
        <v>120</v>
      </c>
      <c r="D16" s="0"/>
      <c r="G16" s="9"/>
    </row>
    <row r="17" customFormat="false" ht="12.8" hidden="false" customHeight="false" outlineLevel="0" collapsed="false">
      <c r="B17" s="10" t="s">
        <v>10</v>
      </c>
      <c r="C17" s="18" t="n">
        <f aca="false">IFERROR(PMT(C13/12,C14*12,-C11),"")</f>
        <v>115079.361064312</v>
      </c>
    </row>
    <row r="18" customFormat="false" ht="12.8" hidden="false" customHeight="false" outlineLevel="0" collapsed="false">
      <c r="B18" s="10" t="s">
        <v>11</v>
      </c>
      <c r="C18" s="18" t="n">
        <f aca="false">IFERROR(-CUMIPMT(C13/12,C14*12,C11,1,C14*12,0),"")</f>
        <v>2909523.32771731</v>
      </c>
    </row>
    <row r="19" customFormat="false" ht="12.8" hidden="false" customHeight="false" outlineLevel="0" collapsed="false">
      <c r="B19" s="16"/>
      <c r="C19" s="17"/>
    </row>
    <row r="20" customFormat="false" ht="12.8" hidden="false" customHeight="false" outlineLevel="0" collapsed="false">
      <c r="B20" s="10" t="s">
        <v>12</v>
      </c>
      <c r="C20" s="18" t="n">
        <f aca="false">IFERROR(C17*12,"")</f>
        <v>1380952.33277174</v>
      </c>
    </row>
    <row r="21" customFormat="false" ht="12.8" hidden="false" customHeight="false" outlineLevel="0" collapsed="false">
      <c r="B21" s="10" t="s">
        <v>13</v>
      </c>
      <c r="C21" s="18" t="n">
        <f aca="false">IFERROR(C20*C14,"")</f>
        <v>13809523.3277174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2022-08-30T15:58:20Z</dcterms:created>
  <dc:creator/>
  <dc:description/>
  <dc:language>zh-Hant</dc:language>
  <cp:lastModifiedBy/>
  <dcterms:modified xsi:type="dcterms:W3CDTF">2022-08-31T20:48:45Z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