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bookViews>
    <workbookView xWindow="0" yWindow="0" windowWidth="21840" windowHeight="13170" tabRatio="905"/>
  </bookViews>
  <sheets>
    <sheet name="项目总体情况" sheetId="1" r:id="rId1"/>
    <sheet name="Aphone原始数据" sheetId="30" r:id="rId2"/>
    <sheet name="Aphone用例执行数据" sheetId="33" r:id="rId3"/>
    <sheet name="全屏直播" sheetId="35" r:id="rId4"/>
    <sheet name="竖屏直播" sheetId="34" r:id="rId5"/>
    <sheet name="全屏点播" sheetId="36" r:id="rId6"/>
    <sheet name="缓存" sheetId="38" r:id="rId7"/>
    <sheet name="竖屏点播" sheetId="37" r:id="rId8"/>
    <sheet name="Sheet1" sheetId="31" r:id="rId9"/>
    <sheet name="组员工作汇总（专项）" sheetId="18" r:id="rId10"/>
    <sheet name="项目组要解决的问题日汇总" sheetId="9" r:id="rId11"/>
    <sheet name="周期汇总数据" sheetId="26" r:id="rId12"/>
  </sheets>
  <externalReferences>
    <externalReference r:id="rId13"/>
  </externalReferences>
  <definedNames>
    <definedName name="_xlnm._FilterDatabase" localSheetId="1" hidden="1">Aphone原始数据!#REF!</definedName>
    <definedName name="_xlnm._FilterDatabase" localSheetId="0" hidden="1">项目总体情况!$S$34:$X$53</definedName>
    <definedName name="_xlnm._FilterDatabase" localSheetId="11" hidden="1">周期汇总数据!$A$2:$N$12</definedName>
    <definedName name="range">OFFSET(#REF!,0,0,COUNTA(#REF!)+1,16)</definedName>
    <definedName name="range1">OFFSET([1]过程数据分析!$B$25,0,0,COUNTA([1]过程数据分析!$B$1:$B$65536)-14,1),OFFSET([1]过程数据分析!$E$25,0,0,COUNTA([1]过程数据分析!$B$1:$B$65536)-14,1),OFFSET([1]过程数据分析!$F$25,0,0,COUNTA([1]过程数据分析!$B$1:$B$65536)-14,1)</definedName>
    <definedName name="按类别">#REF!</definedName>
    <definedName name="按状态">#REF!</definedName>
    <definedName name="今天">"2007-04-16"</definedName>
    <definedName name="硬件故障">IF(IF(#REF!="3-硬件",#REF!,"")=0,"",IF(#REF!="3-硬件",#REF!,""))</definedName>
    <definedName name="昨天">"2007-04-13"</definedName>
  </definedNames>
  <calcPr calcId="124519"/>
</workbook>
</file>

<file path=xl/calcChain.xml><?xml version="1.0" encoding="utf-8"?>
<calcChain xmlns="http://schemas.openxmlformats.org/spreadsheetml/2006/main">
  <c r="T87" i="1"/>
  <c r="V90"/>
  <c r="V91"/>
  <c r="V89"/>
  <c r="T89"/>
  <c r="T90"/>
  <c r="T91"/>
  <c r="I78"/>
  <c r="H78"/>
  <c r="G78"/>
  <c r="F78"/>
  <c r="E78"/>
  <c r="K2" i="30"/>
  <c r="L2"/>
  <c r="M2" s="1"/>
  <c r="K3"/>
  <c r="M3" s="1"/>
  <c r="L3"/>
  <c r="K4"/>
  <c r="L4"/>
  <c r="M4" s="1"/>
  <c r="K5"/>
  <c r="L5"/>
  <c r="M5"/>
  <c r="K6"/>
  <c r="L6"/>
  <c r="M6" s="1"/>
  <c r="V88" i="1"/>
  <c r="T88"/>
  <c r="Z42" l="1"/>
  <c r="Q11"/>
  <c r="N8" i="30" l="1"/>
  <c r="L72"/>
  <c r="K72"/>
  <c r="L71"/>
  <c r="K71"/>
  <c r="L78"/>
  <c r="M78" s="1"/>
  <c r="K78"/>
  <c r="L77"/>
  <c r="K77"/>
  <c r="L76"/>
  <c r="M76" s="1"/>
  <c r="K76"/>
  <c r="L75"/>
  <c r="K75"/>
  <c r="L74"/>
  <c r="K74"/>
  <c r="L73"/>
  <c r="K73"/>
  <c r="L45"/>
  <c r="M45" s="1"/>
  <c r="K45"/>
  <c r="L44"/>
  <c r="K44"/>
  <c r="L43"/>
  <c r="K43"/>
  <c r="L68"/>
  <c r="K68"/>
  <c r="L63"/>
  <c r="K63"/>
  <c r="L42"/>
  <c r="K42"/>
  <c r="L41"/>
  <c r="K41"/>
  <c r="L66"/>
  <c r="K66"/>
  <c r="L40"/>
  <c r="K40"/>
  <c r="L62"/>
  <c r="K62"/>
  <c r="L65"/>
  <c r="K65"/>
  <c r="L39"/>
  <c r="K39"/>
  <c r="L64"/>
  <c r="K64"/>
  <c r="L61"/>
  <c r="K61"/>
  <c r="L60"/>
  <c r="K60"/>
  <c r="L59"/>
  <c r="K59"/>
  <c r="L38"/>
  <c r="K38"/>
  <c r="L37"/>
  <c r="K37"/>
  <c r="L36"/>
  <c r="K36"/>
  <c r="L58"/>
  <c r="K58"/>
  <c r="L57"/>
  <c r="K57"/>
  <c r="L56"/>
  <c r="K56"/>
  <c r="L70"/>
  <c r="K70"/>
  <c r="L35"/>
  <c r="K35"/>
  <c r="L51"/>
  <c r="K51"/>
  <c r="L54"/>
  <c r="K54"/>
  <c r="M54" s="1"/>
  <c r="L34"/>
  <c r="K34"/>
  <c r="L33"/>
  <c r="K33"/>
  <c r="L32"/>
  <c r="K32"/>
  <c r="L31"/>
  <c r="K31"/>
  <c r="L30"/>
  <c r="M30" s="1"/>
  <c r="K30"/>
  <c r="L29"/>
  <c r="K29"/>
  <c r="L28"/>
  <c r="M28" s="1"/>
  <c r="K28"/>
  <c r="L27"/>
  <c r="K27"/>
  <c r="L53"/>
  <c r="K53"/>
  <c r="L69"/>
  <c r="K69"/>
  <c r="L50"/>
  <c r="K50"/>
  <c r="L49"/>
  <c r="K49"/>
  <c r="L48"/>
  <c r="K48"/>
  <c r="L52"/>
  <c r="K52"/>
  <c r="L26"/>
  <c r="K26"/>
  <c r="L25"/>
  <c r="K25"/>
  <c r="M25" s="1"/>
  <c r="L24"/>
  <c r="K24"/>
  <c r="L67"/>
  <c r="K67"/>
  <c r="L23"/>
  <c r="K23"/>
  <c r="L47"/>
  <c r="K47"/>
  <c r="L46"/>
  <c r="M46" s="1"/>
  <c r="K46"/>
  <c r="L22"/>
  <c r="K22"/>
  <c r="L21"/>
  <c r="K21"/>
  <c r="L20"/>
  <c r="K20"/>
  <c r="L19"/>
  <c r="K19"/>
  <c r="L18"/>
  <c r="K18"/>
  <c r="L17"/>
  <c r="K17"/>
  <c r="L55"/>
  <c r="K55"/>
  <c r="L16"/>
  <c r="K16"/>
  <c r="L15"/>
  <c r="K15"/>
  <c r="L14"/>
  <c r="K14"/>
  <c r="L13"/>
  <c r="K13"/>
  <c r="L12"/>
  <c r="K12"/>
  <c r="L11"/>
  <c r="K11"/>
  <c r="L10"/>
  <c r="K10"/>
  <c r="L9"/>
  <c r="K9"/>
  <c r="L8"/>
  <c r="K8"/>
  <c r="L7"/>
  <c r="K7"/>
  <c r="M64" l="1"/>
  <c r="M44"/>
  <c r="M7"/>
  <c r="M9"/>
  <c r="M15"/>
  <c r="M55"/>
  <c r="M20"/>
  <c r="M27"/>
  <c r="M37"/>
  <c r="M59"/>
  <c r="M66"/>
  <c r="M42"/>
  <c r="M51"/>
  <c r="M70"/>
  <c r="M75"/>
  <c r="M77"/>
  <c r="M22"/>
  <c r="M47"/>
  <c r="M52"/>
  <c r="M49"/>
  <c r="M60"/>
  <c r="M40"/>
  <c r="M41"/>
  <c r="M13"/>
  <c r="M21"/>
  <c r="M26"/>
  <c r="M48"/>
  <c r="M61"/>
  <c r="M74"/>
  <c r="M8"/>
  <c r="M16"/>
  <c r="M29"/>
  <c r="M31"/>
  <c r="M35"/>
  <c r="M56"/>
  <c r="M62"/>
  <c r="M10"/>
  <c r="M12"/>
  <c r="M14"/>
  <c r="M18"/>
  <c r="M23"/>
  <c r="M24"/>
  <c r="M69"/>
  <c r="M32"/>
  <c r="M34"/>
  <c r="M58"/>
  <c r="M65"/>
  <c r="M68"/>
  <c r="M72"/>
  <c r="M11"/>
  <c r="M17"/>
  <c r="M19"/>
  <c r="M67"/>
  <c r="M50"/>
  <c r="M53"/>
  <c r="M33"/>
  <c r="M57"/>
  <c r="M36"/>
  <c r="M38"/>
  <c r="M39"/>
  <c r="M63"/>
  <c r="M43"/>
  <c r="M73"/>
  <c r="M71"/>
  <c r="V81" i="1"/>
  <c r="V82"/>
  <c r="V83"/>
  <c r="V84"/>
  <c r="V85"/>
  <c r="V86"/>
  <c r="V87"/>
  <c r="V80"/>
  <c r="T81"/>
  <c r="T82"/>
  <c r="T83"/>
  <c r="T84"/>
  <c r="T85"/>
  <c r="T86"/>
  <c r="T80"/>
  <c r="AA4" l="1"/>
  <c r="AA5"/>
  <c r="AA6"/>
  <c r="AA7"/>
  <c r="AA8"/>
  <c r="AA9"/>
  <c r="AA10"/>
  <c r="AA3"/>
  <c r="U47" l="1"/>
  <c r="W51"/>
  <c r="T52"/>
  <c r="W52"/>
  <c r="V52"/>
  <c r="U52"/>
  <c r="V48"/>
  <c r="W42"/>
  <c r="T42"/>
  <c r="U42"/>
  <c r="V42"/>
  <c r="W40"/>
  <c r="V40"/>
  <c r="W36"/>
  <c r="V36"/>
  <c r="T36"/>
  <c r="U36"/>
  <c r="U48" l="1"/>
  <c r="T48"/>
  <c r="T47"/>
  <c r="U41"/>
  <c r="V43"/>
  <c r="U43"/>
  <c r="W47"/>
  <c r="V47"/>
  <c r="R47" l="1"/>
  <c r="V46" l="1"/>
  <c r="U46"/>
  <c r="R36"/>
  <c r="R37"/>
  <c r="R38"/>
  <c r="R39"/>
  <c r="R40"/>
  <c r="R41"/>
  <c r="R42"/>
  <c r="R43"/>
  <c r="R44"/>
  <c r="R45"/>
  <c r="R46"/>
  <c r="R48"/>
  <c r="R49"/>
  <c r="R50"/>
  <c r="R51"/>
  <c r="R52"/>
  <c r="R53"/>
  <c r="R54"/>
  <c r="R55"/>
  <c r="R56"/>
  <c r="R57"/>
  <c r="R58"/>
  <c r="R59" l="1"/>
  <c r="W41"/>
  <c r="V41"/>
  <c r="U40"/>
  <c r="T40"/>
  <c r="T38"/>
  <c r="W38"/>
  <c r="V38"/>
  <c r="U38"/>
  <c r="X38" l="1"/>
  <c r="Q9"/>
  <c r="Q10"/>
  <c r="Q8" l="1"/>
  <c r="AF39" l="1"/>
  <c r="AJ39"/>
  <c r="AH39"/>
  <c r="AK39"/>
  <c r="AI39"/>
  <c r="AL39"/>
  <c r="AG39"/>
  <c r="AM39"/>
  <c r="Q3"/>
  <c r="Q7"/>
  <c r="Q5"/>
  <c r="Q4"/>
  <c r="Q6"/>
  <c r="X40" l="1"/>
  <c r="W48" l="1"/>
  <c r="W45"/>
  <c r="V45"/>
  <c r="U45"/>
  <c r="T45"/>
  <c r="S44"/>
  <c r="T44"/>
  <c r="U44"/>
  <c r="W37"/>
  <c r="S47"/>
  <c r="X47" l="1"/>
  <c r="X45"/>
  <c r="X48"/>
  <c r="W35"/>
  <c r="V35"/>
  <c r="U35"/>
  <c r="W49" l="1"/>
  <c r="V49"/>
  <c r="T49"/>
  <c r="U49"/>
  <c r="X49" l="1"/>
  <c r="AT3"/>
  <c r="AU3"/>
  <c r="W39" l="1"/>
  <c r="V39"/>
  <c r="U39"/>
  <c r="T39"/>
  <c r="W43"/>
  <c r="T43"/>
  <c r="V37"/>
  <c r="U37"/>
  <c r="T37"/>
  <c r="X43" l="1"/>
  <c r="X39"/>
  <c r="X37"/>
  <c r="Z8" i="33"/>
  <c r="P8"/>
  <c r="BA3" i="1" l="1"/>
  <c r="AY3" l="1"/>
  <c r="AX3"/>
  <c r="T35" l="1"/>
  <c r="X35" s="1"/>
  <c r="X36" l="1"/>
  <c r="X52" l="1"/>
  <c r="T41"/>
  <c r="X41" s="1"/>
  <c r="X42" l="1"/>
  <c r="S49"/>
  <c r="Z7" i="33" l="1"/>
  <c r="P7"/>
  <c r="Z6"/>
  <c r="U7" i="1" s="1"/>
  <c r="P6" i="33"/>
  <c r="Z5"/>
  <c r="U6" i="1" s="1"/>
  <c r="P5" i="33"/>
  <c r="Z4"/>
  <c r="U5" i="1" s="1"/>
  <c r="P4" i="33"/>
  <c r="Z3"/>
  <c r="P3"/>
  <c r="Z2"/>
  <c r="P2"/>
  <c r="AS3" i="1"/>
  <c r="AK3"/>
  <c r="AZ3" l="1"/>
  <c r="AW3"/>
  <c r="AV3"/>
  <c r="AQ3"/>
  <c r="AP3"/>
  <c r="AO3"/>
  <c r="S52" l="1"/>
  <c r="S35"/>
  <c r="S36"/>
  <c r="S37"/>
  <c r="S38"/>
  <c r="S39"/>
  <c r="S40"/>
  <c r="S41"/>
  <c r="S42"/>
  <c r="T46" l="1"/>
  <c r="W46"/>
  <c r="W50"/>
  <c r="V50"/>
  <c r="U50"/>
  <c r="V51"/>
  <c r="U51"/>
  <c r="T51"/>
  <c r="T50"/>
  <c r="AF3"/>
  <c r="X50" l="1"/>
  <c r="X51"/>
  <c r="X46"/>
  <c r="T53"/>
  <c r="Y32"/>
  <c r="I18" i="31" l="1"/>
  <c r="W44" i="1" l="1"/>
  <c r="V44"/>
  <c r="T32"/>
  <c r="X44" l="1"/>
  <c r="V53"/>
  <c r="W53"/>
  <c r="U53"/>
  <c r="U4" l="1"/>
  <c r="U3"/>
  <c r="S5"/>
  <c r="S3"/>
  <c r="S7"/>
  <c r="S6"/>
  <c r="S4"/>
  <c r="S32" l="1"/>
  <c r="U32"/>
  <c r="AC3" l="1"/>
  <c r="AB3" l="1"/>
  <c r="AF32" l="1"/>
  <c r="AE3"/>
  <c r="S43"/>
  <c r="S48"/>
  <c r="S50"/>
  <c r="S51"/>
  <c r="AD3"/>
  <c r="AR3" l="1"/>
  <c r="AN3"/>
  <c r="AM3"/>
  <c r="AL3"/>
  <c r="AG3"/>
  <c r="AJ3"/>
  <c r="AI3"/>
  <c r="AH3"/>
  <c r="X53" l="1"/>
  <c r="N12" i="26" l="1"/>
  <c r="D3"/>
  <c r="J3" s="1"/>
  <c r="I3"/>
  <c r="K3"/>
  <c r="L3" s="1"/>
  <c r="D4"/>
  <c r="J4" s="1"/>
  <c r="I4"/>
  <c r="D5"/>
  <c r="J5" s="1"/>
  <c r="I5"/>
  <c r="D6"/>
  <c r="K6" s="1"/>
  <c r="L6" s="1"/>
  <c r="I6"/>
  <c r="D7"/>
  <c r="J7" s="1"/>
  <c r="I7"/>
  <c r="D8"/>
  <c r="K8" s="1"/>
  <c r="I8"/>
  <c r="L8"/>
  <c r="D9"/>
  <c r="J9" s="1"/>
  <c r="I9"/>
  <c r="D10"/>
  <c r="I10"/>
  <c r="D11"/>
  <c r="I11"/>
  <c r="C12"/>
  <c r="E12"/>
  <c r="F12"/>
  <c r="G12"/>
  <c r="H12"/>
  <c r="K5" l="1"/>
  <c r="L5" s="1"/>
  <c r="K4"/>
  <c r="L4" s="1"/>
  <c r="I12"/>
  <c r="K9"/>
  <c r="L9" s="1"/>
  <c r="J6"/>
  <c r="D12"/>
  <c r="K12" s="1"/>
  <c r="L12" s="1"/>
  <c r="AH32" i="1"/>
  <c r="AJ32"/>
  <c r="AI32"/>
  <c r="AB32"/>
  <c r="AG32"/>
  <c r="K10" i="26"/>
  <c r="L10" s="1"/>
  <c r="J10"/>
  <c r="J12"/>
  <c r="J11"/>
  <c r="K11"/>
  <c r="L11" s="1"/>
  <c r="K7"/>
  <c r="L7" s="1"/>
  <c r="J8"/>
  <c r="AD32" i="1" l="1"/>
  <c r="AE32"/>
  <c r="AC32"/>
  <c r="T66" l="1"/>
  <c r="T69" s="1"/>
  <c r="W66"/>
  <c r="W69" s="1"/>
  <c r="U66"/>
  <c r="U69" s="1"/>
  <c r="X66"/>
  <c r="X69" s="1"/>
  <c r="V66"/>
  <c r="V69" s="1"/>
</calcChain>
</file>

<file path=xl/sharedStrings.xml><?xml version="1.0" encoding="utf-8"?>
<sst xmlns="http://schemas.openxmlformats.org/spreadsheetml/2006/main" count="4569" uniqueCount="571">
  <si>
    <t>项目</t>
    <phoneticPr fontId="3" type="noConversion"/>
  </si>
  <si>
    <t>功能模块</t>
  </si>
  <si>
    <t>总数</t>
    <phoneticPr fontId="3" type="noConversion"/>
  </si>
  <si>
    <t>已经完成</t>
    <phoneticPr fontId="3" type="noConversion"/>
  </si>
  <si>
    <t>Pass</t>
  </si>
  <si>
    <t>Fail</t>
  </si>
  <si>
    <t>N/A</t>
  </si>
  <si>
    <t>Block</t>
  </si>
  <si>
    <t>通过率</t>
  </si>
  <si>
    <t>完成率</t>
  </si>
  <si>
    <t>未测试数</t>
  </si>
  <si>
    <t>未完成率</t>
  </si>
  <si>
    <t>测试人</t>
  </si>
  <si>
    <t>总计</t>
    <phoneticPr fontId="3" type="noConversion"/>
  </si>
  <si>
    <t>未关闭</t>
    <phoneticPr fontId="3" type="noConversion"/>
  </si>
  <si>
    <t>根据不同项目需要核对关键字</t>
    <phoneticPr fontId="3" type="noConversion"/>
  </si>
  <si>
    <t>项目版本号</t>
    <phoneticPr fontId="3" type="noConversion"/>
  </si>
  <si>
    <t>待测试验证</t>
    <phoneticPr fontId="3" type="noConversion"/>
  </si>
  <si>
    <t>各待测试验证数</t>
    <phoneticPr fontId="3" type="noConversion"/>
  </si>
  <si>
    <t>B02</t>
  </si>
  <si>
    <t>B03</t>
  </si>
  <si>
    <t>B04</t>
  </si>
  <si>
    <t>B05</t>
  </si>
  <si>
    <t>B06</t>
  </si>
  <si>
    <t>B07</t>
  </si>
  <si>
    <t>解决</t>
    <phoneticPr fontId="3" type="noConversion"/>
  </si>
  <si>
    <t>测试组遇到问题反馈</t>
    <phoneticPr fontId="3" type="noConversion"/>
  </si>
  <si>
    <t>序号</t>
    <phoneticPr fontId="3" type="noConversion"/>
  </si>
  <si>
    <t>日期</t>
    <phoneticPr fontId="3" type="noConversion"/>
  </si>
  <si>
    <t>提交人</t>
    <phoneticPr fontId="3" type="noConversion"/>
  </si>
  <si>
    <t>详细说明</t>
    <phoneticPr fontId="3" type="noConversion"/>
  </si>
  <si>
    <t>反馈解决意见</t>
    <phoneticPr fontId="3" type="noConversion"/>
  </si>
  <si>
    <t>备注</t>
    <phoneticPr fontId="3" type="noConversion"/>
  </si>
  <si>
    <t>B01</t>
    <phoneticPr fontId="3" type="noConversion"/>
  </si>
  <si>
    <t>序号</t>
    <phoneticPr fontId="3" type="noConversion"/>
  </si>
  <si>
    <t>功能模块</t>
    <phoneticPr fontId="3" type="noConversion"/>
  </si>
  <si>
    <t>测试用例
条数</t>
    <phoneticPr fontId="3" type="noConversion"/>
  </si>
  <si>
    <t>已经完成
条数</t>
    <phoneticPr fontId="3" type="noConversion"/>
  </si>
  <si>
    <t>Pass</t>
    <phoneticPr fontId="3" type="noConversion"/>
  </si>
  <si>
    <t>Fail</t>
    <phoneticPr fontId="3" type="noConversion"/>
  </si>
  <si>
    <t>N/A</t>
    <phoneticPr fontId="3" type="noConversion"/>
  </si>
  <si>
    <t>Block</t>
    <phoneticPr fontId="3" type="noConversion"/>
  </si>
  <si>
    <t>通过率</t>
    <phoneticPr fontId="3" type="noConversion"/>
  </si>
  <si>
    <t>完成率</t>
    <phoneticPr fontId="3" type="noConversion"/>
  </si>
  <si>
    <t>未测试数</t>
    <phoneticPr fontId="3" type="noConversion"/>
  </si>
  <si>
    <t>未完成率</t>
    <phoneticPr fontId="3" type="noConversion"/>
  </si>
  <si>
    <t>测试人</t>
    <phoneticPr fontId="3" type="noConversion"/>
  </si>
  <si>
    <t>执行时间</t>
    <phoneticPr fontId="3" type="noConversion"/>
  </si>
  <si>
    <t>计划开始日期</t>
    <phoneticPr fontId="3" type="noConversion"/>
  </si>
  <si>
    <t>完成日期</t>
    <phoneticPr fontId="3" type="noConversion"/>
  </si>
  <si>
    <t>标识</t>
  </si>
  <si>
    <t>主题</t>
  </si>
  <si>
    <t>问题类型</t>
  </si>
  <si>
    <t>状态</t>
  </si>
  <si>
    <t>优先级</t>
  </si>
  <si>
    <t>解决结果</t>
  </si>
  <si>
    <t>经办人</t>
  </si>
  <si>
    <t>创建</t>
  </si>
  <si>
    <t>解决</t>
  </si>
  <si>
    <t>解决版本</t>
  </si>
  <si>
    <t>模块</t>
  </si>
  <si>
    <t>缺陷</t>
  </si>
  <si>
    <t>Medium</t>
  </si>
  <si>
    <t>吴文高</t>
  </si>
  <si>
    <t>android特性相关</t>
  </si>
  <si>
    <t>陈云</t>
  </si>
  <si>
    <t>个人产品</t>
  </si>
  <si>
    <t>李亚</t>
  </si>
  <si>
    <t>短视频</t>
  </si>
  <si>
    <t>关闭</t>
  </si>
  <si>
    <t>李克克</t>
  </si>
  <si>
    <t>High</t>
  </si>
  <si>
    <t>曾妙</t>
  </si>
  <si>
    <t>戴军建</t>
  </si>
  <si>
    <t>喻巍</t>
  </si>
  <si>
    <t>点播产品</t>
  </si>
  <si>
    <t>直播产品</t>
  </si>
  <si>
    <t>田魁</t>
  </si>
  <si>
    <t>刘淑</t>
  </si>
  <si>
    <t>频道产品</t>
  </si>
  <si>
    <t>郑锋</t>
  </si>
  <si>
    <t>广告产品</t>
  </si>
  <si>
    <t>孙丰</t>
  </si>
  <si>
    <t>Highest</t>
  </si>
  <si>
    <t>李丽琼</t>
  </si>
  <si>
    <t>Won't Fix</t>
  </si>
  <si>
    <t>胡浪</t>
  </si>
  <si>
    <t>数据产品</t>
  </si>
  <si>
    <t>崩溃/ANR及其他</t>
  </si>
  <si>
    <t>CDN</t>
  </si>
  <si>
    <t>戴嘉成</t>
  </si>
  <si>
    <t>罗叶飞</t>
  </si>
  <si>
    <t>肖恺吟</t>
  </si>
  <si>
    <t>陈啸</t>
  </si>
  <si>
    <t>吴巍</t>
  </si>
  <si>
    <t>徐斌</t>
  </si>
  <si>
    <t>片库产品</t>
  </si>
  <si>
    <t>Highest</t>
    <phoneticPr fontId="3" type="noConversion"/>
  </si>
  <si>
    <t>High</t>
    <phoneticPr fontId="3" type="noConversion"/>
  </si>
  <si>
    <t>Medium</t>
    <phoneticPr fontId="3" type="noConversion"/>
  </si>
  <si>
    <t>Low</t>
    <phoneticPr fontId="3" type="noConversion"/>
  </si>
  <si>
    <t>Highest</t>
    <phoneticPr fontId="3" type="noConversion"/>
  </si>
  <si>
    <t>High</t>
    <phoneticPr fontId="3" type="noConversion"/>
  </si>
  <si>
    <t>Medium</t>
    <phoneticPr fontId="3" type="noConversion"/>
  </si>
  <si>
    <t>Low</t>
    <phoneticPr fontId="3" type="noConversion"/>
  </si>
  <si>
    <t>全量</t>
    <phoneticPr fontId="3" type="noConversion"/>
  </si>
  <si>
    <t>全量</t>
    <phoneticPr fontId="3" type="noConversion"/>
  </si>
  <si>
    <t>Won't Fix</t>
    <phoneticPr fontId="3" type="noConversion"/>
  </si>
  <si>
    <t>完成</t>
    <phoneticPr fontId="3" type="noConversion"/>
  </si>
  <si>
    <t>未解决</t>
    <phoneticPr fontId="3" type="noConversion"/>
  </si>
  <si>
    <t>无法再次复现</t>
    <phoneticPr fontId="3" type="noConversion"/>
  </si>
  <si>
    <t>重复提交</t>
    <phoneticPr fontId="3" type="noConversion"/>
  </si>
  <si>
    <r>
      <t>A</t>
    </r>
    <r>
      <rPr>
        <b/>
        <sz val="16"/>
        <rFont val="宋体"/>
        <family val="3"/>
        <charset val="134"/>
      </rPr>
      <t>phone</t>
    </r>
    <r>
      <rPr>
        <b/>
        <sz val="16"/>
        <rFont val="宋体"/>
        <family val="3"/>
        <charset val="134"/>
      </rPr>
      <t>总体情况</t>
    </r>
    <phoneticPr fontId="3" type="noConversion"/>
  </si>
  <si>
    <t>短视频</t>
    <phoneticPr fontId="3" type="noConversion"/>
  </si>
  <si>
    <t>开始</t>
    <phoneticPr fontId="3" type="noConversion"/>
  </si>
  <si>
    <t>重新打开</t>
    <phoneticPr fontId="3" type="noConversion"/>
  </si>
  <si>
    <r>
      <t>待R</t>
    </r>
    <r>
      <rPr>
        <sz val="12"/>
        <rFont val="宋体"/>
        <family val="3"/>
        <charset val="134"/>
      </rPr>
      <t>D处理</t>
    </r>
    <phoneticPr fontId="3" type="noConversion"/>
  </si>
  <si>
    <t>关闭数</t>
    <phoneticPr fontId="3" type="noConversion"/>
  </si>
  <si>
    <t>重新打开数</t>
    <phoneticPr fontId="3" type="noConversion"/>
  </si>
  <si>
    <t>曾妙</t>
    <phoneticPr fontId="3" type="noConversion"/>
  </si>
  <si>
    <t>黄赞群</t>
    <phoneticPr fontId="3" type="noConversion"/>
  </si>
  <si>
    <t>B08</t>
  </si>
  <si>
    <t>1808版本X轮汇总:测试用例执行50%/100%</t>
    <phoneticPr fontId="3" type="noConversion"/>
  </si>
  <si>
    <t>黄赞群</t>
    <phoneticPr fontId="3" type="noConversion"/>
  </si>
  <si>
    <t>聂清阳</t>
    <phoneticPr fontId="3" type="noConversion"/>
  </si>
  <si>
    <t>直播</t>
    <phoneticPr fontId="3" type="noConversion"/>
  </si>
  <si>
    <t>专题活动</t>
    <phoneticPr fontId="3" type="noConversion"/>
  </si>
  <si>
    <t>广告SDK</t>
    <phoneticPr fontId="3" type="noConversion"/>
  </si>
  <si>
    <t>播放器SDK</t>
    <phoneticPr fontId="3" type="noConversion"/>
  </si>
  <si>
    <t>点播</t>
    <phoneticPr fontId="3" type="noConversion"/>
  </si>
  <si>
    <t>离线下载</t>
    <phoneticPr fontId="3" type="noConversion"/>
  </si>
  <si>
    <t>积分系统</t>
    <phoneticPr fontId="3" type="noConversion"/>
  </si>
  <si>
    <t>个人中心</t>
    <phoneticPr fontId="3" type="noConversion"/>
  </si>
  <si>
    <t>专项测试</t>
    <phoneticPr fontId="3" type="noConversion"/>
  </si>
  <si>
    <t>Aphone</t>
    <phoneticPr fontId="3" type="noConversion"/>
  </si>
  <si>
    <t>乐视sdk</t>
    <phoneticPr fontId="3" type="noConversion"/>
  </si>
  <si>
    <t>总时间</t>
    <phoneticPr fontId="3" type="noConversion"/>
  </si>
  <si>
    <t>备注</t>
    <phoneticPr fontId="3" type="noConversion"/>
  </si>
  <si>
    <t>聂清阳</t>
    <phoneticPr fontId="3" type="noConversion"/>
  </si>
  <si>
    <t>短视频推荐数据异常</t>
    <phoneticPr fontId="3" type="noConversion"/>
  </si>
  <si>
    <t>team值处理错误</t>
    <phoneticPr fontId="3" type="noConversion"/>
  </si>
  <si>
    <t>jira地址</t>
    <phoneticPr fontId="3" type="noConversion"/>
  </si>
  <si>
    <t>轮次版本</t>
    <phoneticPr fontId="3" type="noConversion"/>
  </si>
  <si>
    <t>活动相关</t>
    <phoneticPr fontId="3" type="noConversion"/>
  </si>
  <si>
    <t>测试</t>
    <phoneticPr fontId="3" type="noConversion"/>
  </si>
  <si>
    <t>游戏大厅</t>
    <phoneticPr fontId="3" type="noConversion"/>
  </si>
  <si>
    <t>点播产品</t>
    <phoneticPr fontId="3" type="noConversion"/>
  </si>
  <si>
    <t>片库产品</t>
    <phoneticPr fontId="3" type="noConversion"/>
  </si>
  <si>
    <t>直播产品</t>
    <phoneticPr fontId="3" type="noConversion"/>
  </si>
  <si>
    <t>直播频道</t>
    <phoneticPr fontId="3" type="noConversion"/>
  </si>
  <si>
    <t>短视频</t>
    <phoneticPr fontId="3" type="noConversion"/>
  </si>
  <si>
    <t>视觉设计</t>
    <phoneticPr fontId="3" type="noConversion"/>
  </si>
  <si>
    <t>频道产品</t>
    <phoneticPr fontId="3" type="noConversion"/>
  </si>
  <si>
    <t>姜琳</t>
  </si>
  <si>
    <t>张配杰</t>
  </si>
  <si>
    <t>Low</t>
  </si>
  <si>
    <t>当天</t>
    <phoneticPr fontId="3" type="noConversion"/>
  </si>
  <si>
    <t>12D</t>
  </si>
  <si>
    <t>14D</t>
  </si>
  <si>
    <t>15D</t>
  </si>
  <si>
    <r>
      <t>1</t>
    </r>
    <r>
      <rPr>
        <sz val="12"/>
        <rFont val="宋体"/>
        <family val="3"/>
        <charset val="134"/>
      </rPr>
      <t>D</t>
    </r>
    <phoneticPr fontId="3" type="noConversion"/>
  </si>
  <si>
    <r>
      <t>2</t>
    </r>
    <r>
      <rPr>
        <sz val="12"/>
        <rFont val="宋体"/>
        <family val="3"/>
        <charset val="134"/>
      </rPr>
      <t>D</t>
    </r>
    <phoneticPr fontId="3" type="noConversion"/>
  </si>
  <si>
    <t>3D</t>
    <phoneticPr fontId="3" type="noConversion"/>
  </si>
  <si>
    <t>6D</t>
    <phoneticPr fontId="3" type="noConversion"/>
  </si>
  <si>
    <t>7D</t>
    <phoneticPr fontId="3" type="noConversion"/>
  </si>
  <si>
    <t>各关闭数</t>
    <phoneticPr fontId="3" type="noConversion"/>
  </si>
  <si>
    <t>陈骥思</t>
  </si>
  <si>
    <t>周俊熙</t>
  </si>
  <si>
    <t>孙文</t>
  </si>
  <si>
    <t>会员产品</t>
  </si>
  <si>
    <t>李剑</t>
  </si>
  <si>
    <t>测试</t>
  </si>
  <si>
    <t>陈一鸣</t>
  </si>
  <si>
    <t>各版本新增软件缺陷</t>
  </si>
  <si>
    <t>新增缺陷数</t>
  </si>
  <si>
    <t>各版本缺陷总数</t>
  </si>
  <si>
    <t>覆盖率</t>
    <phoneticPr fontId="3" type="noConversion"/>
  </si>
  <si>
    <t>序号</t>
  </si>
  <si>
    <t>项目名称</t>
  </si>
  <si>
    <t>版本及功能模块</t>
  </si>
  <si>
    <t>本周进度</t>
  </si>
  <si>
    <t>测试人员</t>
  </si>
  <si>
    <t>总功能点数</t>
  </si>
  <si>
    <t>计划验证功能点</t>
    <phoneticPr fontId="40" type="noConversion"/>
  </si>
  <si>
    <t>被验证功能点（手工/自动化/总）</t>
    <phoneticPr fontId="40" type="noConversion"/>
  </si>
  <si>
    <t>测试总覆盖率</t>
  </si>
  <si>
    <t>每轮平均覆盖率</t>
  </si>
  <si>
    <t>测试用例总数</t>
    <phoneticPr fontId="17" type="noConversion"/>
  </si>
  <si>
    <t>测试用例计划数（手工/自动化）</t>
    <phoneticPr fontId="17" type="noConversion"/>
  </si>
  <si>
    <t>测试用例执行数（手工/自动化）</t>
    <phoneticPr fontId="17" type="noConversion"/>
  </si>
  <si>
    <t>测试用例执行数（总数）</t>
    <phoneticPr fontId="17" type="noConversion"/>
  </si>
  <si>
    <t>执行覆盖率</t>
    <phoneticPr fontId="17" type="noConversion"/>
  </si>
  <si>
    <t>测试用例失败数（手工/自动化）</t>
    <phoneticPr fontId="17" type="noConversion"/>
  </si>
  <si>
    <r>
      <t>测试用例block数（手工</t>
    </r>
    <r>
      <rPr>
        <sz val="10"/>
        <color rgb="FF006100"/>
        <rFont val="宋体"/>
        <family val="3"/>
        <charset val="134"/>
        <scheme val="minor"/>
      </rPr>
      <t>/自动化）</t>
    </r>
    <phoneticPr fontId="17" type="noConversion"/>
  </si>
  <si>
    <t>block原因</t>
  </si>
  <si>
    <t>提交缺陷数（手工/自动化）</t>
    <phoneticPr fontId="17" type="noConversion"/>
  </si>
  <si>
    <t>提交高级别缺陷数（手工/自动化）</t>
    <phoneticPr fontId="17" type="noConversion"/>
  </si>
  <si>
    <t>缺陷总数</t>
    <phoneticPr fontId="17" type="noConversion"/>
  </si>
  <si>
    <t>重开bug数</t>
    <phoneticPr fontId="17" type="noConversion"/>
  </si>
  <si>
    <t>测试时间/小时</t>
  </si>
  <si>
    <t>执行效率</t>
    <phoneticPr fontId="17" type="noConversion"/>
  </si>
  <si>
    <t>测试用例</t>
    <phoneticPr fontId="3" type="noConversion"/>
  </si>
  <si>
    <t>测试用例</t>
    <phoneticPr fontId="3" type="noConversion"/>
  </si>
  <si>
    <t>平均值</t>
    <phoneticPr fontId="3" type="noConversion"/>
  </si>
  <si>
    <t>自动化测试用例</t>
    <phoneticPr fontId="3" type="noConversion"/>
  </si>
  <si>
    <t>手工测试用例</t>
    <phoneticPr fontId="3" type="noConversion"/>
  </si>
  <si>
    <t>基础用例</t>
    <phoneticPr fontId="3" type="noConversion"/>
  </si>
  <si>
    <t>版本新增用例</t>
    <phoneticPr fontId="3" type="noConversion"/>
  </si>
  <si>
    <t>新需求</t>
    <phoneticPr fontId="3" type="noConversion"/>
  </si>
  <si>
    <t>技术改进</t>
    <phoneticPr fontId="3" type="noConversion"/>
  </si>
  <si>
    <t>任务</t>
    <phoneticPr fontId="3" type="noConversion"/>
  </si>
  <si>
    <t>子任务</t>
    <phoneticPr fontId="3" type="noConversion"/>
  </si>
  <si>
    <t>缺陷</t>
    <phoneticPr fontId="3" type="noConversion"/>
  </si>
  <si>
    <t>测试用例总体情况</t>
    <phoneticPr fontId="3" type="noConversion"/>
  </si>
  <si>
    <t>总用例数</t>
    <phoneticPr fontId="3" type="noConversion"/>
  </si>
  <si>
    <t>1808版本</t>
    <phoneticPr fontId="3" type="noConversion"/>
  </si>
  <si>
    <t>新功能</t>
    <phoneticPr fontId="3" type="noConversion"/>
  </si>
  <si>
    <t>需求总体情况</t>
    <phoneticPr fontId="3" type="noConversion"/>
  </si>
  <si>
    <t>累计关闭数</t>
    <phoneticPr fontId="3" type="noConversion"/>
  </si>
  <si>
    <t>累计提交数</t>
    <phoneticPr fontId="3" type="noConversion"/>
  </si>
  <si>
    <t>执行用例数/H</t>
    <phoneticPr fontId="3" type="noConversion"/>
  </si>
  <si>
    <t>短视频</t>
    <phoneticPr fontId="3" type="noConversion"/>
  </si>
  <si>
    <t>个人</t>
    <phoneticPr fontId="3" type="noConversion"/>
  </si>
  <si>
    <t>广告</t>
    <phoneticPr fontId="3" type="noConversion"/>
  </si>
  <si>
    <t>点播</t>
    <phoneticPr fontId="3" type="noConversion"/>
  </si>
  <si>
    <t>频道</t>
    <phoneticPr fontId="3" type="noConversion"/>
  </si>
  <si>
    <t>片库</t>
    <phoneticPr fontId="3" type="noConversion"/>
  </si>
  <si>
    <t>数据上报</t>
    <phoneticPr fontId="3" type="noConversion"/>
  </si>
  <si>
    <t>手工用例</t>
    <phoneticPr fontId="3" type="noConversion"/>
  </si>
  <si>
    <t>自动化用例</t>
    <phoneticPr fontId="3" type="noConversion"/>
  </si>
  <si>
    <t>汇总</t>
    <phoneticPr fontId="3" type="noConversion"/>
  </si>
  <si>
    <t>严斌</t>
  </si>
  <si>
    <t>黄薇</t>
  </si>
  <si>
    <t>杨金</t>
  </si>
  <si>
    <t>张磊</t>
  </si>
  <si>
    <t>视觉设计</t>
  </si>
  <si>
    <t>基础体验优化</t>
  </si>
  <si>
    <t>王斌</t>
  </si>
  <si>
    <t>田细亚</t>
  </si>
  <si>
    <t>刘梓强</t>
  </si>
  <si>
    <t>胡奕涵</t>
  </si>
  <si>
    <t>周吕</t>
  </si>
  <si>
    <t>姚智健</t>
  </si>
  <si>
    <t>推荐产品</t>
  </si>
  <si>
    <t>曾彦</t>
  </si>
  <si>
    <t>搜索产品</t>
  </si>
  <si>
    <t>活动相关</t>
  </si>
  <si>
    <t>甘霖</t>
  </si>
  <si>
    <t>会员产品</t>
    <phoneticPr fontId="3" type="noConversion"/>
  </si>
  <si>
    <t>模块缺陷数</t>
  </si>
  <si>
    <t>新功能</t>
  </si>
  <si>
    <t>新增</t>
    <phoneticPr fontId="17" type="noConversion"/>
  </si>
  <si>
    <t>累计提交数</t>
    <phoneticPr fontId="17" type="noConversion"/>
  </si>
  <si>
    <t>累计关闭数</t>
    <phoneticPr fontId="17" type="noConversion"/>
  </si>
  <si>
    <t>遗留问题</t>
    <phoneticPr fontId="3" type="noConversion"/>
  </si>
  <si>
    <t>应用包名</t>
  </si>
  <si>
    <t>com.hunantv.imgo.activity</t>
  </si>
  <si>
    <t>应用名称</t>
  </si>
  <si>
    <t>芒果TV</t>
  </si>
  <si>
    <t>应用PID</t>
  </si>
  <si>
    <t>机器内存大小(MB)</t>
  </si>
  <si>
    <t>2890.56MB</t>
  </si>
  <si>
    <t>机器CPU型号</t>
  </si>
  <si>
    <t xml:space="preserve"> ARMv7 Processor rev 4 (v7l)</t>
  </si>
  <si>
    <t>Android系统版本</t>
  </si>
  <si>
    <t>6.0.1</t>
  </si>
  <si>
    <t>手机型号</t>
  </si>
  <si>
    <t>vivo Y66</t>
  </si>
  <si>
    <t>UID</t>
  </si>
  <si>
    <t>时间</t>
  </si>
  <si>
    <t>栈顶Activity名称</t>
  </si>
  <si>
    <t>应用占用内存PSS(MB)</t>
  </si>
  <si>
    <t>应用占用内存比(%)</t>
  </si>
  <si>
    <t>机器剩余内存(MB)</t>
  </si>
  <si>
    <t>应用占用CPU率(%)</t>
  </si>
  <si>
    <t>CPU总使用率(%)</t>
  </si>
  <si>
    <t>cpu0总使用率(%)</t>
  </si>
  <si>
    <t>cpu1总使用率(%)</t>
  </si>
  <si>
    <t>cpu2总使用率(%)</t>
  </si>
  <si>
    <t>cpu3总使用率(%)</t>
  </si>
  <si>
    <t>cpu4总使用率(%)</t>
  </si>
  <si>
    <t>cpu5总使用率(%)</t>
  </si>
  <si>
    <t>cpu6总使用率(%)</t>
  </si>
  <si>
    <t>cpu7总使用率(%)</t>
  </si>
  <si>
    <t>流量(KB)</t>
  </si>
  <si>
    <t>电量(%)</t>
  </si>
  <si>
    <t>电流(mA)</t>
  </si>
  <si>
    <t>温度(C)</t>
  </si>
  <si>
    <t>电压(V)</t>
  </si>
  <si>
    <t>帧率</t>
  </si>
  <si>
    <t>用例通过率</t>
    <phoneticPr fontId="17" type="noConversion"/>
  </si>
  <si>
    <t>关闭缺陷数</t>
    <phoneticPr fontId="17" type="noConversion"/>
  </si>
  <si>
    <t>邓孟逵</t>
  </si>
  <si>
    <t>胡益锋</t>
  </si>
  <si>
    <t>喻巍</t>
    <phoneticPr fontId="13" type="noConversion"/>
  </si>
  <si>
    <t>刘淑</t>
    <phoneticPr fontId="13" type="noConversion"/>
  </si>
  <si>
    <t>徐斌</t>
    <phoneticPr fontId="13" type="noConversion"/>
  </si>
  <si>
    <t>直播频道</t>
  </si>
  <si>
    <t>丁嘉林</t>
  </si>
  <si>
    <t>杨鹏</t>
  </si>
  <si>
    <t>8D</t>
    <phoneticPr fontId="3" type="noConversion"/>
  </si>
  <si>
    <t>李克克</t>
    <phoneticPr fontId="13" type="noConversion"/>
  </si>
  <si>
    <t>陈云</t>
    <phoneticPr fontId="13" type="noConversion"/>
  </si>
  <si>
    <t>陈一鸣</t>
    <phoneticPr fontId="13" type="noConversion"/>
  </si>
  <si>
    <t>李亚</t>
    <phoneticPr fontId="13" type="noConversion"/>
  </si>
  <si>
    <t>罗叶飞</t>
    <phoneticPr fontId="13" type="noConversion"/>
  </si>
  <si>
    <t>修复率</t>
    <phoneticPr fontId="3" type="noConversion"/>
  </si>
  <si>
    <t>发布版</t>
    <phoneticPr fontId="17" type="noConversion"/>
  </si>
  <si>
    <t>45/1028</t>
    <phoneticPr fontId="17" type="noConversion"/>
  </si>
  <si>
    <t>6/82</t>
    <phoneticPr fontId="17" type="noConversion"/>
  </si>
  <si>
    <t>105/1028</t>
    <phoneticPr fontId="17" type="noConversion"/>
  </si>
  <si>
    <t>21/58</t>
    <phoneticPr fontId="17" type="noConversion"/>
  </si>
  <si>
    <t>165/1028</t>
    <phoneticPr fontId="17" type="noConversion"/>
  </si>
  <si>
    <t>23/62</t>
    <phoneticPr fontId="17" type="noConversion"/>
  </si>
  <si>
    <t>165/1028</t>
    <phoneticPr fontId="17" type="noConversion"/>
  </si>
  <si>
    <t>23/62</t>
    <phoneticPr fontId="17" type="noConversion"/>
  </si>
  <si>
    <t>发布版</t>
    <phoneticPr fontId="17" type="noConversion"/>
  </si>
  <si>
    <t>22/415</t>
    <phoneticPr fontId="17" type="noConversion"/>
  </si>
  <si>
    <t>8/0</t>
    <phoneticPr fontId="17" type="noConversion"/>
  </si>
  <si>
    <t>123/1028</t>
    <phoneticPr fontId="17" type="noConversion"/>
  </si>
  <si>
    <t>32/35</t>
    <phoneticPr fontId="17" type="noConversion"/>
  </si>
  <si>
    <t>成功覆盖率</t>
    <phoneticPr fontId="3" type="noConversion"/>
  </si>
  <si>
    <t>个人产品, 点播产品</t>
  </si>
  <si>
    <t>第1轮</t>
    <phoneticPr fontId="17" type="noConversion"/>
  </si>
  <si>
    <t>第2轮</t>
  </si>
  <si>
    <t>第3轮</t>
  </si>
  <si>
    <t>第4轮</t>
  </si>
  <si>
    <t>第5轮</t>
  </si>
  <si>
    <t>第6轮</t>
  </si>
  <si>
    <t>1592/1028</t>
  </si>
  <si>
    <t>android特性相关</t>
    <phoneticPr fontId="3" type="noConversion"/>
  </si>
  <si>
    <t>广告产品</t>
    <phoneticPr fontId="3" type="noConversion"/>
  </si>
  <si>
    <t>数据产品</t>
    <phoneticPr fontId="3" type="noConversion"/>
  </si>
  <si>
    <t>9D</t>
    <phoneticPr fontId="3" type="noConversion"/>
  </si>
  <si>
    <t>10D</t>
    <phoneticPr fontId="3" type="noConversion"/>
  </si>
  <si>
    <t>被否决</t>
    <phoneticPr fontId="3" type="noConversion"/>
  </si>
  <si>
    <t>全量</t>
    <phoneticPr fontId="3" type="noConversion"/>
  </si>
  <si>
    <r>
      <t xml:space="preserve">Won't </t>
    </r>
    <r>
      <rPr>
        <sz val="9"/>
        <rFont val="宋体"/>
        <family val="3"/>
        <charset val="134"/>
      </rPr>
      <t>Do</t>
    </r>
    <phoneticPr fontId="3" type="noConversion"/>
  </si>
  <si>
    <t>第7轮</t>
    <phoneticPr fontId="3" type="noConversion"/>
  </si>
  <si>
    <t>片库产品</t>
    <phoneticPr fontId="3" type="noConversion"/>
  </si>
  <si>
    <t>饭团</t>
    <phoneticPr fontId="3" type="noConversion"/>
  </si>
  <si>
    <t>CDN</t>
    <phoneticPr fontId="3" type="noConversion"/>
  </si>
  <si>
    <t>开始</t>
  </si>
  <si>
    <t>未解决</t>
  </si>
  <si>
    <t>无法再次复现</t>
  </si>
  <si>
    <t>模块缺陷数</t>
    <phoneticPr fontId="3" type="noConversion"/>
  </si>
  <si>
    <t xml:space="preserve">        级别
模块</t>
    <phoneticPr fontId="3" type="noConversion"/>
  </si>
  <si>
    <t>缺陷处理周期数据</t>
    <phoneticPr fontId="3" type="noConversion"/>
  </si>
  <si>
    <t>缺陷分布表数据</t>
    <phoneticPr fontId="3" type="noConversion"/>
  </si>
  <si>
    <t>饭团</t>
  </si>
  <si>
    <t>遗留问题</t>
  </si>
  <si>
    <t>重新打开</t>
  </si>
  <si>
    <t>APHONEAPP-17322</t>
  </si>
  <si>
    <t>APHONEAPP-12097 新版个人主页动态页面，来自于点播评论的动态，评论数未同步</t>
  </si>
  <si>
    <t>APHONEAPP-17298</t>
  </si>
  <si>
    <t>APHONEAPP-12097 pixel设备上个人主页头部显示异常</t>
  </si>
  <si>
    <t>APHONEAPP-16279</t>
  </si>
  <si>
    <t>APHONEAPP-12097 个人主页，动态未显示阅读数</t>
  </si>
  <si>
    <t>APHONEAPP-16274</t>
  </si>
  <si>
    <t>APHONEAPP-12097 个人主页喜欢tab下视频封面喜欢按钮状态不正确</t>
  </si>
  <si>
    <t>APHONEAPP-16265</t>
  </si>
  <si>
    <t>APHONEAPP-12097 个人主页分享到第三方平台，打开页面获取不到用户信息</t>
  </si>
  <si>
    <t>APHONEAPP-17427</t>
  </si>
  <si>
    <t>进入饭团主页，切换动态、作品tab，出现一次页面卡死</t>
  </si>
  <si>
    <t>APHONEAPP-17417</t>
  </si>
  <si>
    <t>从广场最新动态，点击进入饭团主页，切换动态、作品tab时，应用崩溃一次</t>
  </si>
  <si>
    <t>APHONEAPP-17380</t>
  </si>
  <si>
    <t>oppo R17 Pro有概率出现网络正常的情况下所有h5页面无法打开</t>
  </si>
  <si>
    <t>APHONEAPP-17379</t>
  </si>
  <si>
    <t>WiFi网络进入点播底层播放贴片广告时退至后台，切换到蜂窝网络回到前台直接播放，不正确</t>
  </si>
  <si>
    <t>11D</t>
  </si>
  <si>
    <t>13D</t>
  </si>
  <si>
    <t>重新打开率</t>
    <phoneticPr fontId="3" type="noConversion"/>
  </si>
  <si>
    <t>工作量投入（人天）</t>
  </si>
  <si>
    <t>测试用例规模</t>
  </si>
  <si>
    <t>用例执行</t>
  </si>
  <si>
    <t>发现缺陷数</t>
  </si>
  <si>
    <t>测试周期</t>
  </si>
  <si>
    <t>总用例数</t>
  </si>
  <si>
    <t>新增用例数</t>
  </si>
  <si>
    <t>手工执行</t>
  </si>
  <si>
    <t>自动执行</t>
  </si>
  <si>
    <t>06.06-08.07</t>
    <phoneticPr fontId="3" type="noConversion"/>
  </si>
  <si>
    <t>轮次</t>
  </si>
  <si>
    <t>执行用例数</t>
  </si>
  <si>
    <t>测试覆盖率</t>
  </si>
  <si>
    <t>用例通过数</t>
  </si>
  <si>
    <t>用例通过率</t>
  </si>
  <si>
    <t>说明</t>
  </si>
  <si>
    <t>点播评论数转换为个人主页动态后评论数概念不一样，无需修改</t>
  </si>
  <si>
    <t>android Q预览版本兼容问题，无需修改</t>
  </si>
  <si>
    <t>阅读数为0时不显示，无需修改</t>
  </si>
  <si>
    <t>原型图与实现差异，产品确认无需修改</t>
  </si>
  <si>
    <t>测试环境数据影响，无需修改</t>
  </si>
  <si>
    <t>APHONEAPP-17646</t>
  </si>
  <si>
    <t>APHONEAPP-16540 点播底层相关饭团模块的动态文案底部被遮挡</t>
  </si>
  <si>
    <t>1920(v6.4.5)</t>
  </si>
  <si>
    <t>APHONEAPP-17645</t>
  </si>
  <si>
    <t>缓存视频播放失败会自动删除，不合理</t>
  </si>
  <si>
    <t>APHONEAPP-17639</t>
  </si>
  <si>
    <t>APHONEAPP-16892 用户点击右下角浮层后，返回精选频道后7s消失，不正确</t>
  </si>
  <si>
    <t>APHONEAPP-17637</t>
  </si>
  <si>
    <t>APHONEAPP-15576 切换网络会重播广告，不正确</t>
  </si>
  <si>
    <t>APHONEAPP-17636</t>
  </si>
  <si>
    <t>开启离线缓存优化，无网络时缓存视频播放失败提示不正确</t>
  </si>
  <si>
    <t>APHONEAPP-17634</t>
  </si>
  <si>
    <t>开启离线缓存优化，无网络时点击离线入口进入全屏播放，点击选集展开浮层无内容，不正确</t>
  </si>
  <si>
    <t>APHONEAPP-17631</t>
  </si>
  <si>
    <t>开启离线缓存优化，点击已缓存的视频不是播放本地文件，不正确</t>
  </si>
  <si>
    <t>APHONEAPP-17627</t>
  </si>
  <si>
    <t>点播切换视频后弹幕关闭，开关未隐藏，不正确</t>
  </si>
  <si>
    <t>APHONEAPP-17626</t>
  </si>
  <si>
    <t>开机广告不展示</t>
  </si>
  <si>
    <t>APHONEAPP-17623</t>
  </si>
  <si>
    <t>4.4系统设备上应用启动崩溃</t>
  </si>
  <si>
    <t>APHONEAPP-17616</t>
  </si>
  <si>
    <t>已设置为公告的动态，进入公告详情，点击…，显示为设为公告，不正确</t>
  </si>
  <si>
    <t>APHONEAPP-17613</t>
  </si>
  <si>
    <t>点播发表评论后审核中状态时点击评论进入详情，toast提示“系统错误, 请联系管理员!”</t>
  </si>
  <si>
    <t>APHONEAPP-17611</t>
  </si>
  <si>
    <t>今日热门GIF小横图，显示直角问题</t>
  </si>
  <si>
    <t>APHONEAPP-17610</t>
  </si>
  <si>
    <t>点播播放页未见sp事件上报</t>
  </si>
  <si>
    <t>APHONEAPP-17608</t>
  </si>
  <si>
    <t>点播全屏锁定屏幕后再解锁返回竖屏时顶部系统状态栏不显示</t>
  </si>
  <si>
    <t>APHONEAPP-17595</t>
  </si>
  <si>
    <t>APHONEAPP-9099 蜂窝网络下进入个性化频道，自动播模块仅展示静态图不询问是否播放，不正确</t>
  </si>
  <si>
    <t>APHONEAPP-17579</t>
  </si>
  <si>
    <t>最佳饭团页面上滑加载数据过程中返回广场页面，出现一次崩溃</t>
  </si>
  <si>
    <t>APHONEAPP-17567</t>
  </si>
  <si>
    <t>APHONEAPP-16540 已登录账号但没有加入饭团时，我的页面我的饭团横栏下方空白间距偏大</t>
  </si>
  <si>
    <t>APHONEAPP-17566</t>
  </si>
  <si>
    <t>APHONEAPP-9099 个性化频道自动播允许使用流量播放，蜂窝网络下贴片广告卡住，不正确</t>
  </si>
  <si>
    <t>APHONEAPP-17565</t>
  </si>
  <si>
    <t>APHONEAPP-9099 个性化频道自动播正在播放广告/视频时切换到蜂窝网络，选择取消播放，未恢复展示图片</t>
  </si>
  <si>
    <t>APHONEAPP-17563</t>
  </si>
  <si>
    <t>APHONEAPP-9099 进入个性化频道自动播模块默认静音，调节音量后有广告及视频声音，不正确</t>
  </si>
  <si>
    <t>APHONEAPP-17560</t>
  </si>
  <si>
    <t>p2p开启的时候Moblie P2P-SDKload事件p2p字段值为0</t>
  </si>
  <si>
    <t>APHONEAPP-17557</t>
  </si>
  <si>
    <t>APHONEAPP-16540 点播底层相关饭团老样式点击饭团不跳转，不正确</t>
  </si>
  <si>
    <t>APHONEAPP-17554</t>
  </si>
  <si>
    <t>直播回顾底层，播放完后，仍然显示暂停按钮，应显示为播放按钮</t>
  </si>
  <si>
    <t>APHONEAPP-17553</t>
  </si>
  <si>
    <t>点播播放页feeb流播放后返回点播hb事件suuid字段值不一致</t>
  </si>
  <si>
    <t>APHONEAPP-17552</t>
  </si>
  <si>
    <t>新闻频道，快讯文字链翻滚时，显示位置偶现异常</t>
  </si>
  <si>
    <t>APHONEAPP-17551</t>
  </si>
  <si>
    <t>沉浸式播放cdn前两层上报个第三层上报的suuid字段值不一致</t>
  </si>
  <si>
    <t>APHONEAPP-17549</t>
  </si>
  <si>
    <t>APHONEAPP-16540 消息中心，饭团系统消息-设置消息拒收后，再次进入消息中心，饭团icon显示异常</t>
  </si>
  <si>
    <t>APHONEAPP-17547</t>
  </si>
  <si>
    <t>APHONEAPP-16540 点播页相关饭团和人气榜未见曝光事件上报</t>
  </si>
  <si>
    <t>APHONEAPP-17546</t>
  </si>
  <si>
    <t>APHONEAPP-17129 离线播放失败未上报m3u8文件内容</t>
  </si>
  <si>
    <t>APHONEAPP-17545</t>
  </si>
  <si>
    <t>APHONEAPP-16540 回复一条饭团评论消息，收到消息后，饭团右上角消息数显示为2，不正确</t>
  </si>
  <si>
    <t>APHONEAPP-17544</t>
  </si>
  <si>
    <t>APHONEAPP-16540 首次进入我的页未见我的饭团曝光上报</t>
  </si>
  <si>
    <t>APHONEAPP-17533</t>
  </si>
  <si>
    <t>APHONEAPP-16540 饭团tab显示红点时退出登录，红点不消失，不合理</t>
  </si>
  <si>
    <t>APHONEAPP-17527</t>
  </si>
  <si>
    <t>APHONEAPP-9099 自动播模块广告播放时点击跳转点播底层后返回一直展示图片，再次点击无效，不正确</t>
  </si>
  <si>
    <t>APHONEAPP-17517</t>
  </si>
  <si>
    <t>APHONEAPP-16540 暗夜模式，我的饭团入口，标签名字应显示为白色</t>
  </si>
  <si>
    <t>APHONEAPP-17516</t>
  </si>
  <si>
    <t>APHONEAPP-16540 饭团显示消息红点时，进入我的-我的消息中心查看后返回，再切换到饭团tab页面，消息红点不消失</t>
  </si>
  <si>
    <t>APHONEAPP-17511</t>
  </si>
  <si>
    <t>vivo y66/6.0，无法收到饭团回复评论消息</t>
  </si>
  <si>
    <t>APHONEAPP-17510</t>
  </si>
  <si>
    <t>设置免打扰或设置关闭评论、点赞提醒后，仍然显示消息红点</t>
  </si>
  <si>
    <t>APHONEAPP-17509</t>
  </si>
  <si>
    <t>暗夜模式，明星饭团/节目饭团主页，未加入饭团时，点击发布饭团icon，弹框显示问题</t>
  </si>
  <si>
    <t>APHONEAPP-17508</t>
  </si>
  <si>
    <t>APHONEAPP-16540 饭团红点不消失问题</t>
  </si>
  <si>
    <t>APHONEAPP-17506</t>
  </si>
  <si>
    <t>APHONEAPP-16540 我的饭团入口，正在直播的明星，未显示明星来了标签</t>
  </si>
  <si>
    <t>APHONEAPP-17505</t>
  </si>
  <si>
    <t>APHONEAPP-16540 点播相关饭团人气榜跳转不正确</t>
  </si>
  <si>
    <t>APHONEAPP-17499</t>
  </si>
  <si>
    <t>APHONEAPP-16540 点播底层相关饭团模块未配置人气榜链接时，点击人气榜应用闪退</t>
  </si>
  <si>
    <t>APHONEAPP-17498</t>
  </si>
  <si>
    <t>APHONEAPP-16540 点播相关饭团，人气排名显示顺序不正确</t>
  </si>
  <si>
    <t>APHONEAPP-17497</t>
  </si>
  <si>
    <t>APHONEAPP-16540 部分设备上点播底层明星饭团名称与右侧角标显示重叠</t>
  </si>
  <si>
    <t>APHONEAPP-17496</t>
  </si>
  <si>
    <t>APHONEAPP-16540 点播饭团入口，正在直播中的饭团，仍然显示：进去逛逛吧</t>
  </si>
  <si>
    <t>APHONEAPP-17495</t>
  </si>
  <si>
    <t>APHONEAPP-16540 点播底层相关饭团里的明星饭团人气榜排名是NO.100+时显示不全</t>
  </si>
  <si>
    <t>APHONEAPP-17494</t>
  </si>
  <si>
    <t>APHONEAPP-16540 点播饭团入口，节目饭团名称，未居中显示</t>
  </si>
  <si>
    <t>APHONEAPP-17493</t>
  </si>
  <si>
    <t>APHONEAPP-9099 自动播模块广告点击跳转落地页或者收银台再返回会重新请求及播广告，不合理</t>
  </si>
  <si>
    <t>APHONEAPP-17492</t>
  </si>
  <si>
    <t>APHONEAPP-16540 部分设备上我的页面我的饭团模块，饭团排名显示为NO.10…，显示不全</t>
  </si>
  <si>
    <t>APHONEAPP-17491</t>
  </si>
  <si>
    <t>APHONEAPP-9099 自动播模块有概率出现广告播完后展示图片不起播视频</t>
  </si>
  <si>
    <t>APHONEAPP-17490</t>
  </si>
  <si>
    <t>APHONEAPP-9099 自动播模块广告播放时切换到蜂窝网络，未停止广告，不正确</t>
  </si>
  <si>
    <t>APHONEAPP-17489</t>
  </si>
  <si>
    <t>APHONEAPP-16315 长片下方是小横图样式时，播放至60%以上，未请求user_rec_insert</t>
  </si>
  <si>
    <t>APHONEAPP-17488</t>
  </si>
  <si>
    <t>APHONEAPP-9099 自动播模块广告播放时点击广告区域未跳转点播底层，不正确</t>
  </si>
  <si>
    <t>APHONEAPP-17487</t>
  </si>
  <si>
    <t>APHONEAPP-9099 自动播模块广告接口下发无广告时不起播视频，不正确</t>
  </si>
  <si>
    <t>APHONEAPP-17486</t>
  </si>
  <si>
    <t>APHONEAPP-16315 猜你喜欢长片视频播放进度&gt;60%时，请求user_rec_insert接口返回404时，应用崩溃</t>
  </si>
  <si>
    <t>APHONEAPP-17485</t>
  </si>
  <si>
    <t>APHONEAPP-9099 自动播模块广告请求参数中channel_id为0，不正确</t>
  </si>
  <si>
    <t>APHONEAPP-17481</t>
  </si>
  <si>
    <t>APHONEAPP-17447 冷启动通过schema跳转指定频道，频道导航未露出已选中tab，不合理</t>
  </si>
  <si>
    <t>APHONEAPP-17478</t>
  </si>
  <si>
    <t>APHONEAPP-16540 饭团tab首次出现红点时点击进入饭团广场无新手引导，不正确</t>
  </si>
  <si>
    <t>APHONEAPP-17477</t>
  </si>
  <si>
    <t>APHONEAPP-16540 非官方芒果橙、暗夜黑皮肤时仍展示底部饭团tab红点，不正确</t>
  </si>
  <si>
    <t>APHONEAPP-17475</t>
  </si>
  <si>
    <t>APHONEAPP-16540 我的页面我的饭团横栏，滑动查看后切换页面再进入，当前展示饭团位置变化</t>
  </si>
  <si>
    <t>APHONEAPP-17473</t>
  </si>
  <si>
    <t>APHONEAPP-16540 已登录但未加入饭团，点击我的页面我的饭团横栏，跳转我的饭团，不正确</t>
  </si>
  <si>
    <t>APHONEAPP-17472</t>
  </si>
  <si>
    <t>APHONEAPP-16540 退出登录回到我的页面时应用崩溃</t>
  </si>
  <si>
    <t>APHONEAPP-17471</t>
  </si>
  <si>
    <t>APHONEAPP-16540 未登录时点击我的页面我的饭团横栏，跳转推荐饭团，不正确</t>
  </si>
  <si>
    <t>APHONEAPP-17604</t>
  </si>
  <si>
    <t>热启动时出现启动图白屏</t>
  </si>
  <si>
    <t>APHONEAPP-17598</t>
  </si>
  <si>
    <t>MI 9（android 10）设备上离线播放全屏界面UI异常</t>
  </si>
  <si>
    <t>APHONEAPP-17562</t>
  </si>
  <si>
    <t>评论曝光上报pos是从2开始</t>
  </si>
  <si>
    <t>APHONEAPP-17526</t>
  </si>
  <si>
    <t>APHONEAPP-9099 已登录会员，频道页下拉刷新时自动播模块广告请求参数中vip=0，不正确</t>
  </si>
  <si>
    <t>APHONEAPP-17617</t>
  </si>
  <si>
    <t>从广场最佳饭贴最后一个数据点击进入最佳饭贴页面后，偶现崩溃一次</t>
  </si>
  <si>
    <t>APHONEAPP-17483</t>
  </si>
  <si>
    <t>APHONEAPP-17447 app停留在点播底层，再通过schema跳转播放记录第一个视频播放，退出播放不能回到播放记录</t>
  </si>
  <si>
    <t>Won't Do</t>
  </si>
  <si>
    <t>APHONEAPP-17515</t>
  </si>
  <si>
    <t>APHONEAPP-16540 猜你喜欢饭团动态视频入口，未播放时，右下角未显示视频播放时长</t>
  </si>
  <si>
    <t>APHONEAPP-17514</t>
  </si>
  <si>
    <t>APHONEAPP-16540 猜你喜欢饭团动态视频入口，头像显示为方形，不正确</t>
  </si>
  <si>
    <t>APHONEAPP-17512</t>
  </si>
  <si>
    <t>APHONEAPP-16540 猜你喜欢饭团动态视频入口，点击负反馈按钮无反应</t>
  </si>
  <si>
    <t>APHONEAPP-17501</t>
  </si>
  <si>
    <t>APHONEAPP-16540 猜你喜欢饭团动态视频播放结束后，不应显示看正片、加看单icon</t>
  </si>
  <si>
    <t>APHONEAPP-17500</t>
  </si>
  <si>
    <t>APHONEAPP-16540 猜你喜欢饭团动态视频播放时，需拖动进度条后才显示总播放时间，不正确</t>
  </si>
  <si>
    <t>APHONEAPP-17615</t>
  </si>
  <si>
    <t>饭团动态横条评论输入框，输入文字后，偶现发送按钮未点亮</t>
  </si>
  <si>
    <t>APHONEAPP-17588</t>
  </si>
  <si>
    <t>Nexus 6p/8.0，少儿频道，宝宝年龄显示不正确</t>
  </si>
  <si>
    <t>创建日期</t>
    <phoneticPr fontId="17" type="noConversion"/>
  </si>
  <si>
    <t>解决日期</t>
    <phoneticPr fontId="17" type="noConversion"/>
  </si>
  <si>
    <t>解决周期</t>
    <phoneticPr fontId="17" type="noConversion"/>
  </si>
  <si>
    <r>
      <t>B</t>
    </r>
    <r>
      <rPr>
        <sz val="9"/>
        <rFont val="宋体"/>
        <family val="3"/>
        <charset val="134"/>
      </rPr>
      <t>09</t>
    </r>
    <phoneticPr fontId="3" type="noConversion"/>
  </si>
  <si>
    <t xml:space="preserve">           级别
模块</t>
    <phoneticPr fontId="3" type="noConversion"/>
  </si>
  <si>
    <t>当天</t>
    <phoneticPr fontId="3" type="noConversion"/>
  </si>
  <si>
    <r>
      <t>1</t>
    </r>
    <r>
      <rPr>
        <sz val="12"/>
        <rFont val="宋体"/>
        <family val="3"/>
        <charset val="134"/>
      </rPr>
      <t>D</t>
    </r>
    <phoneticPr fontId="3" type="noConversion"/>
  </si>
  <si>
    <r>
      <t>2</t>
    </r>
    <r>
      <rPr>
        <sz val="12"/>
        <rFont val="宋体"/>
        <family val="3"/>
        <charset val="134"/>
      </rPr>
      <t>D</t>
    </r>
    <phoneticPr fontId="3" type="noConversion"/>
  </si>
  <si>
    <t>3D</t>
    <phoneticPr fontId="3" type="noConversion"/>
  </si>
  <si>
    <t>不解决</t>
    <phoneticPr fontId="3" type="noConversion"/>
  </si>
  <si>
    <t>未解决</t>
    <phoneticPr fontId="3" type="noConversion"/>
  </si>
  <si>
    <t>无法再次复现</t>
    <phoneticPr fontId="3" type="noConversion"/>
  </si>
  <si>
    <t>已解决</t>
    <phoneticPr fontId="3" type="noConversion"/>
  </si>
  <si>
    <t>其他</t>
    <phoneticPr fontId="3" type="noConversion"/>
  </si>
  <si>
    <r>
      <t>B</t>
    </r>
    <r>
      <rPr>
        <sz val="9"/>
        <rFont val="宋体"/>
        <family val="3"/>
        <charset val="134"/>
      </rPr>
      <t>10</t>
    </r>
    <phoneticPr fontId="3" type="noConversion"/>
  </si>
  <si>
    <r>
      <t>B</t>
    </r>
    <r>
      <rPr>
        <sz val="9"/>
        <rFont val="宋体"/>
        <family val="3"/>
        <charset val="134"/>
      </rPr>
      <t>11</t>
    </r>
    <phoneticPr fontId="3" type="noConversion"/>
  </si>
  <si>
    <r>
      <t>B</t>
    </r>
    <r>
      <rPr>
        <sz val="9"/>
        <rFont val="宋体"/>
        <family val="3"/>
        <charset val="134"/>
      </rPr>
      <t>12</t>
    </r>
    <phoneticPr fontId="3" type="noConversion"/>
  </si>
  <si>
    <t>转为需求</t>
    <phoneticPr fontId="3" type="noConversion"/>
  </si>
  <si>
    <t>未解决</t>
    <phoneticPr fontId="3" type="noConversion"/>
  </si>
  <si>
    <t>4D+</t>
    <phoneticPr fontId="3" type="noConversion"/>
  </si>
  <si>
    <t>设计如此</t>
    <phoneticPr fontId="3" type="noConversion"/>
  </si>
</sst>
</file>

<file path=xl/styles.xml><?xml version="1.0" encoding="utf-8"?>
<styleSheet xmlns="http://schemas.openxmlformats.org/spreadsheetml/2006/main">
  <numFmts count="3">
    <numFmt numFmtId="176" formatCode="0_ "/>
    <numFmt numFmtId="177" formatCode="0_);[Red]\(0\)"/>
    <numFmt numFmtId="178" formatCode="0.0%"/>
  </numFmts>
  <fonts count="57">
    <font>
      <sz val="12"/>
      <name val="宋体"/>
      <charset val="134"/>
    </font>
    <font>
      <sz val="11"/>
      <color theme="1"/>
      <name val="宋体"/>
      <family val="2"/>
      <charset val="134"/>
      <scheme val="minor"/>
    </font>
    <font>
      <sz val="11"/>
      <color theme="1"/>
      <name val="宋体"/>
      <family val="2"/>
      <charset val="134"/>
      <scheme val="minor"/>
    </font>
    <font>
      <sz val="9"/>
      <name val="宋体"/>
      <family val="3"/>
      <charset val="134"/>
    </font>
    <font>
      <sz val="10"/>
      <name val="Helv"/>
      <family val="2"/>
    </font>
    <font>
      <b/>
      <sz val="10"/>
      <name val="宋体"/>
      <family val="3"/>
      <charset val="134"/>
    </font>
    <font>
      <sz val="12"/>
      <name val="宋体"/>
      <family val="3"/>
      <charset val="134"/>
    </font>
    <font>
      <sz val="10"/>
      <name val="宋体"/>
      <family val="3"/>
      <charset val="134"/>
    </font>
    <font>
      <b/>
      <sz val="9"/>
      <name val="宋体"/>
      <family val="3"/>
      <charset val="134"/>
    </font>
    <font>
      <b/>
      <sz val="16"/>
      <name val="宋体"/>
      <family val="3"/>
      <charset val="134"/>
    </font>
    <font>
      <b/>
      <sz val="12"/>
      <name val="宋体"/>
      <family val="3"/>
      <charset val="134"/>
    </font>
    <font>
      <b/>
      <sz val="10"/>
      <color indexed="12"/>
      <name val="宋体"/>
      <family val="3"/>
      <charset val="134"/>
    </font>
    <font>
      <sz val="9"/>
      <color indexed="11"/>
      <name val="宋体"/>
      <family val="3"/>
      <charset val="134"/>
    </font>
    <font>
      <sz val="9"/>
      <name val="宋体"/>
      <family val="3"/>
      <charset val="134"/>
    </font>
    <font>
      <b/>
      <sz val="11"/>
      <color rgb="FF000000"/>
      <name val="Arial"/>
      <family val="2"/>
    </font>
    <font>
      <sz val="11"/>
      <color rgb="FF000000"/>
      <name val="Arial"/>
      <family val="2"/>
    </font>
    <font>
      <i/>
      <sz val="11"/>
      <color rgb="FF000000"/>
      <name val="Arial"/>
      <family val="2"/>
    </font>
    <font>
      <sz val="9"/>
      <name val="宋体"/>
      <family val="2"/>
      <charset val="134"/>
      <scheme val="minor"/>
    </font>
    <font>
      <sz val="12"/>
      <name val="宋体"/>
      <family val="3"/>
      <charset val="134"/>
    </font>
    <font>
      <sz val="10"/>
      <name val="宋体"/>
      <family val="3"/>
      <charset val="134"/>
    </font>
    <font>
      <b/>
      <sz val="16"/>
      <name val="宋体"/>
      <family val="3"/>
      <charset val="134"/>
    </font>
    <font>
      <sz val="11"/>
      <color theme="3" tint="0.39997558519241921"/>
      <name val="宋体"/>
      <family val="3"/>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u/>
      <sz val="11"/>
      <color theme="10"/>
      <name val="宋体"/>
      <family val="2"/>
      <charset val="134"/>
      <scheme val="minor"/>
    </font>
    <font>
      <sz val="10"/>
      <color rgb="FF006100"/>
      <name val="宋体"/>
      <family val="3"/>
      <charset val="134"/>
      <scheme val="minor"/>
    </font>
    <font>
      <sz val="9"/>
      <name val="宋体"/>
      <family val="3"/>
      <charset val="134"/>
      <scheme val="minor"/>
    </font>
    <font>
      <sz val="10"/>
      <color theme="9" tint="-0.249977111117893"/>
      <name val="宋体"/>
      <family val="3"/>
      <charset val="134"/>
      <scheme val="minor"/>
    </font>
    <font>
      <sz val="11"/>
      <color rgb="FF000000"/>
      <name val="宋体"/>
      <family val="3"/>
      <charset val="134"/>
    </font>
    <font>
      <sz val="10"/>
      <name val="微软雅黑"/>
      <family val="2"/>
      <charset val="134"/>
    </font>
    <font>
      <b/>
      <sz val="9"/>
      <name val="微软雅黑"/>
      <family val="2"/>
      <charset val="134"/>
    </font>
    <font>
      <sz val="10"/>
      <color rgb="FFFF0000"/>
      <name val="宋体"/>
      <family val="3"/>
      <charset val="134"/>
      <scheme val="minor"/>
    </font>
    <font>
      <sz val="9"/>
      <color rgb="FF000000"/>
      <name val="Arial"/>
      <family val="2"/>
    </font>
    <font>
      <b/>
      <sz val="9"/>
      <color rgb="FFFF0000"/>
      <name val="宋体"/>
      <family val="3"/>
      <charset val="134"/>
    </font>
    <font>
      <b/>
      <sz val="12"/>
      <color rgb="FFFF0000"/>
      <name val="宋体"/>
      <family val="3"/>
      <charset val="134"/>
    </font>
    <font>
      <u/>
      <sz val="12"/>
      <color theme="10"/>
      <name val="宋体"/>
      <family val="3"/>
      <charset val="134"/>
    </font>
    <font>
      <u/>
      <sz val="11"/>
      <color theme="10"/>
      <name val="宋体"/>
      <family val="3"/>
      <charset val="134"/>
    </font>
    <font>
      <sz val="11"/>
      <color rgb="FF333333"/>
      <name val="Arial"/>
      <family val="2"/>
    </font>
    <font>
      <sz val="9"/>
      <color rgb="FF000000"/>
      <name val="宋体"/>
      <family val="3"/>
      <charset val="134"/>
    </font>
    <font>
      <sz val="10"/>
      <color rgb="FF333333"/>
      <name val="微软雅黑"/>
      <family val="2"/>
      <charset val="134"/>
    </font>
    <font>
      <sz val="11"/>
      <color theme="1"/>
      <name val="宋体"/>
      <family val="3"/>
      <charset val="134"/>
      <scheme val="minor"/>
    </font>
    <font>
      <sz val="11"/>
      <color theme="1"/>
      <name val="宋体"/>
      <family val="3"/>
      <charset val="134"/>
      <scheme val="minor"/>
    </font>
    <font>
      <u/>
      <sz val="11"/>
      <color theme="10"/>
      <name val="宋体"/>
      <family val="3"/>
      <charset val="134"/>
      <scheme val="minor"/>
    </font>
  </fonts>
  <fills count="43">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indexed="41"/>
        <bgColor indexed="64"/>
      </patternFill>
    </fill>
    <fill>
      <patternFill patternType="solid">
        <fgColor indexed="22"/>
        <bgColor indexed="64"/>
      </patternFill>
    </fill>
    <fill>
      <patternFill patternType="solid">
        <fgColor indexed="15"/>
        <bgColor indexed="64"/>
      </patternFill>
    </fill>
    <fill>
      <patternFill patternType="solid">
        <fgColor indexed="10"/>
        <bgColor indexed="64"/>
      </patternFill>
    </fill>
    <fill>
      <patternFill patternType="solid">
        <fgColor indexed="4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4"/>
        <bgColor indexed="64"/>
      </patternFill>
    </fill>
    <fill>
      <patternFill patternType="solid">
        <fgColor rgb="FFFFFFFF"/>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top/>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diagonal/>
    </border>
    <border diagonalDown="1">
      <left style="thin">
        <color indexed="64"/>
      </left>
      <right style="thin">
        <color indexed="64"/>
      </right>
      <top style="medium">
        <color indexed="64"/>
      </top>
      <bottom style="thin">
        <color indexed="64"/>
      </bottom>
      <diagonal style="thin">
        <color indexed="64"/>
      </diagonal>
    </border>
    <border>
      <left style="medium">
        <color indexed="64"/>
      </left>
      <right/>
      <top/>
      <bottom/>
      <diagonal/>
    </border>
    <border>
      <left style="thin">
        <color indexed="64"/>
      </left>
      <right style="medium">
        <color indexed="64"/>
      </right>
      <top/>
      <bottom style="thin">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style="medium">
        <color indexed="64"/>
      </top>
      <bottom style="thin">
        <color indexed="64"/>
      </bottom>
      <diagonal/>
    </border>
    <border>
      <left style="medium">
        <color rgb="FFDDDDDD"/>
      </left>
      <right style="medium">
        <color rgb="FFDDDDDD"/>
      </right>
      <top style="medium">
        <color rgb="FFDDDDDD"/>
      </top>
      <bottom style="medium">
        <color rgb="FFDDDDDD"/>
      </bottom>
      <diagonal/>
    </border>
  </borders>
  <cellStyleXfs count="126">
    <xf numFmtId="0" fontId="0" fillId="0" borderId="0"/>
    <xf numFmtId="0" fontId="4" fillId="0" borderId="0"/>
    <xf numFmtId="0" fontId="6" fillId="0" borderId="0"/>
    <xf numFmtId="0" fontId="22" fillId="0" borderId="0" applyNumberFormat="0" applyFill="0" applyBorder="0" applyAlignment="0" applyProtection="0">
      <alignment vertical="center"/>
    </xf>
    <xf numFmtId="0" fontId="23" fillId="0" borderId="29" applyNumberFormat="0" applyFill="0" applyAlignment="0" applyProtection="0">
      <alignment vertical="center"/>
    </xf>
    <xf numFmtId="0" fontId="24" fillId="0" borderId="30" applyNumberFormat="0" applyFill="0" applyAlignment="0" applyProtection="0">
      <alignment vertical="center"/>
    </xf>
    <xf numFmtId="0" fontId="25" fillId="0" borderId="31" applyNumberFormat="0" applyFill="0" applyAlignment="0" applyProtection="0">
      <alignment vertical="center"/>
    </xf>
    <xf numFmtId="0" fontId="25" fillId="0" borderId="0" applyNumberFormat="0" applyFill="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32" applyNumberFormat="0" applyAlignment="0" applyProtection="0">
      <alignment vertical="center"/>
    </xf>
    <xf numFmtId="0" fontId="30" fillId="13" borderId="33" applyNumberFormat="0" applyAlignment="0" applyProtection="0">
      <alignment vertical="center"/>
    </xf>
    <xf numFmtId="0" fontId="31" fillId="13" borderId="32" applyNumberFormat="0" applyAlignment="0" applyProtection="0">
      <alignment vertical="center"/>
    </xf>
    <xf numFmtId="0" fontId="32" fillId="0" borderId="34" applyNumberFormat="0" applyFill="0" applyAlignment="0" applyProtection="0">
      <alignment vertical="center"/>
    </xf>
    <xf numFmtId="0" fontId="33" fillId="14" borderId="35" applyNumberForma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37" applyNumberFormat="0" applyFill="0" applyAlignment="0" applyProtection="0">
      <alignment vertical="center"/>
    </xf>
    <xf numFmtId="0" fontId="37"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37" fillId="19" borderId="0" applyNumberFormat="0" applyBorder="0" applyAlignment="0" applyProtection="0">
      <alignment vertical="center"/>
    </xf>
    <xf numFmtId="0" fontId="37"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37" fillId="23" borderId="0" applyNumberFormat="0" applyBorder="0" applyAlignment="0" applyProtection="0">
      <alignment vertical="center"/>
    </xf>
    <xf numFmtId="0" fontId="37" fillId="24" borderId="0" applyNumberFormat="0" applyBorder="0" applyAlignment="0" applyProtection="0">
      <alignment vertical="center"/>
    </xf>
    <xf numFmtId="0" fontId="2" fillId="25" borderId="0" applyNumberFormat="0" applyBorder="0" applyAlignment="0" applyProtection="0">
      <alignment vertical="center"/>
    </xf>
    <xf numFmtId="0" fontId="2" fillId="26" borderId="0" applyNumberFormat="0" applyBorder="0" applyAlignment="0" applyProtection="0">
      <alignment vertical="center"/>
    </xf>
    <xf numFmtId="0" fontId="37" fillId="27" borderId="0" applyNumberFormat="0" applyBorder="0" applyAlignment="0" applyProtection="0">
      <alignment vertical="center"/>
    </xf>
    <xf numFmtId="0" fontId="37" fillId="28" borderId="0" applyNumberFormat="0" applyBorder="0" applyAlignment="0" applyProtection="0">
      <alignment vertical="center"/>
    </xf>
    <xf numFmtId="0" fontId="2" fillId="29" borderId="0" applyNumberFormat="0" applyBorder="0" applyAlignment="0" applyProtection="0">
      <alignment vertical="center"/>
    </xf>
    <xf numFmtId="0" fontId="2" fillId="30" borderId="0" applyNumberFormat="0" applyBorder="0" applyAlignment="0" applyProtection="0">
      <alignment vertical="center"/>
    </xf>
    <xf numFmtId="0" fontId="37" fillId="31" borderId="0" applyNumberFormat="0" applyBorder="0" applyAlignment="0" applyProtection="0">
      <alignment vertical="center"/>
    </xf>
    <xf numFmtId="0" fontId="37" fillId="32" borderId="0" applyNumberFormat="0" applyBorder="0" applyAlignment="0" applyProtection="0">
      <alignment vertical="center"/>
    </xf>
    <xf numFmtId="0" fontId="2" fillId="33" borderId="0" applyNumberFormat="0" applyBorder="0" applyAlignment="0" applyProtection="0">
      <alignment vertical="center"/>
    </xf>
    <xf numFmtId="0" fontId="2" fillId="34" borderId="0" applyNumberFormat="0" applyBorder="0" applyAlignment="0" applyProtection="0">
      <alignment vertical="center"/>
    </xf>
    <xf numFmtId="0" fontId="37" fillId="35" borderId="0" applyNumberFormat="0" applyBorder="0" applyAlignment="0" applyProtection="0">
      <alignment vertical="center"/>
    </xf>
    <xf numFmtId="0" fontId="37" fillId="36" borderId="0" applyNumberFormat="0" applyBorder="0" applyAlignment="0" applyProtection="0">
      <alignment vertical="center"/>
    </xf>
    <xf numFmtId="0" fontId="2" fillId="37" borderId="0" applyNumberFormat="0" applyBorder="0" applyAlignment="0" applyProtection="0">
      <alignment vertical="center"/>
    </xf>
    <xf numFmtId="0" fontId="2" fillId="38" borderId="0" applyNumberFormat="0" applyBorder="0" applyAlignment="0" applyProtection="0">
      <alignment vertical="center"/>
    </xf>
    <xf numFmtId="0" fontId="37" fillId="39" borderId="0" applyNumberFormat="0" applyBorder="0" applyAlignment="0" applyProtection="0">
      <alignment vertical="center"/>
    </xf>
    <xf numFmtId="0" fontId="2" fillId="0" borderId="0">
      <alignment vertical="center"/>
    </xf>
    <xf numFmtId="0" fontId="2" fillId="15" borderId="36" applyNumberFormat="0" applyFont="0" applyAlignment="0" applyProtection="0">
      <alignment vertical="center"/>
    </xf>
    <xf numFmtId="0" fontId="38" fillId="0" borderId="0" applyNumberFormat="0" applyFill="0" applyBorder="0" applyAlignment="0" applyProtection="0">
      <alignment vertical="center"/>
    </xf>
    <xf numFmtId="0" fontId="1" fillId="0" borderId="0">
      <alignment vertical="center"/>
    </xf>
    <xf numFmtId="0" fontId="1" fillId="15" borderId="36" applyNumberFormat="0" applyFont="0" applyAlignment="0" applyProtection="0">
      <alignment vertical="center"/>
    </xf>
    <xf numFmtId="0" fontId="1" fillId="17" borderId="0" applyNumberFormat="0" applyBorder="0" applyAlignment="0" applyProtection="0">
      <alignment vertical="center"/>
    </xf>
    <xf numFmtId="0" fontId="1" fillId="18" borderId="0" applyNumberFormat="0" applyBorder="0" applyAlignment="0" applyProtection="0">
      <alignment vertical="center"/>
    </xf>
    <xf numFmtId="0" fontId="1" fillId="21" borderId="0" applyNumberFormat="0" applyBorder="0" applyAlignment="0" applyProtection="0">
      <alignment vertical="center"/>
    </xf>
    <xf numFmtId="0" fontId="1" fillId="22" borderId="0" applyNumberFormat="0" applyBorder="0" applyAlignment="0" applyProtection="0">
      <alignment vertical="center"/>
    </xf>
    <xf numFmtId="0" fontId="1" fillId="25" borderId="0" applyNumberFormat="0" applyBorder="0" applyAlignment="0" applyProtection="0">
      <alignment vertical="center"/>
    </xf>
    <xf numFmtId="0" fontId="1" fillId="26" borderId="0" applyNumberFormat="0" applyBorder="0" applyAlignment="0" applyProtection="0">
      <alignment vertical="center"/>
    </xf>
    <xf numFmtId="0" fontId="1" fillId="29" borderId="0" applyNumberFormat="0" applyBorder="0" applyAlignment="0" applyProtection="0">
      <alignment vertical="center"/>
    </xf>
    <xf numFmtId="0" fontId="1" fillId="30" borderId="0" applyNumberFormat="0" applyBorder="0" applyAlignment="0" applyProtection="0">
      <alignment vertical="center"/>
    </xf>
    <xf numFmtId="0" fontId="1" fillId="33" borderId="0" applyNumberFormat="0" applyBorder="0" applyAlignment="0" applyProtection="0">
      <alignment vertical="center"/>
    </xf>
    <xf numFmtId="0" fontId="1" fillId="34" borderId="0" applyNumberFormat="0" applyBorder="0" applyAlignment="0" applyProtection="0">
      <alignment vertical="center"/>
    </xf>
    <xf numFmtId="0" fontId="1" fillId="37" borderId="0" applyNumberFormat="0" applyBorder="0" applyAlignment="0" applyProtection="0">
      <alignment vertical="center"/>
    </xf>
    <xf numFmtId="0" fontId="1" fillId="38" borderId="0" applyNumberFormat="0" applyBorder="0" applyAlignment="0" applyProtection="0">
      <alignment vertical="center"/>
    </xf>
    <xf numFmtId="0" fontId="49" fillId="0" borderId="0" applyNumberFormat="0" applyFill="0" applyBorder="0" applyAlignment="0" applyProtection="0">
      <alignment vertical="top"/>
      <protection locked="0"/>
    </xf>
    <xf numFmtId="0" fontId="54" fillId="0" borderId="0">
      <alignment vertical="center"/>
    </xf>
    <xf numFmtId="0" fontId="55" fillId="0" borderId="0">
      <alignment vertical="center"/>
    </xf>
    <xf numFmtId="9" fontId="55" fillId="0" borderId="0" applyFont="0" applyFill="0" applyBorder="0" applyAlignment="0" applyProtection="0">
      <alignment vertical="center"/>
    </xf>
    <xf numFmtId="0" fontId="55" fillId="0" borderId="0">
      <alignment vertical="center"/>
    </xf>
    <xf numFmtId="0" fontId="55" fillId="0" borderId="0">
      <alignment vertical="center"/>
    </xf>
    <xf numFmtId="0" fontId="55"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xf numFmtId="0" fontId="55" fillId="0" borderId="0">
      <alignment vertical="center"/>
    </xf>
    <xf numFmtId="0" fontId="55" fillId="0" borderId="0">
      <alignment vertical="center"/>
    </xf>
    <xf numFmtId="0" fontId="50"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56" fillId="0" borderId="0" applyNumberFormat="0" applyFill="0" applyBorder="0" applyAlignment="0" applyProtection="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0"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55" fillId="0" borderId="0">
      <alignment vertical="center"/>
    </xf>
    <xf numFmtId="0" fontId="50"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55" fillId="0" borderId="0">
      <alignment vertical="center"/>
    </xf>
    <xf numFmtId="0" fontId="50"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55" fillId="0" borderId="0">
      <alignment vertical="center"/>
    </xf>
    <xf numFmtId="0" fontId="50"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cellStyleXfs>
  <cellXfs count="256">
    <xf numFmtId="0" fontId="0" fillId="0" borderId="0" xfId="0"/>
    <xf numFmtId="0" fontId="3" fillId="0" borderId="0" xfId="0" applyFont="1"/>
    <xf numFmtId="0" fontId="0" fillId="0" borderId="0" xfId="0" applyBorder="1"/>
    <xf numFmtId="0" fontId="0" fillId="0" borderId="0" xfId="0" applyBorder="1" applyProtection="1"/>
    <xf numFmtId="0" fontId="0" fillId="0" borderId="1" xfId="0" applyBorder="1" applyProtection="1"/>
    <xf numFmtId="0" fontId="3" fillId="0" borderId="1" xfId="0" applyFont="1" applyBorder="1" applyProtection="1"/>
    <xf numFmtId="0" fontId="0" fillId="0" borderId="1" xfId="0" applyBorder="1"/>
    <xf numFmtId="0" fontId="0" fillId="0" borderId="2" xfId="0" applyBorder="1"/>
    <xf numFmtId="0" fontId="3" fillId="0" borderId="0" xfId="0" applyFont="1" applyBorder="1"/>
    <xf numFmtId="0" fontId="0" fillId="0" borderId="8" xfId="0" applyBorder="1"/>
    <xf numFmtId="0" fontId="0" fillId="0" borderId="8" xfId="0" applyBorder="1" applyProtection="1"/>
    <xf numFmtId="0" fontId="3" fillId="0" borderId="8" xfId="0" applyFont="1" applyBorder="1" applyAlignment="1">
      <alignment horizontal="left"/>
    </xf>
    <xf numFmtId="0" fontId="0" fillId="0" borderId="4" xfId="0" applyBorder="1"/>
    <xf numFmtId="0" fontId="0" fillId="0" borderId="6" xfId="0" applyBorder="1" applyProtection="1">
      <protection locked="0"/>
    </xf>
    <xf numFmtId="0" fontId="0" fillId="0" borderId="9" xfId="0" applyBorder="1" applyProtection="1">
      <protection locked="0"/>
    </xf>
    <xf numFmtId="0" fontId="0" fillId="0" borderId="9" xfId="0" applyBorder="1"/>
    <xf numFmtId="0" fontId="0" fillId="0" borderId="9" xfId="0" applyBorder="1" applyProtection="1"/>
    <xf numFmtId="0" fontId="0" fillId="0" borderId="5" xfId="0" applyBorder="1"/>
    <xf numFmtId="0" fontId="3" fillId="0" borderId="8" xfId="0" applyFont="1" applyFill="1" applyBorder="1" applyAlignment="1">
      <alignment horizontal="left"/>
    </xf>
    <xf numFmtId="0" fontId="3" fillId="0" borderId="2" xfId="0" applyFont="1" applyFill="1" applyBorder="1" applyAlignment="1">
      <alignment horizontal="left"/>
    </xf>
    <xf numFmtId="0" fontId="0" fillId="0" borderId="6" xfId="0" applyBorder="1"/>
    <xf numFmtId="0" fontId="0" fillId="2" borderId="3" xfId="0" applyFill="1" applyBorder="1" applyProtection="1">
      <protection locked="0"/>
    </xf>
    <xf numFmtId="0" fontId="0" fillId="3" borderId="8" xfId="0" applyFill="1" applyBorder="1" applyProtection="1">
      <protection locked="0"/>
    </xf>
    <xf numFmtId="0" fontId="3" fillId="3" borderId="3" xfId="0" applyFont="1" applyFill="1" applyBorder="1" applyProtection="1">
      <protection locked="0"/>
    </xf>
    <xf numFmtId="0" fontId="3" fillId="3" borderId="1" xfId="0" applyFont="1" applyFill="1" applyBorder="1" applyProtection="1">
      <protection locked="0"/>
    </xf>
    <xf numFmtId="0" fontId="0" fillId="0" borderId="0" xfId="0" applyAlignment="1"/>
    <xf numFmtId="0" fontId="3" fillId="0" borderId="9" xfId="0" applyFont="1" applyBorder="1" applyAlignment="1">
      <alignment horizontal="center"/>
    </xf>
    <xf numFmtId="0" fontId="3" fillId="3" borderId="3" xfId="0" applyFont="1" applyFill="1" applyBorder="1" applyAlignment="1" applyProtection="1">
      <alignment horizontal="center"/>
      <protection locked="0"/>
    </xf>
    <xf numFmtId="0" fontId="0" fillId="0" borderId="0" xfId="0" applyAlignment="1">
      <alignment horizontal="center" vertical="center" wrapText="1"/>
    </xf>
    <xf numFmtId="0" fontId="5" fillId="0" borderId="10" xfId="0" applyFont="1" applyBorder="1" applyAlignment="1">
      <alignment horizontal="center" vertical="center" wrapText="1"/>
    </xf>
    <xf numFmtId="0" fontId="5" fillId="0" borderId="0" xfId="0" applyFont="1" applyAlignment="1">
      <alignment horizontal="center" vertical="center" wrapText="1"/>
    </xf>
    <xf numFmtId="0" fontId="7"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0" fontId="7" fillId="0" borderId="1" xfId="0" applyFont="1" applyBorder="1" applyAlignment="1">
      <alignment horizontal="left" vertical="center" wrapText="1"/>
    </xf>
    <xf numFmtId="0" fontId="7" fillId="0" borderId="0" xfId="0" applyFont="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wrapText="1"/>
    </xf>
    <xf numFmtId="0" fontId="0" fillId="0" borderId="1" xfId="0" applyBorder="1" applyAlignment="1">
      <alignment horizontal="left" wrapText="1"/>
    </xf>
    <xf numFmtId="0" fontId="0" fillId="0" borderId="0" xfId="0" applyAlignment="1">
      <alignment horizontal="center" wrapText="1"/>
    </xf>
    <xf numFmtId="0" fontId="0" fillId="0" borderId="0" xfId="0" applyAlignment="1">
      <alignment horizontal="left" wrapText="1"/>
    </xf>
    <xf numFmtId="0" fontId="3" fillId="4" borderId="1" xfId="0" applyFont="1" applyFill="1" applyBorder="1" applyAlignment="1">
      <alignment horizontal="center" vertical="center" wrapText="1"/>
    </xf>
    <xf numFmtId="14" fontId="3" fillId="4" borderId="1" xfId="0" applyNumberFormat="1" applyFont="1" applyFill="1" applyBorder="1" applyAlignment="1">
      <alignment horizontal="center" vertical="center" wrapText="1"/>
    </xf>
    <xf numFmtId="0" fontId="3" fillId="4" borderId="1" xfId="0" applyFont="1" applyFill="1" applyBorder="1" applyAlignment="1">
      <alignment vertical="center" wrapText="1"/>
    </xf>
    <xf numFmtId="14" fontId="3" fillId="0" borderId="0" xfId="0" applyNumberFormat="1" applyFont="1" applyAlignment="1">
      <alignment horizontal="center" vertical="center" wrapText="1"/>
    </xf>
    <xf numFmtId="178" fontId="3" fillId="4" borderId="1" xfId="0" applyNumberFormat="1" applyFont="1" applyFill="1" applyBorder="1" applyAlignment="1">
      <alignment horizontal="center" vertical="center" wrapText="1"/>
    </xf>
    <xf numFmtId="176" fontId="3" fillId="5" borderId="1" xfId="0" applyNumberFormat="1" applyFont="1" applyFill="1" applyBorder="1" applyAlignment="1" applyProtection="1">
      <alignment horizontal="center" vertical="center" wrapText="1"/>
      <protection locked="0"/>
    </xf>
    <xf numFmtId="0" fontId="3" fillId="4" borderId="1" xfId="0" applyFont="1" applyFill="1" applyBorder="1" applyAlignment="1" applyProtection="1">
      <alignment horizontal="center" vertical="center" wrapText="1"/>
      <protection locked="0"/>
    </xf>
    <xf numFmtId="0" fontId="7" fillId="5" borderId="1" xfId="0" applyFont="1" applyFill="1" applyBorder="1" applyAlignment="1" applyProtection="1">
      <alignment horizontal="center"/>
      <protection locked="0"/>
    </xf>
    <xf numFmtId="176" fontId="3" fillId="4" borderId="1" xfId="0" applyNumberFormat="1" applyFont="1" applyFill="1" applyBorder="1" applyAlignment="1" applyProtection="1">
      <alignment horizontal="center" vertical="center" wrapText="1"/>
      <protection locked="0"/>
    </xf>
    <xf numFmtId="178" fontId="10" fillId="5" borderId="1" xfId="0" applyNumberFormat="1" applyFont="1" applyFill="1" applyBorder="1" applyAlignment="1" applyProtection="1">
      <alignment horizontal="center" vertical="center" wrapText="1"/>
      <protection locked="0"/>
    </xf>
    <xf numFmtId="0" fontId="7" fillId="0" borderId="0" xfId="0" applyFont="1" applyAlignment="1" applyProtection="1">
      <alignment horizontal="center"/>
      <protection locked="0"/>
    </xf>
    <xf numFmtId="177" fontId="7" fillId="0" borderId="0" xfId="0" applyNumberFormat="1" applyFont="1" applyAlignment="1" applyProtection="1">
      <alignment horizontal="center"/>
      <protection locked="0"/>
    </xf>
    <xf numFmtId="0" fontId="7" fillId="4" borderId="1" xfId="0" applyFont="1" applyFill="1" applyBorder="1" applyAlignment="1" applyProtection="1">
      <alignment horizontal="center"/>
    </xf>
    <xf numFmtId="177" fontId="7" fillId="4" borderId="4" xfId="0" applyNumberFormat="1" applyFont="1" applyFill="1" applyBorder="1" applyAlignment="1" applyProtection="1">
      <alignment horizontal="center"/>
    </xf>
    <xf numFmtId="0" fontId="7" fillId="4" borderId="4" xfId="0" applyFont="1" applyFill="1" applyBorder="1" applyAlignment="1" applyProtection="1">
      <alignment horizontal="center"/>
    </xf>
    <xf numFmtId="0" fontId="7" fillId="0" borderId="0" xfId="0" applyFont="1" applyBorder="1" applyAlignment="1" applyProtection="1">
      <alignment horizontal="center"/>
      <protection locked="0"/>
    </xf>
    <xf numFmtId="178" fontId="7" fillId="4" borderId="1" xfId="0" applyNumberFormat="1" applyFont="1" applyFill="1" applyBorder="1" applyAlignment="1" applyProtection="1">
      <alignment horizontal="center"/>
    </xf>
    <xf numFmtId="0" fontId="7" fillId="0" borderId="0" xfId="0" applyFont="1" applyFill="1" applyBorder="1" applyAlignment="1" applyProtection="1">
      <alignment horizontal="center"/>
      <protection locked="0"/>
    </xf>
    <xf numFmtId="0" fontId="7" fillId="4" borderId="1" xfId="0" applyFont="1" applyFill="1" applyBorder="1" applyAlignment="1" applyProtection="1">
      <alignment horizontal="center"/>
      <protection locked="0"/>
    </xf>
    <xf numFmtId="0" fontId="7" fillId="0" borderId="0" xfId="0" applyFont="1" applyFill="1" applyAlignment="1" applyProtection="1">
      <alignment horizontal="center"/>
      <protection locked="0"/>
    </xf>
    <xf numFmtId="177" fontId="7" fillId="0" borderId="0" xfId="0" applyNumberFormat="1" applyFont="1" applyBorder="1" applyAlignment="1" applyProtection="1">
      <alignment horizontal="center"/>
      <protection locked="0"/>
    </xf>
    <xf numFmtId="178" fontId="7" fillId="4" borderId="1" xfId="0" applyNumberFormat="1" applyFont="1" applyFill="1" applyBorder="1" applyAlignment="1" applyProtection="1">
      <alignment horizontal="center"/>
      <protection locked="0"/>
    </xf>
    <xf numFmtId="0" fontId="0" fillId="0" borderId="0" xfId="0" applyAlignment="1">
      <alignment wrapText="1"/>
    </xf>
    <xf numFmtId="0" fontId="5" fillId="0" borderId="10" xfId="0" applyFont="1" applyBorder="1" applyAlignment="1">
      <alignment horizontal="left" vertical="center" wrapText="1"/>
    </xf>
    <xf numFmtId="0" fontId="7" fillId="5" borderId="1" xfId="0" applyFont="1" applyFill="1" applyBorder="1" applyAlignment="1" applyProtection="1">
      <alignment horizontal="center"/>
    </xf>
    <xf numFmtId="0" fontId="7" fillId="5" borderId="3" xfId="0" applyFont="1" applyFill="1" applyBorder="1" applyAlignment="1" applyProtection="1">
      <alignment horizontal="center"/>
      <protection locked="0"/>
    </xf>
    <xf numFmtId="0" fontId="10" fillId="5" borderId="1" xfId="0" applyFont="1" applyFill="1" applyBorder="1" applyAlignment="1">
      <alignment wrapText="1"/>
    </xf>
    <xf numFmtId="0" fontId="10" fillId="5" borderId="1" xfId="0" applyFont="1" applyFill="1" applyBorder="1" applyAlignment="1">
      <alignment horizontal="center" wrapText="1"/>
    </xf>
    <xf numFmtId="176" fontId="10" fillId="5" borderId="1" xfId="0" applyNumberFormat="1" applyFont="1" applyFill="1" applyBorder="1" applyAlignment="1">
      <alignment horizontal="center" wrapText="1"/>
    </xf>
    <xf numFmtId="178" fontId="10" fillId="5" borderId="1" xfId="0" applyNumberFormat="1" applyFont="1" applyFill="1" applyBorder="1" applyAlignment="1">
      <alignment horizontal="center" wrapText="1"/>
    </xf>
    <xf numFmtId="178" fontId="0" fillId="0" borderId="0" xfId="0" applyNumberFormat="1" applyAlignment="1">
      <alignment horizontal="center" wrapText="1"/>
    </xf>
    <xf numFmtId="178" fontId="3" fillId="4" borderId="1" xfId="0" applyNumberFormat="1" applyFont="1" applyFill="1" applyBorder="1" applyAlignment="1" applyProtection="1">
      <alignment horizontal="center" vertical="center" wrapText="1"/>
      <protection locked="0"/>
    </xf>
    <xf numFmtId="0" fontId="11" fillId="0" borderId="0" xfId="0" applyFont="1" applyAlignment="1" applyProtection="1">
      <alignment horizontal="left"/>
      <protection locked="0"/>
    </xf>
    <xf numFmtId="0" fontId="7" fillId="5" borderId="3" xfId="0" applyFont="1" applyFill="1" applyBorder="1" applyAlignment="1" applyProtection="1">
      <alignment horizontal="center" vertical="center" wrapText="1"/>
      <protection locked="0"/>
    </xf>
    <xf numFmtId="0" fontId="7" fillId="5" borderId="4" xfId="0" applyFont="1" applyFill="1" applyBorder="1" applyAlignment="1" applyProtection="1">
      <alignment horizontal="center"/>
    </xf>
    <xf numFmtId="0" fontId="7" fillId="5" borderId="3" xfId="0" applyFont="1" applyFill="1" applyBorder="1" applyAlignment="1" applyProtection="1">
      <alignment horizontal="center"/>
    </xf>
    <xf numFmtId="14" fontId="12" fillId="4" borderId="1" xfId="0" applyNumberFormat="1" applyFont="1" applyFill="1" applyBorder="1" applyAlignment="1">
      <alignment horizontal="center" vertical="center" wrapText="1"/>
    </xf>
    <xf numFmtId="14" fontId="3" fillId="0" borderId="0" xfId="0" applyNumberFormat="1" applyFont="1" applyFill="1" applyBorder="1" applyAlignment="1">
      <alignment horizontal="center" vertical="center" wrapText="1"/>
    </xf>
    <xf numFmtId="0" fontId="6" fillId="0" borderId="12" xfId="0" applyFont="1" applyBorder="1" applyAlignment="1" applyProtection="1">
      <alignment vertical="center" wrapText="1"/>
      <protection locked="0"/>
    </xf>
    <xf numFmtId="0" fontId="5" fillId="5" borderId="1" xfId="0" applyFont="1" applyFill="1" applyBorder="1" applyAlignment="1">
      <alignment horizontal="center" wrapText="1"/>
    </xf>
    <xf numFmtId="0" fontId="7" fillId="5" borderId="1" xfId="0" applyFont="1" applyFill="1" applyBorder="1" applyAlignment="1" applyProtection="1">
      <alignment horizontal="center" vertical="center" wrapText="1"/>
      <protection locked="0"/>
    </xf>
    <xf numFmtId="0" fontId="7" fillId="5" borderId="4" xfId="0" applyFont="1" applyFill="1" applyBorder="1" applyAlignment="1" applyProtection="1">
      <alignment horizontal="center" vertical="center" wrapText="1"/>
      <protection locked="0"/>
    </xf>
    <xf numFmtId="0" fontId="8" fillId="3" borderId="3" xfId="0" applyFont="1" applyFill="1" applyBorder="1"/>
    <xf numFmtId="0" fontId="7" fillId="5" borderId="13" xfId="0" applyFont="1" applyFill="1" applyBorder="1" applyAlignment="1" applyProtection="1">
      <alignment horizontal="center"/>
    </xf>
    <xf numFmtId="0" fontId="3" fillId="5" borderId="1" xfId="0" applyFont="1" applyFill="1" applyBorder="1" applyAlignment="1">
      <alignment vertical="center" wrapText="1"/>
    </xf>
    <xf numFmtId="0" fontId="3" fillId="5" borderId="1" xfId="0" applyFont="1" applyFill="1" applyBorder="1" applyAlignment="1" applyProtection="1">
      <alignment horizontal="center" vertical="center" wrapText="1"/>
      <protection locked="0"/>
    </xf>
    <xf numFmtId="0" fontId="3" fillId="5" borderId="4"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7" fillId="0" borderId="8" xfId="0" applyFont="1" applyBorder="1" applyAlignment="1" applyProtection="1">
      <alignment horizontal="center"/>
    </xf>
    <xf numFmtId="0" fontId="7" fillId="0" borderId="9" xfId="0" applyFont="1" applyFill="1" applyBorder="1" applyAlignment="1" applyProtection="1">
      <alignment horizontal="center"/>
    </xf>
    <xf numFmtId="0" fontId="7" fillId="0" borderId="0" xfId="0" applyFont="1" applyAlignment="1">
      <alignment horizontal="center"/>
    </xf>
    <xf numFmtId="0" fontId="3" fillId="0" borderId="8" xfId="0" applyFont="1" applyBorder="1" applyProtection="1"/>
    <xf numFmtId="176" fontId="3" fillId="2" borderId="1" xfId="0" applyNumberFormat="1" applyFont="1" applyFill="1" applyBorder="1" applyAlignment="1" applyProtection="1">
      <alignment horizontal="center" vertical="center" wrapText="1"/>
      <protection locked="0"/>
    </xf>
    <xf numFmtId="0" fontId="3" fillId="7" borderId="1" xfId="0" applyFont="1" applyFill="1" applyBorder="1" applyAlignment="1" applyProtection="1">
      <alignment horizontal="center" vertical="center" wrapText="1"/>
      <protection locked="0"/>
    </xf>
    <xf numFmtId="0" fontId="7" fillId="0" borderId="0" xfId="0" applyFont="1" applyAlignment="1" applyProtection="1">
      <alignment horizontal="center" wrapText="1"/>
      <protection locked="0"/>
    </xf>
    <xf numFmtId="0" fontId="7" fillId="4" borderId="3" xfId="0" applyFont="1" applyFill="1" applyBorder="1" applyAlignment="1" applyProtection="1">
      <alignment horizontal="center" wrapText="1"/>
      <protection locked="0"/>
    </xf>
    <xf numFmtId="0" fontId="7" fillId="4" borderId="1" xfId="0" applyFont="1" applyFill="1" applyBorder="1" applyAlignment="1" applyProtection="1">
      <alignment horizontal="center" wrapText="1"/>
      <protection locked="0"/>
    </xf>
    <xf numFmtId="177" fontId="7" fillId="4" borderId="1" xfId="0" applyNumberFormat="1" applyFont="1" applyFill="1" applyBorder="1" applyAlignment="1" applyProtection="1">
      <alignment horizontal="center" wrapText="1"/>
      <protection locked="0"/>
    </xf>
    <xf numFmtId="0" fontId="7" fillId="4" borderId="1" xfId="0" applyFont="1" applyFill="1" applyBorder="1" applyAlignment="1" applyProtection="1">
      <alignment horizontal="center" wrapText="1"/>
    </xf>
    <xf numFmtId="178" fontId="7" fillId="4" borderId="1" xfId="0" applyNumberFormat="1" applyFont="1" applyFill="1" applyBorder="1" applyAlignment="1" applyProtection="1">
      <alignment horizontal="center" wrapText="1"/>
    </xf>
    <xf numFmtId="0" fontId="7" fillId="4" borderId="3" xfId="0" applyFont="1" applyFill="1" applyBorder="1" applyAlignment="1" applyProtection="1">
      <alignment horizontal="center" wrapText="1"/>
    </xf>
    <xf numFmtId="0" fontId="14" fillId="0" borderId="26" xfId="0" applyFont="1" applyBorder="1" applyAlignment="1">
      <alignment horizontal="center" vertical="top" wrapText="1"/>
    </xf>
    <xf numFmtId="0" fontId="15" fillId="0" borderId="26" xfId="0" applyFont="1" applyBorder="1" applyAlignment="1">
      <alignment vertical="top" wrapText="1"/>
    </xf>
    <xf numFmtId="0" fontId="13" fillId="0" borderId="1" xfId="0" applyFont="1" applyBorder="1" applyAlignment="1">
      <alignment horizontal="left"/>
    </xf>
    <xf numFmtId="0" fontId="13" fillId="0" borderId="4" xfId="0" applyFont="1" applyBorder="1" applyAlignment="1">
      <alignment horizontal="left"/>
    </xf>
    <xf numFmtId="0" fontId="13" fillId="0" borderId="7" xfId="0" applyFont="1" applyFill="1" applyBorder="1" applyAlignment="1">
      <alignment horizontal="left"/>
    </xf>
    <xf numFmtId="0" fontId="13" fillId="0" borderId="8" xfId="0" applyFont="1" applyFill="1" applyBorder="1" applyAlignment="1">
      <alignment horizontal="left"/>
    </xf>
    <xf numFmtId="0" fontId="13" fillId="0" borderId="2" xfId="0" applyFont="1" applyFill="1" applyBorder="1" applyAlignment="1">
      <alignment horizontal="left"/>
    </xf>
    <xf numFmtId="0" fontId="13" fillId="0" borderId="15" xfId="0" applyFont="1" applyBorder="1" applyAlignment="1">
      <alignment horizontal="left"/>
    </xf>
    <xf numFmtId="0" fontId="0" fillId="0" borderId="27" xfId="0" applyBorder="1"/>
    <xf numFmtId="0" fontId="13" fillId="0" borderId="1" xfId="0" applyFont="1" applyBorder="1" applyProtection="1"/>
    <xf numFmtId="0" fontId="18" fillId="0" borderId="8" xfId="0" applyFont="1" applyBorder="1"/>
    <xf numFmtId="0" fontId="19" fillId="0" borderId="1" xfId="0" applyFont="1" applyBorder="1" applyAlignment="1" applyProtection="1">
      <alignment horizontal="center"/>
    </xf>
    <xf numFmtId="0" fontId="13" fillId="3" borderId="1" xfId="2" applyFont="1" applyFill="1" applyBorder="1" applyAlignment="1" applyProtection="1">
      <alignment horizontal="center"/>
      <protection locked="0"/>
    </xf>
    <xf numFmtId="0" fontId="21" fillId="0" borderId="1" xfId="0" applyFont="1" applyFill="1" applyBorder="1" applyAlignment="1">
      <alignment horizontal="center" vertical="center" wrapText="1"/>
    </xf>
    <xf numFmtId="0" fontId="7" fillId="4" borderId="15" xfId="0" applyFont="1" applyFill="1" applyBorder="1" applyAlignment="1" applyProtection="1">
      <alignment horizontal="center"/>
      <protection locked="0"/>
    </xf>
    <xf numFmtId="0" fontId="7" fillId="4" borderId="15" xfId="0" applyFont="1" applyFill="1" applyBorder="1" applyAlignment="1" applyProtection="1">
      <alignment horizontal="center"/>
    </xf>
    <xf numFmtId="0" fontId="7" fillId="5" borderId="15" xfId="0" applyFont="1" applyFill="1" applyBorder="1" applyAlignment="1" applyProtection="1">
      <alignment horizontal="center"/>
    </xf>
    <xf numFmtId="0" fontId="7" fillId="5" borderId="11" xfId="0" applyFont="1" applyFill="1" applyBorder="1" applyAlignment="1" applyProtection="1">
      <alignment horizontal="center" vertical="center" wrapText="1"/>
      <protection locked="0"/>
    </xf>
    <xf numFmtId="0" fontId="7" fillId="5" borderId="15" xfId="0" applyFont="1" applyFill="1" applyBorder="1" applyAlignment="1" applyProtection="1">
      <alignment horizontal="center" vertical="center" wrapText="1"/>
      <protection locked="0"/>
    </xf>
    <xf numFmtId="0" fontId="3" fillId="5" borderId="15" xfId="0" applyFont="1" applyFill="1" applyBorder="1" applyAlignment="1" applyProtection="1">
      <alignment horizontal="center" vertical="center" wrapText="1"/>
      <protection locked="0"/>
    </xf>
    <xf numFmtId="0" fontId="7" fillId="5" borderId="15" xfId="0" applyFont="1" applyFill="1" applyBorder="1" applyAlignment="1" applyProtection="1">
      <alignment horizontal="center"/>
      <protection locked="0"/>
    </xf>
    <xf numFmtId="0" fontId="6" fillId="3" borderId="7" xfId="0" applyFont="1" applyFill="1" applyBorder="1" applyProtection="1">
      <protection locked="0"/>
    </xf>
    <xf numFmtId="0" fontId="6" fillId="0" borderId="0" xfId="0" applyFont="1" applyFill="1" applyBorder="1"/>
    <xf numFmtId="0" fontId="6" fillId="0" borderId="0" xfId="0" applyFont="1"/>
    <xf numFmtId="0" fontId="39" fillId="9" borderId="0" xfId="8" applyFont="1" applyBorder="1" applyAlignment="1">
      <alignment horizontal="center" vertical="center"/>
    </xf>
    <xf numFmtId="49" fontId="39" fillId="9" borderId="0" xfId="8" applyNumberFormat="1" applyFont="1" applyBorder="1" applyAlignment="1">
      <alignment horizontal="center" vertical="center"/>
    </xf>
    <xf numFmtId="10" fontId="39" fillId="9" borderId="0" xfId="8" applyNumberFormat="1" applyFont="1" applyBorder="1" applyAlignment="1">
      <alignment horizontal="center" vertical="center"/>
    </xf>
    <xf numFmtId="176" fontId="39" fillId="9" borderId="0" xfId="8" applyNumberFormat="1" applyFont="1" applyBorder="1" applyAlignment="1">
      <alignment horizontal="center" vertical="center"/>
    </xf>
    <xf numFmtId="0" fontId="0" fillId="0" borderId="0" xfId="0" applyBorder="1" applyAlignment="1">
      <alignment horizontal="center" vertical="center"/>
    </xf>
    <xf numFmtId="176" fontId="0" fillId="0" borderId="0" xfId="0" applyNumberFormat="1" applyBorder="1" applyAlignment="1">
      <alignment horizontal="center" vertical="center"/>
    </xf>
    <xf numFmtId="10" fontId="0" fillId="0" borderId="0" xfId="0" applyNumberFormat="1" applyBorder="1" applyAlignment="1">
      <alignment horizontal="center" vertical="center"/>
    </xf>
    <xf numFmtId="0" fontId="41" fillId="40" borderId="0" xfId="0" applyNumberFormat="1" applyFont="1" applyFill="1" applyBorder="1" applyAlignment="1">
      <alignment horizontal="center" vertical="center" wrapText="1"/>
    </xf>
    <xf numFmtId="10" fontId="41" fillId="40" borderId="0" xfId="0" applyNumberFormat="1" applyFont="1" applyFill="1" applyBorder="1" applyAlignment="1">
      <alignment horizontal="center" vertical="center" wrapText="1"/>
    </xf>
    <xf numFmtId="176" fontId="41" fillId="40" borderId="0" xfId="0" applyNumberFormat="1" applyFont="1" applyFill="1" applyBorder="1" applyAlignment="1">
      <alignment horizontal="center" vertical="center" wrapText="1"/>
    </xf>
    <xf numFmtId="58" fontId="41" fillId="40" borderId="0" xfId="0" quotePrefix="1" applyNumberFormat="1" applyFont="1" applyFill="1" applyBorder="1" applyAlignment="1">
      <alignment horizontal="center" vertical="center" wrapText="1"/>
    </xf>
    <xf numFmtId="58" fontId="41" fillId="40" borderId="0" xfId="0" applyNumberFormat="1" applyFont="1" applyFill="1" applyBorder="1" applyAlignment="1">
      <alignment horizontal="center" vertical="center" wrapText="1"/>
    </xf>
    <xf numFmtId="0" fontId="41" fillId="40" borderId="0" xfId="0" quotePrefix="1" applyNumberFormat="1" applyFont="1" applyFill="1" applyBorder="1" applyAlignment="1">
      <alignment horizontal="center" vertical="center" wrapText="1"/>
    </xf>
    <xf numFmtId="176" fontId="7" fillId="0" borderId="8" xfId="0" applyNumberFormat="1" applyFont="1" applyBorder="1" applyAlignment="1" applyProtection="1">
      <alignment horizontal="center"/>
    </xf>
    <xf numFmtId="176" fontId="3" fillId="0" borderId="1" xfId="0" applyNumberFormat="1" applyFont="1" applyBorder="1" applyProtection="1"/>
    <xf numFmtId="176" fontId="3" fillId="3" borderId="1" xfId="2" applyNumberFormat="1" applyFont="1" applyFill="1" applyBorder="1" applyAlignment="1" applyProtection="1">
      <alignment horizontal="center"/>
      <protection locked="0"/>
    </xf>
    <xf numFmtId="176" fontId="0" fillId="0" borderId="0" xfId="0" applyNumberFormat="1"/>
    <xf numFmtId="9" fontId="3" fillId="3" borderId="1" xfId="2" applyNumberFormat="1" applyFont="1" applyFill="1" applyBorder="1" applyAlignment="1" applyProtection="1">
      <alignment horizontal="center"/>
      <protection locked="0"/>
    </xf>
    <xf numFmtId="178" fontId="0" fillId="0" borderId="0" xfId="0" applyNumberFormat="1"/>
    <xf numFmtId="0" fontId="6" fillId="0" borderId="0" xfId="0" applyFont="1" applyAlignment="1">
      <alignment horizontal="center" vertical="center"/>
    </xf>
    <xf numFmtId="0" fontId="0" fillId="0" borderId="0" xfId="0" applyAlignment="1">
      <alignment horizontal="center" vertical="center"/>
    </xf>
    <xf numFmtId="0" fontId="10" fillId="0" borderId="0" xfId="0" applyFont="1" applyAlignment="1">
      <alignment horizontal="center" vertical="center"/>
    </xf>
    <xf numFmtId="0" fontId="13" fillId="0" borderId="28" xfId="0" applyFont="1" applyFill="1" applyBorder="1" applyAlignment="1">
      <alignment horizontal="left"/>
    </xf>
    <xf numFmtId="0" fontId="13" fillId="0" borderId="3" xfId="0" applyFont="1" applyBorder="1" applyAlignment="1">
      <alignment horizontal="left"/>
    </xf>
    <xf numFmtId="0" fontId="3" fillId="0" borderId="15" xfId="0" applyFont="1" applyBorder="1" applyAlignment="1">
      <alignment horizontal="left"/>
    </xf>
    <xf numFmtId="0" fontId="10" fillId="0" borderId="0" xfId="0" applyFont="1" applyFill="1" applyBorder="1" applyAlignment="1">
      <alignment horizontal="center" vertical="center"/>
    </xf>
    <xf numFmtId="0" fontId="10" fillId="0" borderId="38" xfId="0" applyFont="1" applyBorder="1" applyAlignment="1">
      <alignment horizontal="center" vertical="center"/>
    </xf>
    <xf numFmtId="0" fontId="10" fillId="0" borderId="0" xfId="0" applyFont="1" applyAlignment="1">
      <alignment horizontal="center" vertical="center"/>
    </xf>
    <xf numFmtId="0" fontId="8" fillId="3" borderId="40" xfId="0" applyFont="1" applyFill="1" applyBorder="1"/>
    <xf numFmtId="0" fontId="7" fillId="0" borderId="10" xfId="0" applyNumberFormat="1" applyFont="1" applyBorder="1" applyAlignment="1">
      <alignment horizontal="center" vertical="center"/>
    </xf>
    <xf numFmtId="0" fontId="8" fillId="3" borderId="1" xfId="0" applyFont="1" applyFill="1" applyBorder="1"/>
    <xf numFmtId="0" fontId="42" fillId="0" borderId="26" xfId="0" applyFont="1" applyBorder="1" applyAlignment="1">
      <alignment vertical="top" wrapText="1"/>
    </xf>
    <xf numFmtId="0" fontId="43" fillId="0" borderId="41" xfId="0" applyFont="1" applyBorder="1" applyAlignment="1">
      <alignment wrapText="1"/>
    </xf>
    <xf numFmtId="0" fontId="43" fillId="0" borderId="1" xfId="0" applyFont="1" applyBorder="1"/>
    <xf numFmtId="0" fontId="44" fillId="0" borderId="1" xfId="0" applyFont="1" applyBorder="1"/>
    <xf numFmtId="0" fontId="0" fillId="0" borderId="0" xfId="0" applyNumberFormat="1" applyAlignment="1">
      <alignment horizontal="center" vertical="center" wrapText="1"/>
    </xf>
    <xf numFmtId="176" fontId="45" fillId="9" borderId="0" xfId="8" applyNumberFormat="1" applyFont="1" applyBorder="1" applyAlignment="1">
      <alignment horizontal="center" vertical="center"/>
    </xf>
    <xf numFmtId="0" fontId="3" fillId="0" borderId="1" xfId="0" applyFont="1" applyBorder="1" applyAlignment="1">
      <alignment horizontal="left"/>
    </xf>
    <xf numFmtId="0" fontId="13" fillId="0" borderId="1" xfId="0" applyFont="1" applyFill="1" applyBorder="1" applyAlignment="1">
      <alignment horizontal="left"/>
    </xf>
    <xf numFmtId="0" fontId="0" fillId="0" borderId="0" xfId="0" applyAlignment="1">
      <alignment vertical="center"/>
    </xf>
    <xf numFmtId="22" fontId="0" fillId="0" borderId="0" xfId="0" applyNumberFormat="1" applyAlignment="1">
      <alignment vertical="center"/>
    </xf>
    <xf numFmtId="0" fontId="0" fillId="0" borderId="26" xfId="0" applyBorder="1"/>
    <xf numFmtId="0" fontId="46" fillId="0" borderId="0" xfId="0" applyFont="1" applyAlignment="1">
      <alignment vertical="center"/>
    </xf>
    <xf numFmtId="10" fontId="0" fillId="0" borderId="0" xfId="0" applyNumberFormat="1"/>
    <xf numFmtId="176" fontId="8" fillId="3" borderId="3" xfId="0" applyNumberFormat="1" applyFont="1" applyFill="1" applyBorder="1"/>
    <xf numFmtId="10" fontId="0" fillId="2" borderId="1" xfId="0" applyNumberFormat="1" applyFill="1" applyBorder="1" applyProtection="1">
      <protection locked="0"/>
    </xf>
    <xf numFmtId="0" fontId="3" fillId="0" borderId="19" xfId="0" applyFont="1" applyFill="1" applyBorder="1" applyAlignment="1">
      <alignment horizontal="left"/>
    </xf>
    <xf numFmtId="0" fontId="3" fillId="0" borderId="20" xfId="0" applyFont="1" applyBorder="1" applyAlignment="1">
      <alignment horizontal="left"/>
    </xf>
    <xf numFmtId="0" fontId="0" fillId="0" borderId="12" xfId="0" applyBorder="1"/>
    <xf numFmtId="49" fontId="15" fillId="0" borderId="26" xfId="0" applyNumberFormat="1" applyFont="1" applyBorder="1" applyAlignment="1">
      <alignment horizontal="left" vertical="top" wrapText="1"/>
    </xf>
    <xf numFmtId="0" fontId="16" fillId="0" borderId="26" xfId="0" applyFont="1" applyBorder="1" applyAlignment="1">
      <alignment vertical="top" wrapText="1"/>
    </xf>
    <xf numFmtId="22" fontId="15" fillId="0" borderId="26" xfId="0" applyNumberFormat="1" applyFont="1" applyBorder="1" applyAlignment="1">
      <alignment vertical="top" wrapText="1"/>
    </xf>
    <xf numFmtId="0" fontId="3" fillId="3" borderId="1" xfId="0" applyFont="1" applyFill="1" applyBorder="1" applyAlignment="1" applyProtection="1">
      <alignment horizontal="center"/>
      <protection locked="0"/>
    </xf>
    <xf numFmtId="0" fontId="0" fillId="0" borderId="23" xfId="0" applyBorder="1"/>
    <xf numFmtId="0" fontId="0" fillId="0" borderId="11" xfId="0" applyBorder="1"/>
    <xf numFmtId="0" fontId="0" fillId="0" borderId="42" xfId="0" applyBorder="1"/>
    <xf numFmtId="176" fontId="3" fillId="2" borderId="43" xfId="2" applyNumberFormat="1" applyFont="1" applyFill="1" applyBorder="1"/>
    <xf numFmtId="176" fontId="3" fillId="2" borderId="44" xfId="0" applyNumberFormat="1" applyFont="1" applyFill="1" applyBorder="1" applyAlignment="1">
      <alignment horizontal="left"/>
    </xf>
    <xf numFmtId="176" fontId="3" fillId="2" borderId="44" xfId="0" applyNumberFormat="1" applyFont="1" applyFill="1" applyBorder="1" applyAlignment="1">
      <alignment horizontal="left" vertical="center" wrapText="1"/>
    </xf>
    <xf numFmtId="176" fontId="3" fillId="2" borderId="44" xfId="0" applyNumberFormat="1" applyFont="1" applyFill="1" applyBorder="1" applyAlignment="1">
      <alignment vertical="center" wrapText="1"/>
    </xf>
    <xf numFmtId="176" fontId="8" fillId="2" borderId="44" xfId="2" applyNumberFormat="1" applyFont="1" applyFill="1" applyBorder="1"/>
    <xf numFmtId="176" fontId="3" fillId="2" borderId="45" xfId="0" applyNumberFormat="1" applyFont="1" applyFill="1" applyBorder="1" applyAlignment="1">
      <alignment vertical="center" wrapText="1"/>
    </xf>
    <xf numFmtId="0" fontId="0" fillId="41" borderId="1" xfId="0" applyFill="1" applyBorder="1"/>
    <xf numFmtId="0" fontId="0" fillId="41" borderId="4" xfId="0" applyFill="1" applyBorder="1"/>
    <xf numFmtId="0" fontId="0" fillId="41" borderId="3" xfId="0" applyFill="1" applyBorder="1"/>
    <xf numFmtId="176" fontId="0" fillId="0" borderId="46" xfId="0" applyNumberFormat="1" applyBorder="1"/>
    <xf numFmtId="0" fontId="8" fillId="0" borderId="47" xfId="0" applyFont="1" applyBorder="1" applyAlignment="1">
      <alignment wrapText="1"/>
    </xf>
    <xf numFmtId="0" fontId="8" fillId="0" borderId="8" xfId="0" applyFont="1" applyBorder="1" applyAlignment="1">
      <alignment horizontal="left"/>
    </xf>
    <xf numFmtId="0" fontId="8" fillId="0" borderId="2" xfId="0" applyFont="1" applyBorder="1" applyAlignment="1">
      <alignment horizontal="left"/>
    </xf>
    <xf numFmtId="176" fontId="3" fillId="0" borderId="48" xfId="0" applyNumberFormat="1" applyFont="1" applyBorder="1"/>
    <xf numFmtId="0" fontId="7" fillId="0" borderId="4" xfId="0" applyNumberFormat="1" applyFont="1" applyBorder="1" applyAlignment="1">
      <alignment horizontal="center" vertical="center"/>
    </xf>
    <xf numFmtId="0" fontId="7" fillId="0" borderId="49" xfId="0" applyNumberFormat="1" applyFont="1" applyBorder="1" applyAlignment="1">
      <alignment horizontal="center" vertical="center"/>
    </xf>
    <xf numFmtId="0" fontId="0" fillId="0" borderId="50" xfId="0" applyBorder="1"/>
    <xf numFmtId="0" fontId="44" fillId="0" borderId="4" xfId="0" applyFont="1" applyBorder="1"/>
    <xf numFmtId="0" fontId="43" fillId="0" borderId="4" xfId="0" applyFont="1" applyBorder="1"/>
    <xf numFmtId="0" fontId="7" fillId="0" borderId="48" xfId="0" applyFont="1" applyBorder="1" applyAlignment="1">
      <alignment horizontal="center"/>
    </xf>
    <xf numFmtId="176" fontId="0" fillId="0" borderId="0" xfId="0" applyNumberFormat="1" applyBorder="1"/>
    <xf numFmtId="0" fontId="7" fillId="0" borderId="51" xfId="0" applyFont="1" applyBorder="1" applyAlignment="1">
      <alignment horizontal="center"/>
    </xf>
    <xf numFmtId="176" fontId="0" fillId="0" borderId="52" xfId="0" applyNumberFormat="1" applyBorder="1"/>
    <xf numFmtId="0" fontId="8" fillId="3" borderId="9" xfId="0" applyFont="1" applyFill="1" applyBorder="1"/>
    <xf numFmtId="0" fontId="43" fillId="0" borderId="9" xfId="0" applyFont="1" applyBorder="1"/>
    <xf numFmtId="0" fontId="43" fillId="0" borderId="5" xfId="0" applyFont="1" applyBorder="1"/>
    <xf numFmtId="0" fontId="47" fillId="0" borderId="1" xfId="0" applyFont="1" applyBorder="1" applyAlignment="1">
      <alignment horizontal="center"/>
    </xf>
    <xf numFmtId="0" fontId="47" fillId="0" borderId="7" xfId="0" applyFont="1" applyBorder="1"/>
    <xf numFmtId="0" fontId="3" fillId="0" borderId="24" xfId="0" applyFont="1" applyFill="1" applyBorder="1" applyAlignment="1">
      <alignment horizontal="left"/>
    </xf>
    <xf numFmtId="0" fontId="13" fillId="0" borderId="12" xfId="0" applyFont="1" applyBorder="1" applyAlignment="1">
      <alignment horizontal="left"/>
    </xf>
    <xf numFmtId="0" fontId="0" fillId="0" borderId="39" xfId="0" applyBorder="1"/>
    <xf numFmtId="177" fontId="21" fillId="0" borderId="1" xfId="0" applyNumberFormat="1" applyFont="1" applyFill="1" applyBorder="1" applyAlignment="1">
      <alignment horizontal="center" vertical="center" wrapText="1"/>
    </xf>
    <xf numFmtId="0" fontId="21" fillId="0" borderId="1" xfId="0" applyNumberFormat="1" applyFont="1" applyFill="1" applyBorder="1" applyAlignment="1">
      <alignment horizontal="center" vertical="center" wrapText="1"/>
    </xf>
    <xf numFmtId="0" fontId="0" fillId="2" borderId="1" xfId="0" applyFill="1" applyBorder="1" applyProtection="1">
      <protection locked="0"/>
    </xf>
    <xf numFmtId="0" fontId="3" fillId="3" borderId="9" xfId="2" applyFont="1" applyFill="1" applyBorder="1" applyAlignment="1" applyProtection="1">
      <alignment horizontal="center"/>
      <protection locked="0"/>
    </xf>
    <xf numFmtId="9" fontId="3" fillId="3" borderId="9" xfId="2" applyNumberFormat="1" applyFont="1" applyFill="1" applyBorder="1" applyAlignment="1" applyProtection="1">
      <alignment horizontal="center"/>
      <protection locked="0"/>
    </xf>
    <xf numFmtId="176" fontId="3" fillId="3" borderId="9" xfId="2" applyNumberFormat="1" applyFont="1" applyFill="1" applyBorder="1" applyAlignment="1" applyProtection="1">
      <alignment horizontal="center"/>
      <protection locked="0"/>
    </xf>
    <xf numFmtId="0" fontId="48" fillId="2" borderId="3" xfId="0" applyFont="1" applyFill="1" applyBorder="1" applyProtection="1">
      <protection locked="0"/>
    </xf>
    <xf numFmtId="49" fontId="50" fillId="0" borderId="26" xfId="60" applyNumberFormat="1" applyFont="1" applyBorder="1" applyAlignment="1" applyProtection="1">
      <alignment horizontal="left" vertical="top" wrapText="1"/>
    </xf>
    <xf numFmtId="0" fontId="47" fillId="0" borderId="53" xfId="0" applyFont="1" applyBorder="1"/>
    <xf numFmtId="0" fontId="7" fillId="0" borderId="1" xfId="0" applyFont="1" applyBorder="1" applyAlignment="1" applyProtection="1">
      <alignment horizontal="center"/>
    </xf>
    <xf numFmtId="10" fontId="21" fillId="0" borderId="1" xfId="0" applyNumberFormat="1" applyFont="1" applyFill="1" applyBorder="1" applyAlignment="1">
      <alignment horizontal="center" vertical="center" wrapText="1"/>
    </xf>
    <xf numFmtId="0" fontId="51" fillId="0" borderId="54" xfId="0" applyFont="1" applyBorder="1" applyAlignment="1">
      <alignment horizontal="left" vertical="top" wrapText="1"/>
    </xf>
    <xf numFmtId="0" fontId="51" fillId="42" borderId="54" xfId="0" applyFont="1" applyFill="1" applyBorder="1" applyAlignment="1">
      <alignment horizontal="left" vertical="top" wrapText="1"/>
    </xf>
    <xf numFmtId="0" fontId="49" fillId="42" borderId="54" xfId="60" applyFill="1" applyBorder="1" applyAlignment="1" applyProtection="1">
      <alignment horizontal="left" vertical="top" wrapText="1"/>
    </xf>
    <xf numFmtId="0" fontId="52" fillId="0" borderId="0" xfId="0" applyFont="1" applyAlignment="1">
      <alignment vertical="center"/>
    </xf>
    <xf numFmtId="0" fontId="0" fillId="0" borderId="0" xfId="0" applyNumberFormat="1" applyFill="1" applyBorder="1" applyAlignment="1">
      <alignment vertical="center"/>
    </xf>
    <xf numFmtId="0" fontId="3" fillId="0" borderId="0" xfId="0" applyFont="1" applyFill="1" applyBorder="1" applyAlignment="1">
      <alignment horizontal="left"/>
    </xf>
    <xf numFmtId="0" fontId="3" fillId="0" borderId="0" xfId="0" applyFont="1" applyBorder="1" applyAlignment="1">
      <alignment horizontal="left"/>
    </xf>
    <xf numFmtId="0" fontId="53" fillId="0" borderId="1" xfId="0" applyFont="1" applyBorder="1" applyAlignment="1">
      <alignment horizontal="center" vertical="center" wrapText="1"/>
    </xf>
    <xf numFmtId="10" fontId="53" fillId="0" borderId="1" xfId="0" applyNumberFormat="1" applyFont="1" applyBorder="1" applyAlignment="1">
      <alignment horizontal="center" vertical="center" wrapText="1"/>
    </xf>
    <xf numFmtId="0" fontId="43" fillId="0" borderId="1" xfId="0" applyFont="1" applyBorder="1" applyAlignment="1">
      <alignment horizontal="center" vertical="center"/>
    </xf>
    <xf numFmtId="0" fontId="53" fillId="0" borderId="1" xfId="0" applyFont="1" applyBorder="1" applyAlignment="1">
      <alignment horizontal="center" vertical="top" wrapText="1"/>
    </xf>
    <xf numFmtId="10" fontId="53" fillId="0" borderId="1" xfId="0" applyNumberFormat="1" applyFont="1" applyBorder="1" applyAlignment="1">
      <alignment horizontal="center" vertical="top" wrapText="1"/>
    </xf>
    <xf numFmtId="0" fontId="20" fillId="8" borderId="16" xfId="0" applyFont="1" applyFill="1" applyBorder="1" applyAlignment="1" applyProtection="1">
      <alignment horizontal="center"/>
      <protection locked="0"/>
    </xf>
    <xf numFmtId="0" fontId="9" fillId="8" borderId="17" xfId="0" applyFont="1" applyFill="1" applyBorder="1" applyAlignment="1" applyProtection="1">
      <alignment horizontal="center"/>
      <protection locked="0"/>
    </xf>
    <xf numFmtId="0" fontId="9" fillId="8" borderId="18" xfId="0" applyFont="1" applyFill="1" applyBorder="1" applyAlignment="1" applyProtection="1">
      <alignment horizontal="center"/>
      <protection locked="0"/>
    </xf>
    <xf numFmtId="0" fontId="9" fillId="8" borderId="19" xfId="0" applyFont="1" applyFill="1" applyBorder="1" applyAlignment="1" applyProtection="1">
      <alignment horizontal="center"/>
      <protection locked="0"/>
    </xf>
    <xf numFmtId="0" fontId="9" fillId="8" borderId="14" xfId="0" applyFont="1" applyFill="1" applyBorder="1" applyAlignment="1" applyProtection="1">
      <alignment horizontal="center"/>
      <protection locked="0"/>
    </xf>
    <xf numFmtId="0" fontId="9" fillId="8" borderId="20" xfId="0" applyFont="1" applyFill="1" applyBorder="1" applyAlignment="1" applyProtection="1">
      <alignment horizontal="center"/>
      <protection locked="0"/>
    </xf>
    <xf numFmtId="14" fontId="10" fillId="3" borderId="15" xfId="0" applyNumberFormat="1" applyFont="1" applyFill="1" applyBorder="1" applyAlignment="1" applyProtection="1">
      <alignment horizontal="center" vertical="center"/>
      <protection locked="0"/>
    </xf>
    <xf numFmtId="0" fontId="10" fillId="3" borderId="11" xfId="0" applyFont="1" applyFill="1" applyBorder="1" applyAlignment="1" applyProtection="1">
      <alignment horizontal="center" vertical="center"/>
      <protection locked="0"/>
    </xf>
    <xf numFmtId="0" fontId="10" fillId="3" borderId="12" xfId="0" applyFont="1" applyFill="1" applyBorder="1" applyAlignment="1" applyProtection="1">
      <alignment horizontal="center" vertical="center"/>
      <protection locked="0"/>
    </xf>
    <xf numFmtId="0" fontId="10" fillId="0" borderId="0" xfId="0" applyFont="1" applyAlignment="1">
      <alignment horizontal="center" vertical="center"/>
    </xf>
    <xf numFmtId="0" fontId="10" fillId="0" borderId="38" xfId="0" applyFont="1" applyBorder="1" applyAlignment="1">
      <alignment horizontal="center" vertical="center"/>
    </xf>
    <xf numFmtId="0" fontId="10" fillId="6" borderId="7" xfId="0" applyFont="1" applyFill="1" applyBorder="1" applyAlignment="1" applyProtection="1">
      <alignment horizontal="center"/>
      <protection locked="0"/>
    </xf>
    <xf numFmtId="0" fontId="10" fillId="6" borderId="8" xfId="0" applyFont="1" applyFill="1" applyBorder="1" applyAlignment="1" applyProtection="1">
      <alignment horizontal="center"/>
      <protection locked="0"/>
    </xf>
    <xf numFmtId="0" fontId="10" fillId="6" borderId="28" xfId="0" applyFont="1" applyFill="1" applyBorder="1" applyAlignment="1" applyProtection="1">
      <alignment horizontal="center"/>
      <protection locked="0"/>
    </xf>
    <xf numFmtId="0" fontId="10" fillId="6" borderId="2" xfId="0" applyFont="1" applyFill="1" applyBorder="1" applyAlignment="1" applyProtection="1">
      <alignment horizontal="center"/>
      <protection locked="0"/>
    </xf>
    <xf numFmtId="0" fontId="9" fillId="0" borderId="21" xfId="0" applyFont="1" applyBorder="1" applyAlignment="1">
      <alignment horizontal="center" vertical="center" wrapText="1"/>
    </xf>
    <xf numFmtId="0" fontId="9" fillId="0" borderId="25" xfId="0" applyFont="1" applyBorder="1" applyAlignment="1">
      <alignment horizontal="center" vertical="center" wrapText="1"/>
    </xf>
    <xf numFmtId="0" fontId="9" fillId="0" borderId="22" xfId="0" applyFont="1" applyBorder="1" applyAlignment="1">
      <alignment horizontal="center" vertical="center" wrapText="1"/>
    </xf>
    <xf numFmtId="0" fontId="10" fillId="6" borderId="15" xfId="0" applyFont="1" applyFill="1" applyBorder="1" applyAlignment="1" applyProtection="1">
      <alignment horizontal="center" vertical="center" wrapText="1"/>
      <protection locked="0"/>
    </xf>
    <xf numFmtId="0" fontId="10" fillId="6" borderId="11" xfId="0" applyFont="1" applyFill="1" applyBorder="1" applyAlignment="1" applyProtection="1">
      <alignment horizontal="center" vertical="center" wrapText="1"/>
      <protection locked="0"/>
    </xf>
  </cellXfs>
  <cellStyles count="126">
    <cellStyle name="_ET_STYLE_NoName_00_" xfId="1"/>
    <cellStyle name="20% - 强调文字颜色 1" xfId="20" builtinId="30" customBuiltin="1"/>
    <cellStyle name="20% - 强调文字颜色 2" xfId="24" builtinId="34" customBuiltin="1"/>
    <cellStyle name="20% - 强调文字颜色 3" xfId="28" builtinId="38" customBuiltin="1"/>
    <cellStyle name="20% - 强调文字颜色 4" xfId="32" builtinId="42" customBuiltin="1"/>
    <cellStyle name="20% - 强调文字颜色 5" xfId="36" builtinId="46" customBuiltin="1"/>
    <cellStyle name="20% - 强调文字颜色 6" xfId="40" builtinId="50" customBuiltin="1"/>
    <cellStyle name="20% - 着色 1 2" xfId="48"/>
    <cellStyle name="20% - 着色 2 2" xfId="50"/>
    <cellStyle name="20% - 着色 3 2" xfId="52"/>
    <cellStyle name="20% - 着色 4 2" xfId="54"/>
    <cellStyle name="20% - 着色 5 2" xfId="56"/>
    <cellStyle name="20% - 着色 6 2" xfId="58"/>
    <cellStyle name="40% - 强调文字颜色 1" xfId="21" builtinId="31" customBuiltin="1"/>
    <cellStyle name="40% - 强调文字颜色 2" xfId="25" builtinId="35" customBuiltin="1"/>
    <cellStyle name="40% - 强调文字颜色 3" xfId="29" builtinId="39" customBuiltin="1"/>
    <cellStyle name="40% - 强调文字颜色 4" xfId="33" builtinId="43" customBuiltin="1"/>
    <cellStyle name="40% - 强调文字颜色 5" xfId="37" builtinId="47" customBuiltin="1"/>
    <cellStyle name="40% - 强调文字颜色 6" xfId="41" builtinId="51" customBuiltin="1"/>
    <cellStyle name="40% - 着色 1 2" xfId="49"/>
    <cellStyle name="40% - 着色 2 2" xfId="51"/>
    <cellStyle name="40% - 着色 3 2" xfId="53"/>
    <cellStyle name="40% - 着色 4 2" xfId="55"/>
    <cellStyle name="40% - 着色 5 2" xfId="57"/>
    <cellStyle name="40% - 着色 6 2" xfId="59"/>
    <cellStyle name="60% - 强调文字颜色 1" xfId="22" builtinId="32" customBuiltin="1"/>
    <cellStyle name="60% - 强调文字颜色 2" xfId="26" builtinId="36" customBuiltin="1"/>
    <cellStyle name="60% - 强调文字颜色 3" xfId="30" builtinId="40" customBuiltin="1"/>
    <cellStyle name="60% - 强调文字颜色 4" xfId="34" builtinId="44" customBuiltin="1"/>
    <cellStyle name="60% - 强调文字颜色 5" xfId="38" builtinId="48" customBuiltin="1"/>
    <cellStyle name="60% - 强调文字颜色 6" xfId="42" builtinId="52" customBuiltin="1"/>
    <cellStyle name="百分比 2" xfId="63"/>
    <cellStyle name="标题" xfId="3" builtinId="15" customBuiltin="1"/>
    <cellStyle name="标题 1" xfId="4" builtinId="16" customBuiltin="1"/>
    <cellStyle name="标题 2" xfId="5" builtinId="17" customBuiltin="1"/>
    <cellStyle name="标题 3" xfId="6" builtinId="18" customBuiltin="1"/>
    <cellStyle name="标题 4" xfId="7" builtinId="19" customBuiltin="1"/>
    <cellStyle name="差" xfId="9" builtinId="27" customBuiltin="1"/>
    <cellStyle name="常规" xfId="0" builtinId="0"/>
    <cellStyle name="常规 10" xfId="69"/>
    <cellStyle name="常规 11" xfId="70"/>
    <cellStyle name="常规 12" xfId="65"/>
    <cellStyle name="常规 13" xfId="71"/>
    <cellStyle name="常规 14" xfId="72"/>
    <cellStyle name="常规 15" xfId="73"/>
    <cellStyle name="常规 16" xfId="67"/>
    <cellStyle name="常规 17" xfId="75"/>
    <cellStyle name="常规 18" xfId="78"/>
    <cellStyle name="常规 19" xfId="79"/>
    <cellStyle name="常规 2" xfId="43"/>
    <cellStyle name="常规 2 2" xfId="81"/>
    <cellStyle name="常规 2 3" xfId="106"/>
    <cellStyle name="常规 2 4" xfId="104"/>
    <cellStyle name="常规 2 5" xfId="105"/>
    <cellStyle name="常规 2 6" xfId="101"/>
    <cellStyle name="常规 2 7" xfId="99"/>
    <cellStyle name="常规 20" xfId="74"/>
    <cellStyle name="常规 21" xfId="68"/>
    <cellStyle name="常规 22" xfId="76"/>
    <cellStyle name="常规 23" xfId="77"/>
    <cellStyle name="常规 24" xfId="80"/>
    <cellStyle name="常规 25" xfId="82"/>
    <cellStyle name="常规 26" xfId="66"/>
    <cellStyle name="常规 27" xfId="83"/>
    <cellStyle name="常规 28" xfId="84"/>
    <cellStyle name="常规 29" xfId="97"/>
    <cellStyle name="常规 3" xfId="46"/>
    <cellStyle name="常规 3 2" xfId="85"/>
    <cellStyle name="常规 3 3" xfId="109"/>
    <cellStyle name="常规 3 4" xfId="102"/>
    <cellStyle name="常规 3 5" xfId="108"/>
    <cellStyle name="常规 3 6" xfId="103"/>
    <cellStyle name="常规 3 7" xfId="107"/>
    <cellStyle name="常规 30" xfId="115"/>
    <cellStyle name="常规 31" xfId="118"/>
    <cellStyle name="常规 32" xfId="121"/>
    <cellStyle name="常规 4" xfId="61"/>
    <cellStyle name="常规 4 2" xfId="86"/>
    <cellStyle name="常规 4 3" xfId="110"/>
    <cellStyle name="常规 4 4" xfId="100"/>
    <cellStyle name="常规 4 5" xfId="111"/>
    <cellStyle name="常规 4 6" xfId="98"/>
    <cellStyle name="常规 4 7" xfId="112"/>
    <cellStyle name="常规 5" xfId="87"/>
    <cellStyle name="常规 5 2" xfId="64"/>
    <cellStyle name="常规 6" xfId="62"/>
    <cellStyle name="常规 6 2" xfId="88"/>
    <cellStyle name="常规 7" xfId="89"/>
    <cellStyle name="常规 8" xfId="90"/>
    <cellStyle name="常规 9" xfId="91"/>
    <cellStyle name="常规_sheet" xfId="2"/>
    <cellStyle name="超链接" xfId="60" builtinId="8"/>
    <cellStyle name="超链接 2" xfId="45"/>
    <cellStyle name="超链接 2 2" xfId="92"/>
    <cellStyle name="超链接 2 3" xfId="113"/>
    <cellStyle name="超链接 2 4" xfId="116"/>
    <cellStyle name="超链接 2 5" xfId="119"/>
    <cellStyle name="超链接 2 6" xfId="122"/>
    <cellStyle name="超链接 2 7" xfId="124"/>
    <cellStyle name="超链接 3 2" xfId="93"/>
    <cellStyle name="超链接 3 3" xfId="114"/>
    <cellStyle name="超链接 3 4" xfId="117"/>
    <cellStyle name="超链接 3 5" xfId="120"/>
    <cellStyle name="超链接 3 6" xfId="123"/>
    <cellStyle name="超链接 3 7" xfId="125"/>
    <cellStyle name="超链接 4" xfId="94"/>
    <cellStyle name="超链接 5" xfId="95"/>
    <cellStyle name="超链接 6" xfId="96"/>
    <cellStyle name="好" xfId="8" builtinId="26" customBuiltin="1"/>
    <cellStyle name="汇总" xfId="18" builtinId="25" customBuiltin="1"/>
    <cellStyle name="计算" xfId="13" builtinId="22" customBuiltin="1"/>
    <cellStyle name="检查单元格" xfId="15" builtinId="23" customBuiltin="1"/>
    <cellStyle name="解释性文本" xfId="17" builtinId="53" customBuiltin="1"/>
    <cellStyle name="警告文本" xfId="16" builtinId="11" customBuiltin="1"/>
    <cellStyle name="链接单元格" xfId="14" builtinId="24" customBuiltin="1"/>
    <cellStyle name="强调文字颜色 1" xfId="19" builtinId="29" customBuiltin="1"/>
    <cellStyle name="强调文字颜色 2" xfId="23" builtinId="33" customBuiltin="1"/>
    <cellStyle name="强调文字颜色 3" xfId="27" builtinId="37" customBuiltin="1"/>
    <cellStyle name="强调文字颜色 4" xfId="31" builtinId="41" customBuiltin="1"/>
    <cellStyle name="强调文字颜色 5" xfId="35" builtinId="45" customBuiltin="1"/>
    <cellStyle name="强调文字颜色 6" xfId="39" builtinId="49" customBuiltin="1"/>
    <cellStyle name="适中" xfId="10" builtinId="28" customBuiltin="1"/>
    <cellStyle name="输出" xfId="12" builtinId="21" customBuiltin="1"/>
    <cellStyle name="输入" xfId="11" builtinId="20" customBuiltin="1"/>
    <cellStyle name="注释 2" xfId="44"/>
    <cellStyle name="注释 3" xfId="47"/>
  </cellStyles>
  <dxfs count="6">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10"/>
        </patternFill>
      </fill>
    </dxf>
    <dxf>
      <fill>
        <patternFill>
          <bgColor indexed="10"/>
        </patternFill>
      </fill>
    </dxf>
  </dxfs>
  <tableStyles count="0" defaultTableStyle="TableStyleMedium9" defaultPivotStyle="PivotStyleLight16"/>
  <colors>
    <mruColors>
      <color rgb="FF102425"/>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t>各</a:t>
            </a:r>
            <a:r>
              <a:rPr lang="zh-CN" altLang="en-US"/>
              <a:t>轮</a:t>
            </a:r>
            <a:r>
              <a:rPr lang="zh-CN"/>
              <a:t>新增&amp;关闭&amp;重新打开故障对比</a:t>
            </a:r>
            <a:r>
              <a:rPr lang="zh-CN" altLang="en-US"/>
              <a:t>图</a:t>
            </a:r>
            <a:endParaRPr lang="zh-CN"/>
          </a:p>
        </c:rich>
      </c:tx>
      <c:layout>
        <c:manualLayout>
          <c:xMode val="edge"/>
          <c:yMode val="edge"/>
          <c:x val="0.27753601784232934"/>
          <c:y val="5.3651971847468123E-2"/>
        </c:manualLayout>
      </c:layout>
      <c:spPr>
        <a:noFill/>
        <a:ln>
          <a:noFill/>
        </a:ln>
        <a:effectLst/>
      </c:spPr>
    </c:title>
    <c:plotArea>
      <c:layout>
        <c:manualLayout>
          <c:layoutTarget val="inner"/>
          <c:xMode val="edge"/>
          <c:yMode val="edge"/>
          <c:x val="7.5188772387907471E-2"/>
          <c:y val="0.17694334386545799"/>
          <c:w val="0.88198936090628133"/>
          <c:h val="0.65666880426043484"/>
        </c:manualLayout>
      </c:layout>
      <c:barChart>
        <c:barDir val="col"/>
        <c:grouping val="clustered"/>
        <c:ser>
          <c:idx val="0"/>
          <c:order val="0"/>
          <c:tx>
            <c:strRef>
              <c:f>项目总体情况!$Z$2</c:f>
              <c:strCache>
                <c:ptCount val="1"/>
                <c:pt idx="0">
                  <c:v>新增缺陷数</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zh-CN"/>
              </a:p>
            </c:txPr>
            <c:showVal val="1"/>
            <c:extLst>
              <c:ext xmlns:c15="http://schemas.microsoft.com/office/drawing/2012/chart" uri="{CE6537A1-D6FC-4f65-9D91-7224C49458BB}">
                <c15:layout/>
                <c15:showLeaderLines val="0"/>
              </c:ext>
            </c:extLst>
          </c:dLbls>
          <c:cat>
            <c:strRef>
              <c:f>项目总体情况!$R$3:$R$13</c:f>
              <c:strCache>
                <c:ptCount val="11"/>
                <c:pt idx="0">
                  <c:v>B01</c:v>
                </c:pt>
                <c:pt idx="1">
                  <c:v>B02</c:v>
                </c:pt>
                <c:pt idx="2">
                  <c:v>B03</c:v>
                </c:pt>
                <c:pt idx="3">
                  <c:v>B04</c:v>
                </c:pt>
                <c:pt idx="4">
                  <c:v>B05</c:v>
                </c:pt>
                <c:pt idx="5">
                  <c:v>B06</c:v>
                </c:pt>
                <c:pt idx="6">
                  <c:v>B07</c:v>
                </c:pt>
                <c:pt idx="7">
                  <c:v>B08</c:v>
                </c:pt>
                <c:pt idx="8">
                  <c:v>B09</c:v>
                </c:pt>
                <c:pt idx="9">
                  <c:v>B10</c:v>
                </c:pt>
                <c:pt idx="10">
                  <c:v>B11</c:v>
                </c:pt>
              </c:strCache>
            </c:strRef>
          </c:cat>
          <c:val>
            <c:numRef>
              <c:f>项目总体情况!$Z$3:$Z$13</c:f>
              <c:numCache>
                <c:formatCode>General</c:formatCode>
                <c:ptCount val="11"/>
                <c:pt idx="0">
                  <c:v>23</c:v>
                </c:pt>
                <c:pt idx="1">
                  <c:v>6</c:v>
                </c:pt>
                <c:pt idx="2">
                  <c:v>5</c:v>
                </c:pt>
                <c:pt idx="3">
                  <c:v>6</c:v>
                </c:pt>
                <c:pt idx="4">
                  <c:v>15</c:v>
                </c:pt>
                <c:pt idx="5">
                  <c:v>17</c:v>
                </c:pt>
                <c:pt idx="6">
                  <c:v>23</c:v>
                </c:pt>
                <c:pt idx="7">
                  <c:v>9</c:v>
                </c:pt>
                <c:pt idx="8">
                  <c:v>13</c:v>
                </c:pt>
                <c:pt idx="9">
                  <c:v>21</c:v>
                </c:pt>
                <c:pt idx="10">
                  <c:v>2</c:v>
                </c:pt>
              </c:numCache>
            </c:numRef>
          </c:val>
        </c:ser>
        <c:ser>
          <c:idx val="1"/>
          <c:order val="1"/>
          <c:tx>
            <c:strRef>
              <c:f>项目总体情况!$W$2</c:f>
              <c:strCache>
                <c:ptCount val="1"/>
                <c:pt idx="0">
                  <c:v>关闭数</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zh-CN"/>
              </a:p>
            </c:txPr>
            <c:showVal val="1"/>
            <c:extLst>
              <c:ext xmlns:c15="http://schemas.microsoft.com/office/drawing/2012/chart" uri="{CE6537A1-D6FC-4f65-9D91-7224C49458BB}">
                <c15:layout/>
                <c15:showLeaderLines val="0"/>
              </c:ext>
            </c:extLst>
          </c:dLbls>
          <c:cat>
            <c:strRef>
              <c:f>项目总体情况!$R$3:$R$13</c:f>
              <c:strCache>
                <c:ptCount val="11"/>
                <c:pt idx="0">
                  <c:v>B01</c:v>
                </c:pt>
                <c:pt idx="1">
                  <c:v>B02</c:v>
                </c:pt>
                <c:pt idx="2">
                  <c:v>B03</c:v>
                </c:pt>
                <c:pt idx="3">
                  <c:v>B04</c:v>
                </c:pt>
                <c:pt idx="4">
                  <c:v>B05</c:v>
                </c:pt>
                <c:pt idx="5">
                  <c:v>B06</c:v>
                </c:pt>
                <c:pt idx="6">
                  <c:v>B07</c:v>
                </c:pt>
                <c:pt idx="7">
                  <c:v>B08</c:v>
                </c:pt>
                <c:pt idx="8">
                  <c:v>B09</c:v>
                </c:pt>
                <c:pt idx="9">
                  <c:v>B10</c:v>
                </c:pt>
                <c:pt idx="10">
                  <c:v>B11</c:v>
                </c:pt>
              </c:strCache>
            </c:strRef>
          </c:cat>
          <c:val>
            <c:numRef>
              <c:f>项目总体情况!$W$3:$W$13</c:f>
              <c:numCache>
                <c:formatCode>General</c:formatCode>
                <c:ptCount val="11"/>
                <c:pt idx="0">
                  <c:v>0</c:v>
                </c:pt>
                <c:pt idx="1">
                  <c:v>17</c:v>
                </c:pt>
                <c:pt idx="2">
                  <c:v>9</c:v>
                </c:pt>
                <c:pt idx="3">
                  <c:v>3</c:v>
                </c:pt>
                <c:pt idx="4">
                  <c:v>3</c:v>
                </c:pt>
                <c:pt idx="5">
                  <c:v>4</c:v>
                </c:pt>
                <c:pt idx="6">
                  <c:v>14</c:v>
                </c:pt>
                <c:pt idx="7">
                  <c:v>16</c:v>
                </c:pt>
                <c:pt idx="8">
                  <c:v>24</c:v>
                </c:pt>
                <c:pt idx="9">
                  <c:v>24</c:v>
                </c:pt>
                <c:pt idx="10">
                  <c:v>5</c:v>
                </c:pt>
              </c:numCache>
            </c:numRef>
          </c:val>
        </c:ser>
        <c:ser>
          <c:idx val="2"/>
          <c:order val="2"/>
          <c:tx>
            <c:strRef>
              <c:f>项目总体情况!$Y$2</c:f>
              <c:strCache>
                <c:ptCount val="1"/>
                <c:pt idx="0">
                  <c:v>重新打开数</c:v>
                </c:pt>
              </c:strCache>
              <c:extLst xmlns:c15="http://schemas.microsoft.com/office/drawing/2012/chart"/>
            </c:strRef>
          </c:tx>
          <c:spPr>
            <a:solidFill>
              <a:srgbClr val="C00000"/>
            </a:soli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zh-CN"/>
              </a:p>
            </c:txPr>
            <c:showVal val="1"/>
            <c:extLst xmlns:c15="http://schemas.microsoft.com/office/drawing/2012/char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项目总体情况!$R$3:$R$13</c:f>
              <c:strCache>
                <c:ptCount val="11"/>
                <c:pt idx="0">
                  <c:v>B01</c:v>
                </c:pt>
                <c:pt idx="1">
                  <c:v>B02</c:v>
                </c:pt>
                <c:pt idx="2">
                  <c:v>B03</c:v>
                </c:pt>
                <c:pt idx="3">
                  <c:v>B04</c:v>
                </c:pt>
                <c:pt idx="4">
                  <c:v>B05</c:v>
                </c:pt>
                <c:pt idx="5">
                  <c:v>B06</c:v>
                </c:pt>
                <c:pt idx="6">
                  <c:v>B07</c:v>
                </c:pt>
                <c:pt idx="7">
                  <c:v>B08</c:v>
                </c:pt>
                <c:pt idx="8">
                  <c:v>B09</c:v>
                </c:pt>
                <c:pt idx="9">
                  <c:v>B10</c:v>
                </c:pt>
                <c:pt idx="10">
                  <c:v>B11</c:v>
                </c:pt>
              </c:strCache>
            </c:strRef>
          </c:cat>
          <c:val>
            <c:numRef>
              <c:f>项目总体情况!$Y$3:$Y$13</c:f>
              <c:numCache>
                <c:formatCode>General</c:formatCode>
                <c:ptCount val="11"/>
                <c:pt idx="0">
                  <c:v>0</c:v>
                </c:pt>
                <c:pt idx="1">
                  <c:v>3</c:v>
                </c:pt>
                <c:pt idx="2">
                  <c:v>1</c:v>
                </c:pt>
                <c:pt idx="3">
                  <c:v>0</c:v>
                </c:pt>
                <c:pt idx="4">
                  <c:v>0</c:v>
                </c:pt>
                <c:pt idx="5">
                  <c:v>1</c:v>
                </c:pt>
                <c:pt idx="6">
                  <c:v>1</c:v>
                </c:pt>
                <c:pt idx="7">
                  <c:v>6</c:v>
                </c:pt>
                <c:pt idx="8">
                  <c:v>4</c:v>
                </c:pt>
                <c:pt idx="9">
                  <c:v>2</c:v>
                </c:pt>
                <c:pt idx="10">
                  <c:v>1</c:v>
                </c:pt>
              </c:numCache>
            </c:numRef>
          </c:val>
        </c:ser>
        <c:gapWidth val="100"/>
        <c:overlap val="-24"/>
        <c:axId val="119685504"/>
        <c:axId val="119687040"/>
        <c:extLst/>
      </c:barChart>
      <c:catAx>
        <c:axId val="119685504"/>
        <c:scaling>
          <c:orientation val="minMax"/>
        </c:scaling>
        <c:axPos val="b"/>
        <c:numFmt formatCode="General" sourceLinked="1"/>
        <c:majorTickMark val="none"/>
        <c:tickLblPos val="nextTo"/>
        <c:spPr>
          <a:noFill/>
          <a:ln w="12700" cap="flat" cmpd="sng" algn="ctr">
            <a:solidFill>
              <a:schemeClr val="lt1">
                <a:lumMod val="95000"/>
                <a:alpha val="54000"/>
              </a:schemeClr>
            </a:solidFill>
            <a:round/>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119687040"/>
        <c:crosses val="autoZero"/>
        <c:auto val="1"/>
        <c:lblAlgn val="ctr"/>
        <c:lblOffset val="100"/>
        <c:tickLblSkip val="1"/>
        <c:tickMarkSkip val="1"/>
      </c:catAx>
      <c:valAx>
        <c:axId val="119687040"/>
        <c:scaling>
          <c:orientation val="minMax"/>
        </c:scaling>
        <c:axPos val="l"/>
        <c:majorGridlines>
          <c:spPr>
            <a:ln w="9525" cap="flat" cmpd="sng" algn="ctr">
              <a:solidFill>
                <a:schemeClr val="lt1">
                  <a:lumMod val="95000"/>
                  <a:alpha val="10000"/>
                </a:schemeClr>
              </a:solidFill>
              <a:round/>
            </a:ln>
            <a:effectLst/>
          </c:spPr>
        </c:majorGridlines>
        <c:numFmt formatCode="General" sourceLinked="1"/>
        <c:majorTickMark val="none"/>
        <c:tickLblPos val="nextTo"/>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119685504"/>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legend>
    <c:plotVisOnly val="1"/>
    <c:dispBlanksAs val="gap"/>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zh-CN"/>
    </a:p>
  </c:txPr>
  <c:printSettings>
    <c:headerFooter alignWithMargins="0"/>
    <c:pageMargins b="1" l="0.750000000000003" r="0.750000000000003"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zh-CN"/>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sz="1100"/>
              <a:t>点播</a:t>
            </a:r>
            <a:r>
              <a:rPr lang="zh-CN" altLang="zh-CN" sz="1100" b="0" i="0" u="none" strike="noStrike" baseline="0">
                <a:effectLst/>
              </a:rPr>
              <a:t>竖屏</a:t>
            </a:r>
            <a:r>
              <a:rPr lang="zh-CN" altLang="en-US" sz="1100"/>
              <a:t>场景</a:t>
            </a:r>
            <a:endParaRPr lang="zh-CN" sz="1100"/>
          </a:p>
        </c:rich>
      </c:tx>
      <c:layout/>
      <c:spPr>
        <a:noFill/>
        <a:ln>
          <a:noFill/>
        </a:ln>
        <a:effectLst/>
      </c:spPr>
    </c:title>
    <c:plotArea>
      <c:layout>
        <c:manualLayout>
          <c:layoutTarget val="inner"/>
          <c:xMode val="edge"/>
          <c:yMode val="edge"/>
          <c:x val="7.9247594050744094E-2"/>
          <c:y val="0.12917171411265807"/>
          <c:w val="0.84550240594925297"/>
          <c:h val="0.67011846923390062"/>
        </c:manualLayout>
      </c:layout>
      <c:scatterChart>
        <c:scatterStyle val="lineMarker"/>
        <c:ser>
          <c:idx val="0"/>
          <c:order val="0"/>
          <c:tx>
            <c:strRef>
              <c:f>竖屏点播!$D$9</c:f>
              <c:strCache>
                <c:ptCount val="1"/>
                <c:pt idx="0">
                  <c:v>应用占用内存比(%)</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竖屏点播!$D$10:$D$237</c:f>
              <c:numCache>
                <c:formatCode>General</c:formatCode>
                <c:ptCount val="228"/>
                <c:pt idx="0">
                  <c:v>9.99</c:v>
                </c:pt>
                <c:pt idx="1">
                  <c:v>9.94</c:v>
                </c:pt>
                <c:pt idx="2">
                  <c:v>10</c:v>
                </c:pt>
                <c:pt idx="3">
                  <c:v>10.039999999999999</c:v>
                </c:pt>
                <c:pt idx="4">
                  <c:v>10.06</c:v>
                </c:pt>
                <c:pt idx="5">
                  <c:v>9.9700000000000006</c:v>
                </c:pt>
                <c:pt idx="6">
                  <c:v>9.92</c:v>
                </c:pt>
                <c:pt idx="7">
                  <c:v>9.91</c:v>
                </c:pt>
                <c:pt idx="8">
                  <c:v>9.9700000000000006</c:v>
                </c:pt>
                <c:pt idx="9">
                  <c:v>10</c:v>
                </c:pt>
                <c:pt idx="10">
                  <c:v>9.91</c:v>
                </c:pt>
                <c:pt idx="11">
                  <c:v>9.91</c:v>
                </c:pt>
                <c:pt idx="12">
                  <c:v>9.8800000000000008</c:v>
                </c:pt>
                <c:pt idx="13">
                  <c:v>9.9</c:v>
                </c:pt>
                <c:pt idx="14">
                  <c:v>9.91</c:v>
                </c:pt>
                <c:pt idx="15">
                  <c:v>9.91</c:v>
                </c:pt>
                <c:pt idx="16">
                  <c:v>9.85</c:v>
                </c:pt>
                <c:pt idx="17">
                  <c:v>9.86</c:v>
                </c:pt>
                <c:pt idx="18">
                  <c:v>9.6199999999999992</c:v>
                </c:pt>
                <c:pt idx="19">
                  <c:v>10.199999999999999</c:v>
                </c:pt>
                <c:pt idx="20">
                  <c:v>10.39</c:v>
                </c:pt>
                <c:pt idx="21">
                  <c:v>10.36</c:v>
                </c:pt>
                <c:pt idx="22">
                  <c:v>10.210000000000001</c:v>
                </c:pt>
                <c:pt idx="23">
                  <c:v>10.25</c:v>
                </c:pt>
                <c:pt idx="24">
                  <c:v>10.3</c:v>
                </c:pt>
                <c:pt idx="25">
                  <c:v>10.4</c:v>
                </c:pt>
                <c:pt idx="26">
                  <c:v>10.49</c:v>
                </c:pt>
                <c:pt idx="27">
                  <c:v>10.53</c:v>
                </c:pt>
                <c:pt idx="28">
                  <c:v>10.7</c:v>
                </c:pt>
                <c:pt idx="29">
                  <c:v>10.79</c:v>
                </c:pt>
                <c:pt idx="30">
                  <c:v>10.81</c:v>
                </c:pt>
                <c:pt idx="31">
                  <c:v>10.91</c:v>
                </c:pt>
                <c:pt idx="32">
                  <c:v>11.02</c:v>
                </c:pt>
                <c:pt idx="33">
                  <c:v>11.09</c:v>
                </c:pt>
                <c:pt idx="34">
                  <c:v>11.16</c:v>
                </c:pt>
                <c:pt idx="35">
                  <c:v>11.3</c:v>
                </c:pt>
                <c:pt idx="36">
                  <c:v>11.45</c:v>
                </c:pt>
                <c:pt idx="37">
                  <c:v>11.57</c:v>
                </c:pt>
                <c:pt idx="38">
                  <c:v>11.72</c:v>
                </c:pt>
                <c:pt idx="39">
                  <c:v>11.79</c:v>
                </c:pt>
                <c:pt idx="40">
                  <c:v>11.84</c:v>
                </c:pt>
                <c:pt idx="41">
                  <c:v>11.82</c:v>
                </c:pt>
                <c:pt idx="42">
                  <c:v>11.88</c:v>
                </c:pt>
                <c:pt idx="43">
                  <c:v>11.84</c:v>
                </c:pt>
                <c:pt idx="44">
                  <c:v>11.82</c:v>
                </c:pt>
                <c:pt idx="45">
                  <c:v>11.83</c:v>
                </c:pt>
                <c:pt idx="46">
                  <c:v>11.85</c:v>
                </c:pt>
                <c:pt idx="47">
                  <c:v>11.92</c:v>
                </c:pt>
                <c:pt idx="48">
                  <c:v>11.97</c:v>
                </c:pt>
                <c:pt idx="49">
                  <c:v>12</c:v>
                </c:pt>
                <c:pt idx="50">
                  <c:v>11.99</c:v>
                </c:pt>
                <c:pt idx="51">
                  <c:v>12.06</c:v>
                </c:pt>
                <c:pt idx="52">
                  <c:v>11.92</c:v>
                </c:pt>
                <c:pt idx="53">
                  <c:v>11.99</c:v>
                </c:pt>
                <c:pt idx="54">
                  <c:v>12.03</c:v>
                </c:pt>
                <c:pt idx="55">
                  <c:v>12.11</c:v>
                </c:pt>
                <c:pt idx="56">
                  <c:v>12.16</c:v>
                </c:pt>
                <c:pt idx="57">
                  <c:v>12.27</c:v>
                </c:pt>
                <c:pt idx="58">
                  <c:v>12.38</c:v>
                </c:pt>
                <c:pt idx="59">
                  <c:v>12.38</c:v>
                </c:pt>
                <c:pt idx="60">
                  <c:v>12.46</c:v>
                </c:pt>
                <c:pt idx="61">
                  <c:v>12.48</c:v>
                </c:pt>
                <c:pt idx="62">
                  <c:v>12.3</c:v>
                </c:pt>
                <c:pt idx="63">
                  <c:v>12.29</c:v>
                </c:pt>
                <c:pt idx="64">
                  <c:v>12.32</c:v>
                </c:pt>
                <c:pt idx="65">
                  <c:v>12.37</c:v>
                </c:pt>
                <c:pt idx="66">
                  <c:v>12.4</c:v>
                </c:pt>
                <c:pt idx="67">
                  <c:v>12.29</c:v>
                </c:pt>
                <c:pt idx="68">
                  <c:v>12.27</c:v>
                </c:pt>
                <c:pt idx="69">
                  <c:v>12.3</c:v>
                </c:pt>
                <c:pt idx="70">
                  <c:v>12.34</c:v>
                </c:pt>
                <c:pt idx="71">
                  <c:v>12.29</c:v>
                </c:pt>
                <c:pt idx="72">
                  <c:v>12.27</c:v>
                </c:pt>
                <c:pt idx="73">
                  <c:v>12.28</c:v>
                </c:pt>
                <c:pt idx="74">
                  <c:v>12.3</c:v>
                </c:pt>
                <c:pt idx="75">
                  <c:v>12.38</c:v>
                </c:pt>
                <c:pt idx="76">
                  <c:v>12.36</c:v>
                </c:pt>
                <c:pt idx="77">
                  <c:v>12.31</c:v>
                </c:pt>
                <c:pt idx="78">
                  <c:v>12.32</c:v>
                </c:pt>
                <c:pt idx="79">
                  <c:v>12.3</c:v>
                </c:pt>
                <c:pt idx="80">
                  <c:v>12.34</c:v>
                </c:pt>
                <c:pt idx="81">
                  <c:v>12.35</c:v>
                </c:pt>
                <c:pt idx="82">
                  <c:v>12.41</c:v>
                </c:pt>
                <c:pt idx="83">
                  <c:v>12.35</c:v>
                </c:pt>
                <c:pt idx="84">
                  <c:v>12.42</c:v>
                </c:pt>
                <c:pt idx="85">
                  <c:v>12.37</c:v>
                </c:pt>
                <c:pt idx="86">
                  <c:v>12.47</c:v>
                </c:pt>
                <c:pt idx="87">
                  <c:v>12.45</c:v>
                </c:pt>
                <c:pt idx="88">
                  <c:v>12.45</c:v>
                </c:pt>
                <c:pt idx="89">
                  <c:v>12.47</c:v>
                </c:pt>
                <c:pt idx="90">
                  <c:v>12.47</c:v>
                </c:pt>
                <c:pt idx="91">
                  <c:v>12.49</c:v>
                </c:pt>
                <c:pt idx="92">
                  <c:v>12.57</c:v>
                </c:pt>
                <c:pt idx="93">
                  <c:v>12.55</c:v>
                </c:pt>
                <c:pt idx="94">
                  <c:v>12.52</c:v>
                </c:pt>
                <c:pt idx="95">
                  <c:v>12.56</c:v>
                </c:pt>
                <c:pt idx="96">
                  <c:v>12.57</c:v>
                </c:pt>
                <c:pt idx="97">
                  <c:v>12.56</c:v>
                </c:pt>
                <c:pt idx="98">
                  <c:v>12.55</c:v>
                </c:pt>
                <c:pt idx="99">
                  <c:v>12.52</c:v>
                </c:pt>
                <c:pt idx="100">
                  <c:v>12.62</c:v>
                </c:pt>
                <c:pt idx="101">
                  <c:v>12.6</c:v>
                </c:pt>
                <c:pt idx="102">
                  <c:v>12.68</c:v>
                </c:pt>
                <c:pt idx="103">
                  <c:v>12.69</c:v>
                </c:pt>
                <c:pt idx="104">
                  <c:v>12.69</c:v>
                </c:pt>
                <c:pt idx="105">
                  <c:v>12.71</c:v>
                </c:pt>
                <c:pt idx="106">
                  <c:v>12.73</c:v>
                </c:pt>
                <c:pt idx="107">
                  <c:v>12.68</c:v>
                </c:pt>
                <c:pt idx="108">
                  <c:v>12.76</c:v>
                </c:pt>
                <c:pt idx="109">
                  <c:v>12.76</c:v>
                </c:pt>
                <c:pt idx="110">
                  <c:v>12.74</c:v>
                </c:pt>
                <c:pt idx="111">
                  <c:v>12.72</c:v>
                </c:pt>
                <c:pt idx="112">
                  <c:v>12.74</c:v>
                </c:pt>
                <c:pt idx="113">
                  <c:v>12.77</c:v>
                </c:pt>
                <c:pt idx="114">
                  <c:v>12.78</c:v>
                </c:pt>
                <c:pt idx="115">
                  <c:v>12.81</c:v>
                </c:pt>
                <c:pt idx="116">
                  <c:v>12.89</c:v>
                </c:pt>
                <c:pt idx="117">
                  <c:v>12.94</c:v>
                </c:pt>
                <c:pt idx="118">
                  <c:v>12.98</c:v>
                </c:pt>
                <c:pt idx="119">
                  <c:v>12.96</c:v>
                </c:pt>
                <c:pt idx="120">
                  <c:v>12.85</c:v>
                </c:pt>
                <c:pt idx="121">
                  <c:v>12.82</c:v>
                </c:pt>
                <c:pt idx="122">
                  <c:v>12.79</c:v>
                </c:pt>
                <c:pt idx="123">
                  <c:v>12.78</c:v>
                </c:pt>
                <c:pt idx="124">
                  <c:v>12.77</c:v>
                </c:pt>
                <c:pt idx="125">
                  <c:v>12.75</c:v>
                </c:pt>
                <c:pt idx="126">
                  <c:v>12.8</c:v>
                </c:pt>
                <c:pt idx="127">
                  <c:v>12.82</c:v>
                </c:pt>
                <c:pt idx="128">
                  <c:v>12.85</c:v>
                </c:pt>
                <c:pt idx="129">
                  <c:v>12.74</c:v>
                </c:pt>
                <c:pt idx="130">
                  <c:v>12.78</c:v>
                </c:pt>
                <c:pt idx="131">
                  <c:v>12.83</c:v>
                </c:pt>
                <c:pt idx="132">
                  <c:v>12.76</c:v>
                </c:pt>
                <c:pt idx="133">
                  <c:v>12.75</c:v>
                </c:pt>
                <c:pt idx="134">
                  <c:v>12.77</c:v>
                </c:pt>
                <c:pt idx="135">
                  <c:v>12.72</c:v>
                </c:pt>
                <c:pt idx="136">
                  <c:v>12.69</c:v>
                </c:pt>
                <c:pt idx="137">
                  <c:v>12.61</c:v>
                </c:pt>
                <c:pt idx="138">
                  <c:v>12.58</c:v>
                </c:pt>
                <c:pt idx="139">
                  <c:v>12.62</c:v>
                </c:pt>
                <c:pt idx="140">
                  <c:v>12.51</c:v>
                </c:pt>
                <c:pt idx="141">
                  <c:v>12.51</c:v>
                </c:pt>
                <c:pt idx="142">
                  <c:v>12.49</c:v>
                </c:pt>
                <c:pt idx="143">
                  <c:v>12.47</c:v>
                </c:pt>
                <c:pt idx="144">
                  <c:v>12.51</c:v>
                </c:pt>
                <c:pt idx="145">
                  <c:v>12.47</c:v>
                </c:pt>
                <c:pt idx="146">
                  <c:v>12.47</c:v>
                </c:pt>
                <c:pt idx="147">
                  <c:v>12.52</c:v>
                </c:pt>
                <c:pt idx="148">
                  <c:v>12.58</c:v>
                </c:pt>
                <c:pt idx="149">
                  <c:v>12.56</c:v>
                </c:pt>
                <c:pt idx="150">
                  <c:v>12.52</c:v>
                </c:pt>
                <c:pt idx="151">
                  <c:v>12.57</c:v>
                </c:pt>
                <c:pt idx="152">
                  <c:v>12.52</c:v>
                </c:pt>
                <c:pt idx="153">
                  <c:v>12.5</c:v>
                </c:pt>
                <c:pt idx="154">
                  <c:v>12.55</c:v>
                </c:pt>
                <c:pt idx="155">
                  <c:v>12.58</c:v>
                </c:pt>
                <c:pt idx="156">
                  <c:v>12.5</c:v>
                </c:pt>
                <c:pt idx="157">
                  <c:v>12.48</c:v>
                </c:pt>
                <c:pt idx="158">
                  <c:v>12.46</c:v>
                </c:pt>
                <c:pt idx="159">
                  <c:v>12.44</c:v>
                </c:pt>
                <c:pt idx="160">
                  <c:v>12.48</c:v>
                </c:pt>
                <c:pt idx="161">
                  <c:v>12.47</c:v>
                </c:pt>
                <c:pt idx="162">
                  <c:v>12.52</c:v>
                </c:pt>
                <c:pt idx="163">
                  <c:v>12.55</c:v>
                </c:pt>
                <c:pt idx="164">
                  <c:v>12.55</c:v>
                </c:pt>
                <c:pt idx="165">
                  <c:v>12.69</c:v>
                </c:pt>
                <c:pt idx="166">
                  <c:v>12.7</c:v>
                </c:pt>
                <c:pt idx="167">
                  <c:v>12.77</c:v>
                </c:pt>
                <c:pt idx="168">
                  <c:v>12.84</c:v>
                </c:pt>
                <c:pt idx="169">
                  <c:v>12.61</c:v>
                </c:pt>
                <c:pt idx="170">
                  <c:v>12.67</c:v>
                </c:pt>
                <c:pt idx="171">
                  <c:v>12.71</c:v>
                </c:pt>
                <c:pt idx="172">
                  <c:v>12.66</c:v>
                </c:pt>
                <c:pt idx="173">
                  <c:v>12.75</c:v>
                </c:pt>
                <c:pt idx="174">
                  <c:v>12.76</c:v>
                </c:pt>
                <c:pt idx="175">
                  <c:v>12.71</c:v>
                </c:pt>
                <c:pt idx="176">
                  <c:v>12.73</c:v>
                </c:pt>
                <c:pt idx="177">
                  <c:v>12.8</c:v>
                </c:pt>
                <c:pt idx="178">
                  <c:v>12.81</c:v>
                </c:pt>
                <c:pt idx="179">
                  <c:v>12.85</c:v>
                </c:pt>
                <c:pt idx="180">
                  <c:v>12.86</c:v>
                </c:pt>
                <c:pt idx="181">
                  <c:v>12.91</c:v>
                </c:pt>
                <c:pt idx="182">
                  <c:v>12.98</c:v>
                </c:pt>
                <c:pt idx="183">
                  <c:v>12.93</c:v>
                </c:pt>
                <c:pt idx="184">
                  <c:v>12.85</c:v>
                </c:pt>
                <c:pt idx="185">
                  <c:v>12.92</c:v>
                </c:pt>
                <c:pt idx="186">
                  <c:v>12.99</c:v>
                </c:pt>
                <c:pt idx="187">
                  <c:v>12.92</c:v>
                </c:pt>
                <c:pt idx="188">
                  <c:v>12.92</c:v>
                </c:pt>
                <c:pt idx="189">
                  <c:v>12.95</c:v>
                </c:pt>
                <c:pt idx="190">
                  <c:v>12.95</c:v>
                </c:pt>
                <c:pt idx="191">
                  <c:v>12.98</c:v>
                </c:pt>
                <c:pt idx="192">
                  <c:v>12.94</c:v>
                </c:pt>
                <c:pt idx="193">
                  <c:v>12.92</c:v>
                </c:pt>
                <c:pt idx="194">
                  <c:v>12.92</c:v>
                </c:pt>
                <c:pt idx="195">
                  <c:v>12.9</c:v>
                </c:pt>
                <c:pt idx="196">
                  <c:v>12.83</c:v>
                </c:pt>
                <c:pt idx="197">
                  <c:v>12.79</c:v>
                </c:pt>
                <c:pt idx="198">
                  <c:v>12.75</c:v>
                </c:pt>
                <c:pt idx="199">
                  <c:v>12.69</c:v>
                </c:pt>
                <c:pt idx="200">
                  <c:v>12.67</c:v>
                </c:pt>
                <c:pt idx="201">
                  <c:v>12.66</c:v>
                </c:pt>
                <c:pt idx="202">
                  <c:v>12.66</c:v>
                </c:pt>
                <c:pt idx="203">
                  <c:v>12.57</c:v>
                </c:pt>
                <c:pt idx="204">
                  <c:v>12.56</c:v>
                </c:pt>
                <c:pt idx="205">
                  <c:v>12.57</c:v>
                </c:pt>
                <c:pt idx="206">
                  <c:v>12.54</c:v>
                </c:pt>
                <c:pt idx="207">
                  <c:v>12.54</c:v>
                </c:pt>
                <c:pt idx="208">
                  <c:v>12.56</c:v>
                </c:pt>
                <c:pt idx="209">
                  <c:v>12.57</c:v>
                </c:pt>
                <c:pt idx="210">
                  <c:v>12.61</c:v>
                </c:pt>
                <c:pt idx="211">
                  <c:v>12.6</c:v>
                </c:pt>
                <c:pt idx="212">
                  <c:v>12.56</c:v>
                </c:pt>
                <c:pt idx="213">
                  <c:v>12.54</c:v>
                </c:pt>
                <c:pt idx="214">
                  <c:v>12.59</c:v>
                </c:pt>
                <c:pt idx="215">
                  <c:v>12.59</c:v>
                </c:pt>
                <c:pt idx="216">
                  <c:v>12.62</c:v>
                </c:pt>
                <c:pt idx="217">
                  <c:v>12.66</c:v>
                </c:pt>
                <c:pt idx="218">
                  <c:v>12.75</c:v>
                </c:pt>
                <c:pt idx="219">
                  <c:v>12.77</c:v>
                </c:pt>
                <c:pt idx="220">
                  <c:v>12.85</c:v>
                </c:pt>
                <c:pt idx="221">
                  <c:v>12.88</c:v>
                </c:pt>
                <c:pt idx="222">
                  <c:v>12.9</c:v>
                </c:pt>
                <c:pt idx="223">
                  <c:v>12.86</c:v>
                </c:pt>
                <c:pt idx="224">
                  <c:v>12.88</c:v>
                </c:pt>
                <c:pt idx="225">
                  <c:v>12.85</c:v>
                </c:pt>
                <c:pt idx="226">
                  <c:v>12.81</c:v>
                </c:pt>
                <c:pt idx="227">
                  <c:v>12.93</c:v>
                </c:pt>
              </c:numCache>
            </c:numRef>
          </c:yVal>
        </c:ser>
        <c:ser>
          <c:idx val="1"/>
          <c:order val="1"/>
          <c:tx>
            <c:strRef>
              <c:f>竖屏点播!$F$9</c:f>
              <c:strCache>
                <c:ptCount val="1"/>
                <c:pt idx="0">
                  <c:v>应用占用CPU率(%)</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yVal>
            <c:numRef>
              <c:f>竖屏点播!$F$10:$F$237</c:f>
              <c:numCache>
                <c:formatCode>General</c:formatCode>
                <c:ptCount val="228"/>
                <c:pt idx="0">
                  <c:v>21.09</c:v>
                </c:pt>
                <c:pt idx="1">
                  <c:v>23.69</c:v>
                </c:pt>
                <c:pt idx="2">
                  <c:v>24.83</c:v>
                </c:pt>
                <c:pt idx="3">
                  <c:v>25.48</c:v>
                </c:pt>
                <c:pt idx="4">
                  <c:v>24.18</c:v>
                </c:pt>
                <c:pt idx="5">
                  <c:v>15.43</c:v>
                </c:pt>
                <c:pt idx="6">
                  <c:v>13.86</c:v>
                </c:pt>
                <c:pt idx="7">
                  <c:v>17.37</c:v>
                </c:pt>
                <c:pt idx="8">
                  <c:v>19.829999999999998</c:v>
                </c:pt>
                <c:pt idx="9">
                  <c:v>18.95</c:v>
                </c:pt>
                <c:pt idx="10">
                  <c:v>14.98</c:v>
                </c:pt>
                <c:pt idx="11">
                  <c:v>17.23</c:v>
                </c:pt>
                <c:pt idx="12">
                  <c:v>19.72</c:v>
                </c:pt>
                <c:pt idx="13">
                  <c:v>21.09</c:v>
                </c:pt>
                <c:pt idx="14">
                  <c:v>21.88</c:v>
                </c:pt>
                <c:pt idx="15">
                  <c:v>20.010000000000002</c:v>
                </c:pt>
                <c:pt idx="16">
                  <c:v>21.42</c:v>
                </c:pt>
                <c:pt idx="17">
                  <c:v>20.77</c:v>
                </c:pt>
                <c:pt idx="18">
                  <c:v>21.84</c:v>
                </c:pt>
                <c:pt idx="19">
                  <c:v>28.9</c:v>
                </c:pt>
                <c:pt idx="20">
                  <c:v>31.35</c:v>
                </c:pt>
                <c:pt idx="21">
                  <c:v>31.1</c:v>
                </c:pt>
                <c:pt idx="22">
                  <c:v>31.73</c:v>
                </c:pt>
                <c:pt idx="23">
                  <c:v>31.68</c:v>
                </c:pt>
                <c:pt idx="24">
                  <c:v>31.18</c:v>
                </c:pt>
                <c:pt idx="25">
                  <c:v>29.37</c:v>
                </c:pt>
                <c:pt idx="26">
                  <c:v>23.4</c:v>
                </c:pt>
                <c:pt idx="27">
                  <c:v>25.1</c:v>
                </c:pt>
                <c:pt idx="28">
                  <c:v>24.3</c:v>
                </c:pt>
                <c:pt idx="29">
                  <c:v>18.52</c:v>
                </c:pt>
                <c:pt idx="30">
                  <c:v>19.510000000000002</c:v>
                </c:pt>
                <c:pt idx="31">
                  <c:v>23.83</c:v>
                </c:pt>
                <c:pt idx="32">
                  <c:v>23.47</c:v>
                </c:pt>
                <c:pt idx="33">
                  <c:v>23.45</c:v>
                </c:pt>
                <c:pt idx="34">
                  <c:v>23.76</c:v>
                </c:pt>
                <c:pt idx="35">
                  <c:v>23.87</c:v>
                </c:pt>
                <c:pt idx="36">
                  <c:v>20.83</c:v>
                </c:pt>
                <c:pt idx="37">
                  <c:v>24.65</c:v>
                </c:pt>
                <c:pt idx="38">
                  <c:v>32.07</c:v>
                </c:pt>
                <c:pt idx="39">
                  <c:v>24.85</c:v>
                </c:pt>
                <c:pt idx="40">
                  <c:v>27.6</c:v>
                </c:pt>
                <c:pt idx="41">
                  <c:v>27.21</c:v>
                </c:pt>
                <c:pt idx="42">
                  <c:v>29.17</c:v>
                </c:pt>
                <c:pt idx="43">
                  <c:v>23.24</c:v>
                </c:pt>
                <c:pt idx="44">
                  <c:v>21.9</c:v>
                </c:pt>
                <c:pt idx="45">
                  <c:v>26.16</c:v>
                </c:pt>
                <c:pt idx="46">
                  <c:v>26.97</c:v>
                </c:pt>
                <c:pt idx="47">
                  <c:v>27.59</c:v>
                </c:pt>
                <c:pt idx="48">
                  <c:v>29.03</c:v>
                </c:pt>
                <c:pt idx="49">
                  <c:v>33.39</c:v>
                </c:pt>
                <c:pt idx="50">
                  <c:v>27.11</c:v>
                </c:pt>
                <c:pt idx="51">
                  <c:v>23.21</c:v>
                </c:pt>
                <c:pt idx="52">
                  <c:v>22.14</c:v>
                </c:pt>
                <c:pt idx="53">
                  <c:v>21.12</c:v>
                </c:pt>
                <c:pt idx="54">
                  <c:v>22.69</c:v>
                </c:pt>
                <c:pt idx="55">
                  <c:v>22.66</c:v>
                </c:pt>
                <c:pt idx="56">
                  <c:v>23.43</c:v>
                </c:pt>
                <c:pt idx="57">
                  <c:v>23.73</c:v>
                </c:pt>
                <c:pt idx="58">
                  <c:v>22.32</c:v>
                </c:pt>
                <c:pt idx="59">
                  <c:v>23.73</c:v>
                </c:pt>
                <c:pt idx="60">
                  <c:v>26.78</c:v>
                </c:pt>
                <c:pt idx="61">
                  <c:v>24.16</c:v>
                </c:pt>
                <c:pt idx="62">
                  <c:v>26.45</c:v>
                </c:pt>
                <c:pt idx="63">
                  <c:v>26.42</c:v>
                </c:pt>
                <c:pt idx="64">
                  <c:v>14.61</c:v>
                </c:pt>
                <c:pt idx="65">
                  <c:v>23.94</c:v>
                </c:pt>
                <c:pt idx="66">
                  <c:v>29.01</c:v>
                </c:pt>
                <c:pt idx="67">
                  <c:v>15.81</c:v>
                </c:pt>
                <c:pt idx="68">
                  <c:v>11.83</c:v>
                </c:pt>
                <c:pt idx="69">
                  <c:v>12.29</c:v>
                </c:pt>
                <c:pt idx="70">
                  <c:v>14.22</c:v>
                </c:pt>
                <c:pt idx="71">
                  <c:v>23.58</c:v>
                </c:pt>
                <c:pt idx="72">
                  <c:v>22.92</c:v>
                </c:pt>
                <c:pt idx="73">
                  <c:v>23.1</c:v>
                </c:pt>
                <c:pt idx="74">
                  <c:v>22.11</c:v>
                </c:pt>
                <c:pt idx="75">
                  <c:v>23.55</c:v>
                </c:pt>
                <c:pt idx="76">
                  <c:v>23.19</c:v>
                </c:pt>
                <c:pt idx="77">
                  <c:v>23.92</c:v>
                </c:pt>
                <c:pt idx="78">
                  <c:v>31.58</c:v>
                </c:pt>
                <c:pt idx="79">
                  <c:v>23.81</c:v>
                </c:pt>
                <c:pt idx="80">
                  <c:v>26.29</c:v>
                </c:pt>
                <c:pt idx="81">
                  <c:v>27.91</c:v>
                </c:pt>
                <c:pt idx="82">
                  <c:v>17.28</c:v>
                </c:pt>
                <c:pt idx="83">
                  <c:v>22.66</c:v>
                </c:pt>
                <c:pt idx="84">
                  <c:v>26.47</c:v>
                </c:pt>
                <c:pt idx="85">
                  <c:v>24.31</c:v>
                </c:pt>
                <c:pt idx="86">
                  <c:v>21.15</c:v>
                </c:pt>
                <c:pt idx="87">
                  <c:v>23.14</c:v>
                </c:pt>
                <c:pt idx="88">
                  <c:v>23.39</c:v>
                </c:pt>
                <c:pt idx="89">
                  <c:v>22.53</c:v>
                </c:pt>
                <c:pt idx="90">
                  <c:v>24.05</c:v>
                </c:pt>
                <c:pt idx="91">
                  <c:v>21.92</c:v>
                </c:pt>
                <c:pt idx="92">
                  <c:v>29.37</c:v>
                </c:pt>
                <c:pt idx="93">
                  <c:v>31.87</c:v>
                </c:pt>
                <c:pt idx="94">
                  <c:v>30.65</c:v>
                </c:pt>
                <c:pt idx="95">
                  <c:v>24.83</c:v>
                </c:pt>
                <c:pt idx="96">
                  <c:v>23.57</c:v>
                </c:pt>
                <c:pt idx="97">
                  <c:v>23.33</c:v>
                </c:pt>
                <c:pt idx="98">
                  <c:v>26.86</c:v>
                </c:pt>
                <c:pt idx="99">
                  <c:v>26.38</c:v>
                </c:pt>
                <c:pt idx="100">
                  <c:v>26.64</c:v>
                </c:pt>
                <c:pt idx="101">
                  <c:v>20.81</c:v>
                </c:pt>
                <c:pt idx="102">
                  <c:v>23.62</c:v>
                </c:pt>
                <c:pt idx="103">
                  <c:v>27.43</c:v>
                </c:pt>
                <c:pt idx="104">
                  <c:v>27.66</c:v>
                </c:pt>
                <c:pt idx="105">
                  <c:v>23.6</c:v>
                </c:pt>
                <c:pt idx="106">
                  <c:v>23.15</c:v>
                </c:pt>
                <c:pt idx="107">
                  <c:v>23.13</c:v>
                </c:pt>
                <c:pt idx="108">
                  <c:v>25.99</c:v>
                </c:pt>
                <c:pt idx="109">
                  <c:v>32.270000000000003</c:v>
                </c:pt>
                <c:pt idx="110">
                  <c:v>33.450000000000003</c:v>
                </c:pt>
                <c:pt idx="111">
                  <c:v>22.04</c:v>
                </c:pt>
                <c:pt idx="112">
                  <c:v>22.61</c:v>
                </c:pt>
                <c:pt idx="113">
                  <c:v>22.28</c:v>
                </c:pt>
                <c:pt idx="114">
                  <c:v>22.37</c:v>
                </c:pt>
                <c:pt idx="115">
                  <c:v>23.01</c:v>
                </c:pt>
                <c:pt idx="116">
                  <c:v>23.37</c:v>
                </c:pt>
                <c:pt idx="117">
                  <c:v>22.37</c:v>
                </c:pt>
                <c:pt idx="118">
                  <c:v>23.71</c:v>
                </c:pt>
                <c:pt idx="119">
                  <c:v>23.32</c:v>
                </c:pt>
                <c:pt idx="120">
                  <c:v>23.72</c:v>
                </c:pt>
                <c:pt idx="121">
                  <c:v>23.97</c:v>
                </c:pt>
                <c:pt idx="122">
                  <c:v>23.15</c:v>
                </c:pt>
                <c:pt idx="123">
                  <c:v>30.75</c:v>
                </c:pt>
                <c:pt idx="124">
                  <c:v>28.93</c:v>
                </c:pt>
                <c:pt idx="125">
                  <c:v>26.91</c:v>
                </c:pt>
                <c:pt idx="126">
                  <c:v>27.97</c:v>
                </c:pt>
                <c:pt idx="127">
                  <c:v>27.5</c:v>
                </c:pt>
                <c:pt idx="128">
                  <c:v>27.7</c:v>
                </c:pt>
                <c:pt idx="129">
                  <c:v>25.43</c:v>
                </c:pt>
                <c:pt idx="130">
                  <c:v>24.87</c:v>
                </c:pt>
                <c:pt idx="131">
                  <c:v>23.45</c:v>
                </c:pt>
                <c:pt idx="132">
                  <c:v>20.94</c:v>
                </c:pt>
                <c:pt idx="133">
                  <c:v>22.65</c:v>
                </c:pt>
                <c:pt idx="134">
                  <c:v>23.2</c:v>
                </c:pt>
                <c:pt idx="135">
                  <c:v>20.56</c:v>
                </c:pt>
                <c:pt idx="136">
                  <c:v>24.66</c:v>
                </c:pt>
                <c:pt idx="137">
                  <c:v>23.46</c:v>
                </c:pt>
                <c:pt idx="138">
                  <c:v>24.14</c:v>
                </c:pt>
                <c:pt idx="139">
                  <c:v>23.93</c:v>
                </c:pt>
                <c:pt idx="140">
                  <c:v>21.01</c:v>
                </c:pt>
                <c:pt idx="141">
                  <c:v>21.73</c:v>
                </c:pt>
                <c:pt idx="142">
                  <c:v>26.34</c:v>
                </c:pt>
                <c:pt idx="143">
                  <c:v>25.96</c:v>
                </c:pt>
                <c:pt idx="144">
                  <c:v>23.42</c:v>
                </c:pt>
                <c:pt idx="145">
                  <c:v>23.18</c:v>
                </c:pt>
                <c:pt idx="146">
                  <c:v>23.57</c:v>
                </c:pt>
                <c:pt idx="147">
                  <c:v>25.02</c:v>
                </c:pt>
                <c:pt idx="148">
                  <c:v>26.89</c:v>
                </c:pt>
                <c:pt idx="149">
                  <c:v>22.95</c:v>
                </c:pt>
                <c:pt idx="150">
                  <c:v>22.23</c:v>
                </c:pt>
                <c:pt idx="151">
                  <c:v>23.12</c:v>
                </c:pt>
                <c:pt idx="152">
                  <c:v>21.52</c:v>
                </c:pt>
                <c:pt idx="153">
                  <c:v>22.85</c:v>
                </c:pt>
                <c:pt idx="154">
                  <c:v>23.21</c:v>
                </c:pt>
                <c:pt idx="155">
                  <c:v>22.01</c:v>
                </c:pt>
                <c:pt idx="156">
                  <c:v>23.06</c:v>
                </c:pt>
                <c:pt idx="157">
                  <c:v>21.15</c:v>
                </c:pt>
                <c:pt idx="158">
                  <c:v>23.37</c:v>
                </c:pt>
                <c:pt idx="159">
                  <c:v>23.76</c:v>
                </c:pt>
                <c:pt idx="160">
                  <c:v>24.15</c:v>
                </c:pt>
                <c:pt idx="161">
                  <c:v>23.34</c:v>
                </c:pt>
                <c:pt idx="162">
                  <c:v>23.11</c:v>
                </c:pt>
                <c:pt idx="163">
                  <c:v>23.39</c:v>
                </c:pt>
                <c:pt idx="164">
                  <c:v>23.62</c:v>
                </c:pt>
                <c:pt idx="165">
                  <c:v>25.98</c:v>
                </c:pt>
                <c:pt idx="166">
                  <c:v>22.28</c:v>
                </c:pt>
                <c:pt idx="167">
                  <c:v>20.49</c:v>
                </c:pt>
                <c:pt idx="168">
                  <c:v>20.7</c:v>
                </c:pt>
                <c:pt idx="169">
                  <c:v>22.8</c:v>
                </c:pt>
                <c:pt idx="170">
                  <c:v>23.84</c:v>
                </c:pt>
                <c:pt idx="171">
                  <c:v>21.84</c:v>
                </c:pt>
                <c:pt idx="172">
                  <c:v>22.41</c:v>
                </c:pt>
                <c:pt idx="173">
                  <c:v>22</c:v>
                </c:pt>
                <c:pt idx="174">
                  <c:v>22.74</c:v>
                </c:pt>
                <c:pt idx="175">
                  <c:v>22.66</c:v>
                </c:pt>
                <c:pt idx="176">
                  <c:v>22.47</c:v>
                </c:pt>
                <c:pt idx="177">
                  <c:v>23.99</c:v>
                </c:pt>
                <c:pt idx="178">
                  <c:v>23.29</c:v>
                </c:pt>
                <c:pt idx="179">
                  <c:v>22.77</c:v>
                </c:pt>
                <c:pt idx="180">
                  <c:v>23.21</c:v>
                </c:pt>
                <c:pt idx="181">
                  <c:v>24</c:v>
                </c:pt>
                <c:pt idx="182">
                  <c:v>20.59</c:v>
                </c:pt>
                <c:pt idx="183">
                  <c:v>23.89</c:v>
                </c:pt>
                <c:pt idx="184">
                  <c:v>23.49</c:v>
                </c:pt>
                <c:pt idx="185">
                  <c:v>22.82</c:v>
                </c:pt>
                <c:pt idx="186">
                  <c:v>23.4</c:v>
                </c:pt>
                <c:pt idx="187">
                  <c:v>26.07</c:v>
                </c:pt>
                <c:pt idx="188">
                  <c:v>20.16</c:v>
                </c:pt>
                <c:pt idx="189">
                  <c:v>21.88</c:v>
                </c:pt>
                <c:pt idx="190">
                  <c:v>23.54</c:v>
                </c:pt>
                <c:pt idx="191">
                  <c:v>23.6</c:v>
                </c:pt>
                <c:pt idx="192">
                  <c:v>23.58</c:v>
                </c:pt>
                <c:pt idx="193">
                  <c:v>26.2</c:v>
                </c:pt>
                <c:pt idx="194">
                  <c:v>25.3</c:v>
                </c:pt>
                <c:pt idx="195">
                  <c:v>23.37</c:v>
                </c:pt>
                <c:pt idx="196">
                  <c:v>23.85</c:v>
                </c:pt>
                <c:pt idx="197">
                  <c:v>23.51</c:v>
                </c:pt>
                <c:pt idx="198">
                  <c:v>23.15</c:v>
                </c:pt>
                <c:pt idx="199">
                  <c:v>22.78</c:v>
                </c:pt>
                <c:pt idx="200">
                  <c:v>23.55</c:v>
                </c:pt>
                <c:pt idx="201">
                  <c:v>24.23</c:v>
                </c:pt>
                <c:pt idx="202">
                  <c:v>30.8</c:v>
                </c:pt>
                <c:pt idx="203">
                  <c:v>32.17</c:v>
                </c:pt>
                <c:pt idx="204">
                  <c:v>23.09</c:v>
                </c:pt>
                <c:pt idx="205">
                  <c:v>23.36</c:v>
                </c:pt>
                <c:pt idx="206">
                  <c:v>24.77</c:v>
                </c:pt>
                <c:pt idx="207">
                  <c:v>23.54</c:v>
                </c:pt>
                <c:pt idx="208">
                  <c:v>26.66</c:v>
                </c:pt>
                <c:pt idx="209">
                  <c:v>26.07</c:v>
                </c:pt>
                <c:pt idx="210">
                  <c:v>23.49</c:v>
                </c:pt>
                <c:pt idx="211">
                  <c:v>22.93</c:v>
                </c:pt>
                <c:pt idx="212">
                  <c:v>21.46</c:v>
                </c:pt>
                <c:pt idx="213">
                  <c:v>22.57</c:v>
                </c:pt>
                <c:pt idx="214">
                  <c:v>23.21</c:v>
                </c:pt>
                <c:pt idx="215">
                  <c:v>24.4</c:v>
                </c:pt>
                <c:pt idx="216">
                  <c:v>19.420000000000002</c:v>
                </c:pt>
                <c:pt idx="217">
                  <c:v>23.03</c:v>
                </c:pt>
                <c:pt idx="218">
                  <c:v>23.71</c:v>
                </c:pt>
                <c:pt idx="219">
                  <c:v>21.9</c:v>
                </c:pt>
                <c:pt idx="220">
                  <c:v>23.92</c:v>
                </c:pt>
                <c:pt idx="221">
                  <c:v>25.39</c:v>
                </c:pt>
                <c:pt idx="222">
                  <c:v>22.71</c:v>
                </c:pt>
                <c:pt idx="223">
                  <c:v>23.86</c:v>
                </c:pt>
                <c:pt idx="224">
                  <c:v>22.84</c:v>
                </c:pt>
                <c:pt idx="225">
                  <c:v>24.92</c:v>
                </c:pt>
                <c:pt idx="226">
                  <c:v>25.05</c:v>
                </c:pt>
                <c:pt idx="227">
                  <c:v>31.28</c:v>
                </c:pt>
              </c:numCache>
            </c:numRef>
          </c:yVal>
        </c:ser>
        <c:axId val="122597376"/>
        <c:axId val="122599296"/>
        <c:extLst>
          <c:ext xmlns:c15="http://schemas.microsoft.com/office/drawing/2012/chart" uri="{02D57815-91ED-43cb-92C2-25804820EDAC}">
            <c15:filteredScatterSeries>
              <c15:ser>
                <c:idx val="2"/>
                <c:order val="2"/>
                <c:tx>
                  <c:strRef>
                    <c:extLst>
                      <c:ext uri="{02D57815-91ED-43cb-92C2-25804820EDAC}">
                        <c15:formulaRef>
                          <c15:sqref>竖屏直播!$C$9</c15:sqref>
                        </c15:formulaRef>
                      </c:ext>
                    </c:extLst>
                    <c:strCache>
                      <c:ptCount val="1"/>
                      <c:pt idx="0">
                        <c:v>应用占用内存PSS(MB)</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yVal>
                  <c:numRef>
                    <c:extLst>
                      <c:ext uri="{02D57815-91ED-43cb-92C2-25804820EDAC}">
                        <c15:formulaRef>
                          <c15:sqref>竖屏直播!$C$10:$C$274</c15:sqref>
                        </c15:formulaRef>
                      </c:ext>
                    </c:extLst>
                    <c:numCache>
                      <c:formatCode>General</c:formatCode>
                      <c:ptCount val="265"/>
                      <c:pt idx="0">
                        <c:v>134.54</c:v>
                      </c:pt>
                      <c:pt idx="1">
                        <c:v>134.97</c:v>
                      </c:pt>
                      <c:pt idx="2">
                        <c:v>135.05000000000001</c:v>
                      </c:pt>
                      <c:pt idx="3">
                        <c:v>131.11000000000001</c:v>
                      </c:pt>
                      <c:pt idx="4">
                        <c:v>133.49</c:v>
                      </c:pt>
                      <c:pt idx="5">
                        <c:v>133.78</c:v>
                      </c:pt>
                      <c:pt idx="6">
                        <c:v>133.94</c:v>
                      </c:pt>
                      <c:pt idx="7">
                        <c:v>134.34</c:v>
                      </c:pt>
                      <c:pt idx="8">
                        <c:v>134.37</c:v>
                      </c:pt>
                      <c:pt idx="9">
                        <c:v>134.4</c:v>
                      </c:pt>
                      <c:pt idx="10">
                        <c:v>133.63999999999999</c:v>
                      </c:pt>
                      <c:pt idx="11">
                        <c:v>133.75</c:v>
                      </c:pt>
                      <c:pt idx="12">
                        <c:v>133.83000000000001</c:v>
                      </c:pt>
                      <c:pt idx="13">
                        <c:v>135.36000000000001</c:v>
                      </c:pt>
                      <c:pt idx="14">
                        <c:v>135.38999999999999</c:v>
                      </c:pt>
                      <c:pt idx="15">
                        <c:v>135.43</c:v>
                      </c:pt>
                      <c:pt idx="16">
                        <c:v>135.91999999999999</c:v>
                      </c:pt>
                      <c:pt idx="17">
                        <c:v>133.58000000000001</c:v>
                      </c:pt>
                      <c:pt idx="18">
                        <c:v>133.66999999999999</c:v>
                      </c:pt>
                      <c:pt idx="19">
                        <c:v>134.09</c:v>
                      </c:pt>
                      <c:pt idx="20">
                        <c:v>135.52000000000001</c:v>
                      </c:pt>
                      <c:pt idx="21">
                        <c:v>135.79</c:v>
                      </c:pt>
                      <c:pt idx="22">
                        <c:v>135.34</c:v>
                      </c:pt>
                      <c:pt idx="23">
                        <c:v>135.77000000000001</c:v>
                      </c:pt>
                      <c:pt idx="24">
                        <c:v>135.81</c:v>
                      </c:pt>
                      <c:pt idx="25">
                        <c:v>134.1</c:v>
                      </c:pt>
                      <c:pt idx="26">
                        <c:v>137.71</c:v>
                      </c:pt>
                      <c:pt idx="27">
                        <c:v>137.33000000000001</c:v>
                      </c:pt>
                      <c:pt idx="28">
                        <c:v>137.35</c:v>
                      </c:pt>
                      <c:pt idx="29">
                        <c:v>133</c:v>
                      </c:pt>
                      <c:pt idx="30">
                        <c:v>132.26</c:v>
                      </c:pt>
                      <c:pt idx="31">
                        <c:v>130.26</c:v>
                      </c:pt>
                      <c:pt idx="32">
                        <c:v>131.79</c:v>
                      </c:pt>
                      <c:pt idx="33">
                        <c:v>131.9</c:v>
                      </c:pt>
                      <c:pt idx="34">
                        <c:v>132</c:v>
                      </c:pt>
                      <c:pt idx="35">
                        <c:v>131.9</c:v>
                      </c:pt>
                      <c:pt idx="36">
                        <c:v>131.94</c:v>
                      </c:pt>
                      <c:pt idx="37">
                        <c:v>131.97</c:v>
                      </c:pt>
                      <c:pt idx="38">
                        <c:v>132.05000000000001</c:v>
                      </c:pt>
                      <c:pt idx="39">
                        <c:v>131.62</c:v>
                      </c:pt>
                      <c:pt idx="40">
                        <c:v>131.69999999999999</c:v>
                      </c:pt>
                      <c:pt idx="41">
                        <c:v>131.81</c:v>
                      </c:pt>
                      <c:pt idx="42">
                        <c:v>132.66</c:v>
                      </c:pt>
                      <c:pt idx="43">
                        <c:v>132.68</c:v>
                      </c:pt>
                      <c:pt idx="44">
                        <c:v>132.72</c:v>
                      </c:pt>
                      <c:pt idx="45">
                        <c:v>130.76</c:v>
                      </c:pt>
                      <c:pt idx="46">
                        <c:v>130.82</c:v>
                      </c:pt>
                      <c:pt idx="47">
                        <c:v>130.86000000000001</c:v>
                      </c:pt>
                      <c:pt idx="48">
                        <c:v>132.35</c:v>
                      </c:pt>
                      <c:pt idx="49">
                        <c:v>132.44</c:v>
                      </c:pt>
                      <c:pt idx="50">
                        <c:v>131.94999999999999</c:v>
                      </c:pt>
                      <c:pt idx="51">
                        <c:v>132.12</c:v>
                      </c:pt>
                      <c:pt idx="52">
                        <c:v>132.15</c:v>
                      </c:pt>
                      <c:pt idx="53">
                        <c:v>129.49</c:v>
                      </c:pt>
                      <c:pt idx="54">
                        <c:v>131.1</c:v>
                      </c:pt>
                      <c:pt idx="55">
                        <c:v>131.22</c:v>
                      </c:pt>
                      <c:pt idx="56">
                        <c:v>131.53</c:v>
                      </c:pt>
                      <c:pt idx="57">
                        <c:v>132.1</c:v>
                      </c:pt>
                      <c:pt idx="58">
                        <c:v>133.27000000000001</c:v>
                      </c:pt>
                      <c:pt idx="59">
                        <c:v>133.38999999999999</c:v>
                      </c:pt>
                      <c:pt idx="60">
                        <c:v>133.49</c:v>
                      </c:pt>
                      <c:pt idx="61">
                        <c:v>135.21</c:v>
                      </c:pt>
                      <c:pt idx="62">
                        <c:v>135.34</c:v>
                      </c:pt>
                      <c:pt idx="63">
                        <c:v>135.41</c:v>
                      </c:pt>
                      <c:pt idx="64">
                        <c:v>137.16999999999999</c:v>
                      </c:pt>
                      <c:pt idx="65">
                        <c:v>136.49</c:v>
                      </c:pt>
                      <c:pt idx="66">
                        <c:v>136.52000000000001</c:v>
                      </c:pt>
                      <c:pt idx="67">
                        <c:v>136.66</c:v>
                      </c:pt>
                      <c:pt idx="68">
                        <c:v>136.71</c:v>
                      </c:pt>
                      <c:pt idx="69">
                        <c:v>130.12</c:v>
                      </c:pt>
                      <c:pt idx="70">
                        <c:v>130.22999999999999</c:v>
                      </c:pt>
                      <c:pt idx="71">
                        <c:v>131.66999999999999</c:v>
                      </c:pt>
                      <c:pt idx="72">
                        <c:v>131.74</c:v>
                      </c:pt>
                      <c:pt idx="73">
                        <c:v>131.85</c:v>
                      </c:pt>
                      <c:pt idx="74">
                        <c:v>133.49</c:v>
                      </c:pt>
                      <c:pt idx="75">
                        <c:v>133.61000000000001</c:v>
                      </c:pt>
                      <c:pt idx="76">
                        <c:v>133.69</c:v>
                      </c:pt>
                      <c:pt idx="77">
                        <c:v>135.38999999999999</c:v>
                      </c:pt>
                      <c:pt idx="78">
                        <c:v>135.47</c:v>
                      </c:pt>
                      <c:pt idx="79">
                        <c:v>135.87</c:v>
                      </c:pt>
                      <c:pt idx="80">
                        <c:v>137.53</c:v>
                      </c:pt>
                      <c:pt idx="81">
                        <c:v>136.72999999999999</c:v>
                      </c:pt>
                      <c:pt idx="82">
                        <c:v>136.76</c:v>
                      </c:pt>
                      <c:pt idx="83">
                        <c:v>136.91</c:v>
                      </c:pt>
                      <c:pt idx="84">
                        <c:v>136.94999999999999</c:v>
                      </c:pt>
                      <c:pt idx="85">
                        <c:v>130.66999999999999</c:v>
                      </c:pt>
                      <c:pt idx="86">
                        <c:v>130.71</c:v>
                      </c:pt>
                      <c:pt idx="87">
                        <c:v>131.96</c:v>
                      </c:pt>
                      <c:pt idx="88">
                        <c:v>132.07</c:v>
                      </c:pt>
                      <c:pt idx="89">
                        <c:v>132.13999999999999</c:v>
                      </c:pt>
                      <c:pt idx="90">
                        <c:v>133.75</c:v>
                      </c:pt>
                      <c:pt idx="91">
                        <c:v>133.85</c:v>
                      </c:pt>
                      <c:pt idx="92">
                        <c:v>133.96</c:v>
                      </c:pt>
                      <c:pt idx="93">
                        <c:v>135.63</c:v>
                      </c:pt>
                      <c:pt idx="94">
                        <c:v>135.74</c:v>
                      </c:pt>
                      <c:pt idx="95">
                        <c:v>135.86000000000001</c:v>
                      </c:pt>
                      <c:pt idx="96">
                        <c:v>137.51</c:v>
                      </c:pt>
                      <c:pt idx="97">
                        <c:v>136.66999999999999</c:v>
                      </c:pt>
                      <c:pt idx="98">
                        <c:v>136.69999999999999</c:v>
                      </c:pt>
                      <c:pt idx="99">
                        <c:v>136.83000000000001</c:v>
                      </c:pt>
                      <c:pt idx="100">
                        <c:v>136.88999999999999</c:v>
                      </c:pt>
                      <c:pt idx="101">
                        <c:v>130.88</c:v>
                      </c:pt>
                      <c:pt idx="102">
                        <c:v>130.93</c:v>
                      </c:pt>
                      <c:pt idx="103">
                        <c:v>132.06</c:v>
                      </c:pt>
                      <c:pt idx="104">
                        <c:v>132.16999999999999</c:v>
                      </c:pt>
                      <c:pt idx="105">
                        <c:v>132.24</c:v>
                      </c:pt>
                      <c:pt idx="106">
                        <c:v>133.88</c:v>
                      </c:pt>
                      <c:pt idx="107">
                        <c:v>134.03</c:v>
                      </c:pt>
                      <c:pt idx="108">
                        <c:v>134.13999999999999</c:v>
                      </c:pt>
                      <c:pt idx="109">
                        <c:v>135.78</c:v>
                      </c:pt>
                      <c:pt idx="110">
                        <c:v>135.88999999999999</c:v>
                      </c:pt>
                      <c:pt idx="111">
                        <c:v>135.99</c:v>
                      </c:pt>
                      <c:pt idx="112">
                        <c:v>137.68</c:v>
                      </c:pt>
                      <c:pt idx="113">
                        <c:v>136.79</c:v>
                      </c:pt>
                      <c:pt idx="114">
                        <c:v>136.74</c:v>
                      </c:pt>
                      <c:pt idx="115">
                        <c:v>136.91</c:v>
                      </c:pt>
                      <c:pt idx="116">
                        <c:v>130.94999999999999</c:v>
                      </c:pt>
                      <c:pt idx="117">
                        <c:v>131</c:v>
                      </c:pt>
                      <c:pt idx="118">
                        <c:v>131.11000000000001</c:v>
                      </c:pt>
                      <c:pt idx="119">
                        <c:v>132.07</c:v>
                      </c:pt>
                      <c:pt idx="120">
                        <c:v>132.13999999999999</c:v>
                      </c:pt>
                      <c:pt idx="121">
                        <c:v>132.24</c:v>
                      </c:pt>
                      <c:pt idx="122">
                        <c:v>133.76</c:v>
                      </c:pt>
                      <c:pt idx="123">
                        <c:v>133.87</c:v>
                      </c:pt>
                      <c:pt idx="124">
                        <c:v>133.96</c:v>
                      </c:pt>
                      <c:pt idx="125">
                        <c:v>135.65</c:v>
                      </c:pt>
                      <c:pt idx="126">
                        <c:v>135.72999999999999</c:v>
                      </c:pt>
                      <c:pt idx="127">
                        <c:v>135.86000000000001</c:v>
                      </c:pt>
                      <c:pt idx="128">
                        <c:v>136.55000000000001</c:v>
                      </c:pt>
                      <c:pt idx="129">
                        <c:v>136.57</c:v>
                      </c:pt>
                      <c:pt idx="130">
                        <c:v>136.6</c:v>
                      </c:pt>
                      <c:pt idx="131">
                        <c:v>136.88999999999999</c:v>
                      </c:pt>
                      <c:pt idx="132">
                        <c:v>132.08000000000001</c:v>
                      </c:pt>
                      <c:pt idx="133">
                        <c:v>132.15</c:v>
                      </c:pt>
                      <c:pt idx="134">
                        <c:v>132.19999999999999</c:v>
                      </c:pt>
                      <c:pt idx="135">
                        <c:v>133.41999999999999</c:v>
                      </c:pt>
                      <c:pt idx="136">
                        <c:v>133.53</c:v>
                      </c:pt>
                      <c:pt idx="137">
                        <c:v>133.6</c:v>
                      </c:pt>
                      <c:pt idx="138">
                        <c:v>135.26</c:v>
                      </c:pt>
                      <c:pt idx="139">
                        <c:v>135.34</c:v>
                      </c:pt>
                      <c:pt idx="140">
                        <c:v>135.47</c:v>
                      </c:pt>
                      <c:pt idx="141">
                        <c:v>137.1</c:v>
                      </c:pt>
                      <c:pt idx="142">
                        <c:v>137.24</c:v>
                      </c:pt>
                      <c:pt idx="143">
                        <c:v>137.33000000000001</c:v>
                      </c:pt>
                      <c:pt idx="144">
                        <c:v>136.99</c:v>
                      </c:pt>
                      <c:pt idx="145">
                        <c:v>137.02000000000001</c:v>
                      </c:pt>
                      <c:pt idx="146">
                        <c:v>137.06</c:v>
                      </c:pt>
                      <c:pt idx="147">
                        <c:v>137.18</c:v>
                      </c:pt>
                      <c:pt idx="148">
                        <c:v>132.31</c:v>
                      </c:pt>
                      <c:pt idx="149">
                        <c:v>132.36000000000001</c:v>
                      </c:pt>
                      <c:pt idx="150">
                        <c:v>132.47</c:v>
                      </c:pt>
                      <c:pt idx="151">
                        <c:v>133.44999999999999</c:v>
                      </c:pt>
                      <c:pt idx="152">
                        <c:v>133.52000000000001</c:v>
                      </c:pt>
                      <c:pt idx="153">
                        <c:v>133.63</c:v>
                      </c:pt>
                      <c:pt idx="154">
                        <c:v>135.16999999999999</c:v>
                      </c:pt>
                      <c:pt idx="155">
                        <c:v>135.28</c:v>
                      </c:pt>
                      <c:pt idx="156">
                        <c:v>135.36000000000001</c:v>
                      </c:pt>
                      <c:pt idx="157">
                        <c:v>137.02000000000001</c:v>
                      </c:pt>
                      <c:pt idx="158">
                        <c:v>137.09</c:v>
                      </c:pt>
                      <c:pt idx="159">
                        <c:v>137.22999999999999</c:v>
                      </c:pt>
                      <c:pt idx="160">
                        <c:v>136.58000000000001</c:v>
                      </c:pt>
                      <c:pt idx="161">
                        <c:v>136.61000000000001</c:v>
                      </c:pt>
                      <c:pt idx="162">
                        <c:v>136.63</c:v>
                      </c:pt>
                      <c:pt idx="163">
                        <c:v>132.02000000000001</c:v>
                      </c:pt>
                      <c:pt idx="164">
                        <c:v>132.76</c:v>
                      </c:pt>
                      <c:pt idx="165">
                        <c:v>132.82</c:v>
                      </c:pt>
                      <c:pt idx="166">
                        <c:v>132.88</c:v>
                      </c:pt>
                      <c:pt idx="167">
                        <c:v>133.97</c:v>
                      </c:pt>
                      <c:pt idx="168">
                        <c:v>134.06</c:v>
                      </c:pt>
                      <c:pt idx="169">
                        <c:v>134.18</c:v>
                      </c:pt>
                      <c:pt idx="170">
                        <c:v>135.81</c:v>
                      </c:pt>
                      <c:pt idx="171">
                        <c:v>135.88</c:v>
                      </c:pt>
                      <c:pt idx="172">
                        <c:v>136</c:v>
                      </c:pt>
                      <c:pt idx="173">
                        <c:v>137.62</c:v>
                      </c:pt>
                      <c:pt idx="174">
                        <c:v>137.69999999999999</c:v>
                      </c:pt>
                      <c:pt idx="175">
                        <c:v>136.91</c:v>
                      </c:pt>
                      <c:pt idx="176">
                        <c:v>137.08000000000001</c:v>
                      </c:pt>
                      <c:pt idx="177">
                        <c:v>137.11000000000001</c:v>
                      </c:pt>
                      <c:pt idx="178">
                        <c:v>137.13999999999999</c:v>
                      </c:pt>
                      <c:pt idx="179">
                        <c:v>132.34</c:v>
                      </c:pt>
                      <c:pt idx="180">
                        <c:v>133.13999999999999</c:v>
                      </c:pt>
                      <c:pt idx="181">
                        <c:v>133.19999999999999</c:v>
                      </c:pt>
                      <c:pt idx="182">
                        <c:v>133.26</c:v>
                      </c:pt>
                      <c:pt idx="183">
                        <c:v>134.24</c:v>
                      </c:pt>
                      <c:pt idx="184">
                        <c:v>134.30000000000001</c:v>
                      </c:pt>
                      <c:pt idx="185">
                        <c:v>134.44999999999999</c:v>
                      </c:pt>
                      <c:pt idx="186">
                        <c:v>136.01</c:v>
                      </c:pt>
                      <c:pt idx="187">
                        <c:v>136.09</c:v>
                      </c:pt>
                      <c:pt idx="188">
                        <c:v>136.19999999999999</c:v>
                      </c:pt>
                      <c:pt idx="189">
                        <c:v>137.82</c:v>
                      </c:pt>
                      <c:pt idx="190">
                        <c:v>137.96</c:v>
                      </c:pt>
                      <c:pt idx="191">
                        <c:v>137.1</c:v>
                      </c:pt>
                      <c:pt idx="192">
                        <c:v>137.29</c:v>
                      </c:pt>
                      <c:pt idx="193">
                        <c:v>137.32</c:v>
                      </c:pt>
                      <c:pt idx="194">
                        <c:v>132.46</c:v>
                      </c:pt>
                      <c:pt idx="195">
                        <c:v>132.5</c:v>
                      </c:pt>
                      <c:pt idx="196">
                        <c:v>133.36000000000001</c:v>
                      </c:pt>
                      <c:pt idx="197">
                        <c:v>133.41</c:v>
                      </c:pt>
                      <c:pt idx="198">
                        <c:v>133.46</c:v>
                      </c:pt>
                      <c:pt idx="199">
                        <c:v>134.24</c:v>
                      </c:pt>
                      <c:pt idx="200">
                        <c:v>134.5</c:v>
                      </c:pt>
                      <c:pt idx="201">
                        <c:v>134.6</c:v>
                      </c:pt>
                      <c:pt idx="202">
                        <c:v>134.72</c:v>
                      </c:pt>
                      <c:pt idx="203">
                        <c:v>136.25</c:v>
                      </c:pt>
                      <c:pt idx="204">
                        <c:v>136.32</c:v>
                      </c:pt>
                      <c:pt idx="205">
                        <c:v>136.44999999999999</c:v>
                      </c:pt>
                      <c:pt idx="206">
                        <c:v>137.19</c:v>
                      </c:pt>
                      <c:pt idx="207">
                        <c:v>137.22</c:v>
                      </c:pt>
                      <c:pt idx="208">
                        <c:v>137.25</c:v>
                      </c:pt>
                      <c:pt idx="209">
                        <c:v>137.41</c:v>
                      </c:pt>
                      <c:pt idx="210">
                        <c:v>132.59</c:v>
                      </c:pt>
                      <c:pt idx="211">
                        <c:v>132.69</c:v>
                      </c:pt>
                      <c:pt idx="212">
                        <c:v>133.53</c:v>
                      </c:pt>
                      <c:pt idx="213">
                        <c:v>133.57</c:v>
                      </c:pt>
                      <c:pt idx="214">
                        <c:v>133.61000000000001</c:v>
                      </c:pt>
                      <c:pt idx="215">
                        <c:v>134.01</c:v>
                      </c:pt>
                      <c:pt idx="216">
                        <c:v>134.66</c:v>
                      </c:pt>
                      <c:pt idx="217">
                        <c:v>134.71</c:v>
                      </c:pt>
                      <c:pt idx="218">
                        <c:v>134.75</c:v>
                      </c:pt>
                      <c:pt idx="219">
                        <c:v>136.22999999999999</c:v>
                      </c:pt>
                      <c:pt idx="220">
                        <c:v>136.29</c:v>
                      </c:pt>
                      <c:pt idx="221">
                        <c:v>136.43</c:v>
                      </c:pt>
                      <c:pt idx="222">
                        <c:v>137.16</c:v>
                      </c:pt>
                      <c:pt idx="223">
                        <c:v>137.18</c:v>
                      </c:pt>
                      <c:pt idx="224">
                        <c:v>137.21</c:v>
                      </c:pt>
                      <c:pt idx="225">
                        <c:v>137.38999999999999</c:v>
                      </c:pt>
                      <c:pt idx="226">
                        <c:v>132.75</c:v>
                      </c:pt>
                      <c:pt idx="227">
                        <c:v>132.79</c:v>
                      </c:pt>
                      <c:pt idx="228">
                        <c:v>133.63</c:v>
                      </c:pt>
                      <c:pt idx="229">
                        <c:v>133.66999999999999</c:v>
                      </c:pt>
                      <c:pt idx="230">
                        <c:v>133.72999999999999</c:v>
                      </c:pt>
                      <c:pt idx="231">
                        <c:v>134.04</c:v>
                      </c:pt>
                      <c:pt idx="232">
                        <c:v>134.79</c:v>
                      </c:pt>
                      <c:pt idx="233">
                        <c:v>134.82</c:v>
                      </c:pt>
                      <c:pt idx="234">
                        <c:v>134.88</c:v>
                      </c:pt>
                      <c:pt idx="235">
                        <c:v>136.28</c:v>
                      </c:pt>
                      <c:pt idx="236">
                        <c:v>136.4</c:v>
                      </c:pt>
                      <c:pt idx="237">
                        <c:v>136.49</c:v>
                      </c:pt>
                      <c:pt idx="238">
                        <c:v>137.24</c:v>
                      </c:pt>
                      <c:pt idx="239">
                        <c:v>137.27000000000001</c:v>
                      </c:pt>
                      <c:pt idx="240">
                        <c:v>136.86000000000001</c:v>
                      </c:pt>
                      <c:pt idx="241">
                        <c:v>136.88</c:v>
                      </c:pt>
                      <c:pt idx="242">
                        <c:v>131.78</c:v>
                      </c:pt>
                      <c:pt idx="243">
                        <c:v>139.12</c:v>
                      </c:pt>
                      <c:pt idx="244">
                        <c:v>139.55000000000001</c:v>
                      </c:pt>
                      <c:pt idx="245">
                        <c:v>139.85</c:v>
                      </c:pt>
                      <c:pt idx="246">
                        <c:v>141.94999999999999</c:v>
                      </c:pt>
                      <c:pt idx="247">
                        <c:v>142.13</c:v>
                      </c:pt>
                      <c:pt idx="248">
                        <c:v>142.22999999999999</c:v>
                      </c:pt>
                      <c:pt idx="249">
                        <c:v>142.68</c:v>
                      </c:pt>
                      <c:pt idx="250">
                        <c:v>142.71</c:v>
                      </c:pt>
                      <c:pt idx="251">
                        <c:v>142.74</c:v>
                      </c:pt>
                      <c:pt idx="252">
                        <c:v>143.08000000000001</c:v>
                      </c:pt>
                      <c:pt idx="253">
                        <c:v>136.46</c:v>
                      </c:pt>
                      <c:pt idx="254">
                        <c:v>136.51</c:v>
                      </c:pt>
                      <c:pt idx="255">
                        <c:v>136.83000000000001</c:v>
                      </c:pt>
                      <c:pt idx="256">
                        <c:v>137.79</c:v>
                      </c:pt>
                      <c:pt idx="257">
                        <c:v>137.84</c:v>
                      </c:pt>
                      <c:pt idx="258">
                        <c:v>137.99</c:v>
                      </c:pt>
                      <c:pt idx="259">
                        <c:v>139.32</c:v>
                      </c:pt>
                      <c:pt idx="260">
                        <c:v>139.44999999999999</c:v>
                      </c:pt>
                      <c:pt idx="261">
                        <c:v>139.54</c:v>
                      </c:pt>
                      <c:pt idx="262">
                        <c:v>141.34</c:v>
                      </c:pt>
                      <c:pt idx="263">
                        <c:v>141.47</c:v>
                      </c:pt>
                      <c:pt idx="264">
                        <c:v>141.6</c:v>
                      </c:pt>
                    </c:numCache>
                  </c:numRef>
                </c:yVal>
                <c:smooth val="0"/>
              </c15:ser>
            </c15:filteredScatterSeries>
          </c:ext>
        </c:extLst>
      </c:scatterChart>
      <c:valAx>
        <c:axId val="122597376"/>
        <c:scaling>
          <c:orientation val="minMax"/>
          <c:max val="200"/>
        </c:scaling>
        <c:axPos val="b"/>
        <c:majorGridlines>
          <c:spPr>
            <a:ln w="9525" cap="flat" cmpd="sng" algn="ctr">
              <a:solidFill>
                <a:schemeClr val="tx1">
                  <a:lumMod val="15000"/>
                  <a:lumOff val="85000"/>
                </a:schemeClr>
              </a:solidFill>
              <a:round/>
            </a:ln>
            <a:effectLst/>
          </c:spPr>
        </c:majorGridlines>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2599296"/>
        <c:crosses val="autoZero"/>
        <c:crossBetween val="midCat"/>
        <c:majorUnit val="50"/>
        <c:minorUnit val="1"/>
      </c:valAx>
      <c:valAx>
        <c:axId val="122599296"/>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2597376"/>
        <c:crosses val="autoZero"/>
        <c:crossBetween val="midCat"/>
        <c:majorUnit val="20"/>
      </c:valAx>
      <c:spPr>
        <a:noFill/>
        <a:ln>
          <a:noFill/>
        </a:ln>
        <a:effectLst/>
      </c:spPr>
    </c:plotArea>
    <c:legend>
      <c:legendPos val="b"/>
      <c:layout>
        <c:manualLayout>
          <c:xMode val="edge"/>
          <c:yMode val="edge"/>
          <c:x val="0.17497484689413895"/>
          <c:y val="0.89182616596002084"/>
          <c:w val="0.6500500874890669"/>
          <c:h val="0.10817383403997577"/>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278" l="0.70000000000000062" r="0.70000000000000062" t="0.750000000000002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chart>
    <c:title>
      <c:tx>
        <c:rich>
          <a:bodyPr rot="0" vert="horz"/>
          <a:lstStyle/>
          <a:p>
            <a:pPr>
              <a:defRPr/>
            </a:pPr>
            <a:r>
              <a:rPr lang="zh-CN"/>
              <a:t>缺陷</a:t>
            </a:r>
            <a:r>
              <a:rPr lang="zh-CN" altLang="en-US"/>
              <a:t>解决</a:t>
            </a:r>
            <a:r>
              <a:rPr lang="zh-CN"/>
              <a:t>周期分布图</a:t>
            </a:r>
          </a:p>
        </c:rich>
      </c:tx>
      <c:layout/>
    </c:title>
    <c:plotArea>
      <c:layout/>
      <c:pieChart>
        <c:varyColors val="1"/>
        <c:ser>
          <c:idx val="0"/>
          <c:order val="0"/>
          <c:dLbls>
            <c:dLblPos val="bestFit"/>
            <c:showVal val="1"/>
            <c:showCatName val="1"/>
            <c:showPercent val="1"/>
            <c:separator>, </c:separator>
            <c:showLeaderLines val="1"/>
          </c:dLbls>
          <c:cat>
            <c:strRef>
              <c:f>项目总体情况!$Z$45:$AE$45</c:f>
              <c:strCache>
                <c:ptCount val="6"/>
                <c:pt idx="0">
                  <c:v>当天</c:v>
                </c:pt>
                <c:pt idx="1">
                  <c:v>1D</c:v>
                </c:pt>
                <c:pt idx="2">
                  <c:v>2D</c:v>
                </c:pt>
                <c:pt idx="3">
                  <c:v>3D</c:v>
                </c:pt>
                <c:pt idx="4">
                  <c:v>4D+</c:v>
                </c:pt>
                <c:pt idx="5">
                  <c:v>未解决</c:v>
                </c:pt>
              </c:strCache>
            </c:strRef>
          </c:cat>
          <c:val>
            <c:numRef>
              <c:f>项目总体情况!$Z$46:$AE$46</c:f>
              <c:numCache>
                <c:formatCode>General</c:formatCode>
                <c:ptCount val="6"/>
                <c:pt idx="0">
                  <c:v>71</c:v>
                </c:pt>
                <c:pt idx="1">
                  <c:v>25</c:v>
                </c:pt>
                <c:pt idx="2">
                  <c:v>10</c:v>
                </c:pt>
                <c:pt idx="3">
                  <c:v>8</c:v>
                </c:pt>
                <c:pt idx="4">
                  <c:v>5</c:v>
                </c:pt>
                <c:pt idx="5">
                  <c:v>21</c:v>
                </c:pt>
              </c:numCache>
            </c:numRef>
          </c:val>
          <c:extLst>
            <c:ext xmlns:c15="http://schemas.microsoft.com/office/drawing/2012/chart" uri="{02D57815-91ED-43cb-92C2-25804820EDAC}">
              <c15:categoryFilterExceptions>
                <c15:categoryFilterException>
                  <c15:sqref>项目总体情况!$AF$39</c15:sqref>
                  <c15:spPr xmlns:c15="http://schemas.microsoft.com/office/drawing/2012/chart">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15:spPr>
                  <c15:bubble3D val="0"/>
                </c15:categoryFilterException>
                <c15:categoryFilterException>
                  <c15:sqref>项目总体情况!$AG$39</c15:sqref>
                  <c15:spPr xmlns:c15="http://schemas.microsoft.com/office/drawing/2012/chart">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15:spPr>
                  <c15:bubble3D val="0"/>
                </c15:categoryFilterException>
                <c15:categoryFilterException>
                  <c15:sqref>项目总体情况!$AH$39</c15:sqref>
                  <c15:spPr xmlns:c15="http://schemas.microsoft.com/office/drawing/2012/chart">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15:spPr>
                  <c15:bubble3D val="0"/>
                </c15:categoryFilterException>
                <c15:categoryFilterException>
                  <c15:sqref>项目总体情况!$AI$39</c15:sqref>
                  <c15:spPr xmlns:c15="http://schemas.microsoft.com/office/drawing/2012/chart">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15:spPr>
                  <c15:bubble3D val="0"/>
                </c15:categoryFilterException>
                <c15:categoryFilterException>
                  <c15:sqref>项目总体情况!$AJ$39</c15:sqref>
                  <c15:spPr xmlns:c15="http://schemas.microsoft.com/office/drawing/2012/chart">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15:spPr>
                  <c15:bubble3D val="0"/>
                </c15:categoryFilterException>
              </c15:categoryFilterExceptions>
            </c:ext>
          </c:extLst>
        </c:ser>
        <c:dLbls>
          <c:showVal val="1"/>
        </c:dLbls>
        <c:firstSliceAng val="0"/>
      </c:pieChart>
    </c:plotArea>
    <c:legend>
      <c:legendPos val="b"/>
      <c:layout/>
      <c:txPr>
        <a:bodyPr rot="0" vert="horz"/>
        <a:lstStyle/>
        <a:p>
          <a:pPr>
            <a:defRPr/>
          </a:pPr>
          <a:endParaRPr lang="zh-CN"/>
        </a:p>
      </c:txPr>
    </c:legend>
    <c:plotVisOnly val="1"/>
    <c:dispBlanksAs val="zero"/>
  </c:chart>
  <c:printSettings>
    <c:headerFooter alignWithMargins="0"/>
    <c:pageMargins b="1" l="0.750000000000003" r="0.750000000000003"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zh-CN"/>
  <c:style val="4"/>
  <c:chart>
    <c:title>
      <c:tx>
        <c:rich>
          <a:bodyPr rot="0" vert="horz"/>
          <a:lstStyle/>
          <a:p>
            <a:pPr>
              <a:defRPr/>
            </a:pPr>
            <a:r>
              <a:rPr lang="zh-CN"/>
              <a:t>各轮次缺陷累计提交与关闭数对比图</a:t>
            </a:r>
          </a:p>
        </c:rich>
      </c:tx>
      <c:layout>
        <c:manualLayout>
          <c:xMode val="edge"/>
          <c:yMode val="edge"/>
          <c:x val="0.35664582606885781"/>
          <c:y val="3.6912751677852351E-2"/>
        </c:manualLayout>
      </c:layout>
    </c:title>
    <c:plotArea>
      <c:layout>
        <c:manualLayout>
          <c:layoutTarget val="inner"/>
          <c:xMode val="edge"/>
          <c:yMode val="edge"/>
          <c:x val="0.10927835051546392"/>
          <c:y val="0.13087269766001403"/>
          <c:w val="0.85154639175257729"/>
          <c:h val="0.67449774947854102"/>
        </c:manualLayout>
      </c:layout>
      <c:lineChart>
        <c:grouping val="standard"/>
        <c:ser>
          <c:idx val="0"/>
          <c:order val="0"/>
          <c:tx>
            <c:strRef>
              <c:f>项目总体情况!$V$2</c:f>
              <c:strCache>
                <c:ptCount val="1"/>
                <c:pt idx="0">
                  <c:v>累计提交数</c:v>
                </c:pt>
              </c:strCache>
            </c:strRef>
          </c:tx>
          <c:marker>
            <c:symbol val="none"/>
          </c:marker>
          <c:dLbls>
            <c:txPr>
              <a:bodyPr rot="0" vert="horz"/>
              <a:lstStyle/>
              <a:p>
                <a:pPr>
                  <a:defRPr/>
                </a:pPr>
                <a:endParaRPr lang="zh-CN"/>
              </a:p>
            </c:txPr>
            <c:dLblPos val="t"/>
            <c:showVal val="1"/>
            <c:extLst>
              <c:ext xmlns:c15="http://schemas.microsoft.com/office/drawing/2012/chart" uri="{CE6537A1-D6FC-4f65-9D91-7224C49458BB}">
                <c15:layout/>
                <c15:showLeaderLines val="1"/>
                <c15:leaderLines>
                  <c:spPr>
                    <a:ln w="6350" cap="flat" cmpd="sng" algn="ctr">
                      <a:solidFill>
                        <a:schemeClr val="tx1"/>
                      </a:solidFill>
                      <a:prstDash val="solid"/>
                      <a:round/>
                    </a:ln>
                    <a:effectLst/>
                  </c:spPr>
                </c15:leaderLines>
              </c:ext>
            </c:extLst>
          </c:dLbls>
          <c:cat>
            <c:strRef>
              <c:f>项目总体情况!$R$3:$R$13</c:f>
              <c:strCache>
                <c:ptCount val="11"/>
                <c:pt idx="0">
                  <c:v>B01</c:v>
                </c:pt>
                <c:pt idx="1">
                  <c:v>B02</c:v>
                </c:pt>
                <c:pt idx="2">
                  <c:v>B03</c:v>
                </c:pt>
                <c:pt idx="3">
                  <c:v>B04</c:v>
                </c:pt>
                <c:pt idx="4">
                  <c:v>B05</c:v>
                </c:pt>
                <c:pt idx="5">
                  <c:v>B06</c:v>
                </c:pt>
                <c:pt idx="6">
                  <c:v>B07</c:v>
                </c:pt>
                <c:pt idx="7">
                  <c:v>B08</c:v>
                </c:pt>
                <c:pt idx="8">
                  <c:v>B09</c:v>
                </c:pt>
                <c:pt idx="9">
                  <c:v>B10</c:v>
                </c:pt>
                <c:pt idx="10">
                  <c:v>B11</c:v>
                </c:pt>
              </c:strCache>
            </c:strRef>
          </c:cat>
          <c:val>
            <c:numRef>
              <c:f>项目总体情况!$V$3:$V$13</c:f>
              <c:numCache>
                <c:formatCode>General</c:formatCode>
                <c:ptCount val="11"/>
                <c:pt idx="0">
                  <c:v>23</c:v>
                </c:pt>
                <c:pt idx="1">
                  <c:v>29</c:v>
                </c:pt>
                <c:pt idx="2">
                  <c:v>34</c:v>
                </c:pt>
                <c:pt idx="3">
                  <c:v>40</c:v>
                </c:pt>
                <c:pt idx="4">
                  <c:v>55</c:v>
                </c:pt>
                <c:pt idx="5">
                  <c:v>72</c:v>
                </c:pt>
                <c:pt idx="6">
                  <c:v>95</c:v>
                </c:pt>
                <c:pt idx="7">
                  <c:v>104</c:v>
                </c:pt>
                <c:pt idx="8">
                  <c:v>117</c:v>
                </c:pt>
                <c:pt idx="9">
                  <c:v>138</c:v>
                </c:pt>
                <c:pt idx="10">
                  <c:v>140</c:v>
                </c:pt>
              </c:numCache>
            </c:numRef>
          </c:val>
        </c:ser>
        <c:ser>
          <c:idx val="1"/>
          <c:order val="1"/>
          <c:tx>
            <c:strRef>
              <c:f>项目总体情况!$X$2</c:f>
              <c:strCache>
                <c:ptCount val="1"/>
                <c:pt idx="0">
                  <c:v>累计关闭数</c:v>
                </c:pt>
              </c:strCache>
            </c:strRef>
          </c:tx>
          <c:marker>
            <c:symbol val="none"/>
          </c:marker>
          <c:dLbls>
            <c:txPr>
              <a:bodyPr rot="0" vert="horz"/>
              <a:lstStyle/>
              <a:p>
                <a:pPr>
                  <a:defRPr/>
                </a:pPr>
                <a:endParaRPr lang="zh-CN"/>
              </a:p>
            </c:txPr>
            <c:showVal val="1"/>
            <c:extLst>
              <c:ext xmlns:c15="http://schemas.microsoft.com/office/drawing/2012/chart" uri="{CE6537A1-D6FC-4f65-9D91-7224C49458BB}">
                <c15:layout/>
                <c15:showLeaderLines val="1"/>
                <c15:leaderLines>
                  <c:spPr>
                    <a:ln w="6350" cap="flat" cmpd="sng" algn="ctr">
                      <a:solidFill>
                        <a:schemeClr val="tx1"/>
                      </a:solidFill>
                      <a:prstDash val="solid"/>
                      <a:round/>
                    </a:ln>
                    <a:effectLst/>
                  </c:spPr>
                </c15:leaderLines>
              </c:ext>
            </c:extLst>
          </c:dLbls>
          <c:cat>
            <c:strRef>
              <c:f>项目总体情况!$R$3:$R$13</c:f>
              <c:strCache>
                <c:ptCount val="11"/>
                <c:pt idx="0">
                  <c:v>B01</c:v>
                </c:pt>
                <c:pt idx="1">
                  <c:v>B02</c:v>
                </c:pt>
                <c:pt idx="2">
                  <c:v>B03</c:v>
                </c:pt>
                <c:pt idx="3">
                  <c:v>B04</c:v>
                </c:pt>
                <c:pt idx="4">
                  <c:v>B05</c:v>
                </c:pt>
                <c:pt idx="5">
                  <c:v>B06</c:v>
                </c:pt>
                <c:pt idx="6">
                  <c:v>B07</c:v>
                </c:pt>
                <c:pt idx="7">
                  <c:v>B08</c:v>
                </c:pt>
                <c:pt idx="8">
                  <c:v>B09</c:v>
                </c:pt>
                <c:pt idx="9">
                  <c:v>B10</c:v>
                </c:pt>
                <c:pt idx="10">
                  <c:v>B11</c:v>
                </c:pt>
              </c:strCache>
            </c:strRef>
          </c:cat>
          <c:val>
            <c:numRef>
              <c:f>项目总体情况!$X$3:$X$13</c:f>
              <c:numCache>
                <c:formatCode>General</c:formatCode>
                <c:ptCount val="11"/>
                <c:pt idx="0">
                  <c:v>0</c:v>
                </c:pt>
                <c:pt idx="1">
                  <c:v>17</c:v>
                </c:pt>
                <c:pt idx="2">
                  <c:v>26</c:v>
                </c:pt>
                <c:pt idx="3">
                  <c:v>29</c:v>
                </c:pt>
                <c:pt idx="4">
                  <c:v>32</c:v>
                </c:pt>
                <c:pt idx="5">
                  <c:v>36</c:v>
                </c:pt>
                <c:pt idx="6">
                  <c:v>50</c:v>
                </c:pt>
                <c:pt idx="7">
                  <c:v>66</c:v>
                </c:pt>
                <c:pt idx="8">
                  <c:v>90</c:v>
                </c:pt>
                <c:pt idx="9">
                  <c:v>114</c:v>
                </c:pt>
                <c:pt idx="10">
                  <c:v>119</c:v>
                </c:pt>
              </c:numCache>
            </c:numRef>
          </c:val>
        </c:ser>
        <c:dLbls>
          <c:showVal val="1"/>
        </c:dLbls>
        <c:marker val="1"/>
        <c:axId val="119731712"/>
        <c:axId val="119733248"/>
        <c:extLst/>
      </c:lineChart>
      <c:catAx>
        <c:axId val="119731712"/>
        <c:scaling>
          <c:orientation val="minMax"/>
        </c:scaling>
        <c:axPos val="b"/>
        <c:numFmt formatCode="m&quot;月&quot;d&quot;日&quot;;@" sourceLinked="0"/>
        <c:majorTickMark val="none"/>
        <c:tickLblPos val="nextTo"/>
        <c:txPr>
          <a:bodyPr rot="0"/>
          <a:lstStyle/>
          <a:p>
            <a:pPr>
              <a:defRPr/>
            </a:pPr>
            <a:endParaRPr lang="zh-CN"/>
          </a:p>
        </c:txPr>
        <c:crossAx val="119733248"/>
        <c:crosses val="autoZero"/>
        <c:lblAlgn val="ctr"/>
        <c:lblOffset val="100"/>
        <c:tickLblSkip val="1"/>
        <c:tickMarkSkip val="1"/>
      </c:catAx>
      <c:valAx>
        <c:axId val="119733248"/>
        <c:scaling>
          <c:orientation val="minMax"/>
        </c:scaling>
        <c:axPos val="l"/>
        <c:majorGridlines/>
        <c:numFmt formatCode="General" sourceLinked="1"/>
        <c:majorTickMark val="none"/>
        <c:tickLblPos val="nextTo"/>
        <c:txPr>
          <a:bodyPr rot="0"/>
          <a:lstStyle/>
          <a:p>
            <a:pPr>
              <a:defRPr/>
            </a:pPr>
            <a:endParaRPr lang="zh-CN"/>
          </a:p>
        </c:txPr>
        <c:crossAx val="119731712"/>
        <c:crosses val="autoZero"/>
        <c:crossBetween val="between"/>
      </c:valAx>
    </c:plotArea>
    <c:legend>
      <c:legendPos val="r"/>
      <c:layout>
        <c:manualLayout>
          <c:xMode val="edge"/>
          <c:yMode val="edge"/>
          <c:x val="0.12379299720597772"/>
          <c:y val="0.88378340291356183"/>
          <c:w val="0.55831052289687855"/>
          <c:h val="0.11621655614276942"/>
        </c:manualLayout>
      </c:layout>
      <c:txPr>
        <a:bodyPr rot="0" vert="horz"/>
        <a:lstStyle/>
        <a:p>
          <a:pPr>
            <a:defRPr/>
          </a:pPr>
          <a:endParaRPr lang="zh-CN"/>
        </a:p>
      </c:txPr>
    </c:legend>
    <c:plotVisOnly val="1"/>
    <c:dispBlanksAs val="gap"/>
  </c:chart>
  <c:printSettings>
    <c:headerFooter alignWithMargins="0"/>
    <c:pageMargins b="1" l="0.750000000000003" r="0.750000000000003" t="1" header="0.5" footer="0.5"/>
    <c:pageSetup paperSize="9" orientation="landscape" horizontalDpi="300" verticalDpi="300"/>
  </c:printSettings>
</c:chartSpace>
</file>

<file path=xl/charts/chart4.xml><?xml version="1.0" encoding="utf-8"?>
<c:chartSpace xmlns:c="http://schemas.openxmlformats.org/drawingml/2006/chart" xmlns:a="http://schemas.openxmlformats.org/drawingml/2006/main" xmlns:r="http://schemas.openxmlformats.org/officeDocument/2006/relationships">
  <c:lang val="zh-CN"/>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a:t>故障状态</a:t>
            </a:r>
            <a:r>
              <a:rPr lang="zh-CN"/>
              <a:t>分布图</a:t>
            </a:r>
          </a:p>
        </c:rich>
      </c:tx>
      <c:layout>
        <c:manualLayout>
          <c:xMode val="edge"/>
          <c:yMode val="edge"/>
          <c:x val="0.33541734907501242"/>
          <c:y val="3.8461604126154382E-2"/>
        </c:manualLayout>
      </c:layout>
      <c:spPr>
        <a:noFill/>
        <a:ln>
          <a:noFill/>
        </a:ln>
        <a:effectLst/>
      </c:spPr>
    </c:title>
    <c:plotArea>
      <c:layout>
        <c:manualLayout>
          <c:layoutTarget val="inner"/>
          <c:xMode val="edge"/>
          <c:yMode val="edge"/>
          <c:x val="0.40000081380373931"/>
          <c:y val="0.3531474560674171"/>
          <c:w val="0.20208374447376398"/>
          <c:h val="0.33916141820336132"/>
        </c:manualLayout>
      </c:layout>
      <c:ofPieChart>
        <c:ofPieType val="bar"/>
        <c:varyColors val="1"/>
        <c:ser>
          <c:idx val="0"/>
          <c:order val="0"/>
          <c:dP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manualLayout>
                  <c:x val="0.11042998547615118"/>
                  <c:y val="-5.0618258543167885E-2"/>
                </c:manualLayout>
              </c:layout>
              <c:showCatName val="1"/>
              <c:separator>; </c:separator>
              <c:extLst xmlns:c15="http://schemas.microsoft.com/office/drawing/2012/chart">
                <c:ext xmlns:c15="http://schemas.microsoft.com/office/drawing/2012/chart" uri="{CE6537A1-D6FC-4f65-9D91-7224C49458BB}">
                  <c15:layout/>
                </c:ext>
              </c:extLst>
            </c:dLbl>
            <c:dLbl>
              <c:idx val="1"/>
              <c:layout>
                <c:manualLayout>
                  <c:x val="-0.12404407131803097"/>
                  <c:y val="2.7142044307398638E-2"/>
                </c:manualLayout>
              </c:layout>
              <c:showCatName val="1"/>
              <c:separator>; </c:separator>
              <c:extLst>
                <c:ext xmlns:c15="http://schemas.microsoft.com/office/drawing/2012/chart" uri="{CE6537A1-D6FC-4f65-9D91-7224C49458BB}">
                  <c15:layout/>
                </c:ext>
              </c:extLst>
            </c:dLbl>
            <c:dLbl>
              <c:idx val="2"/>
              <c:layout>
                <c:manualLayout>
                  <c:x val="-5.6684969717578228E-2"/>
                  <c:y val="-5.5143784627446337E-3"/>
                </c:manualLayout>
              </c:layout>
              <c:showCatName val="1"/>
              <c:separator>; </c:separator>
            </c:dLbl>
            <c:dLbl>
              <c:idx val="3"/>
              <c:layout>
                <c:manualLayout>
                  <c:x val="-5.7185483320411894E-2"/>
                  <c:y val="-4.2160673971697593E-2"/>
                </c:manualLayout>
              </c:layout>
              <c:showCatName val="1"/>
              <c:separator>; </c:separator>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zh-CN"/>
              </a:p>
            </c:txPr>
            <c:showCatName val="1"/>
            <c:separator>; </c:separator>
            <c:extLst>
              <c:ext xmlns:c15="http://schemas.microsoft.com/office/drawing/2012/chart" uri="{CE6537A1-D6FC-4f65-9D91-7224C49458BB}">
                <c15:layout/>
              </c:ext>
            </c:extLst>
          </c:dLbls>
          <c:cat>
            <c:strRef>
              <c:f>项目总体情况!$BB$2:$BH$2</c:f>
              <c:strCache>
                <c:ptCount val="7"/>
                <c:pt idx="0">
                  <c:v>已解决</c:v>
                </c:pt>
                <c:pt idx="1">
                  <c:v>其他</c:v>
                </c:pt>
                <c:pt idx="2">
                  <c:v>转为需求</c:v>
                </c:pt>
                <c:pt idx="3">
                  <c:v>未解决</c:v>
                </c:pt>
                <c:pt idx="4">
                  <c:v>不解决</c:v>
                </c:pt>
                <c:pt idx="5">
                  <c:v>无法再次复现</c:v>
                </c:pt>
                <c:pt idx="6">
                  <c:v>设计如此</c:v>
                </c:pt>
              </c:strCache>
            </c:strRef>
          </c:cat>
          <c:val>
            <c:numRef>
              <c:f>项目总体情况!$BB$3:$BH$3</c:f>
              <c:numCache>
                <c:formatCode>General</c:formatCode>
                <c:ptCount val="7"/>
                <c:pt idx="0">
                  <c:v>108</c:v>
                </c:pt>
                <c:pt idx="1">
                  <c:v>1</c:v>
                </c:pt>
                <c:pt idx="2">
                  <c:v>5</c:v>
                </c:pt>
                <c:pt idx="3">
                  <c:v>21</c:v>
                </c:pt>
                <c:pt idx="4">
                  <c:v>2</c:v>
                </c:pt>
                <c:pt idx="5">
                  <c:v>2</c:v>
                </c:pt>
                <c:pt idx="6">
                  <c:v>1</c:v>
                </c:pt>
              </c:numCache>
            </c:numRef>
          </c:val>
          <c:extLst/>
        </c:ser>
        <c:dLbls>
          <c:showVal val="1"/>
          <c:showCatName val="1"/>
          <c:showPercent val="1"/>
          <c:separator>; </c:separator>
        </c:dLbls>
        <c:gapWidth val="100"/>
        <c:splitType val="pos"/>
        <c:splitPos val="4"/>
        <c:secondPieSize val="75"/>
        <c:serLines/>
      </c:ofPieChart>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legend>
    <c:plotVisOnly val="1"/>
    <c:dispBlanksAs val="zero"/>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zh-CN"/>
    </a:p>
  </c:txPr>
  <c:printSettings>
    <c:headerFooter alignWithMargins="0"/>
    <c:pageMargins b="1" l="0.750000000000003" r="0.750000000000003"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3.6111111111111149E-2"/>
          <c:y val="5.0925925925925923E-2"/>
          <c:w val="0.70837642169728787"/>
          <c:h val="0.89814814814814814"/>
        </c:manualLayout>
      </c:layout>
      <c:ofPieChart>
        <c:ofPieType val="bar"/>
        <c:varyColors val="1"/>
        <c:ser>
          <c:idx val="0"/>
          <c:order val="0"/>
          <c:dLbls>
            <c:dLbl>
              <c:idx val="1"/>
              <c:layout>
                <c:manualLayout>
                  <c:x val="-2.7820110505746683E-2"/>
                  <c:y val="1.9675925925925927E-2"/>
                </c:manualLayout>
              </c:layout>
              <c:showVal val="1"/>
              <c:showCatName val="1"/>
            </c:dLbl>
            <c:dLbl>
              <c:idx val="2"/>
              <c:layout>
                <c:manualLayout>
                  <c:x val="5.0359047417361337E-2"/>
                  <c:y val="2.8935185185185185E-2"/>
                </c:manualLayout>
              </c:layout>
              <c:showVal val="1"/>
              <c:showCatName val="1"/>
            </c:dLbl>
            <c:dLbl>
              <c:idx val="3"/>
              <c:layout>
                <c:manualLayout>
                  <c:x val="2.6914117397922922E-4"/>
                  <c:y val="-6.1455234762321377E-2"/>
                </c:manualLayout>
              </c:layout>
              <c:showVal val="1"/>
              <c:showCatName val="1"/>
            </c:dLbl>
            <c:showVal val="1"/>
            <c:showCatName val="1"/>
            <c:showLeaderLines val="1"/>
          </c:dLbls>
          <c:cat>
            <c:strRef>
              <c:f>项目总体情况!$BB$2:$BH$2</c:f>
              <c:strCache>
                <c:ptCount val="7"/>
                <c:pt idx="0">
                  <c:v>已解决</c:v>
                </c:pt>
                <c:pt idx="1">
                  <c:v>其他</c:v>
                </c:pt>
                <c:pt idx="2">
                  <c:v>转为需求</c:v>
                </c:pt>
                <c:pt idx="3">
                  <c:v>未解决</c:v>
                </c:pt>
                <c:pt idx="4">
                  <c:v>不解决</c:v>
                </c:pt>
                <c:pt idx="5">
                  <c:v>无法再次复现</c:v>
                </c:pt>
                <c:pt idx="6">
                  <c:v>设计如此</c:v>
                </c:pt>
              </c:strCache>
            </c:strRef>
          </c:cat>
          <c:val>
            <c:numRef>
              <c:f>项目总体情况!$BB$3:$BH$3</c:f>
              <c:numCache>
                <c:formatCode>General</c:formatCode>
                <c:ptCount val="7"/>
                <c:pt idx="0">
                  <c:v>108</c:v>
                </c:pt>
                <c:pt idx="1">
                  <c:v>1</c:v>
                </c:pt>
                <c:pt idx="2">
                  <c:v>5</c:v>
                </c:pt>
                <c:pt idx="3">
                  <c:v>21</c:v>
                </c:pt>
                <c:pt idx="4">
                  <c:v>2</c:v>
                </c:pt>
                <c:pt idx="5">
                  <c:v>2</c:v>
                </c:pt>
                <c:pt idx="6">
                  <c:v>1</c:v>
                </c:pt>
              </c:numCache>
            </c:numRef>
          </c:val>
        </c:ser>
        <c:gapWidth val="100"/>
        <c:splitType val="pos"/>
        <c:splitPos val="3"/>
        <c:secondPieSize val="75"/>
        <c:serLines/>
      </c:ofPieChart>
    </c:plotArea>
    <c:legend>
      <c:legendPos val="r"/>
      <c:layout/>
      <c:txPr>
        <a:bodyPr/>
        <a:lstStyle/>
        <a:p>
          <a:pPr rtl="0">
            <a:defRPr/>
          </a:pPr>
          <a:endParaRPr lang="zh-CN"/>
        </a:p>
      </c:txPr>
    </c:legend>
    <c:plotVisOnly val="1"/>
  </c:chart>
  <c:printSettings>
    <c:headerFooter/>
    <c:pageMargins b="0.75000000000000078" l="0.70000000000000062" r="0.70000000000000062" t="0.750000000000000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zh-CN"/>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快乐购直播全屏场景</a:t>
            </a:r>
            <a:endParaRPr lang="zh-CN"/>
          </a:p>
        </c:rich>
      </c:tx>
      <c:spPr>
        <a:noFill/>
        <a:ln>
          <a:noFill/>
        </a:ln>
        <a:effectLst/>
      </c:spPr>
    </c:title>
    <c:plotArea>
      <c:layout>
        <c:manualLayout>
          <c:layoutTarget val="inner"/>
          <c:xMode val="edge"/>
          <c:yMode val="edge"/>
          <c:x val="7.9247594050744094E-2"/>
          <c:y val="0.1548125633232017"/>
          <c:w val="0.84550240594925297"/>
          <c:h val="0.67011846923390062"/>
        </c:manualLayout>
      </c:layout>
      <c:scatterChart>
        <c:scatterStyle val="lineMarker"/>
        <c:ser>
          <c:idx val="0"/>
          <c:order val="0"/>
          <c:tx>
            <c:strRef>
              <c:f>全屏直播!$D$9</c:f>
              <c:strCache>
                <c:ptCount val="1"/>
                <c:pt idx="0">
                  <c:v>应用占用内存比(%)</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全屏直播!$D$10:$D$324</c:f>
              <c:numCache>
                <c:formatCode>General</c:formatCode>
                <c:ptCount val="315"/>
                <c:pt idx="0">
                  <c:v>6.35</c:v>
                </c:pt>
                <c:pt idx="1">
                  <c:v>6.35</c:v>
                </c:pt>
                <c:pt idx="2">
                  <c:v>6.4</c:v>
                </c:pt>
                <c:pt idx="3">
                  <c:v>6.4</c:v>
                </c:pt>
                <c:pt idx="4">
                  <c:v>6.4</c:v>
                </c:pt>
                <c:pt idx="5">
                  <c:v>6.39</c:v>
                </c:pt>
                <c:pt idx="6">
                  <c:v>6.4</c:v>
                </c:pt>
                <c:pt idx="7">
                  <c:v>6.4</c:v>
                </c:pt>
                <c:pt idx="8">
                  <c:v>6.4</c:v>
                </c:pt>
                <c:pt idx="9">
                  <c:v>6.31</c:v>
                </c:pt>
                <c:pt idx="10">
                  <c:v>6.32</c:v>
                </c:pt>
                <c:pt idx="11">
                  <c:v>6.32</c:v>
                </c:pt>
                <c:pt idx="12">
                  <c:v>6.34</c:v>
                </c:pt>
                <c:pt idx="13">
                  <c:v>6.34</c:v>
                </c:pt>
                <c:pt idx="14">
                  <c:v>6.35</c:v>
                </c:pt>
                <c:pt idx="15">
                  <c:v>6.38</c:v>
                </c:pt>
                <c:pt idx="16">
                  <c:v>6.38</c:v>
                </c:pt>
                <c:pt idx="17">
                  <c:v>6.39</c:v>
                </c:pt>
                <c:pt idx="18">
                  <c:v>6.4</c:v>
                </c:pt>
                <c:pt idx="19">
                  <c:v>6.4</c:v>
                </c:pt>
                <c:pt idx="20">
                  <c:v>6.4</c:v>
                </c:pt>
                <c:pt idx="21">
                  <c:v>6.31</c:v>
                </c:pt>
                <c:pt idx="22">
                  <c:v>6.32</c:v>
                </c:pt>
                <c:pt idx="23">
                  <c:v>6.32</c:v>
                </c:pt>
                <c:pt idx="24">
                  <c:v>6.34</c:v>
                </c:pt>
                <c:pt idx="25">
                  <c:v>6.34</c:v>
                </c:pt>
                <c:pt idx="26">
                  <c:v>6.34</c:v>
                </c:pt>
                <c:pt idx="27">
                  <c:v>6.37</c:v>
                </c:pt>
                <c:pt idx="28">
                  <c:v>6.37</c:v>
                </c:pt>
                <c:pt idx="29">
                  <c:v>6.37</c:v>
                </c:pt>
                <c:pt idx="30">
                  <c:v>6.42</c:v>
                </c:pt>
                <c:pt idx="31">
                  <c:v>6.42</c:v>
                </c:pt>
                <c:pt idx="32">
                  <c:v>6.42</c:v>
                </c:pt>
                <c:pt idx="33">
                  <c:v>6.4</c:v>
                </c:pt>
                <c:pt idx="34">
                  <c:v>6.4</c:v>
                </c:pt>
                <c:pt idx="35">
                  <c:v>6.41</c:v>
                </c:pt>
                <c:pt idx="36">
                  <c:v>6.34</c:v>
                </c:pt>
                <c:pt idx="37">
                  <c:v>6.34</c:v>
                </c:pt>
                <c:pt idx="38">
                  <c:v>6.34</c:v>
                </c:pt>
                <c:pt idx="39">
                  <c:v>6.35</c:v>
                </c:pt>
                <c:pt idx="40">
                  <c:v>6.37</c:v>
                </c:pt>
                <c:pt idx="41">
                  <c:v>6.37</c:v>
                </c:pt>
                <c:pt idx="42">
                  <c:v>6.39</c:v>
                </c:pt>
                <c:pt idx="43">
                  <c:v>6.41</c:v>
                </c:pt>
                <c:pt idx="44">
                  <c:v>6.41</c:v>
                </c:pt>
                <c:pt idx="45">
                  <c:v>6.42</c:v>
                </c:pt>
                <c:pt idx="46">
                  <c:v>6.42</c:v>
                </c:pt>
                <c:pt idx="47">
                  <c:v>6.42</c:v>
                </c:pt>
                <c:pt idx="48">
                  <c:v>6.43</c:v>
                </c:pt>
                <c:pt idx="49">
                  <c:v>6.34</c:v>
                </c:pt>
                <c:pt idx="50">
                  <c:v>6.34</c:v>
                </c:pt>
                <c:pt idx="51">
                  <c:v>6.35</c:v>
                </c:pt>
                <c:pt idx="52">
                  <c:v>6.35</c:v>
                </c:pt>
                <c:pt idx="53">
                  <c:v>6.35</c:v>
                </c:pt>
                <c:pt idx="54">
                  <c:v>6.37</c:v>
                </c:pt>
                <c:pt idx="55">
                  <c:v>6.38</c:v>
                </c:pt>
                <c:pt idx="56">
                  <c:v>6.38</c:v>
                </c:pt>
                <c:pt idx="57">
                  <c:v>6.39</c:v>
                </c:pt>
                <c:pt idx="58">
                  <c:v>6.42</c:v>
                </c:pt>
                <c:pt idx="59">
                  <c:v>6.43</c:v>
                </c:pt>
                <c:pt idx="60">
                  <c:v>6.4</c:v>
                </c:pt>
                <c:pt idx="61">
                  <c:v>6.4</c:v>
                </c:pt>
                <c:pt idx="62">
                  <c:v>6.4</c:v>
                </c:pt>
                <c:pt idx="63">
                  <c:v>6.41</c:v>
                </c:pt>
                <c:pt idx="64">
                  <c:v>6.34</c:v>
                </c:pt>
                <c:pt idx="65">
                  <c:v>6.34</c:v>
                </c:pt>
                <c:pt idx="66">
                  <c:v>6.35</c:v>
                </c:pt>
                <c:pt idx="67">
                  <c:v>6.37</c:v>
                </c:pt>
                <c:pt idx="68">
                  <c:v>6.38</c:v>
                </c:pt>
                <c:pt idx="69">
                  <c:v>6.38</c:v>
                </c:pt>
                <c:pt idx="70">
                  <c:v>6.41</c:v>
                </c:pt>
                <c:pt idx="71">
                  <c:v>6.42</c:v>
                </c:pt>
                <c:pt idx="72">
                  <c:v>6.42</c:v>
                </c:pt>
                <c:pt idx="73">
                  <c:v>6.42</c:v>
                </c:pt>
                <c:pt idx="74">
                  <c:v>6.42</c:v>
                </c:pt>
                <c:pt idx="75">
                  <c:v>6.42</c:v>
                </c:pt>
                <c:pt idx="76">
                  <c:v>6.34</c:v>
                </c:pt>
                <c:pt idx="77">
                  <c:v>6.35</c:v>
                </c:pt>
                <c:pt idx="78">
                  <c:v>6.36</c:v>
                </c:pt>
                <c:pt idx="79">
                  <c:v>6.38</c:v>
                </c:pt>
                <c:pt idx="80">
                  <c:v>6.39</c:v>
                </c:pt>
                <c:pt idx="81">
                  <c:v>6.39</c:v>
                </c:pt>
                <c:pt idx="82">
                  <c:v>6.4</c:v>
                </c:pt>
                <c:pt idx="83">
                  <c:v>6.42</c:v>
                </c:pt>
                <c:pt idx="84">
                  <c:v>6.43</c:v>
                </c:pt>
                <c:pt idx="85">
                  <c:v>6.42</c:v>
                </c:pt>
                <c:pt idx="86">
                  <c:v>6.42</c:v>
                </c:pt>
                <c:pt idx="87">
                  <c:v>6.42</c:v>
                </c:pt>
                <c:pt idx="88">
                  <c:v>6.43</c:v>
                </c:pt>
                <c:pt idx="89">
                  <c:v>6.35</c:v>
                </c:pt>
                <c:pt idx="90">
                  <c:v>6.35</c:v>
                </c:pt>
                <c:pt idx="91">
                  <c:v>6.35</c:v>
                </c:pt>
                <c:pt idx="92">
                  <c:v>6.35</c:v>
                </c:pt>
                <c:pt idx="93">
                  <c:v>6.37</c:v>
                </c:pt>
                <c:pt idx="94">
                  <c:v>6.37</c:v>
                </c:pt>
                <c:pt idx="95">
                  <c:v>6.4</c:v>
                </c:pt>
                <c:pt idx="96">
                  <c:v>6.4</c:v>
                </c:pt>
                <c:pt idx="97">
                  <c:v>6.4</c:v>
                </c:pt>
                <c:pt idx="98">
                  <c:v>6.4</c:v>
                </c:pt>
                <c:pt idx="99">
                  <c:v>6.42</c:v>
                </c:pt>
                <c:pt idx="100">
                  <c:v>6.42</c:v>
                </c:pt>
                <c:pt idx="101">
                  <c:v>6.42</c:v>
                </c:pt>
                <c:pt idx="102">
                  <c:v>6.35</c:v>
                </c:pt>
                <c:pt idx="103">
                  <c:v>6.35</c:v>
                </c:pt>
                <c:pt idx="104">
                  <c:v>6.35</c:v>
                </c:pt>
                <c:pt idx="105">
                  <c:v>6.36</c:v>
                </c:pt>
                <c:pt idx="106">
                  <c:v>6.36</c:v>
                </c:pt>
                <c:pt idx="107">
                  <c:v>6.36</c:v>
                </c:pt>
                <c:pt idx="108">
                  <c:v>6.39</c:v>
                </c:pt>
                <c:pt idx="109">
                  <c:v>6.39</c:v>
                </c:pt>
                <c:pt idx="110">
                  <c:v>6.39</c:v>
                </c:pt>
                <c:pt idx="111">
                  <c:v>6.39</c:v>
                </c:pt>
                <c:pt idx="112">
                  <c:v>6.43</c:v>
                </c:pt>
                <c:pt idx="113">
                  <c:v>6.43</c:v>
                </c:pt>
                <c:pt idx="114">
                  <c:v>6.41</c:v>
                </c:pt>
                <c:pt idx="115">
                  <c:v>6.41</c:v>
                </c:pt>
                <c:pt idx="116">
                  <c:v>6.41</c:v>
                </c:pt>
                <c:pt idx="117">
                  <c:v>6.36</c:v>
                </c:pt>
                <c:pt idx="118">
                  <c:v>6.36</c:v>
                </c:pt>
                <c:pt idx="119">
                  <c:v>6.36</c:v>
                </c:pt>
                <c:pt idx="120">
                  <c:v>6.37</c:v>
                </c:pt>
                <c:pt idx="121">
                  <c:v>6.39</c:v>
                </c:pt>
                <c:pt idx="122">
                  <c:v>6.39</c:v>
                </c:pt>
                <c:pt idx="123">
                  <c:v>6.39</c:v>
                </c:pt>
                <c:pt idx="124">
                  <c:v>6.42</c:v>
                </c:pt>
                <c:pt idx="125">
                  <c:v>6.42</c:v>
                </c:pt>
                <c:pt idx="126">
                  <c:v>6.42</c:v>
                </c:pt>
                <c:pt idx="127">
                  <c:v>6.4</c:v>
                </c:pt>
                <c:pt idx="128">
                  <c:v>6.41</c:v>
                </c:pt>
                <c:pt idx="129">
                  <c:v>6.41</c:v>
                </c:pt>
                <c:pt idx="130">
                  <c:v>6.41</c:v>
                </c:pt>
                <c:pt idx="131">
                  <c:v>6.36</c:v>
                </c:pt>
                <c:pt idx="132">
                  <c:v>6.36</c:v>
                </c:pt>
                <c:pt idx="133">
                  <c:v>6.37</c:v>
                </c:pt>
                <c:pt idx="134">
                  <c:v>6.38</c:v>
                </c:pt>
                <c:pt idx="135">
                  <c:v>6.39</c:v>
                </c:pt>
                <c:pt idx="136">
                  <c:v>6.39</c:v>
                </c:pt>
                <c:pt idx="137">
                  <c:v>6.42</c:v>
                </c:pt>
                <c:pt idx="138">
                  <c:v>6.42</c:v>
                </c:pt>
                <c:pt idx="139">
                  <c:v>6.42</c:v>
                </c:pt>
                <c:pt idx="140">
                  <c:v>6.39</c:v>
                </c:pt>
                <c:pt idx="141">
                  <c:v>6.39</c:v>
                </c:pt>
                <c:pt idx="142">
                  <c:v>6.25</c:v>
                </c:pt>
                <c:pt idx="143">
                  <c:v>6.25</c:v>
                </c:pt>
                <c:pt idx="144">
                  <c:v>6.25</c:v>
                </c:pt>
                <c:pt idx="145">
                  <c:v>6.28</c:v>
                </c:pt>
                <c:pt idx="146">
                  <c:v>6.28</c:v>
                </c:pt>
                <c:pt idx="147">
                  <c:v>6.28</c:v>
                </c:pt>
                <c:pt idx="148">
                  <c:v>6.31</c:v>
                </c:pt>
                <c:pt idx="149">
                  <c:v>6.31</c:v>
                </c:pt>
                <c:pt idx="150">
                  <c:v>6.32</c:v>
                </c:pt>
                <c:pt idx="151">
                  <c:v>6.33</c:v>
                </c:pt>
                <c:pt idx="152">
                  <c:v>6.36</c:v>
                </c:pt>
                <c:pt idx="153">
                  <c:v>6.37</c:v>
                </c:pt>
                <c:pt idx="154">
                  <c:v>6.37</c:v>
                </c:pt>
                <c:pt idx="155">
                  <c:v>6.38</c:v>
                </c:pt>
                <c:pt idx="156">
                  <c:v>6.39</c:v>
                </c:pt>
                <c:pt idx="157">
                  <c:v>6.39</c:v>
                </c:pt>
                <c:pt idx="158">
                  <c:v>6.25</c:v>
                </c:pt>
                <c:pt idx="159">
                  <c:v>6.25</c:v>
                </c:pt>
                <c:pt idx="160">
                  <c:v>6.25</c:v>
                </c:pt>
                <c:pt idx="161">
                  <c:v>6.26</c:v>
                </c:pt>
                <c:pt idx="162">
                  <c:v>6.26</c:v>
                </c:pt>
                <c:pt idx="163">
                  <c:v>6.27</c:v>
                </c:pt>
                <c:pt idx="164">
                  <c:v>6.29</c:v>
                </c:pt>
                <c:pt idx="165">
                  <c:v>6.3</c:v>
                </c:pt>
                <c:pt idx="166">
                  <c:v>6.3</c:v>
                </c:pt>
                <c:pt idx="167">
                  <c:v>6.33</c:v>
                </c:pt>
                <c:pt idx="168">
                  <c:v>6.33</c:v>
                </c:pt>
                <c:pt idx="169">
                  <c:v>6.34</c:v>
                </c:pt>
                <c:pt idx="170">
                  <c:v>6.38</c:v>
                </c:pt>
                <c:pt idx="171">
                  <c:v>6.38</c:v>
                </c:pt>
                <c:pt idx="172">
                  <c:v>6.38</c:v>
                </c:pt>
                <c:pt idx="173">
                  <c:v>6.38</c:v>
                </c:pt>
                <c:pt idx="174">
                  <c:v>6.38</c:v>
                </c:pt>
                <c:pt idx="175">
                  <c:v>6.38</c:v>
                </c:pt>
                <c:pt idx="176">
                  <c:v>6.38</c:v>
                </c:pt>
                <c:pt idx="177">
                  <c:v>5.87</c:v>
                </c:pt>
                <c:pt idx="178">
                  <c:v>5.88</c:v>
                </c:pt>
                <c:pt idx="179">
                  <c:v>5.81</c:v>
                </c:pt>
                <c:pt idx="180">
                  <c:v>5.81</c:v>
                </c:pt>
                <c:pt idx="181">
                  <c:v>5.83</c:v>
                </c:pt>
                <c:pt idx="182">
                  <c:v>5.86</c:v>
                </c:pt>
                <c:pt idx="183">
                  <c:v>5.86</c:v>
                </c:pt>
                <c:pt idx="184">
                  <c:v>5.87</c:v>
                </c:pt>
                <c:pt idx="185">
                  <c:v>5.78</c:v>
                </c:pt>
                <c:pt idx="186">
                  <c:v>5.79</c:v>
                </c:pt>
                <c:pt idx="187">
                  <c:v>5.79</c:v>
                </c:pt>
                <c:pt idx="188">
                  <c:v>5.85</c:v>
                </c:pt>
                <c:pt idx="189">
                  <c:v>5.84</c:v>
                </c:pt>
                <c:pt idx="190">
                  <c:v>5.84</c:v>
                </c:pt>
                <c:pt idx="191">
                  <c:v>5.86</c:v>
                </c:pt>
                <c:pt idx="192">
                  <c:v>5.8</c:v>
                </c:pt>
                <c:pt idx="193">
                  <c:v>5.8</c:v>
                </c:pt>
                <c:pt idx="194">
                  <c:v>5.87</c:v>
                </c:pt>
                <c:pt idx="195">
                  <c:v>5.87</c:v>
                </c:pt>
                <c:pt idx="196">
                  <c:v>5.74</c:v>
                </c:pt>
                <c:pt idx="197">
                  <c:v>5.73</c:v>
                </c:pt>
                <c:pt idx="198">
                  <c:v>5.75</c:v>
                </c:pt>
                <c:pt idx="199">
                  <c:v>5.75</c:v>
                </c:pt>
                <c:pt idx="200">
                  <c:v>5.62</c:v>
                </c:pt>
                <c:pt idx="201">
                  <c:v>5.64</c:v>
                </c:pt>
                <c:pt idx="202">
                  <c:v>5.69</c:v>
                </c:pt>
                <c:pt idx="203">
                  <c:v>5.7</c:v>
                </c:pt>
                <c:pt idx="204">
                  <c:v>5.71</c:v>
                </c:pt>
                <c:pt idx="205">
                  <c:v>5.71</c:v>
                </c:pt>
                <c:pt idx="206">
                  <c:v>5.71</c:v>
                </c:pt>
                <c:pt idx="207">
                  <c:v>5.7</c:v>
                </c:pt>
                <c:pt idx="208">
                  <c:v>5.71</c:v>
                </c:pt>
                <c:pt idx="209">
                  <c:v>5.72</c:v>
                </c:pt>
                <c:pt idx="210">
                  <c:v>5.71</c:v>
                </c:pt>
                <c:pt idx="211">
                  <c:v>5.72</c:v>
                </c:pt>
                <c:pt idx="212">
                  <c:v>5.74</c:v>
                </c:pt>
                <c:pt idx="213">
                  <c:v>5.75</c:v>
                </c:pt>
                <c:pt idx="214">
                  <c:v>5.75</c:v>
                </c:pt>
                <c:pt idx="215">
                  <c:v>5.75</c:v>
                </c:pt>
                <c:pt idx="216">
                  <c:v>5.76</c:v>
                </c:pt>
                <c:pt idx="217">
                  <c:v>5.76</c:v>
                </c:pt>
                <c:pt idx="218">
                  <c:v>5.76</c:v>
                </c:pt>
                <c:pt idx="219">
                  <c:v>5.76</c:v>
                </c:pt>
                <c:pt idx="220">
                  <c:v>5.76</c:v>
                </c:pt>
                <c:pt idx="221">
                  <c:v>5.76</c:v>
                </c:pt>
                <c:pt idx="222">
                  <c:v>5.77</c:v>
                </c:pt>
                <c:pt idx="223">
                  <c:v>5.77</c:v>
                </c:pt>
                <c:pt idx="224">
                  <c:v>5.77</c:v>
                </c:pt>
                <c:pt idx="225">
                  <c:v>5.77</c:v>
                </c:pt>
                <c:pt idx="226">
                  <c:v>5.77</c:v>
                </c:pt>
                <c:pt idx="227">
                  <c:v>5.77</c:v>
                </c:pt>
                <c:pt idx="228">
                  <c:v>5.77</c:v>
                </c:pt>
                <c:pt idx="229">
                  <c:v>5.77</c:v>
                </c:pt>
                <c:pt idx="230">
                  <c:v>5.77</c:v>
                </c:pt>
                <c:pt idx="231">
                  <c:v>5.77</c:v>
                </c:pt>
                <c:pt idx="232">
                  <c:v>5.77</c:v>
                </c:pt>
                <c:pt idx="233">
                  <c:v>5.77</c:v>
                </c:pt>
                <c:pt idx="234">
                  <c:v>5.78</c:v>
                </c:pt>
                <c:pt idx="235">
                  <c:v>5.78</c:v>
                </c:pt>
                <c:pt idx="236">
                  <c:v>5.78</c:v>
                </c:pt>
                <c:pt idx="237">
                  <c:v>5.78</c:v>
                </c:pt>
                <c:pt idx="238">
                  <c:v>6.18</c:v>
                </c:pt>
                <c:pt idx="239">
                  <c:v>6.23</c:v>
                </c:pt>
                <c:pt idx="240">
                  <c:v>6.41</c:v>
                </c:pt>
                <c:pt idx="241">
                  <c:v>6.44</c:v>
                </c:pt>
                <c:pt idx="242">
                  <c:v>6.5</c:v>
                </c:pt>
                <c:pt idx="243">
                  <c:v>6.52</c:v>
                </c:pt>
                <c:pt idx="244">
                  <c:v>6.53</c:v>
                </c:pt>
                <c:pt idx="245">
                  <c:v>6.53</c:v>
                </c:pt>
                <c:pt idx="246">
                  <c:v>6.54</c:v>
                </c:pt>
                <c:pt idx="247">
                  <c:v>6.57</c:v>
                </c:pt>
                <c:pt idx="248">
                  <c:v>6.57</c:v>
                </c:pt>
                <c:pt idx="249">
                  <c:v>6.6</c:v>
                </c:pt>
                <c:pt idx="250">
                  <c:v>6.57</c:v>
                </c:pt>
                <c:pt idx="251">
                  <c:v>6.57</c:v>
                </c:pt>
                <c:pt idx="252">
                  <c:v>6.42</c:v>
                </c:pt>
                <c:pt idx="253">
                  <c:v>6.43</c:v>
                </c:pt>
                <c:pt idx="254">
                  <c:v>6.43</c:v>
                </c:pt>
                <c:pt idx="255">
                  <c:v>6.41</c:v>
                </c:pt>
                <c:pt idx="256">
                  <c:v>6.44</c:v>
                </c:pt>
                <c:pt idx="257">
                  <c:v>6.41</c:v>
                </c:pt>
                <c:pt idx="258">
                  <c:v>6.41</c:v>
                </c:pt>
                <c:pt idx="259">
                  <c:v>6.41</c:v>
                </c:pt>
                <c:pt idx="260">
                  <c:v>6.35</c:v>
                </c:pt>
                <c:pt idx="261">
                  <c:v>6.35</c:v>
                </c:pt>
                <c:pt idx="262">
                  <c:v>6.38</c:v>
                </c:pt>
                <c:pt idx="263">
                  <c:v>6.39</c:v>
                </c:pt>
                <c:pt idx="264">
                  <c:v>6.4</c:v>
                </c:pt>
                <c:pt idx="265">
                  <c:v>6.45</c:v>
                </c:pt>
                <c:pt idx="266">
                  <c:v>6.45</c:v>
                </c:pt>
                <c:pt idx="267">
                  <c:v>6.45</c:v>
                </c:pt>
                <c:pt idx="268">
                  <c:v>6.51</c:v>
                </c:pt>
                <c:pt idx="269">
                  <c:v>6.51</c:v>
                </c:pt>
                <c:pt idx="270">
                  <c:v>6.52</c:v>
                </c:pt>
                <c:pt idx="271">
                  <c:v>6.57</c:v>
                </c:pt>
                <c:pt idx="272">
                  <c:v>6.55</c:v>
                </c:pt>
                <c:pt idx="273">
                  <c:v>6.55</c:v>
                </c:pt>
                <c:pt idx="274">
                  <c:v>6.55</c:v>
                </c:pt>
                <c:pt idx="275">
                  <c:v>6.36</c:v>
                </c:pt>
                <c:pt idx="276">
                  <c:v>6.36</c:v>
                </c:pt>
                <c:pt idx="277">
                  <c:v>6.36</c:v>
                </c:pt>
                <c:pt idx="278">
                  <c:v>6.39</c:v>
                </c:pt>
                <c:pt idx="279">
                  <c:v>6.4</c:v>
                </c:pt>
                <c:pt idx="280">
                  <c:v>6.4</c:v>
                </c:pt>
                <c:pt idx="281">
                  <c:v>6.46</c:v>
                </c:pt>
                <c:pt idx="282">
                  <c:v>6.46</c:v>
                </c:pt>
                <c:pt idx="283">
                  <c:v>6.46</c:v>
                </c:pt>
                <c:pt idx="284">
                  <c:v>6.52</c:v>
                </c:pt>
                <c:pt idx="285">
                  <c:v>6.52</c:v>
                </c:pt>
                <c:pt idx="286">
                  <c:v>6.53</c:v>
                </c:pt>
                <c:pt idx="287">
                  <c:v>6.55</c:v>
                </c:pt>
                <c:pt idx="288">
                  <c:v>6.55</c:v>
                </c:pt>
                <c:pt idx="289">
                  <c:v>6.55</c:v>
                </c:pt>
                <c:pt idx="290">
                  <c:v>6.37</c:v>
                </c:pt>
                <c:pt idx="291">
                  <c:v>6.4</c:v>
                </c:pt>
                <c:pt idx="292">
                  <c:v>6.4</c:v>
                </c:pt>
                <c:pt idx="293">
                  <c:v>6.4</c:v>
                </c:pt>
                <c:pt idx="294">
                  <c:v>6.44</c:v>
                </c:pt>
                <c:pt idx="295">
                  <c:v>6.44</c:v>
                </c:pt>
                <c:pt idx="296">
                  <c:v>6.45</c:v>
                </c:pt>
                <c:pt idx="297">
                  <c:v>6.5</c:v>
                </c:pt>
                <c:pt idx="298">
                  <c:v>6.51</c:v>
                </c:pt>
                <c:pt idx="299">
                  <c:v>6.51</c:v>
                </c:pt>
                <c:pt idx="300">
                  <c:v>6.52</c:v>
                </c:pt>
                <c:pt idx="301">
                  <c:v>6.57</c:v>
                </c:pt>
                <c:pt idx="302">
                  <c:v>6.54</c:v>
                </c:pt>
                <c:pt idx="303">
                  <c:v>6.55</c:v>
                </c:pt>
                <c:pt idx="304">
                  <c:v>6.55</c:v>
                </c:pt>
                <c:pt idx="305">
                  <c:v>6.55</c:v>
                </c:pt>
                <c:pt idx="306">
                  <c:v>6.38</c:v>
                </c:pt>
                <c:pt idx="307">
                  <c:v>6.41</c:v>
                </c:pt>
                <c:pt idx="308">
                  <c:v>6.41</c:v>
                </c:pt>
                <c:pt idx="309">
                  <c:v>6.41</c:v>
                </c:pt>
                <c:pt idx="310">
                  <c:v>6.45</c:v>
                </c:pt>
                <c:pt idx="311">
                  <c:v>6.45</c:v>
                </c:pt>
                <c:pt idx="312">
                  <c:v>6.46</c:v>
                </c:pt>
                <c:pt idx="313">
                  <c:v>6.51</c:v>
                </c:pt>
                <c:pt idx="314">
                  <c:v>6.52</c:v>
                </c:pt>
              </c:numCache>
            </c:numRef>
          </c:yVal>
        </c:ser>
        <c:ser>
          <c:idx val="1"/>
          <c:order val="1"/>
          <c:tx>
            <c:strRef>
              <c:f>全屏直播!$F$9</c:f>
              <c:strCache>
                <c:ptCount val="1"/>
                <c:pt idx="0">
                  <c:v>应用占用CPU率(%)</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yVal>
            <c:numRef>
              <c:f>全屏直播!$F$10:$F$324</c:f>
              <c:numCache>
                <c:formatCode>General</c:formatCode>
                <c:ptCount val="315"/>
                <c:pt idx="0">
                  <c:v>8.75</c:v>
                </c:pt>
                <c:pt idx="1">
                  <c:v>7.88</c:v>
                </c:pt>
                <c:pt idx="2">
                  <c:v>11.1</c:v>
                </c:pt>
                <c:pt idx="3">
                  <c:v>8.77</c:v>
                </c:pt>
                <c:pt idx="4">
                  <c:v>8.6300000000000008</c:v>
                </c:pt>
                <c:pt idx="5">
                  <c:v>11.94</c:v>
                </c:pt>
                <c:pt idx="6">
                  <c:v>8.81</c:v>
                </c:pt>
                <c:pt idx="7">
                  <c:v>8.69</c:v>
                </c:pt>
                <c:pt idx="8">
                  <c:v>9.42</c:v>
                </c:pt>
                <c:pt idx="9">
                  <c:v>10.58</c:v>
                </c:pt>
                <c:pt idx="10">
                  <c:v>8.6300000000000008</c:v>
                </c:pt>
                <c:pt idx="11">
                  <c:v>8.0500000000000007</c:v>
                </c:pt>
                <c:pt idx="12">
                  <c:v>11.1</c:v>
                </c:pt>
                <c:pt idx="13">
                  <c:v>8.67</c:v>
                </c:pt>
                <c:pt idx="14">
                  <c:v>8.76</c:v>
                </c:pt>
                <c:pt idx="15">
                  <c:v>11.36</c:v>
                </c:pt>
                <c:pt idx="16">
                  <c:v>8.24</c:v>
                </c:pt>
                <c:pt idx="17">
                  <c:v>8.67</c:v>
                </c:pt>
                <c:pt idx="18">
                  <c:v>11.99</c:v>
                </c:pt>
                <c:pt idx="19">
                  <c:v>8.61</c:v>
                </c:pt>
                <c:pt idx="20">
                  <c:v>8.86</c:v>
                </c:pt>
                <c:pt idx="21">
                  <c:v>10.76</c:v>
                </c:pt>
                <c:pt idx="22">
                  <c:v>8.34</c:v>
                </c:pt>
                <c:pt idx="23">
                  <c:v>8.64</c:v>
                </c:pt>
                <c:pt idx="24">
                  <c:v>11.04</c:v>
                </c:pt>
                <c:pt idx="25">
                  <c:v>9.01</c:v>
                </c:pt>
                <c:pt idx="26">
                  <c:v>8.9700000000000006</c:v>
                </c:pt>
                <c:pt idx="27">
                  <c:v>11.24</c:v>
                </c:pt>
                <c:pt idx="28">
                  <c:v>8.8000000000000007</c:v>
                </c:pt>
                <c:pt idx="29">
                  <c:v>8.41</c:v>
                </c:pt>
                <c:pt idx="30">
                  <c:v>11.15</c:v>
                </c:pt>
                <c:pt idx="31">
                  <c:v>8.09</c:v>
                </c:pt>
                <c:pt idx="32">
                  <c:v>8.76</c:v>
                </c:pt>
                <c:pt idx="33">
                  <c:v>12.34</c:v>
                </c:pt>
                <c:pt idx="34">
                  <c:v>8.5399999999999991</c:v>
                </c:pt>
                <c:pt idx="35">
                  <c:v>8.5399999999999991</c:v>
                </c:pt>
                <c:pt idx="36">
                  <c:v>10.48</c:v>
                </c:pt>
                <c:pt idx="37">
                  <c:v>8.6999999999999993</c:v>
                </c:pt>
                <c:pt idx="38">
                  <c:v>8.69</c:v>
                </c:pt>
                <c:pt idx="39">
                  <c:v>9.84</c:v>
                </c:pt>
                <c:pt idx="40">
                  <c:v>10.09</c:v>
                </c:pt>
                <c:pt idx="41">
                  <c:v>8.1</c:v>
                </c:pt>
                <c:pt idx="42">
                  <c:v>9.82</c:v>
                </c:pt>
                <c:pt idx="43">
                  <c:v>9.92</c:v>
                </c:pt>
                <c:pt idx="44">
                  <c:v>8.59</c:v>
                </c:pt>
                <c:pt idx="45">
                  <c:v>11.19</c:v>
                </c:pt>
                <c:pt idx="46">
                  <c:v>9.2200000000000006</c:v>
                </c:pt>
                <c:pt idx="47">
                  <c:v>8.76</c:v>
                </c:pt>
                <c:pt idx="48">
                  <c:v>9.0399999999999991</c:v>
                </c:pt>
                <c:pt idx="49">
                  <c:v>10.62</c:v>
                </c:pt>
                <c:pt idx="50">
                  <c:v>8.5500000000000007</c:v>
                </c:pt>
                <c:pt idx="51">
                  <c:v>10.74</c:v>
                </c:pt>
                <c:pt idx="52">
                  <c:v>8.58</c:v>
                </c:pt>
                <c:pt idx="53">
                  <c:v>8.68</c:v>
                </c:pt>
                <c:pt idx="54">
                  <c:v>10.01</c:v>
                </c:pt>
                <c:pt idx="55">
                  <c:v>9.5299999999999994</c:v>
                </c:pt>
                <c:pt idx="56">
                  <c:v>8.35</c:v>
                </c:pt>
                <c:pt idx="57">
                  <c:v>8.58</c:v>
                </c:pt>
                <c:pt idx="58">
                  <c:v>11.01</c:v>
                </c:pt>
                <c:pt idx="59">
                  <c:v>8.61</c:v>
                </c:pt>
                <c:pt idx="60">
                  <c:v>8.57</c:v>
                </c:pt>
                <c:pt idx="61">
                  <c:v>10.69</c:v>
                </c:pt>
                <c:pt idx="62">
                  <c:v>8.82</c:v>
                </c:pt>
                <c:pt idx="63">
                  <c:v>8.76</c:v>
                </c:pt>
                <c:pt idx="64">
                  <c:v>11.22</c:v>
                </c:pt>
                <c:pt idx="65">
                  <c:v>8.69</c:v>
                </c:pt>
                <c:pt idx="66">
                  <c:v>8.17</c:v>
                </c:pt>
                <c:pt idx="67">
                  <c:v>10.89</c:v>
                </c:pt>
                <c:pt idx="68">
                  <c:v>8.74</c:v>
                </c:pt>
                <c:pt idx="69">
                  <c:v>8.68</c:v>
                </c:pt>
                <c:pt idx="70">
                  <c:v>11.23</c:v>
                </c:pt>
                <c:pt idx="71">
                  <c:v>8.19</c:v>
                </c:pt>
                <c:pt idx="72">
                  <c:v>8.6199999999999992</c:v>
                </c:pt>
                <c:pt idx="73">
                  <c:v>12.42</c:v>
                </c:pt>
                <c:pt idx="74">
                  <c:v>8.6999999999999993</c:v>
                </c:pt>
                <c:pt idx="75">
                  <c:v>8.69</c:v>
                </c:pt>
                <c:pt idx="76">
                  <c:v>10.050000000000001</c:v>
                </c:pt>
                <c:pt idx="77">
                  <c:v>11.63</c:v>
                </c:pt>
                <c:pt idx="78">
                  <c:v>8.68</c:v>
                </c:pt>
                <c:pt idx="79">
                  <c:v>10.01</c:v>
                </c:pt>
                <c:pt idx="80">
                  <c:v>9.51</c:v>
                </c:pt>
                <c:pt idx="81">
                  <c:v>8.16</c:v>
                </c:pt>
                <c:pt idx="82">
                  <c:v>9.66</c:v>
                </c:pt>
                <c:pt idx="83">
                  <c:v>10.16</c:v>
                </c:pt>
                <c:pt idx="84">
                  <c:v>8.69</c:v>
                </c:pt>
                <c:pt idx="85">
                  <c:v>12.3</c:v>
                </c:pt>
                <c:pt idx="86">
                  <c:v>8.14</c:v>
                </c:pt>
                <c:pt idx="87">
                  <c:v>8.49</c:v>
                </c:pt>
                <c:pt idx="88">
                  <c:v>10.83</c:v>
                </c:pt>
                <c:pt idx="89">
                  <c:v>9.2899999999999991</c:v>
                </c:pt>
                <c:pt idx="90">
                  <c:v>8.61</c:v>
                </c:pt>
                <c:pt idx="91">
                  <c:v>8.1300000000000008</c:v>
                </c:pt>
                <c:pt idx="92">
                  <c:v>8.9700000000000006</c:v>
                </c:pt>
                <c:pt idx="93">
                  <c:v>10.77</c:v>
                </c:pt>
                <c:pt idx="94">
                  <c:v>8.64</c:v>
                </c:pt>
                <c:pt idx="95">
                  <c:v>10.95</c:v>
                </c:pt>
                <c:pt idx="96">
                  <c:v>8.0299999999999994</c:v>
                </c:pt>
                <c:pt idx="97">
                  <c:v>8.68</c:v>
                </c:pt>
                <c:pt idx="98">
                  <c:v>8.76</c:v>
                </c:pt>
                <c:pt idx="99">
                  <c:v>11.89</c:v>
                </c:pt>
                <c:pt idx="100">
                  <c:v>8.68</c:v>
                </c:pt>
                <c:pt idx="101">
                  <c:v>8.34</c:v>
                </c:pt>
                <c:pt idx="102">
                  <c:v>11.35</c:v>
                </c:pt>
                <c:pt idx="103">
                  <c:v>8.68</c:v>
                </c:pt>
                <c:pt idx="104">
                  <c:v>8.85</c:v>
                </c:pt>
                <c:pt idx="105">
                  <c:v>10.92</c:v>
                </c:pt>
                <c:pt idx="106">
                  <c:v>8.09</c:v>
                </c:pt>
                <c:pt idx="107">
                  <c:v>8.6300000000000008</c:v>
                </c:pt>
                <c:pt idx="108">
                  <c:v>11.05</c:v>
                </c:pt>
                <c:pt idx="109">
                  <c:v>8.5399999999999991</c:v>
                </c:pt>
                <c:pt idx="110">
                  <c:v>8.5500000000000007</c:v>
                </c:pt>
                <c:pt idx="111">
                  <c:v>8.5399999999999991</c:v>
                </c:pt>
                <c:pt idx="112">
                  <c:v>10.54</c:v>
                </c:pt>
                <c:pt idx="113">
                  <c:v>8.69</c:v>
                </c:pt>
                <c:pt idx="114">
                  <c:v>11.73</c:v>
                </c:pt>
                <c:pt idx="115">
                  <c:v>9.41</c:v>
                </c:pt>
                <c:pt idx="116">
                  <c:v>8.2799999999999994</c:v>
                </c:pt>
                <c:pt idx="117">
                  <c:v>11.26</c:v>
                </c:pt>
                <c:pt idx="118">
                  <c:v>8.67</c:v>
                </c:pt>
                <c:pt idx="119">
                  <c:v>8.68</c:v>
                </c:pt>
                <c:pt idx="120">
                  <c:v>9.39</c:v>
                </c:pt>
                <c:pt idx="121">
                  <c:v>10.01</c:v>
                </c:pt>
                <c:pt idx="122">
                  <c:v>8.67</c:v>
                </c:pt>
                <c:pt idx="123">
                  <c:v>8.7899999999999991</c:v>
                </c:pt>
                <c:pt idx="124">
                  <c:v>11.2</c:v>
                </c:pt>
                <c:pt idx="125">
                  <c:v>8.84</c:v>
                </c:pt>
                <c:pt idx="126">
                  <c:v>7.95</c:v>
                </c:pt>
                <c:pt idx="127">
                  <c:v>9.0500000000000007</c:v>
                </c:pt>
                <c:pt idx="128">
                  <c:v>12.17</c:v>
                </c:pt>
                <c:pt idx="129">
                  <c:v>8.82</c:v>
                </c:pt>
                <c:pt idx="130">
                  <c:v>8.66</c:v>
                </c:pt>
                <c:pt idx="131">
                  <c:v>11.24</c:v>
                </c:pt>
                <c:pt idx="132">
                  <c:v>8.57</c:v>
                </c:pt>
                <c:pt idx="133">
                  <c:v>8.51</c:v>
                </c:pt>
                <c:pt idx="134">
                  <c:v>11.11</c:v>
                </c:pt>
                <c:pt idx="135">
                  <c:v>8.75</c:v>
                </c:pt>
                <c:pt idx="136">
                  <c:v>8.58</c:v>
                </c:pt>
                <c:pt idx="137">
                  <c:v>11.11</c:v>
                </c:pt>
                <c:pt idx="138">
                  <c:v>8.7799999999999994</c:v>
                </c:pt>
                <c:pt idx="139">
                  <c:v>8.74</c:v>
                </c:pt>
                <c:pt idx="140">
                  <c:v>8.64</c:v>
                </c:pt>
                <c:pt idx="141">
                  <c:v>8.09</c:v>
                </c:pt>
                <c:pt idx="142">
                  <c:v>11.53</c:v>
                </c:pt>
                <c:pt idx="143">
                  <c:v>8.7100000000000009</c:v>
                </c:pt>
                <c:pt idx="144">
                  <c:v>8.6999999999999993</c:v>
                </c:pt>
                <c:pt idx="145">
                  <c:v>11.43</c:v>
                </c:pt>
                <c:pt idx="146">
                  <c:v>8.07</c:v>
                </c:pt>
                <c:pt idx="147">
                  <c:v>8.69</c:v>
                </c:pt>
                <c:pt idx="148">
                  <c:v>11.26</c:v>
                </c:pt>
                <c:pt idx="149">
                  <c:v>8.6199999999999992</c:v>
                </c:pt>
                <c:pt idx="150">
                  <c:v>8.58</c:v>
                </c:pt>
                <c:pt idx="151">
                  <c:v>8.57</c:v>
                </c:pt>
                <c:pt idx="152">
                  <c:v>10.67</c:v>
                </c:pt>
                <c:pt idx="153">
                  <c:v>8.65</c:v>
                </c:pt>
                <c:pt idx="154">
                  <c:v>8.94</c:v>
                </c:pt>
                <c:pt idx="155">
                  <c:v>11.95</c:v>
                </c:pt>
                <c:pt idx="156">
                  <c:v>8.18</c:v>
                </c:pt>
                <c:pt idx="157">
                  <c:v>8.69</c:v>
                </c:pt>
                <c:pt idx="158">
                  <c:v>11.39</c:v>
                </c:pt>
                <c:pt idx="159">
                  <c:v>8.5299999999999994</c:v>
                </c:pt>
                <c:pt idx="160">
                  <c:v>8.64</c:v>
                </c:pt>
                <c:pt idx="161">
                  <c:v>9.85</c:v>
                </c:pt>
                <c:pt idx="162">
                  <c:v>8.57</c:v>
                </c:pt>
                <c:pt idx="163">
                  <c:v>8.61</c:v>
                </c:pt>
                <c:pt idx="164">
                  <c:v>11.37</c:v>
                </c:pt>
                <c:pt idx="165">
                  <c:v>8.81</c:v>
                </c:pt>
                <c:pt idx="166">
                  <c:v>8.0299999999999994</c:v>
                </c:pt>
                <c:pt idx="167">
                  <c:v>11.38</c:v>
                </c:pt>
                <c:pt idx="168">
                  <c:v>8.7799999999999994</c:v>
                </c:pt>
                <c:pt idx="169">
                  <c:v>8.61</c:v>
                </c:pt>
                <c:pt idx="170">
                  <c:v>10.82</c:v>
                </c:pt>
                <c:pt idx="171">
                  <c:v>7.95</c:v>
                </c:pt>
                <c:pt idx="172">
                  <c:v>8.7100000000000009</c:v>
                </c:pt>
                <c:pt idx="173">
                  <c:v>12.54</c:v>
                </c:pt>
                <c:pt idx="174">
                  <c:v>8.76</c:v>
                </c:pt>
                <c:pt idx="175">
                  <c:v>8.91</c:v>
                </c:pt>
                <c:pt idx="176">
                  <c:v>8.84</c:v>
                </c:pt>
                <c:pt idx="177">
                  <c:v>9.3000000000000007</c:v>
                </c:pt>
                <c:pt idx="178">
                  <c:v>10.69</c:v>
                </c:pt>
                <c:pt idx="179">
                  <c:v>9.42</c:v>
                </c:pt>
                <c:pt idx="180">
                  <c:v>8.18</c:v>
                </c:pt>
                <c:pt idx="181">
                  <c:v>9.2200000000000006</c:v>
                </c:pt>
                <c:pt idx="182">
                  <c:v>9.91</c:v>
                </c:pt>
                <c:pt idx="183">
                  <c:v>8.26</c:v>
                </c:pt>
                <c:pt idx="184">
                  <c:v>8.1</c:v>
                </c:pt>
                <c:pt idx="185">
                  <c:v>10.43</c:v>
                </c:pt>
                <c:pt idx="186">
                  <c:v>8.35</c:v>
                </c:pt>
                <c:pt idx="187">
                  <c:v>8.39</c:v>
                </c:pt>
                <c:pt idx="188">
                  <c:v>10.31</c:v>
                </c:pt>
                <c:pt idx="189">
                  <c:v>8.48</c:v>
                </c:pt>
                <c:pt idx="190">
                  <c:v>8.24</c:v>
                </c:pt>
                <c:pt idx="191">
                  <c:v>10.67</c:v>
                </c:pt>
                <c:pt idx="192">
                  <c:v>8.36</c:v>
                </c:pt>
                <c:pt idx="193">
                  <c:v>8.2200000000000006</c:v>
                </c:pt>
                <c:pt idx="194">
                  <c:v>10.49</c:v>
                </c:pt>
                <c:pt idx="195">
                  <c:v>8.39</c:v>
                </c:pt>
                <c:pt idx="196">
                  <c:v>9.2200000000000006</c:v>
                </c:pt>
                <c:pt idx="197">
                  <c:v>10.84</c:v>
                </c:pt>
                <c:pt idx="198">
                  <c:v>11.26</c:v>
                </c:pt>
                <c:pt idx="199">
                  <c:v>8.9600000000000009</c:v>
                </c:pt>
                <c:pt idx="200">
                  <c:v>9.16</c:v>
                </c:pt>
                <c:pt idx="201">
                  <c:v>9.15</c:v>
                </c:pt>
                <c:pt idx="202">
                  <c:v>10.17</c:v>
                </c:pt>
                <c:pt idx="203">
                  <c:v>8.83</c:v>
                </c:pt>
                <c:pt idx="204">
                  <c:v>11.75</c:v>
                </c:pt>
                <c:pt idx="205">
                  <c:v>8.8699999999999992</c:v>
                </c:pt>
                <c:pt idx="206">
                  <c:v>8.4</c:v>
                </c:pt>
                <c:pt idx="207">
                  <c:v>10.210000000000001</c:v>
                </c:pt>
                <c:pt idx="208">
                  <c:v>9.8699999999999992</c:v>
                </c:pt>
                <c:pt idx="209">
                  <c:v>0</c:v>
                </c:pt>
                <c:pt idx="210">
                  <c:v>11.31</c:v>
                </c:pt>
                <c:pt idx="211">
                  <c:v>15.72</c:v>
                </c:pt>
                <c:pt idx="212">
                  <c:v>8.4</c:v>
                </c:pt>
                <c:pt idx="213">
                  <c:v>7.24</c:v>
                </c:pt>
                <c:pt idx="214">
                  <c:v>6.35</c:v>
                </c:pt>
                <c:pt idx="215">
                  <c:v>6.17</c:v>
                </c:pt>
                <c:pt idx="216">
                  <c:v>5.88</c:v>
                </c:pt>
                <c:pt idx="217">
                  <c:v>6.29</c:v>
                </c:pt>
                <c:pt idx="218">
                  <c:v>6.12</c:v>
                </c:pt>
                <c:pt idx="219">
                  <c:v>6.13</c:v>
                </c:pt>
                <c:pt idx="220">
                  <c:v>6.04</c:v>
                </c:pt>
                <c:pt idx="221">
                  <c:v>5.73</c:v>
                </c:pt>
                <c:pt idx="222">
                  <c:v>6.1</c:v>
                </c:pt>
                <c:pt idx="223">
                  <c:v>6.08</c:v>
                </c:pt>
                <c:pt idx="224">
                  <c:v>6.21</c:v>
                </c:pt>
                <c:pt idx="225">
                  <c:v>6.15</c:v>
                </c:pt>
                <c:pt idx="226">
                  <c:v>6.31</c:v>
                </c:pt>
                <c:pt idx="227">
                  <c:v>6.13</c:v>
                </c:pt>
                <c:pt idx="228">
                  <c:v>6.23</c:v>
                </c:pt>
                <c:pt idx="229">
                  <c:v>6.19</c:v>
                </c:pt>
                <c:pt idx="230">
                  <c:v>6.21</c:v>
                </c:pt>
                <c:pt idx="231">
                  <c:v>6.19</c:v>
                </c:pt>
                <c:pt idx="232">
                  <c:v>5.84</c:v>
                </c:pt>
                <c:pt idx="233">
                  <c:v>6.15</c:v>
                </c:pt>
                <c:pt idx="234">
                  <c:v>6.15</c:v>
                </c:pt>
                <c:pt idx="235">
                  <c:v>6.12</c:v>
                </c:pt>
                <c:pt idx="236">
                  <c:v>7.34</c:v>
                </c:pt>
                <c:pt idx="237">
                  <c:v>4.97</c:v>
                </c:pt>
                <c:pt idx="238">
                  <c:v>5.34</c:v>
                </c:pt>
                <c:pt idx="239">
                  <c:v>11.43</c:v>
                </c:pt>
                <c:pt idx="240">
                  <c:v>17.559999999999999</c:v>
                </c:pt>
                <c:pt idx="241">
                  <c:v>14.11</c:v>
                </c:pt>
                <c:pt idx="242">
                  <c:v>11.9</c:v>
                </c:pt>
                <c:pt idx="243">
                  <c:v>14.01</c:v>
                </c:pt>
                <c:pt idx="244">
                  <c:v>10.01</c:v>
                </c:pt>
                <c:pt idx="245">
                  <c:v>8.74</c:v>
                </c:pt>
                <c:pt idx="246">
                  <c:v>10.71</c:v>
                </c:pt>
                <c:pt idx="247">
                  <c:v>10.199999999999999</c:v>
                </c:pt>
                <c:pt idx="248">
                  <c:v>8.84</c:v>
                </c:pt>
                <c:pt idx="249">
                  <c:v>12.09</c:v>
                </c:pt>
                <c:pt idx="250">
                  <c:v>8.85</c:v>
                </c:pt>
                <c:pt idx="251">
                  <c:v>8.9499999999999993</c:v>
                </c:pt>
                <c:pt idx="252">
                  <c:v>11.58</c:v>
                </c:pt>
                <c:pt idx="253">
                  <c:v>9.2200000000000006</c:v>
                </c:pt>
                <c:pt idx="254">
                  <c:v>9.0399999999999991</c:v>
                </c:pt>
                <c:pt idx="255">
                  <c:v>9.56</c:v>
                </c:pt>
                <c:pt idx="256">
                  <c:v>11</c:v>
                </c:pt>
                <c:pt idx="257">
                  <c:v>9.42</c:v>
                </c:pt>
                <c:pt idx="258">
                  <c:v>9.57</c:v>
                </c:pt>
                <c:pt idx="259">
                  <c:v>11.43</c:v>
                </c:pt>
                <c:pt idx="260">
                  <c:v>8.9499999999999993</c:v>
                </c:pt>
                <c:pt idx="261">
                  <c:v>9.42</c:v>
                </c:pt>
                <c:pt idx="262">
                  <c:v>10.62</c:v>
                </c:pt>
                <c:pt idx="263">
                  <c:v>8.81</c:v>
                </c:pt>
                <c:pt idx="264">
                  <c:v>9.08</c:v>
                </c:pt>
                <c:pt idx="265">
                  <c:v>11.45</c:v>
                </c:pt>
                <c:pt idx="266">
                  <c:v>8.7100000000000009</c:v>
                </c:pt>
                <c:pt idx="267">
                  <c:v>8.57</c:v>
                </c:pt>
                <c:pt idx="268">
                  <c:v>11.1</c:v>
                </c:pt>
                <c:pt idx="269">
                  <c:v>9.0500000000000007</c:v>
                </c:pt>
                <c:pt idx="270">
                  <c:v>9.0399999999999991</c:v>
                </c:pt>
                <c:pt idx="271">
                  <c:v>11.12</c:v>
                </c:pt>
                <c:pt idx="272">
                  <c:v>9.19</c:v>
                </c:pt>
                <c:pt idx="273">
                  <c:v>8.89</c:v>
                </c:pt>
                <c:pt idx="274">
                  <c:v>9.44</c:v>
                </c:pt>
                <c:pt idx="275">
                  <c:v>10.71</c:v>
                </c:pt>
                <c:pt idx="276">
                  <c:v>8.82</c:v>
                </c:pt>
                <c:pt idx="277">
                  <c:v>8.75</c:v>
                </c:pt>
                <c:pt idx="278">
                  <c:v>10.86</c:v>
                </c:pt>
                <c:pt idx="279">
                  <c:v>8.89</c:v>
                </c:pt>
                <c:pt idx="280">
                  <c:v>9.0399999999999991</c:v>
                </c:pt>
                <c:pt idx="281">
                  <c:v>11.03</c:v>
                </c:pt>
                <c:pt idx="282">
                  <c:v>8.39</c:v>
                </c:pt>
                <c:pt idx="283">
                  <c:v>9.07</c:v>
                </c:pt>
                <c:pt idx="284">
                  <c:v>10.84</c:v>
                </c:pt>
                <c:pt idx="285">
                  <c:v>8.8800000000000008</c:v>
                </c:pt>
                <c:pt idx="286">
                  <c:v>8.8800000000000008</c:v>
                </c:pt>
                <c:pt idx="287">
                  <c:v>11.05</c:v>
                </c:pt>
                <c:pt idx="288">
                  <c:v>10.45</c:v>
                </c:pt>
                <c:pt idx="289">
                  <c:v>9</c:v>
                </c:pt>
                <c:pt idx="290">
                  <c:v>9.33</c:v>
                </c:pt>
                <c:pt idx="291">
                  <c:v>11.06</c:v>
                </c:pt>
                <c:pt idx="292">
                  <c:v>8.5500000000000007</c:v>
                </c:pt>
                <c:pt idx="293">
                  <c:v>9.0299999999999994</c:v>
                </c:pt>
                <c:pt idx="294">
                  <c:v>10.7</c:v>
                </c:pt>
                <c:pt idx="295">
                  <c:v>9.2100000000000009</c:v>
                </c:pt>
                <c:pt idx="296">
                  <c:v>8.8699999999999992</c:v>
                </c:pt>
                <c:pt idx="297">
                  <c:v>11.19</c:v>
                </c:pt>
                <c:pt idx="298">
                  <c:v>8.64</c:v>
                </c:pt>
                <c:pt idx="299">
                  <c:v>8.94</c:v>
                </c:pt>
                <c:pt idx="300">
                  <c:v>9.4</c:v>
                </c:pt>
                <c:pt idx="301">
                  <c:v>10.53</c:v>
                </c:pt>
                <c:pt idx="302">
                  <c:v>8.84</c:v>
                </c:pt>
                <c:pt idx="303">
                  <c:v>9.24</c:v>
                </c:pt>
                <c:pt idx="304">
                  <c:v>11.04</c:v>
                </c:pt>
                <c:pt idx="305">
                  <c:v>8.92</c:v>
                </c:pt>
                <c:pt idx="306">
                  <c:v>8.7799999999999994</c:v>
                </c:pt>
                <c:pt idx="307">
                  <c:v>10.98</c:v>
                </c:pt>
                <c:pt idx="308">
                  <c:v>8.43</c:v>
                </c:pt>
                <c:pt idx="309">
                  <c:v>8.8699999999999992</c:v>
                </c:pt>
                <c:pt idx="310">
                  <c:v>11.06</c:v>
                </c:pt>
                <c:pt idx="311">
                  <c:v>8.83</c:v>
                </c:pt>
                <c:pt idx="312">
                  <c:v>8.7200000000000006</c:v>
                </c:pt>
                <c:pt idx="313">
                  <c:v>10.67</c:v>
                </c:pt>
                <c:pt idx="314">
                  <c:v>8.69</c:v>
                </c:pt>
              </c:numCache>
            </c:numRef>
          </c:yVal>
        </c:ser>
        <c:axId val="120375552"/>
        <c:axId val="120471936"/>
        <c:extLst>
          <c:ext xmlns:c15="http://schemas.microsoft.com/office/drawing/2012/chart" uri="{02D57815-91ED-43cb-92C2-25804820EDAC}">
            <c15:filteredScatterSeries>
              <c15:ser>
                <c:idx val="2"/>
                <c:order val="2"/>
                <c:tx>
                  <c:strRef>
                    <c:extLst>
                      <c:ext uri="{02D57815-91ED-43cb-92C2-25804820EDAC}">
                        <c15:formulaRef>
                          <c15:sqref>竖屏直播!$C$9</c15:sqref>
                        </c15:formulaRef>
                      </c:ext>
                    </c:extLst>
                    <c:strCache>
                      <c:ptCount val="1"/>
                      <c:pt idx="0">
                        <c:v>应用占用内存PSS(MB)</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yVal>
                  <c:numRef>
                    <c:extLst>
                      <c:ext uri="{02D57815-91ED-43cb-92C2-25804820EDAC}">
                        <c15:formulaRef>
                          <c15:sqref>竖屏直播!$C$10:$C$274</c15:sqref>
                        </c15:formulaRef>
                      </c:ext>
                    </c:extLst>
                    <c:numCache>
                      <c:formatCode>General</c:formatCode>
                      <c:ptCount val="265"/>
                      <c:pt idx="0">
                        <c:v>134.54</c:v>
                      </c:pt>
                      <c:pt idx="1">
                        <c:v>134.97</c:v>
                      </c:pt>
                      <c:pt idx="2">
                        <c:v>135.05000000000001</c:v>
                      </c:pt>
                      <c:pt idx="3">
                        <c:v>131.11000000000001</c:v>
                      </c:pt>
                      <c:pt idx="4">
                        <c:v>133.49</c:v>
                      </c:pt>
                      <c:pt idx="5">
                        <c:v>133.78</c:v>
                      </c:pt>
                      <c:pt idx="6">
                        <c:v>133.94</c:v>
                      </c:pt>
                      <c:pt idx="7">
                        <c:v>134.34</c:v>
                      </c:pt>
                      <c:pt idx="8">
                        <c:v>134.37</c:v>
                      </c:pt>
                      <c:pt idx="9">
                        <c:v>134.4</c:v>
                      </c:pt>
                      <c:pt idx="10">
                        <c:v>133.63999999999999</c:v>
                      </c:pt>
                      <c:pt idx="11">
                        <c:v>133.75</c:v>
                      </c:pt>
                      <c:pt idx="12">
                        <c:v>133.83000000000001</c:v>
                      </c:pt>
                      <c:pt idx="13">
                        <c:v>135.36000000000001</c:v>
                      </c:pt>
                      <c:pt idx="14">
                        <c:v>135.38999999999999</c:v>
                      </c:pt>
                      <c:pt idx="15">
                        <c:v>135.43</c:v>
                      </c:pt>
                      <c:pt idx="16">
                        <c:v>135.91999999999999</c:v>
                      </c:pt>
                      <c:pt idx="17">
                        <c:v>133.58000000000001</c:v>
                      </c:pt>
                      <c:pt idx="18">
                        <c:v>133.66999999999999</c:v>
                      </c:pt>
                      <c:pt idx="19">
                        <c:v>134.09</c:v>
                      </c:pt>
                      <c:pt idx="20">
                        <c:v>135.52000000000001</c:v>
                      </c:pt>
                      <c:pt idx="21">
                        <c:v>135.79</c:v>
                      </c:pt>
                      <c:pt idx="22">
                        <c:v>135.34</c:v>
                      </c:pt>
                      <c:pt idx="23">
                        <c:v>135.77000000000001</c:v>
                      </c:pt>
                      <c:pt idx="24">
                        <c:v>135.81</c:v>
                      </c:pt>
                      <c:pt idx="25">
                        <c:v>134.1</c:v>
                      </c:pt>
                      <c:pt idx="26">
                        <c:v>137.71</c:v>
                      </c:pt>
                      <c:pt idx="27">
                        <c:v>137.33000000000001</c:v>
                      </c:pt>
                      <c:pt idx="28">
                        <c:v>137.35</c:v>
                      </c:pt>
                      <c:pt idx="29">
                        <c:v>133</c:v>
                      </c:pt>
                      <c:pt idx="30">
                        <c:v>132.26</c:v>
                      </c:pt>
                      <c:pt idx="31">
                        <c:v>130.26</c:v>
                      </c:pt>
                      <c:pt idx="32">
                        <c:v>131.79</c:v>
                      </c:pt>
                      <c:pt idx="33">
                        <c:v>131.9</c:v>
                      </c:pt>
                      <c:pt idx="34">
                        <c:v>132</c:v>
                      </c:pt>
                      <c:pt idx="35">
                        <c:v>131.9</c:v>
                      </c:pt>
                      <c:pt idx="36">
                        <c:v>131.94</c:v>
                      </c:pt>
                      <c:pt idx="37">
                        <c:v>131.97</c:v>
                      </c:pt>
                      <c:pt idx="38">
                        <c:v>132.05000000000001</c:v>
                      </c:pt>
                      <c:pt idx="39">
                        <c:v>131.62</c:v>
                      </c:pt>
                      <c:pt idx="40">
                        <c:v>131.69999999999999</c:v>
                      </c:pt>
                      <c:pt idx="41">
                        <c:v>131.81</c:v>
                      </c:pt>
                      <c:pt idx="42">
                        <c:v>132.66</c:v>
                      </c:pt>
                      <c:pt idx="43">
                        <c:v>132.68</c:v>
                      </c:pt>
                      <c:pt idx="44">
                        <c:v>132.72</c:v>
                      </c:pt>
                      <c:pt idx="45">
                        <c:v>130.76</c:v>
                      </c:pt>
                      <c:pt idx="46">
                        <c:v>130.82</c:v>
                      </c:pt>
                      <c:pt idx="47">
                        <c:v>130.86000000000001</c:v>
                      </c:pt>
                      <c:pt idx="48">
                        <c:v>132.35</c:v>
                      </c:pt>
                      <c:pt idx="49">
                        <c:v>132.44</c:v>
                      </c:pt>
                      <c:pt idx="50">
                        <c:v>131.94999999999999</c:v>
                      </c:pt>
                      <c:pt idx="51">
                        <c:v>132.12</c:v>
                      </c:pt>
                      <c:pt idx="52">
                        <c:v>132.15</c:v>
                      </c:pt>
                      <c:pt idx="53">
                        <c:v>129.49</c:v>
                      </c:pt>
                      <c:pt idx="54">
                        <c:v>131.1</c:v>
                      </c:pt>
                      <c:pt idx="55">
                        <c:v>131.22</c:v>
                      </c:pt>
                      <c:pt idx="56">
                        <c:v>131.53</c:v>
                      </c:pt>
                      <c:pt idx="57">
                        <c:v>132.1</c:v>
                      </c:pt>
                      <c:pt idx="58">
                        <c:v>133.27000000000001</c:v>
                      </c:pt>
                      <c:pt idx="59">
                        <c:v>133.38999999999999</c:v>
                      </c:pt>
                      <c:pt idx="60">
                        <c:v>133.49</c:v>
                      </c:pt>
                      <c:pt idx="61">
                        <c:v>135.21</c:v>
                      </c:pt>
                      <c:pt idx="62">
                        <c:v>135.34</c:v>
                      </c:pt>
                      <c:pt idx="63">
                        <c:v>135.41</c:v>
                      </c:pt>
                      <c:pt idx="64">
                        <c:v>137.16999999999999</c:v>
                      </c:pt>
                      <c:pt idx="65">
                        <c:v>136.49</c:v>
                      </c:pt>
                      <c:pt idx="66">
                        <c:v>136.52000000000001</c:v>
                      </c:pt>
                      <c:pt idx="67">
                        <c:v>136.66</c:v>
                      </c:pt>
                      <c:pt idx="68">
                        <c:v>136.71</c:v>
                      </c:pt>
                      <c:pt idx="69">
                        <c:v>130.12</c:v>
                      </c:pt>
                      <c:pt idx="70">
                        <c:v>130.22999999999999</c:v>
                      </c:pt>
                      <c:pt idx="71">
                        <c:v>131.66999999999999</c:v>
                      </c:pt>
                      <c:pt idx="72">
                        <c:v>131.74</c:v>
                      </c:pt>
                      <c:pt idx="73">
                        <c:v>131.85</c:v>
                      </c:pt>
                      <c:pt idx="74">
                        <c:v>133.49</c:v>
                      </c:pt>
                      <c:pt idx="75">
                        <c:v>133.61000000000001</c:v>
                      </c:pt>
                      <c:pt idx="76">
                        <c:v>133.69</c:v>
                      </c:pt>
                      <c:pt idx="77">
                        <c:v>135.38999999999999</c:v>
                      </c:pt>
                      <c:pt idx="78">
                        <c:v>135.47</c:v>
                      </c:pt>
                      <c:pt idx="79">
                        <c:v>135.87</c:v>
                      </c:pt>
                      <c:pt idx="80">
                        <c:v>137.53</c:v>
                      </c:pt>
                      <c:pt idx="81">
                        <c:v>136.72999999999999</c:v>
                      </c:pt>
                      <c:pt idx="82">
                        <c:v>136.76</c:v>
                      </c:pt>
                      <c:pt idx="83">
                        <c:v>136.91</c:v>
                      </c:pt>
                      <c:pt idx="84">
                        <c:v>136.94999999999999</c:v>
                      </c:pt>
                      <c:pt idx="85">
                        <c:v>130.66999999999999</c:v>
                      </c:pt>
                      <c:pt idx="86">
                        <c:v>130.71</c:v>
                      </c:pt>
                      <c:pt idx="87">
                        <c:v>131.96</c:v>
                      </c:pt>
                      <c:pt idx="88">
                        <c:v>132.07</c:v>
                      </c:pt>
                      <c:pt idx="89">
                        <c:v>132.13999999999999</c:v>
                      </c:pt>
                      <c:pt idx="90">
                        <c:v>133.75</c:v>
                      </c:pt>
                      <c:pt idx="91">
                        <c:v>133.85</c:v>
                      </c:pt>
                      <c:pt idx="92">
                        <c:v>133.96</c:v>
                      </c:pt>
                      <c:pt idx="93">
                        <c:v>135.63</c:v>
                      </c:pt>
                      <c:pt idx="94">
                        <c:v>135.74</c:v>
                      </c:pt>
                      <c:pt idx="95">
                        <c:v>135.86000000000001</c:v>
                      </c:pt>
                      <c:pt idx="96">
                        <c:v>137.51</c:v>
                      </c:pt>
                      <c:pt idx="97">
                        <c:v>136.66999999999999</c:v>
                      </c:pt>
                      <c:pt idx="98">
                        <c:v>136.69999999999999</c:v>
                      </c:pt>
                      <c:pt idx="99">
                        <c:v>136.83000000000001</c:v>
                      </c:pt>
                      <c:pt idx="100">
                        <c:v>136.88999999999999</c:v>
                      </c:pt>
                      <c:pt idx="101">
                        <c:v>130.88</c:v>
                      </c:pt>
                      <c:pt idx="102">
                        <c:v>130.93</c:v>
                      </c:pt>
                      <c:pt idx="103">
                        <c:v>132.06</c:v>
                      </c:pt>
                      <c:pt idx="104">
                        <c:v>132.16999999999999</c:v>
                      </c:pt>
                      <c:pt idx="105">
                        <c:v>132.24</c:v>
                      </c:pt>
                      <c:pt idx="106">
                        <c:v>133.88</c:v>
                      </c:pt>
                      <c:pt idx="107">
                        <c:v>134.03</c:v>
                      </c:pt>
                      <c:pt idx="108">
                        <c:v>134.13999999999999</c:v>
                      </c:pt>
                      <c:pt idx="109">
                        <c:v>135.78</c:v>
                      </c:pt>
                      <c:pt idx="110">
                        <c:v>135.88999999999999</c:v>
                      </c:pt>
                      <c:pt idx="111">
                        <c:v>135.99</c:v>
                      </c:pt>
                      <c:pt idx="112">
                        <c:v>137.68</c:v>
                      </c:pt>
                      <c:pt idx="113">
                        <c:v>136.79</c:v>
                      </c:pt>
                      <c:pt idx="114">
                        <c:v>136.74</c:v>
                      </c:pt>
                      <c:pt idx="115">
                        <c:v>136.91</c:v>
                      </c:pt>
                      <c:pt idx="116">
                        <c:v>130.94999999999999</c:v>
                      </c:pt>
                      <c:pt idx="117">
                        <c:v>131</c:v>
                      </c:pt>
                      <c:pt idx="118">
                        <c:v>131.11000000000001</c:v>
                      </c:pt>
                      <c:pt idx="119">
                        <c:v>132.07</c:v>
                      </c:pt>
                      <c:pt idx="120">
                        <c:v>132.13999999999999</c:v>
                      </c:pt>
                      <c:pt idx="121">
                        <c:v>132.24</c:v>
                      </c:pt>
                      <c:pt idx="122">
                        <c:v>133.76</c:v>
                      </c:pt>
                      <c:pt idx="123">
                        <c:v>133.87</c:v>
                      </c:pt>
                      <c:pt idx="124">
                        <c:v>133.96</c:v>
                      </c:pt>
                      <c:pt idx="125">
                        <c:v>135.65</c:v>
                      </c:pt>
                      <c:pt idx="126">
                        <c:v>135.72999999999999</c:v>
                      </c:pt>
                      <c:pt idx="127">
                        <c:v>135.86000000000001</c:v>
                      </c:pt>
                      <c:pt idx="128">
                        <c:v>136.55000000000001</c:v>
                      </c:pt>
                      <c:pt idx="129">
                        <c:v>136.57</c:v>
                      </c:pt>
                      <c:pt idx="130">
                        <c:v>136.6</c:v>
                      </c:pt>
                      <c:pt idx="131">
                        <c:v>136.88999999999999</c:v>
                      </c:pt>
                      <c:pt idx="132">
                        <c:v>132.08000000000001</c:v>
                      </c:pt>
                      <c:pt idx="133">
                        <c:v>132.15</c:v>
                      </c:pt>
                      <c:pt idx="134">
                        <c:v>132.19999999999999</c:v>
                      </c:pt>
                      <c:pt idx="135">
                        <c:v>133.41999999999999</c:v>
                      </c:pt>
                      <c:pt idx="136">
                        <c:v>133.53</c:v>
                      </c:pt>
                      <c:pt idx="137">
                        <c:v>133.6</c:v>
                      </c:pt>
                      <c:pt idx="138">
                        <c:v>135.26</c:v>
                      </c:pt>
                      <c:pt idx="139">
                        <c:v>135.34</c:v>
                      </c:pt>
                      <c:pt idx="140">
                        <c:v>135.47</c:v>
                      </c:pt>
                      <c:pt idx="141">
                        <c:v>137.1</c:v>
                      </c:pt>
                      <c:pt idx="142">
                        <c:v>137.24</c:v>
                      </c:pt>
                      <c:pt idx="143">
                        <c:v>137.33000000000001</c:v>
                      </c:pt>
                      <c:pt idx="144">
                        <c:v>136.99</c:v>
                      </c:pt>
                      <c:pt idx="145">
                        <c:v>137.02000000000001</c:v>
                      </c:pt>
                      <c:pt idx="146">
                        <c:v>137.06</c:v>
                      </c:pt>
                      <c:pt idx="147">
                        <c:v>137.18</c:v>
                      </c:pt>
                      <c:pt idx="148">
                        <c:v>132.31</c:v>
                      </c:pt>
                      <c:pt idx="149">
                        <c:v>132.36000000000001</c:v>
                      </c:pt>
                      <c:pt idx="150">
                        <c:v>132.47</c:v>
                      </c:pt>
                      <c:pt idx="151">
                        <c:v>133.44999999999999</c:v>
                      </c:pt>
                      <c:pt idx="152">
                        <c:v>133.52000000000001</c:v>
                      </c:pt>
                      <c:pt idx="153">
                        <c:v>133.63</c:v>
                      </c:pt>
                      <c:pt idx="154">
                        <c:v>135.16999999999999</c:v>
                      </c:pt>
                      <c:pt idx="155">
                        <c:v>135.28</c:v>
                      </c:pt>
                      <c:pt idx="156">
                        <c:v>135.36000000000001</c:v>
                      </c:pt>
                      <c:pt idx="157">
                        <c:v>137.02000000000001</c:v>
                      </c:pt>
                      <c:pt idx="158">
                        <c:v>137.09</c:v>
                      </c:pt>
                      <c:pt idx="159">
                        <c:v>137.22999999999999</c:v>
                      </c:pt>
                      <c:pt idx="160">
                        <c:v>136.58000000000001</c:v>
                      </c:pt>
                      <c:pt idx="161">
                        <c:v>136.61000000000001</c:v>
                      </c:pt>
                      <c:pt idx="162">
                        <c:v>136.63</c:v>
                      </c:pt>
                      <c:pt idx="163">
                        <c:v>132.02000000000001</c:v>
                      </c:pt>
                      <c:pt idx="164">
                        <c:v>132.76</c:v>
                      </c:pt>
                      <c:pt idx="165">
                        <c:v>132.82</c:v>
                      </c:pt>
                      <c:pt idx="166">
                        <c:v>132.88</c:v>
                      </c:pt>
                      <c:pt idx="167">
                        <c:v>133.97</c:v>
                      </c:pt>
                      <c:pt idx="168">
                        <c:v>134.06</c:v>
                      </c:pt>
                      <c:pt idx="169">
                        <c:v>134.18</c:v>
                      </c:pt>
                      <c:pt idx="170">
                        <c:v>135.81</c:v>
                      </c:pt>
                      <c:pt idx="171">
                        <c:v>135.88</c:v>
                      </c:pt>
                      <c:pt idx="172">
                        <c:v>136</c:v>
                      </c:pt>
                      <c:pt idx="173">
                        <c:v>137.62</c:v>
                      </c:pt>
                      <c:pt idx="174">
                        <c:v>137.69999999999999</c:v>
                      </c:pt>
                      <c:pt idx="175">
                        <c:v>136.91</c:v>
                      </c:pt>
                      <c:pt idx="176">
                        <c:v>137.08000000000001</c:v>
                      </c:pt>
                      <c:pt idx="177">
                        <c:v>137.11000000000001</c:v>
                      </c:pt>
                      <c:pt idx="178">
                        <c:v>137.13999999999999</c:v>
                      </c:pt>
                      <c:pt idx="179">
                        <c:v>132.34</c:v>
                      </c:pt>
                      <c:pt idx="180">
                        <c:v>133.13999999999999</c:v>
                      </c:pt>
                      <c:pt idx="181">
                        <c:v>133.19999999999999</c:v>
                      </c:pt>
                      <c:pt idx="182">
                        <c:v>133.26</c:v>
                      </c:pt>
                      <c:pt idx="183">
                        <c:v>134.24</c:v>
                      </c:pt>
                      <c:pt idx="184">
                        <c:v>134.30000000000001</c:v>
                      </c:pt>
                      <c:pt idx="185">
                        <c:v>134.44999999999999</c:v>
                      </c:pt>
                      <c:pt idx="186">
                        <c:v>136.01</c:v>
                      </c:pt>
                      <c:pt idx="187">
                        <c:v>136.09</c:v>
                      </c:pt>
                      <c:pt idx="188">
                        <c:v>136.19999999999999</c:v>
                      </c:pt>
                      <c:pt idx="189">
                        <c:v>137.82</c:v>
                      </c:pt>
                      <c:pt idx="190">
                        <c:v>137.96</c:v>
                      </c:pt>
                      <c:pt idx="191">
                        <c:v>137.1</c:v>
                      </c:pt>
                      <c:pt idx="192">
                        <c:v>137.29</c:v>
                      </c:pt>
                      <c:pt idx="193">
                        <c:v>137.32</c:v>
                      </c:pt>
                      <c:pt idx="194">
                        <c:v>132.46</c:v>
                      </c:pt>
                      <c:pt idx="195">
                        <c:v>132.5</c:v>
                      </c:pt>
                      <c:pt idx="196">
                        <c:v>133.36000000000001</c:v>
                      </c:pt>
                      <c:pt idx="197">
                        <c:v>133.41</c:v>
                      </c:pt>
                      <c:pt idx="198">
                        <c:v>133.46</c:v>
                      </c:pt>
                      <c:pt idx="199">
                        <c:v>134.24</c:v>
                      </c:pt>
                      <c:pt idx="200">
                        <c:v>134.5</c:v>
                      </c:pt>
                      <c:pt idx="201">
                        <c:v>134.6</c:v>
                      </c:pt>
                      <c:pt idx="202">
                        <c:v>134.72</c:v>
                      </c:pt>
                      <c:pt idx="203">
                        <c:v>136.25</c:v>
                      </c:pt>
                      <c:pt idx="204">
                        <c:v>136.32</c:v>
                      </c:pt>
                      <c:pt idx="205">
                        <c:v>136.44999999999999</c:v>
                      </c:pt>
                      <c:pt idx="206">
                        <c:v>137.19</c:v>
                      </c:pt>
                      <c:pt idx="207">
                        <c:v>137.22</c:v>
                      </c:pt>
                      <c:pt idx="208">
                        <c:v>137.25</c:v>
                      </c:pt>
                      <c:pt idx="209">
                        <c:v>137.41</c:v>
                      </c:pt>
                      <c:pt idx="210">
                        <c:v>132.59</c:v>
                      </c:pt>
                      <c:pt idx="211">
                        <c:v>132.69</c:v>
                      </c:pt>
                      <c:pt idx="212">
                        <c:v>133.53</c:v>
                      </c:pt>
                      <c:pt idx="213">
                        <c:v>133.57</c:v>
                      </c:pt>
                      <c:pt idx="214">
                        <c:v>133.61000000000001</c:v>
                      </c:pt>
                      <c:pt idx="215">
                        <c:v>134.01</c:v>
                      </c:pt>
                      <c:pt idx="216">
                        <c:v>134.66</c:v>
                      </c:pt>
                      <c:pt idx="217">
                        <c:v>134.71</c:v>
                      </c:pt>
                      <c:pt idx="218">
                        <c:v>134.75</c:v>
                      </c:pt>
                      <c:pt idx="219">
                        <c:v>136.22999999999999</c:v>
                      </c:pt>
                      <c:pt idx="220">
                        <c:v>136.29</c:v>
                      </c:pt>
                      <c:pt idx="221">
                        <c:v>136.43</c:v>
                      </c:pt>
                      <c:pt idx="222">
                        <c:v>137.16</c:v>
                      </c:pt>
                      <c:pt idx="223">
                        <c:v>137.18</c:v>
                      </c:pt>
                      <c:pt idx="224">
                        <c:v>137.21</c:v>
                      </c:pt>
                      <c:pt idx="225">
                        <c:v>137.38999999999999</c:v>
                      </c:pt>
                      <c:pt idx="226">
                        <c:v>132.75</c:v>
                      </c:pt>
                      <c:pt idx="227">
                        <c:v>132.79</c:v>
                      </c:pt>
                      <c:pt idx="228">
                        <c:v>133.63</c:v>
                      </c:pt>
                      <c:pt idx="229">
                        <c:v>133.66999999999999</c:v>
                      </c:pt>
                      <c:pt idx="230">
                        <c:v>133.72999999999999</c:v>
                      </c:pt>
                      <c:pt idx="231">
                        <c:v>134.04</c:v>
                      </c:pt>
                      <c:pt idx="232">
                        <c:v>134.79</c:v>
                      </c:pt>
                      <c:pt idx="233">
                        <c:v>134.82</c:v>
                      </c:pt>
                      <c:pt idx="234">
                        <c:v>134.88</c:v>
                      </c:pt>
                      <c:pt idx="235">
                        <c:v>136.28</c:v>
                      </c:pt>
                      <c:pt idx="236">
                        <c:v>136.4</c:v>
                      </c:pt>
                      <c:pt idx="237">
                        <c:v>136.49</c:v>
                      </c:pt>
                      <c:pt idx="238">
                        <c:v>137.24</c:v>
                      </c:pt>
                      <c:pt idx="239">
                        <c:v>137.27000000000001</c:v>
                      </c:pt>
                      <c:pt idx="240">
                        <c:v>136.86000000000001</c:v>
                      </c:pt>
                      <c:pt idx="241">
                        <c:v>136.88</c:v>
                      </c:pt>
                      <c:pt idx="242">
                        <c:v>131.78</c:v>
                      </c:pt>
                      <c:pt idx="243">
                        <c:v>139.12</c:v>
                      </c:pt>
                      <c:pt idx="244">
                        <c:v>139.55000000000001</c:v>
                      </c:pt>
                      <c:pt idx="245">
                        <c:v>139.85</c:v>
                      </c:pt>
                      <c:pt idx="246">
                        <c:v>141.94999999999999</c:v>
                      </c:pt>
                      <c:pt idx="247">
                        <c:v>142.13</c:v>
                      </c:pt>
                      <c:pt idx="248">
                        <c:v>142.22999999999999</c:v>
                      </c:pt>
                      <c:pt idx="249">
                        <c:v>142.68</c:v>
                      </c:pt>
                      <c:pt idx="250">
                        <c:v>142.71</c:v>
                      </c:pt>
                      <c:pt idx="251">
                        <c:v>142.74</c:v>
                      </c:pt>
                      <c:pt idx="252">
                        <c:v>143.08000000000001</c:v>
                      </c:pt>
                      <c:pt idx="253">
                        <c:v>136.46</c:v>
                      </c:pt>
                      <c:pt idx="254">
                        <c:v>136.51</c:v>
                      </c:pt>
                      <c:pt idx="255">
                        <c:v>136.83000000000001</c:v>
                      </c:pt>
                      <c:pt idx="256">
                        <c:v>137.79</c:v>
                      </c:pt>
                      <c:pt idx="257">
                        <c:v>137.84</c:v>
                      </c:pt>
                      <c:pt idx="258">
                        <c:v>137.99</c:v>
                      </c:pt>
                      <c:pt idx="259">
                        <c:v>139.32</c:v>
                      </c:pt>
                      <c:pt idx="260">
                        <c:v>139.44999999999999</c:v>
                      </c:pt>
                      <c:pt idx="261">
                        <c:v>139.54</c:v>
                      </c:pt>
                      <c:pt idx="262">
                        <c:v>141.34</c:v>
                      </c:pt>
                      <c:pt idx="263">
                        <c:v>141.47</c:v>
                      </c:pt>
                      <c:pt idx="264">
                        <c:v>141.6</c:v>
                      </c:pt>
                    </c:numCache>
                  </c:numRef>
                </c:yVal>
                <c:smooth val="0"/>
              </c15:ser>
            </c15:filteredScatterSeries>
          </c:ext>
        </c:extLst>
      </c:scatterChart>
      <c:valAx>
        <c:axId val="120375552"/>
        <c:scaling>
          <c:orientation val="minMax"/>
          <c:max val="200"/>
        </c:scaling>
        <c:axPos val="b"/>
        <c:majorGridlines>
          <c:spPr>
            <a:ln w="9525" cap="flat" cmpd="sng" algn="ctr">
              <a:solidFill>
                <a:schemeClr val="tx1">
                  <a:lumMod val="15000"/>
                  <a:lumOff val="85000"/>
                </a:schemeClr>
              </a:solidFill>
              <a:round/>
            </a:ln>
            <a:effectLst/>
          </c:spPr>
        </c:majorGridlines>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0471936"/>
        <c:crosses val="autoZero"/>
        <c:crossBetween val="midCat"/>
        <c:majorUnit val="50"/>
        <c:minorUnit val="1"/>
      </c:valAx>
      <c:valAx>
        <c:axId val="120471936"/>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0375552"/>
        <c:crosses val="autoZero"/>
        <c:crossBetween val="midCat"/>
        <c:majorUnit val="20"/>
      </c:val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278" l="0.70000000000000062" r="0.70000000000000062" t="0.75000000000000278"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zh-CN"/>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快乐购直播竖屏场景</a:t>
            </a:r>
            <a:endParaRPr lang="zh-CN"/>
          </a:p>
        </c:rich>
      </c:tx>
      <c:layout/>
      <c:spPr>
        <a:noFill/>
        <a:ln>
          <a:noFill/>
        </a:ln>
        <a:effectLst/>
      </c:spPr>
    </c:title>
    <c:plotArea>
      <c:layout>
        <c:manualLayout>
          <c:layoutTarget val="inner"/>
          <c:xMode val="edge"/>
          <c:yMode val="edge"/>
          <c:x val="7.9247594050744094E-2"/>
          <c:y val="0.1548125633232017"/>
          <c:w val="0.84550240594925297"/>
          <c:h val="0.67011846923390062"/>
        </c:manualLayout>
      </c:layout>
      <c:scatterChart>
        <c:scatterStyle val="lineMarker"/>
        <c:ser>
          <c:idx val="0"/>
          <c:order val="0"/>
          <c:tx>
            <c:strRef>
              <c:f>竖屏直播!$D$9</c:f>
              <c:strCache>
                <c:ptCount val="1"/>
                <c:pt idx="0">
                  <c:v>应用占用内存比(%)</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竖屏直播!$D$10:$D$274</c:f>
              <c:numCache>
                <c:formatCode>General</c:formatCode>
                <c:ptCount val="265"/>
                <c:pt idx="0">
                  <c:v>4.6500000000000004</c:v>
                </c:pt>
                <c:pt idx="1">
                  <c:v>4.67</c:v>
                </c:pt>
                <c:pt idx="2">
                  <c:v>4.67</c:v>
                </c:pt>
                <c:pt idx="3">
                  <c:v>4.54</c:v>
                </c:pt>
                <c:pt idx="4">
                  <c:v>4.62</c:v>
                </c:pt>
                <c:pt idx="5">
                  <c:v>4.63</c:v>
                </c:pt>
                <c:pt idx="6">
                  <c:v>4.63</c:v>
                </c:pt>
                <c:pt idx="7">
                  <c:v>4.6500000000000004</c:v>
                </c:pt>
                <c:pt idx="8">
                  <c:v>4.6500000000000004</c:v>
                </c:pt>
                <c:pt idx="9">
                  <c:v>4.6500000000000004</c:v>
                </c:pt>
                <c:pt idx="10">
                  <c:v>4.62</c:v>
                </c:pt>
                <c:pt idx="11">
                  <c:v>4.63</c:v>
                </c:pt>
                <c:pt idx="12">
                  <c:v>4.63</c:v>
                </c:pt>
                <c:pt idx="13">
                  <c:v>4.68</c:v>
                </c:pt>
                <c:pt idx="14">
                  <c:v>4.68</c:v>
                </c:pt>
                <c:pt idx="15">
                  <c:v>4.6900000000000004</c:v>
                </c:pt>
                <c:pt idx="16">
                  <c:v>4.7</c:v>
                </c:pt>
                <c:pt idx="17">
                  <c:v>4.62</c:v>
                </c:pt>
                <c:pt idx="18">
                  <c:v>4.62</c:v>
                </c:pt>
                <c:pt idx="19">
                  <c:v>4.6399999999999997</c:v>
                </c:pt>
                <c:pt idx="20">
                  <c:v>4.6900000000000004</c:v>
                </c:pt>
                <c:pt idx="21">
                  <c:v>4.7</c:v>
                </c:pt>
                <c:pt idx="22">
                  <c:v>4.68</c:v>
                </c:pt>
                <c:pt idx="23">
                  <c:v>4.7</c:v>
                </c:pt>
                <c:pt idx="24">
                  <c:v>4.7</c:v>
                </c:pt>
                <c:pt idx="25">
                  <c:v>4.6399999999999997</c:v>
                </c:pt>
                <c:pt idx="26">
                  <c:v>4.76</c:v>
                </c:pt>
                <c:pt idx="27">
                  <c:v>4.75</c:v>
                </c:pt>
                <c:pt idx="28">
                  <c:v>4.75</c:v>
                </c:pt>
                <c:pt idx="29">
                  <c:v>4.5999999999999996</c:v>
                </c:pt>
                <c:pt idx="30">
                  <c:v>4.58</c:v>
                </c:pt>
                <c:pt idx="31">
                  <c:v>4.51</c:v>
                </c:pt>
                <c:pt idx="32">
                  <c:v>4.5599999999999996</c:v>
                </c:pt>
                <c:pt idx="33">
                  <c:v>4.5599999999999996</c:v>
                </c:pt>
                <c:pt idx="34">
                  <c:v>4.57</c:v>
                </c:pt>
                <c:pt idx="35">
                  <c:v>4.5599999999999996</c:v>
                </c:pt>
                <c:pt idx="36">
                  <c:v>4.5599999999999996</c:v>
                </c:pt>
                <c:pt idx="37">
                  <c:v>4.57</c:v>
                </c:pt>
                <c:pt idx="38">
                  <c:v>4.57</c:v>
                </c:pt>
                <c:pt idx="39">
                  <c:v>4.55</c:v>
                </c:pt>
                <c:pt idx="40">
                  <c:v>4.5599999999999996</c:v>
                </c:pt>
                <c:pt idx="41">
                  <c:v>4.5599999999999996</c:v>
                </c:pt>
                <c:pt idx="42">
                  <c:v>4.59</c:v>
                </c:pt>
                <c:pt idx="43">
                  <c:v>4.59</c:v>
                </c:pt>
                <c:pt idx="44">
                  <c:v>4.59</c:v>
                </c:pt>
                <c:pt idx="45">
                  <c:v>4.5199999999999996</c:v>
                </c:pt>
                <c:pt idx="46">
                  <c:v>4.53</c:v>
                </c:pt>
                <c:pt idx="47">
                  <c:v>4.53</c:v>
                </c:pt>
                <c:pt idx="48">
                  <c:v>4.58</c:v>
                </c:pt>
                <c:pt idx="49">
                  <c:v>4.58</c:v>
                </c:pt>
                <c:pt idx="50">
                  <c:v>4.5599999999999996</c:v>
                </c:pt>
                <c:pt idx="51">
                  <c:v>4.57</c:v>
                </c:pt>
                <c:pt idx="52">
                  <c:v>4.57</c:v>
                </c:pt>
                <c:pt idx="53">
                  <c:v>4.4800000000000004</c:v>
                </c:pt>
                <c:pt idx="54">
                  <c:v>4.54</c:v>
                </c:pt>
                <c:pt idx="55">
                  <c:v>4.54</c:v>
                </c:pt>
                <c:pt idx="56">
                  <c:v>4.55</c:v>
                </c:pt>
                <c:pt idx="57">
                  <c:v>4.57</c:v>
                </c:pt>
                <c:pt idx="58">
                  <c:v>4.6100000000000003</c:v>
                </c:pt>
                <c:pt idx="59">
                  <c:v>4.6100000000000003</c:v>
                </c:pt>
                <c:pt idx="60">
                  <c:v>4.62</c:v>
                </c:pt>
                <c:pt idx="61">
                  <c:v>4.68</c:v>
                </c:pt>
                <c:pt idx="62">
                  <c:v>4.68</c:v>
                </c:pt>
                <c:pt idx="63">
                  <c:v>4.68</c:v>
                </c:pt>
                <c:pt idx="64">
                  <c:v>4.75</c:v>
                </c:pt>
                <c:pt idx="65">
                  <c:v>4.72</c:v>
                </c:pt>
                <c:pt idx="66">
                  <c:v>4.72</c:v>
                </c:pt>
                <c:pt idx="67">
                  <c:v>4.7300000000000004</c:v>
                </c:pt>
                <c:pt idx="68">
                  <c:v>4.7300000000000004</c:v>
                </c:pt>
                <c:pt idx="69">
                  <c:v>4.5</c:v>
                </c:pt>
                <c:pt idx="70">
                  <c:v>4.51</c:v>
                </c:pt>
                <c:pt idx="71">
                  <c:v>4.5599999999999996</c:v>
                </c:pt>
                <c:pt idx="72">
                  <c:v>4.5599999999999996</c:v>
                </c:pt>
                <c:pt idx="73">
                  <c:v>4.5599999999999996</c:v>
                </c:pt>
                <c:pt idx="74">
                  <c:v>4.62</c:v>
                </c:pt>
                <c:pt idx="75">
                  <c:v>4.62</c:v>
                </c:pt>
                <c:pt idx="76">
                  <c:v>4.63</c:v>
                </c:pt>
                <c:pt idx="77">
                  <c:v>4.68</c:v>
                </c:pt>
                <c:pt idx="78">
                  <c:v>4.6900000000000004</c:v>
                </c:pt>
                <c:pt idx="79">
                  <c:v>4.7</c:v>
                </c:pt>
                <c:pt idx="80">
                  <c:v>4.76</c:v>
                </c:pt>
                <c:pt idx="81">
                  <c:v>4.7300000000000004</c:v>
                </c:pt>
                <c:pt idx="82">
                  <c:v>4.7300000000000004</c:v>
                </c:pt>
                <c:pt idx="83">
                  <c:v>4.74</c:v>
                </c:pt>
                <c:pt idx="84">
                  <c:v>4.74</c:v>
                </c:pt>
                <c:pt idx="85">
                  <c:v>4.5199999999999996</c:v>
                </c:pt>
                <c:pt idx="86">
                  <c:v>4.5199999999999996</c:v>
                </c:pt>
                <c:pt idx="87">
                  <c:v>4.57</c:v>
                </c:pt>
                <c:pt idx="88">
                  <c:v>4.57</c:v>
                </c:pt>
                <c:pt idx="89">
                  <c:v>4.57</c:v>
                </c:pt>
                <c:pt idx="90">
                  <c:v>4.63</c:v>
                </c:pt>
                <c:pt idx="91">
                  <c:v>4.63</c:v>
                </c:pt>
                <c:pt idx="92">
                  <c:v>4.63</c:v>
                </c:pt>
                <c:pt idx="93">
                  <c:v>4.6900000000000004</c:v>
                </c:pt>
                <c:pt idx="94">
                  <c:v>4.7</c:v>
                </c:pt>
                <c:pt idx="95">
                  <c:v>4.7</c:v>
                </c:pt>
                <c:pt idx="96">
                  <c:v>4.76</c:v>
                </c:pt>
                <c:pt idx="97">
                  <c:v>4.7300000000000004</c:v>
                </c:pt>
                <c:pt idx="98">
                  <c:v>4.7300000000000004</c:v>
                </c:pt>
                <c:pt idx="99">
                  <c:v>4.7300000000000004</c:v>
                </c:pt>
                <c:pt idx="100">
                  <c:v>4.74</c:v>
                </c:pt>
                <c:pt idx="101">
                  <c:v>4.53</c:v>
                </c:pt>
                <c:pt idx="102">
                  <c:v>4.53</c:v>
                </c:pt>
                <c:pt idx="103">
                  <c:v>4.57</c:v>
                </c:pt>
                <c:pt idx="104">
                  <c:v>4.57</c:v>
                </c:pt>
                <c:pt idx="105">
                  <c:v>4.57</c:v>
                </c:pt>
                <c:pt idx="106">
                  <c:v>4.63</c:v>
                </c:pt>
                <c:pt idx="107">
                  <c:v>4.6399999999999997</c:v>
                </c:pt>
                <c:pt idx="108">
                  <c:v>4.6399999999999997</c:v>
                </c:pt>
                <c:pt idx="109">
                  <c:v>4.7</c:v>
                </c:pt>
                <c:pt idx="110">
                  <c:v>4.7</c:v>
                </c:pt>
                <c:pt idx="111">
                  <c:v>4.7</c:v>
                </c:pt>
                <c:pt idx="112">
                  <c:v>4.76</c:v>
                </c:pt>
                <c:pt idx="113">
                  <c:v>4.7300000000000004</c:v>
                </c:pt>
                <c:pt idx="114">
                  <c:v>4.7300000000000004</c:v>
                </c:pt>
                <c:pt idx="115">
                  <c:v>4.74</c:v>
                </c:pt>
                <c:pt idx="116">
                  <c:v>4.53</c:v>
                </c:pt>
                <c:pt idx="117">
                  <c:v>4.53</c:v>
                </c:pt>
                <c:pt idx="118">
                  <c:v>4.54</c:v>
                </c:pt>
                <c:pt idx="119">
                  <c:v>4.57</c:v>
                </c:pt>
                <c:pt idx="120">
                  <c:v>4.57</c:v>
                </c:pt>
                <c:pt idx="121">
                  <c:v>4.57</c:v>
                </c:pt>
                <c:pt idx="122">
                  <c:v>4.63</c:v>
                </c:pt>
                <c:pt idx="123">
                  <c:v>4.63</c:v>
                </c:pt>
                <c:pt idx="124">
                  <c:v>4.63</c:v>
                </c:pt>
                <c:pt idx="125">
                  <c:v>4.6900000000000004</c:v>
                </c:pt>
                <c:pt idx="126">
                  <c:v>4.7</c:v>
                </c:pt>
                <c:pt idx="127">
                  <c:v>4.7</c:v>
                </c:pt>
                <c:pt idx="128">
                  <c:v>4.72</c:v>
                </c:pt>
                <c:pt idx="129">
                  <c:v>4.72</c:v>
                </c:pt>
                <c:pt idx="130">
                  <c:v>4.7300000000000004</c:v>
                </c:pt>
                <c:pt idx="131">
                  <c:v>4.74</c:v>
                </c:pt>
                <c:pt idx="132">
                  <c:v>4.57</c:v>
                </c:pt>
                <c:pt idx="133">
                  <c:v>4.57</c:v>
                </c:pt>
                <c:pt idx="134">
                  <c:v>4.57</c:v>
                </c:pt>
                <c:pt idx="135">
                  <c:v>4.62</c:v>
                </c:pt>
                <c:pt idx="136">
                  <c:v>4.62</c:v>
                </c:pt>
                <c:pt idx="137">
                  <c:v>4.62</c:v>
                </c:pt>
                <c:pt idx="138">
                  <c:v>4.68</c:v>
                </c:pt>
                <c:pt idx="139">
                  <c:v>4.68</c:v>
                </c:pt>
                <c:pt idx="140">
                  <c:v>4.6900000000000004</c:v>
                </c:pt>
                <c:pt idx="141">
                  <c:v>4.74</c:v>
                </c:pt>
                <c:pt idx="142">
                  <c:v>4.75</c:v>
                </c:pt>
                <c:pt idx="143">
                  <c:v>4.75</c:v>
                </c:pt>
                <c:pt idx="144">
                  <c:v>4.74</c:v>
                </c:pt>
                <c:pt idx="145">
                  <c:v>4.74</c:v>
                </c:pt>
                <c:pt idx="146">
                  <c:v>4.74</c:v>
                </c:pt>
                <c:pt idx="147">
                  <c:v>4.75</c:v>
                </c:pt>
                <c:pt idx="148">
                  <c:v>4.58</c:v>
                </c:pt>
                <c:pt idx="149">
                  <c:v>4.58</c:v>
                </c:pt>
                <c:pt idx="150">
                  <c:v>4.58</c:v>
                </c:pt>
                <c:pt idx="151">
                  <c:v>4.62</c:v>
                </c:pt>
                <c:pt idx="152">
                  <c:v>4.62</c:v>
                </c:pt>
                <c:pt idx="153">
                  <c:v>4.62</c:v>
                </c:pt>
                <c:pt idx="154">
                  <c:v>4.68</c:v>
                </c:pt>
                <c:pt idx="155">
                  <c:v>4.68</c:v>
                </c:pt>
                <c:pt idx="156">
                  <c:v>4.68</c:v>
                </c:pt>
                <c:pt idx="157">
                  <c:v>4.74</c:v>
                </c:pt>
                <c:pt idx="158">
                  <c:v>4.74</c:v>
                </c:pt>
                <c:pt idx="159">
                  <c:v>4.75</c:v>
                </c:pt>
                <c:pt idx="160">
                  <c:v>4.72</c:v>
                </c:pt>
                <c:pt idx="161">
                  <c:v>4.7300000000000004</c:v>
                </c:pt>
                <c:pt idx="162">
                  <c:v>4.7300000000000004</c:v>
                </c:pt>
                <c:pt idx="163">
                  <c:v>4.57</c:v>
                </c:pt>
                <c:pt idx="164">
                  <c:v>4.59</c:v>
                </c:pt>
                <c:pt idx="165">
                  <c:v>4.5999999999999996</c:v>
                </c:pt>
                <c:pt idx="166">
                  <c:v>4.5999999999999996</c:v>
                </c:pt>
                <c:pt idx="167">
                  <c:v>4.63</c:v>
                </c:pt>
                <c:pt idx="168">
                  <c:v>4.6399999999999997</c:v>
                </c:pt>
                <c:pt idx="169">
                  <c:v>4.6399999999999997</c:v>
                </c:pt>
                <c:pt idx="170">
                  <c:v>4.7</c:v>
                </c:pt>
                <c:pt idx="171">
                  <c:v>4.7</c:v>
                </c:pt>
                <c:pt idx="172">
                  <c:v>4.71</c:v>
                </c:pt>
                <c:pt idx="173">
                  <c:v>4.76</c:v>
                </c:pt>
                <c:pt idx="174">
                  <c:v>4.76</c:v>
                </c:pt>
                <c:pt idx="175">
                  <c:v>4.74</c:v>
                </c:pt>
                <c:pt idx="176">
                  <c:v>4.74</c:v>
                </c:pt>
                <c:pt idx="177">
                  <c:v>4.74</c:v>
                </c:pt>
                <c:pt idx="178">
                  <c:v>4.74</c:v>
                </c:pt>
                <c:pt idx="179">
                  <c:v>4.58</c:v>
                </c:pt>
                <c:pt idx="180">
                  <c:v>4.6100000000000003</c:v>
                </c:pt>
                <c:pt idx="181">
                  <c:v>4.6100000000000003</c:v>
                </c:pt>
                <c:pt idx="182">
                  <c:v>4.6100000000000003</c:v>
                </c:pt>
                <c:pt idx="183">
                  <c:v>4.6399999999999997</c:v>
                </c:pt>
                <c:pt idx="184">
                  <c:v>4.6500000000000004</c:v>
                </c:pt>
                <c:pt idx="185">
                  <c:v>4.6500000000000004</c:v>
                </c:pt>
                <c:pt idx="186">
                  <c:v>4.71</c:v>
                </c:pt>
                <c:pt idx="187">
                  <c:v>4.71</c:v>
                </c:pt>
                <c:pt idx="188">
                  <c:v>4.71</c:v>
                </c:pt>
                <c:pt idx="189">
                  <c:v>4.7699999999999996</c:v>
                </c:pt>
                <c:pt idx="190">
                  <c:v>4.7699999999999996</c:v>
                </c:pt>
                <c:pt idx="191">
                  <c:v>4.74</c:v>
                </c:pt>
                <c:pt idx="192">
                  <c:v>4.75</c:v>
                </c:pt>
                <c:pt idx="193">
                  <c:v>4.75</c:v>
                </c:pt>
                <c:pt idx="194">
                  <c:v>4.58</c:v>
                </c:pt>
                <c:pt idx="195">
                  <c:v>4.58</c:v>
                </c:pt>
                <c:pt idx="196">
                  <c:v>4.6100000000000003</c:v>
                </c:pt>
                <c:pt idx="197">
                  <c:v>4.62</c:v>
                </c:pt>
                <c:pt idx="198">
                  <c:v>4.62</c:v>
                </c:pt>
                <c:pt idx="199">
                  <c:v>4.6399999999999997</c:v>
                </c:pt>
                <c:pt idx="200">
                  <c:v>4.6500000000000004</c:v>
                </c:pt>
                <c:pt idx="201">
                  <c:v>4.66</c:v>
                </c:pt>
                <c:pt idx="202">
                  <c:v>4.66</c:v>
                </c:pt>
                <c:pt idx="203">
                  <c:v>4.71</c:v>
                </c:pt>
                <c:pt idx="204">
                  <c:v>4.72</c:v>
                </c:pt>
                <c:pt idx="205">
                  <c:v>4.72</c:v>
                </c:pt>
                <c:pt idx="206">
                  <c:v>4.75</c:v>
                </c:pt>
                <c:pt idx="207">
                  <c:v>4.75</c:v>
                </c:pt>
                <c:pt idx="208">
                  <c:v>4.75</c:v>
                </c:pt>
                <c:pt idx="209">
                  <c:v>4.75</c:v>
                </c:pt>
                <c:pt idx="210">
                  <c:v>4.59</c:v>
                </c:pt>
                <c:pt idx="211">
                  <c:v>4.59</c:v>
                </c:pt>
                <c:pt idx="212">
                  <c:v>4.62</c:v>
                </c:pt>
                <c:pt idx="213">
                  <c:v>4.62</c:v>
                </c:pt>
                <c:pt idx="214">
                  <c:v>4.62</c:v>
                </c:pt>
                <c:pt idx="215">
                  <c:v>4.6399999999999997</c:v>
                </c:pt>
                <c:pt idx="216">
                  <c:v>4.66</c:v>
                </c:pt>
                <c:pt idx="217">
                  <c:v>4.66</c:v>
                </c:pt>
                <c:pt idx="218">
                  <c:v>4.66</c:v>
                </c:pt>
                <c:pt idx="219">
                  <c:v>4.71</c:v>
                </c:pt>
                <c:pt idx="220">
                  <c:v>4.72</c:v>
                </c:pt>
                <c:pt idx="221">
                  <c:v>4.72</c:v>
                </c:pt>
                <c:pt idx="222">
                  <c:v>4.75</c:v>
                </c:pt>
                <c:pt idx="223">
                  <c:v>4.75</c:v>
                </c:pt>
                <c:pt idx="224">
                  <c:v>4.75</c:v>
                </c:pt>
                <c:pt idx="225">
                  <c:v>4.75</c:v>
                </c:pt>
                <c:pt idx="226">
                  <c:v>4.59</c:v>
                </c:pt>
                <c:pt idx="227">
                  <c:v>4.59</c:v>
                </c:pt>
                <c:pt idx="228">
                  <c:v>4.62</c:v>
                </c:pt>
                <c:pt idx="229">
                  <c:v>4.62</c:v>
                </c:pt>
                <c:pt idx="230">
                  <c:v>4.63</c:v>
                </c:pt>
                <c:pt idx="231">
                  <c:v>4.6399999999999997</c:v>
                </c:pt>
                <c:pt idx="232">
                  <c:v>4.66</c:v>
                </c:pt>
                <c:pt idx="233">
                  <c:v>4.66</c:v>
                </c:pt>
                <c:pt idx="234">
                  <c:v>4.67</c:v>
                </c:pt>
                <c:pt idx="235">
                  <c:v>4.71</c:v>
                </c:pt>
                <c:pt idx="236">
                  <c:v>4.72</c:v>
                </c:pt>
                <c:pt idx="237">
                  <c:v>4.72</c:v>
                </c:pt>
                <c:pt idx="238">
                  <c:v>4.75</c:v>
                </c:pt>
                <c:pt idx="239">
                  <c:v>4.75</c:v>
                </c:pt>
                <c:pt idx="240">
                  <c:v>4.7300000000000004</c:v>
                </c:pt>
                <c:pt idx="241">
                  <c:v>4.74</c:v>
                </c:pt>
                <c:pt idx="242">
                  <c:v>4.5599999999999996</c:v>
                </c:pt>
                <c:pt idx="243">
                  <c:v>4.8099999999999996</c:v>
                </c:pt>
                <c:pt idx="244">
                  <c:v>4.83</c:v>
                </c:pt>
                <c:pt idx="245">
                  <c:v>4.84</c:v>
                </c:pt>
                <c:pt idx="246">
                  <c:v>4.91</c:v>
                </c:pt>
                <c:pt idx="247">
                  <c:v>4.92</c:v>
                </c:pt>
                <c:pt idx="248">
                  <c:v>4.92</c:v>
                </c:pt>
                <c:pt idx="249">
                  <c:v>4.9400000000000004</c:v>
                </c:pt>
                <c:pt idx="250">
                  <c:v>4.9400000000000004</c:v>
                </c:pt>
                <c:pt idx="251">
                  <c:v>4.9400000000000004</c:v>
                </c:pt>
                <c:pt idx="252">
                  <c:v>4.95</c:v>
                </c:pt>
                <c:pt idx="253">
                  <c:v>4.72</c:v>
                </c:pt>
                <c:pt idx="254">
                  <c:v>4.72</c:v>
                </c:pt>
                <c:pt idx="255">
                  <c:v>4.7300000000000004</c:v>
                </c:pt>
                <c:pt idx="256">
                  <c:v>4.7699999999999996</c:v>
                </c:pt>
                <c:pt idx="257">
                  <c:v>4.7699999999999996</c:v>
                </c:pt>
                <c:pt idx="258">
                  <c:v>4.7699999999999996</c:v>
                </c:pt>
                <c:pt idx="259">
                  <c:v>4.82</c:v>
                </c:pt>
                <c:pt idx="260">
                  <c:v>4.82</c:v>
                </c:pt>
                <c:pt idx="261">
                  <c:v>4.83</c:v>
                </c:pt>
                <c:pt idx="262">
                  <c:v>4.8899999999999997</c:v>
                </c:pt>
                <c:pt idx="263">
                  <c:v>4.8899999999999997</c:v>
                </c:pt>
                <c:pt idx="264">
                  <c:v>4.9000000000000004</c:v>
                </c:pt>
              </c:numCache>
            </c:numRef>
          </c:yVal>
        </c:ser>
        <c:ser>
          <c:idx val="1"/>
          <c:order val="1"/>
          <c:tx>
            <c:strRef>
              <c:f>竖屏直播!$F$9</c:f>
              <c:strCache>
                <c:ptCount val="1"/>
                <c:pt idx="0">
                  <c:v>应用占用CPU率(%)</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yVal>
            <c:numRef>
              <c:f>竖屏直播!$F$10:$F$274</c:f>
              <c:numCache>
                <c:formatCode>General</c:formatCode>
                <c:ptCount val="265"/>
                <c:pt idx="0">
                  <c:v>9.16</c:v>
                </c:pt>
                <c:pt idx="1">
                  <c:v>10</c:v>
                </c:pt>
                <c:pt idx="2">
                  <c:v>8.15</c:v>
                </c:pt>
                <c:pt idx="3">
                  <c:v>8.06</c:v>
                </c:pt>
                <c:pt idx="4">
                  <c:v>10.97</c:v>
                </c:pt>
                <c:pt idx="5">
                  <c:v>9.08</c:v>
                </c:pt>
                <c:pt idx="6">
                  <c:v>8.5299999999999994</c:v>
                </c:pt>
                <c:pt idx="7">
                  <c:v>11.21</c:v>
                </c:pt>
                <c:pt idx="8">
                  <c:v>8.2200000000000006</c:v>
                </c:pt>
                <c:pt idx="9">
                  <c:v>7.92</c:v>
                </c:pt>
                <c:pt idx="10">
                  <c:v>10.47</c:v>
                </c:pt>
                <c:pt idx="11">
                  <c:v>8.3000000000000007</c:v>
                </c:pt>
                <c:pt idx="12">
                  <c:v>8.44</c:v>
                </c:pt>
                <c:pt idx="13">
                  <c:v>10.74</c:v>
                </c:pt>
                <c:pt idx="14">
                  <c:v>8.3800000000000008</c:v>
                </c:pt>
                <c:pt idx="15">
                  <c:v>8.25</c:v>
                </c:pt>
                <c:pt idx="16">
                  <c:v>10.8</c:v>
                </c:pt>
                <c:pt idx="17">
                  <c:v>8.31</c:v>
                </c:pt>
                <c:pt idx="18">
                  <c:v>8.2799999999999994</c:v>
                </c:pt>
                <c:pt idx="19">
                  <c:v>8.6999999999999993</c:v>
                </c:pt>
                <c:pt idx="20">
                  <c:v>9.9700000000000006</c:v>
                </c:pt>
                <c:pt idx="21">
                  <c:v>8.41</c:v>
                </c:pt>
                <c:pt idx="22">
                  <c:v>8.9600000000000009</c:v>
                </c:pt>
                <c:pt idx="23">
                  <c:v>10.25</c:v>
                </c:pt>
                <c:pt idx="24">
                  <c:v>8.32</c:v>
                </c:pt>
                <c:pt idx="25">
                  <c:v>8.39</c:v>
                </c:pt>
                <c:pt idx="26">
                  <c:v>12.45</c:v>
                </c:pt>
                <c:pt idx="27">
                  <c:v>8.93</c:v>
                </c:pt>
                <c:pt idx="28">
                  <c:v>8.48</c:v>
                </c:pt>
                <c:pt idx="29">
                  <c:v>10.38</c:v>
                </c:pt>
                <c:pt idx="30">
                  <c:v>8.36</c:v>
                </c:pt>
                <c:pt idx="31">
                  <c:v>8.2899999999999991</c:v>
                </c:pt>
                <c:pt idx="32">
                  <c:v>11.3</c:v>
                </c:pt>
                <c:pt idx="33">
                  <c:v>8.33</c:v>
                </c:pt>
                <c:pt idx="34">
                  <c:v>7.9</c:v>
                </c:pt>
                <c:pt idx="35">
                  <c:v>9.25</c:v>
                </c:pt>
                <c:pt idx="36">
                  <c:v>10.46</c:v>
                </c:pt>
                <c:pt idx="37">
                  <c:v>8.33</c:v>
                </c:pt>
                <c:pt idx="38">
                  <c:v>8.17</c:v>
                </c:pt>
                <c:pt idx="39">
                  <c:v>10.51</c:v>
                </c:pt>
                <c:pt idx="40">
                  <c:v>8.26</c:v>
                </c:pt>
                <c:pt idx="41">
                  <c:v>8.3800000000000008</c:v>
                </c:pt>
                <c:pt idx="42">
                  <c:v>11.73</c:v>
                </c:pt>
                <c:pt idx="43">
                  <c:v>8.3800000000000008</c:v>
                </c:pt>
                <c:pt idx="44">
                  <c:v>8.17</c:v>
                </c:pt>
                <c:pt idx="45">
                  <c:v>10.59</c:v>
                </c:pt>
                <c:pt idx="46">
                  <c:v>8.35</c:v>
                </c:pt>
                <c:pt idx="47">
                  <c:v>8.27</c:v>
                </c:pt>
                <c:pt idx="48">
                  <c:v>10.66</c:v>
                </c:pt>
                <c:pt idx="49">
                  <c:v>8.33</c:v>
                </c:pt>
                <c:pt idx="50">
                  <c:v>9.83</c:v>
                </c:pt>
                <c:pt idx="51">
                  <c:v>10.94</c:v>
                </c:pt>
                <c:pt idx="52">
                  <c:v>8.24</c:v>
                </c:pt>
                <c:pt idx="53">
                  <c:v>8.31</c:v>
                </c:pt>
                <c:pt idx="54">
                  <c:v>10.45</c:v>
                </c:pt>
                <c:pt idx="55">
                  <c:v>8.1199999999999992</c:v>
                </c:pt>
                <c:pt idx="56">
                  <c:v>8.75</c:v>
                </c:pt>
                <c:pt idx="57">
                  <c:v>8.67</c:v>
                </c:pt>
                <c:pt idx="58">
                  <c:v>10.34</c:v>
                </c:pt>
                <c:pt idx="59">
                  <c:v>8.43</c:v>
                </c:pt>
                <c:pt idx="60">
                  <c:v>7.75</c:v>
                </c:pt>
                <c:pt idx="61">
                  <c:v>11.01</c:v>
                </c:pt>
                <c:pt idx="62">
                  <c:v>8.31</c:v>
                </c:pt>
                <c:pt idx="63">
                  <c:v>8.41</c:v>
                </c:pt>
                <c:pt idx="64">
                  <c:v>10.3</c:v>
                </c:pt>
                <c:pt idx="65">
                  <c:v>8.6300000000000008</c:v>
                </c:pt>
                <c:pt idx="66">
                  <c:v>8.42</c:v>
                </c:pt>
                <c:pt idx="67">
                  <c:v>8.34</c:v>
                </c:pt>
                <c:pt idx="68">
                  <c:v>10.72</c:v>
                </c:pt>
                <c:pt idx="69">
                  <c:v>8.2200000000000006</c:v>
                </c:pt>
                <c:pt idx="70">
                  <c:v>8.14</c:v>
                </c:pt>
                <c:pt idx="71">
                  <c:v>10.5</c:v>
                </c:pt>
                <c:pt idx="72">
                  <c:v>8.42</c:v>
                </c:pt>
                <c:pt idx="73">
                  <c:v>8.35</c:v>
                </c:pt>
                <c:pt idx="74">
                  <c:v>10.77</c:v>
                </c:pt>
                <c:pt idx="75">
                  <c:v>7.85</c:v>
                </c:pt>
                <c:pt idx="76">
                  <c:v>8.41</c:v>
                </c:pt>
                <c:pt idx="77">
                  <c:v>10.71</c:v>
                </c:pt>
                <c:pt idx="78">
                  <c:v>8.4</c:v>
                </c:pt>
                <c:pt idx="79">
                  <c:v>7.68</c:v>
                </c:pt>
                <c:pt idx="80">
                  <c:v>10.77</c:v>
                </c:pt>
                <c:pt idx="81">
                  <c:v>8.19</c:v>
                </c:pt>
                <c:pt idx="82">
                  <c:v>8.74</c:v>
                </c:pt>
                <c:pt idx="83">
                  <c:v>8.51</c:v>
                </c:pt>
                <c:pt idx="84">
                  <c:v>10.41</c:v>
                </c:pt>
                <c:pt idx="85">
                  <c:v>8.6199999999999992</c:v>
                </c:pt>
                <c:pt idx="86">
                  <c:v>8.02</c:v>
                </c:pt>
                <c:pt idx="87">
                  <c:v>10.82</c:v>
                </c:pt>
                <c:pt idx="88">
                  <c:v>8.4700000000000006</c:v>
                </c:pt>
                <c:pt idx="89">
                  <c:v>8.34</c:v>
                </c:pt>
                <c:pt idx="90">
                  <c:v>10.96</c:v>
                </c:pt>
                <c:pt idx="91">
                  <c:v>7.98</c:v>
                </c:pt>
                <c:pt idx="92">
                  <c:v>8.3800000000000008</c:v>
                </c:pt>
                <c:pt idx="93">
                  <c:v>10.78</c:v>
                </c:pt>
                <c:pt idx="94">
                  <c:v>8.4</c:v>
                </c:pt>
                <c:pt idx="95">
                  <c:v>8.3699999999999992</c:v>
                </c:pt>
                <c:pt idx="96">
                  <c:v>10.31</c:v>
                </c:pt>
                <c:pt idx="97">
                  <c:v>8.9</c:v>
                </c:pt>
                <c:pt idx="98">
                  <c:v>8.57</c:v>
                </c:pt>
                <c:pt idx="99">
                  <c:v>8.32</c:v>
                </c:pt>
                <c:pt idx="100">
                  <c:v>10.42</c:v>
                </c:pt>
                <c:pt idx="101">
                  <c:v>7.87</c:v>
                </c:pt>
                <c:pt idx="102">
                  <c:v>8.43</c:v>
                </c:pt>
                <c:pt idx="103">
                  <c:v>10.34</c:v>
                </c:pt>
                <c:pt idx="104">
                  <c:v>8.44</c:v>
                </c:pt>
                <c:pt idx="105">
                  <c:v>8.25</c:v>
                </c:pt>
                <c:pt idx="106">
                  <c:v>10.36</c:v>
                </c:pt>
                <c:pt idx="107">
                  <c:v>8.5299999999999994</c:v>
                </c:pt>
                <c:pt idx="108">
                  <c:v>8.39</c:v>
                </c:pt>
                <c:pt idx="109">
                  <c:v>10.59</c:v>
                </c:pt>
                <c:pt idx="110">
                  <c:v>8.4</c:v>
                </c:pt>
                <c:pt idx="111">
                  <c:v>8.44</c:v>
                </c:pt>
                <c:pt idx="112">
                  <c:v>10.56</c:v>
                </c:pt>
                <c:pt idx="113">
                  <c:v>9.23</c:v>
                </c:pt>
                <c:pt idx="114">
                  <c:v>8.5299999999999994</c:v>
                </c:pt>
                <c:pt idx="115">
                  <c:v>8.92</c:v>
                </c:pt>
                <c:pt idx="116">
                  <c:v>10.11</c:v>
                </c:pt>
                <c:pt idx="117">
                  <c:v>8.0500000000000007</c:v>
                </c:pt>
                <c:pt idx="118">
                  <c:v>8.32</c:v>
                </c:pt>
                <c:pt idx="119">
                  <c:v>10.220000000000001</c:v>
                </c:pt>
                <c:pt idx="120">
                  <c:v>8.3000000000000007</c:v>
                </c:pt>
                <c:pt idx="121">
                  <c:v>8.17</c:v>
                </c:pt>
                <c:pt idx="122">
                  <c:v>9.81</c:v>
                </c:pt>
                <c:pt idx="123">
                  <c:v>8.51</c:v>
                </c:pt>
                <c:pt idx="124">
                  <c:v>8.4600000000000009</c:v>
                </c:pt>
                <c:pt idx="125">
                  <c:v>10.7</c:v>
                </c:pt>
                <c:pt idx="126">
                  <c:v>8.3699999999999992</c:v>
                </c:pt>
                <c:pt idx="127">
                  <c:v>8.02</c:v>
                </c:pt>
                <c:pt idx="128">
                  <c:v>11.57</c:v>
                </c:pt>
                <c:pt idx="129">
                  <c:v>8.17</c:v>
                </c:pt>
                <c:pt idx="130">
                  <c:v>8.2100000000000009</c:v>
                </c:pt>
                <c:pt idx="131">
                  <c:v>10.89</c:v>
                </c:pt>
                <c:pt idx="132">
                  <c:v>10.36</c:v>
                </c:pt>
                <c:pt idx="133">
                  <c:v>8.2200000000000006</c:v>
                </c:pt>
                <c:pt idx="134">
                  <c:v>8.6</c:v>
                </c:pt>
                <c:pt idx="135">
                  <c:v>10.63</c:v>
                </c:pt>
                <c:pt idx="136">
                  <c:v>8.34</c:v>
                </c:pt>
                <c:pt idx="137">
                  <c:v>8.36</c:v>
                </c:pt>
                <c:pt idx="138">
                  <c:v>10.3</c:v>
                </c:pt>
                <c:pt idx="139">
                  <c:v>8.52</c:v>
                </c:pt>
                <c:pt idx="140">
                  <c:v>8.5</c:v>
                </c:pt>
                <c:pt idx="141">
                  <c:v>10.3</c:v>
                </c:pt>
                <c:pt idx="142">
                  <c:v>8.31</c:v>
                </c:pt>
                <c:pt idx="143">
                  <c:v>7.72</c:v>
                </c:pt>
                <c:pt idx="144">
                  <c:v>11.7</c:v>
                </c:pt>
                <c:pt idx="145">
                  <c:v>8.25</c:v>
                </c:pt>
                <c:pt idx="146">
                  <c:v>8.64</c:v>
                </c:pt>
                <c:pt idx="147">
                  <c:v>9.3000000000000007</c:v>
                </c:pt>
                <c:pt idx="148">
                  <c:v>8.98</c:v>
                </c:pt>
                <c:pt idx="149">
                  <c:v>8.24</c:v>
                </c:pt>
                <c:pt idx="150">
                  <c:v>8.2899999999999991</c:v>
                </c:pt>
                <c:pt idx="151">
                  <c:v>10.050000000000001</c:v>
                </c:pt>
                <c:pt idx="152">
                  <c:v>8.1199999999999992</c:v>
                </c:pt>
                <c:pt idx="153">
                  <c:v>8.34</c:v>
                </c:pt>
                <c:pt idx="154">
                  <c:v>10.51</c:v>
                </c:pt>
                <c:pt idx="155">
                  <c:v>8.2899999999999991</c:v>
                </c:pt>
                <c:pt idx="156">
                  <c:v>8.43</c:v>
                </c:pt>
                <c:pt idx="157">
                  <c:v>10.89</c:v>
                </c:pt>
                <c:pt idx="158">
                  <c:v>8.06</c:v>
                </c:pt>
                <c:pt idx="159">
                  <c:v>8.1300000000000008</c:v>
                </c:pt>
                <c:pt idx="160">
                  <c:v>11.05</c:v>
                </c:pt>
                <c:pt idx="161">
                  <c:v>8.26</c:v>
                </c:pt>
                <c:pt idx="162">
                  <c:v>8.35</c:v>
                </c:pt>
                <c:pt idx="163">
                  <c:v>8.49</c:v>
                </c:pt>
                <c:pt idx="164">
                  <c:v>10.37</c:v>
                </c:pt>
                <c:pt idx="165">
                  <c:v>8.39</c:v>
                </c:pt>
                <c:pt idx="166">
                  <c:v>8.44</c:v>
                </c:pt>
                <c:pt idx="167">
                  <c:v>10.71</c:v>
                </c:pt>
                <c:pt idx="168">
                  <c:v>8.11</c:v>
                </c:pt>
                <c:pt idx="169">
                  <c:v>7.91</c:v>
                </c:pt>
                <c:pt idx="170">
                  <c:v>10.62</c:v>
                </c:pt>
                <c:pt idx="171">
                  <c:v>8.32</c:v>
                </c:pt>
                <c:pt idx="172">
                  <c:v>8.33</c:v>
                </c:pt>
                <c:pt idx="173">
                  <c:v>10.8</c:v>
                </c:pt>
                <c:pt idx="174">
                  <c:v>8.41</c:v>
                </c:pt>
                <c:pt idx="175">
                  <c:v>8.35</c:v>
                </c:pt>
                <c:pt idx="176">
                  <c:v>11.28</c:v>
                </c:pt>
                <c:pt idx="177">
                  <c:v>8.4600000000000009</c:v>
                </c:pt>
                <c:pt idx="178">
                  <c:v>8.51</c:v>
                </c:pt>
                <c:pt idx="179">
                  <c:v>8.5</c:v>
                </c:pt>
                <c:pt idx="180">
                  <c:v>10.039999999999999</c:v>
                </c:pt>
                <c:pt idx="181">
                  <c:v>8.42</c:v>
                </c:pt>
                <c:pt idx="182">
                  <c:v>8.36</c:v>
                </c:pt>
                <c:pt idx="183">
                  <c:v>10.8</c:v>
                </c:pt>
                <c:pt idx="184">
                  <c:v>8.17</c:v>
                </c:pt>
                <c:pt idx="185">
                  <c:v>8.0399999999999991</c:v>
                </c:pt>
                <c:pt idx="186">
                  <c:v>11.03</c:v>
                </c:pt>
                <c:pt idx="187">
                  <c:v>8.32</c:v>
                </c:pt>
                <c:pt idx="188">
                  <c:v>8.2100000000000009</c:v>
                </c:pt>
                <c:pt idx="189">
                  <c:v>10.44</c:v>
                </c:pt>
                <c:pt idx="190">
                  <c:v>8</c:v>
                </c:pt>
                <c:pt idx="191">
                  <c:v>8.9600000000000009</c:v>
                </c:pt>
                <c:pt idx="192">
                  <c:v>11.28</c:v>
                </c:pt>
                <c:pt idx="193">
                  <c:v>8.23</c:v>
                </c:pt>
                <c:pt idx="194">
                  <c:v>8.5299999999999994</c:v>
                </c:pt>
                <c:pt idx="195">
                  <c:v>8.19</c:v>
                </c:pt>
                <c:pt idx="196">
                  <c:v>10.67</c:v>
                </c:pt>
                <c:pt idx="197">
                  <c:v>8.42</c:v>
                </c:pt>
                <c:pt idx="198">
                  <c:v>8.19</c:v>
                </c:pt>
                <c:pt idx="199">
                  <c:v>9.84</c:v>
                </c:pt>
                <c:pt idx="200">
                  <c:v>9.34</c:v>
                </c:pt>
                <c:pt idx="201">
                  <c:v>8.0299999999999994</c:v>
                </c:pt>
                <c:pt idx="202">
                  <c:v>8.31</c:v>
                </c:pt>
                <c:pt idx="203">
                  <c:v>10.119999999999999</c:v>
                </c:pt>
                <c:pt idx="204">
                  <c:v>8.1999999999999993</c:v>
                </c:pt>
                <c:pt idx="205">
                  <c:v>8.06</c:v>
                </c:pt>
                <c:pt idx="206">
                  <c:v>10.31</c:v>
                </c:pt>
                <c:pt idx="207">
                  <c:v>8.99</c:v>
                </c:pt>
                <c:pt idx="208">
                  <c:v>8.39</c:v>
                </c:pt>
                <c:pt idx="209">
                  <c:v>10.29</c:v>
                </c:pt>
                <c:pt idx="210">
                  <c:v>8.43</c:v>
                </c:pt>
                <c:pt idx="211">
                  <c:v>7.8</c:v>
                </c:pt>
                <c:pt idx="212">
                  <c:v>10.51</c:v>
                </c:pt>
                <c:pt idx="213">
                  <c:v>8.2899999999999991</c:v>
                </c:pt>
                <c:pt idx="214">
                  <c:v>8.25</c:v>
                </c:pt>
                <c:pt idx="215">
                  <c:v>8.6999999999999993</c:v>
                </c:pt>
                <c:pt idx="216">
                  <c:v>10.47</c:v>
                </c:pt>
                <c:pt idx="217">
                  <c:v>8.23</c:v>
                </c:pt>
                <c:pt idx="218">
                  <c:v>8.25</c:v>
                </c:pt>
                <c:pt idx="219">
                  <c:v>10.77</c:v>
                </c:pt>
                <c:pt idx="220">
                  <c:v>8.2899999999999991</c:v>
                </c:pt>
                <c:pt idx="221">
                  <c:v>8.44</c:v>
                </c:pt>
                <c:pt idx="222">
                  <c:v>10.37</c:v>
                </c:pt>
                <c:pt idx="223">
                  <c:v>9.48</c:v>
                </c:pt>
                <c:pt idx="224">
                  <c:v>8.5399999999999991</c:v>
                </c:pt>
                <c:pt idx="225">
                  <c:v>11.25</c:v>
                </c:pt>
                <c:pt idx="226">
                  <c:v>8.5</c:v>
                </c:pt>
                <c:pt idx="227">
                  <c:v>7.9</c:v>
                </c:pt>
                <c:pt idx="228">
                  <c:v>11.25</c:v>
                </c:pt>
                <c:pt idx="229">
                  <c:v>8.19</c:v>
                </c:pt>
                <c:pt idx="230">
                  <c:v>8.48</c:v>
                </c:pt>
                <c:pt idx="231">
                  <c:v>8.81</c:v>
                </c:pt>
                <c:pt idx="232">
                  <c:v>10.130000000000001</c:v>
                </c:pt>
                <c:pt idx="233">
                  <c:v>8.42</c:v>
                </c:pt>
                <c:pt idx="234">
                  <c:v>8.27</c:v>
                </c:pt>
                <c:pt idx="235">
                  <c:v>10.62</c:v>
                </c:pt>
                <c:pt idx="236">
                  <c:v>8.31</c:v>
                </c:pt>
                <c:pt idx="237">
                  <c:v>8.51</c:v>
                </c:pt>
                <c:pt idx="238">
                  <c:v>10.34</c:v>
                </c:pt>
                <c:pt idx="239">
                  <c:v>8.84</c:v>
                </c:pt>
                <c:pt idx="240">
                  <c:v>5.48</c:v>
                </c:pt>
                <c:pt idx="241">
                  <c:v>1.66</c:v>
                </c:pt>
                <c:pt idx="242">
                  <c:v>1.48</c:v>
                </c:pt>
                <c:pt idx="243">
                  <c:v>14.04</c:v>
                </c:pt>
                <c:pt idx="244">
                  <c:v>8.89</c:v>
                </c:pt>
                <c:pt idx="245">
                  <c:v>8.64</c:v>
                </c:pt>
                <c:pt idx="246">
                  <c:v>11</c:v>
                </c:pt>
                <c:pt idx="247">
                  <c:v>8.65</c:v>
                </c:pt>
                <c:pt idx="248">
                  <c:v>8.24</c:v>
                </c:pt>
                <c:pt idx="249">
                  <c:v>12.25</c:v>
                </c:pt>
                <c:pt idx="250">
                  <c:v>8.6999999999999993</c:v>
                </c:pt>
                <c:pt idx="251">
                  <c:v>8.64</c:v>
                </c:pt>
                <c:pt idx="252">
                  <c:v>9.3800000000000008</c:v>
                </c:pt>
                <c:pt idx="253">
                  <c:v>10.59</c:v>
                </c:pt>
                <c:pt idx="254">
                  <c:v>8.99</c:v>
                </c:pt>
                <c:pt idx="255">
                  <c:v>9.07</c:v>
                </c:pt>
                <c:pt idx="256">
                  <c:v>11.72</c:v>
                </c:pt>
                <c:pt idx="257">
                  <c:v>9.0299999999999994</c:v>
                </c:pt>
                <c:pt idx="258">
                  <c:v>8.44</c:v>
                </c:pt>
                <c:pt idx="259">
                  <c:v>11.6</c:v>
                </c:pt>
                <c:pt idx="260">
                  <c:v>9.14</c:v>
                </c:pt>
                <c:pt idx="261">
                  <c:v>8.99</c:v>
                </c:pt>
                <c:pt idx="262">
                  <c:v>11.12</c:v>
                </c:pt>
                <c:pt idx="263">
                  <c:v>8.4499999999999993</c:v>
                </c:pt>
                <c:pt idx="264">
                  <c:v>8.9600000000000009</c:v>
                </c:pt>
              </c:numCache>
            </c:numRef>
          </c:yVal>
        </c:ser>
        <c:axId val="120488704"/>
        <c:axId val="120490624"/>
        <c:extLst>
          <c:ext xmlns:c15="http://schemas.microsoft.com/office/drawing/2012/chart" uri="{02D57815-91ED-43cb-92C2-25804820EDAC}">
            <c15:filteredScatterSeries>
              <c15:ser>
                <c:idx val="2"/>
                <c:order val="2"/>
                <c:tx>
                  <c:strRef>
                    <c:extLst>
                      <c:ext uri="{02D57815-91ED-43cb-92C2-25804820EDAC}">
                        <c15:formulaRef>
                          <c15:sqref>竖屏直播!$C$9</c15:sqref>
                        </c15:formulaRef>
                      </c:ext>
                    </c:extLst>
                    <c:strCache>
                      <c:ptCount val="1"/>
                      <c:pt idx="0">
                        <c:v>应用占用内存PSS(MB)</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yVal>
                  <c:numRef>
                    <c:extLst>
                      <c:ext uri="{02D57815-91ED-43cb-92C2-25804820EDAC}">
                        <c15:formulaRef>
                          <c15:sqref>竖屏直播!$C$10:$C$274</c15:sqref>
                        </c15:formulaRef>
                      </c:ext>
                    </c:extLst>
                    <c:numCache>
                      <c:formatCode>General</c:formatCode>
                      <c:ptCount val="265"/>
                      <c:pt idx="0">
                        <c:v>134.54</c:v>
                      </c:pt>
                      <c:pt idx="1">
                        <c:v>134.97</c:v>
                      </c:pt>
                      <c:pt idx="2">
                        <c:v>135.05000000000001</c:v>
                      </c:pt>
                      <c:pt idx="3">
                        <c:v>131.11000000000001</c:v>
                      </c:pt>
                      <c:pt idx="4">
                        <c:v>133.49</c:v>
                      </c:pt>
                      <c:pt idx="5">
                        <c:v>133.78</c:v>
                      </c:pt>
                      <c:pt idx="6">
                        <c:v>133.94</c:v>
                      </c:pt>
                      <c:pt idx="7">
                        <c:v>134.34</c:v>
                      </c:pt>
                      <c:pt idx="8">
                        <c:v>134.37</c:v>
                      </c:pt>
                      <c:pt idx="9">
                        <c:v>134.4</c:v>
                      </c:pt>
                      <c:pt idx="10">
                        <c:v>133.63999999999999</c:v>
                      </c:pt>
                      <c:pt idx="11">
                        <c:v>133.75</c:v>
                      </c:pt>
                      <c:pt idx="12">
                        <c:v>133.83000000000001</c:v>
                      </c:pt>
                      <c:pt idx="13">
                        <c:v>135.36000000000001</c:v>
                      </c:pt>
                      <c:pt idx="14">
                        <c:v>135.38999999999999</c:v>
                      </c:pt>
                      <c:pt idx="15">
                        <c:v>135.43</c:v>
                      </c:pt>
                      <c:pt idx="16">
                        <c:v>135.91999999999999</c:v>
                      </c:pt>
                      <c:pt idx="17">
                        <c:v>133.58000000000001</c:v>
                      </c:pt>
                      <c:pt idx="18">
                        <c:v>133.66999999999999</c:v>
                      </c:pt>
                      <c:pt idx="19">
                        <c:v>134.09</c:v>
                      </c:pt>
                      <c:pt idx="20">
                        <c:v>135.52000000000001</c:v>
                      </c:pt>
                      <c:pt idx="21">
                        <c:v>135.79</c:v>
                      </c:pt>
                      <c:pt idx="22">
                        <c:v>135.34</c:v>
                      </c:pt>
                      <c:pt idx="23">
                        <c:v>135.77000000000001</c:v>
                      </c:pt>
                      <c:pt idx="24">
                        <c:v>135.81</c:v>
                      </c:pt>
                      <c:pt idx="25">
                        <c:v>134.1</c:v>
                      </c:pt>
                      <c:pt idx="26">
                        <c:v>137.71</c:v>
                      </c:pt>
                      <c:pt idx="27">
                        <c:v>137.33000000000001</c:v>
                      </c:pt>
                      <c:pt idx="28">
                        <c:v>137.35</c:v>
                      </c:pt>
                      <c:pt idx="29">
                        <c:v>133</c:v>
                      </c:pt>
                      <c:pt idx="30">
                        <c:v>132.26</c:v>
                      </c:pt>
                      <c:pt idx="31">
                        <c:v>130.26</c:v>
                      </c:pt>
                      <c:pt idx="32">
                        <c:v>131.79</c:v>
                      </c:pt>
                      <c:pt idx="33">
                        <c:v>131.9</c:v>
                      </c:pt>
                      <c:pt idx="34">
                        <c:v>132</c:v>
                      </c:pt>
                      <c:pt idx="35">
                        <c:v>131.9</c:v>
                      </c:pt>
                      <c:pt idx="36">
                        <c:v>131.94</c:v>
                      </c:pt>
                      <c:pt idx="37">
                        <c:v>131.97</c:v>
                      </c:pt>
                      <c:pt idx="38">
                        <c:v>132.05000000000001</c:v>
                      </c:pt>
                      <c:pt idx="39">
                        <c:v>131.62</c:v>
                      </c:pt>
                      <c:pt idx="40">
                        <c:v>131.69999999999999</c:v>
                      </c:pt>
                      <c:pt idx="41">
                        <c:v>131.81</c:v>
                      </c:pt>
                      <c:pt idx="42">
                        <c:v>132.66</c:v>
                      </c:pt>
                      <c:pt idx="43">
                        <c:v>132.68</c:v>
                      </c:pt>
                      <c:pt idx="44">
                        <c:v>132.72</c:v>
                      </c:pt>
                      <c:pt idx="45">
                        <c:v>130.76</c:v>
                      </c:pt>
                      <c:pt idx="46">
                        <c:v>130.82</c:v>
                      </c:pt>
                      <c:pt idx="47">
                        <c:v>130.86000000000001</c:v>
                      </c:pt>
                      <c:pt idx="48">
                        <c:v>132.35</c:v>
                      </c:pt>
                      <c:pt idx="49">
                        <c:v>132.44</c:v>
                      </c:pt>
                      <c:pt idx="50">
                        <c:v>131.94999999999999</c:v>
                      </c:pt>
                      <c:pt idx="51">
                        <c:v>132.12</c:v>
                      </c:pt>
                      <c:pt idx="52">
                        <c:v>132.15</c:v>
                      </c:pt>
                      <c:pt idx="53">
                        <c:v>129.49</c:v>
                      </c:pt>
                      <c:pt idx="54">
                        <c:v>131.1</c:v>
                      </c:pt>
                      <c:pt idx="55">
                        <c:v>131.22</c:v>
                      </c:pt>
                      <c:pt idx="56">
                        <c:v>131.53</c:v>
                      </c:pt>
                      <c:pt idx="57">
                        <c:v>132.1</c:v>
                      </c:pt>
                      <c:pt idx="58">
                        <c:v>133.27000000000001</c:v>
                      </c:pt>
                      <c:pt idx="59">
                        <c:v>133.38999999999999</c:v>
                      </c:pt>
                      <c:pt idx="60">
                        <c:v>133.49</c:v>
                      </c:pt>
                      <c:pt idx="61">
                        <c:v>135.21</c:v>
                      </c:pt>
                      <c:pt idx="62">
                        <c:v>135.34</c:v>
                      </c:pt>
                      <c:pt idx="63">
                        <c:v>135.41</c:v>
                      </c:pt>
                      <c:pt idx="64">
                        <c:v>137.16999999999999</c:v>
                      </c:pt>
                      <c:pt idx="65">
                        <c:v>136.49</c:v>
                      </c:pt>
                      <c:pt idx="66">
                        <c:v>136.52000000000001</c:v>
                      </c:pt>
                      <c:pt idx="67">
                        <c:v>136.66</c:v>
                      </c:pt>
                      <c:pt idx="68">
                        <c:v>136.71</c:v>
                      </c:pt>
                      <c:pt idx="69">
                        <c:v>130.12</c:v>
                      </c:pt>
                      <c:pt idx="70">
                        <c:v>130.22999999999999</c:v>
                      </c:pt>
                      <c:pt idx="71">
                        <c:v>131.66999999999999</c:v>
                      </c:pt>
                      <c:pt idx="72">
                        <c:v>131.74</c:v>
                      </c:pt>
                      <c:pt idx="73">
                        <c:v>131.85</c:v>
                      </c:pt>
                      <c:pt idx="74">
                        <c:v>133.49</c:v>
                      </c:pt>
                      <c:pt idx="75">
                        <c:v>133.61000000000001</c:v>
                      </c:pt>
                      <c:pt idx="76">
                        <c:v>133.69</c:v>
                      </c:pt>
                      <c:pt idx="77">
                        <c:v>135.38999999999999</c:v>
                      </c:pt>
                      <c:pt idx="78">
                        <c:v>135.47</c:v>
                      </c:pt>
                      <c:pt idx="79">
                        <c:v>135.87</c:v>
                      </c:pt>
                      <c:pt idx="80">
                        <c:v>137.53</c:v>
                      </c:pt>
                      <c:pt idx="81">
                        <c:v>136.72999999999999</c:v>
                      </c:pt>
                      <c:pt idx="82">
                        <c:v>136.76</c:v>
                      </c:pt>
                      <c:pt idx="83">
                        <c:v>136.91</c:v>
                      </c:pt>
                      <c:pt idx="84">
                        <c:v>136.94999999999999</c:v>
                      </c:pt>
                      <c:pt idx="85">
                        <c:v>130.66999999999999</c:v>
                      </c:pt>
                      <c:pt idx="86">
                        <c:v>130.71</c:v>
                      </c:pt>
                      <c:pt idx="87">
                        <c:v>131.96</c:v>
                      </c:pt>
                      <c:pt idx="88">
                        <c:v>132.07</c:v>
                      </c:pt>
                      <c:pt idx="89">
                        <c:v>132.13999999999999</c:v>
                      </c:pt>
                      <c:pt idx="90">
                        <c:v>133.75</c:v>
                      </c:pt>
                      <c:pt idx="91">
                        <c:v>133.85</c:v>
                      </c:pt>
                      <c:pt idx="92">
                        <c:v>133.96</c:v>
                      </c:pt>
                      <c:pt idx="93">
                        <c:v>135.63</c:v>
                      </c:pt>
                      <c:pt idx="94">
                        <c:v>135.74</c:v>
                      </c:pt>
                      <c:pt idx="95">
                        <c:v>135.86000000000001</c:v>
                      </c:pt>
                      <c:pt idx="96">
                        <c:v>137.51</c:v>
                      </c:pt>
                      <c:pt idx="97">
                        <c:v>136.66999999999999</c:v>
                      </c:pt>
                      <c:pt idx="98">
                        <c:v>136.69999999999999</c:v>
                      </c:pt>
                      <c:pt idx="99">
                        <c:v>136.83000000000001</c:v>
                      </c:pt>
                      <c:pt idx="100">
                        <c:v>136.88999999999999</c:v>
                      </c:pt>
                      <c:pt idx="101">
                        <c:v>130.88</c:v>
                      </c:pt>
                      <c:pt idx="102">
                        <c:v>130.93</c:v>
                      </c:pt>
                      <c:pt idx="103">
                        <c:v>132.06</c:v>
                      </c:pt>
                      <c:pt idx="104">
                        <c:v>132.16999999999999</c:v>
                      </c:pt>
                      <c:pt idx="105">
                        <c:v>132.24</c:v>
                      </c:pt>
                      <c:pt idx="106">
                        <c:v>133.88</c:v>
                      </c:pt>
                      <c:pt idx="107">
                        <c:v>134.03</c:v>
                      </c:pt>
                      <c:pt idx="108">
                        <c:v>134.13999999999999</c:v>
                      </c:pt>
                      <c:pt idx="109">
                        <c:v>135.78</c:v>
                      </c:pt>
                      <c:pt idx="110">
                        <c:v>135.88999999999999</c:v>
                      </c:pt>
                      <c:pt idx="111">
                        <c:v>135.99</c:v>
                      </c:pt>
                      <c:pt idx="112">
                        <c:v>137.68</c:v>
                      </c:pt>
                      <c:pt idx="113">
                        <c:v>136.79</c:v>
                      </c:pt>
                      <c:pt idx="114">
                        <c:v>136.74</c:v>
                      </c:pt>
                      <c:pt idx="115">
                        <c:v>136.91</c:v>
                      </c:pt>
                      <c:pt idx="116">
                        <c:v>130.94999999999999</c:v>
                      </c:pt>
                      <c:pt idx="117">
                        <c:v>131</c:v>
                      </c:pt>
                      <c:pt idx="118">
                        <c:v>131.11000000000001</c:v>
                      </c:pt>
                      <c:pt idx="119">
                        <c:v>132.07</c:v>
                      </c:pt>
                      <c:pt idx="120">
                        <c:v>132.13999999999999</c:v>
                      </c:pt>
                      <c:pt idx="121">
                        <c:v>132.24</c:v>
                      </c:pt>
                      <c:pt idx="122">
                        <c:v>133.76</c:v>
                      </c:pt>
                      <c:pt idx="123">
                        <c:v>133.87</c:v>
                      </c:pt>
                      <c:pt idx="124">
                        <c:v>133.96</c:v>
                      </c:pt>
                      <c:pt idx="125">
                        <c:v>135.65</c:v>
                      </c:pt>
                      <c:pt idx="126">
                        <c:v>135.72999999999999</c:v>
                      </c:pt>
                      <c:pt idx="127">
                        <c:v>135.86000000000001</c:v>
                      </c:pt>
                      <c:pt idx="128">
                        <c:v>136.55000000000001</c:v>
                      </c:pt>
                      <c:pt idx="129">
                        <c:v>136.57</c:v>
                      </c:pt>
                      <c:pt idx="130">
                        <c:v>136.6</c:v>
                      </c:pt>
                      <c:pt idx="131">
                        <c:v>136.88999999999999</c:v>
                      </c:pt>
                      <c:pt idx="132">
                        <c:v>132.08000000000001</c:v>
                      </c:pt>
                      <c:pt idx="133">
                        <c:v>132.15</c:v>
                      </c:pt>
                      <c:pt idx="134">
                        <c:v>132.19999999999999</c:v>
                      </c:pt>
                      <c:pt idx="135">
                        <c:v>133.41999999999999</c:v>
                      </c:pt>
                      <c:pt idx="136">
                        <c:v>133.53</c:v>
                      </c:pt>
                      <c:pt idx="137">
                        <c:v>133.6</c:v>
                      </c:pt>
                      <c:pt idx="138">
                        <c:v>135.26</c:v>
                      </c:pt>
                      <c:pt idx="139">
                        <c:v>135.34</c:v>
                      </c:pt>
                      <c:pt idx="140">
                        <c:v>135.47</c:v>
                      </c:pt>
                      <c:pt idx="141">
                        <c:v>137.1</c:v>
                      </c:pt>
                      <c:pt idx="142">
                        <c:v>137.24</c:v>
                      </c:pt>
                      <c:pt idx="143">
                        <c:v>137.33000000000001</c:v>
                      </c:pt>
                      <c:pt idx="144">
                        <c:v>136.99</c:v>
                      </c:pt>
                      <c:pt idx="145">
                        <c:v>137.02000000000001</c:v>
                      </c:pt>
                      <c:pt idx="146">
                        <c:v>137.06</c:v>
                      </c:pt>
                      <c:pt idx="147">
                        <c:v>137.18</c:v>
                      </c:pt>
                      <c:pt idx="148">
                        <c:v>132.31</c:v>
                      </c:pt>
                      <c:pt idx="149">
                        <c:v>132.36000000000001</c:v>
                      </c:pt>
                      <c:pt idx="150">
                        <c:v>132.47</c:v>
                      </c:pt>
                      <c:pt idx="151">
                        <c:v>133.44999999999999</c:v>
                      </c:pt>
                      <c:pt idx="152">
                        <c:v>133.52000000000001</c:v>
                      </c:pt>
                      <c:pt idx="153">
                        <c:v>133.63</c:v>
                      </c:pt>
                      <c:pt idx="154">
                        <c:v>135.16999999999999</c:v>
                      </c:pt>
                      <c:pt idx="155">
                        <c:v>135.28</c:v>
                      </c:pt>
                      <c:pt idx="156">
                        <c:v>135.36000000000001</c:v>
                      </c:pt>
                      <c:pt idx="157">
                        <c:v>137.02000000000001</c:v>
                      </c:pt>
                      <c:pt idx="158">
                        <c:v>137.09</c:v>
                      </c:pt>
                      <c:pt idx="159">
                        <c:v>137.22999999999999</c:v>
                      </c:pt>
                      <c:pt idx="160">
                        <c:v>136.58000000000001</c:v>
                      </c:pt>
                      <c:pt idx="161">
                        <c:v>136.61000000000001</c:v>
                      </c:pt>
                      <c:pt idx="162">
                        <c:v>136.63</c:v>
                      </c:pt>
                      <c:pt idx="163">
                        <c:v>132.02000000000001</c:v>
                      </c:pt>
                      <c:pt idx="164">
                        <c:v>132.76</c:v>
                      </c:pt>
                      <c:pt idx="165">
                        <c:v>132.82</c:v>
                      </c:pt>
                      <c:pt idx="166">
                        <c:v>132.88</c:v>
                      </c:pt>
                      <c:pt idx="167">
                        <c:v>133.97</c:v>
                      </c:pt>
                      <c:pt idx="168">
                        <c:v>134.06</c:v>
                      </c:pt>
                      <c:pt idx="169">
                        <c:v>134.18</c:v>
                      </c:pt>
                      <c:pt idx="170">
                        <c:v>135.81</c:v>
                      </c:pt>
                      <c:pt idx="171">
                        <c:v>135.88</c:v>
                      </c:pt>
                      <c:pt idx="172">
                        <c:v>136</c:v>
                      </c:pt>
                      <c:pt idx="173">
                        <c:v>137.62</c:v>
                      </c:pt>
                      <c:pt idx="174">
                        <c:v>137.69999999999999</c:v>
                      </c:pt>
                      <c:pt idx="175">
                        <c:v>136.91</c:v>
                      </c:pt>
                      <c:pt idx="176">
                        <c:v>137.08000000000001</c:v>
                      </c:pt>
                      <c:pt idx="177">
                        <c:v>137.11000000000001</c:v>
                      </c:pt>
                      <c:pt idx="178">
                        <c:v>137.13999999999999</c:v>
                      </c:pt>
                      <c:pt idx="179">
                        <c:v>132.34</c:v>
                      </c:pt>
                      <c:pt idx="180">
                        <c:v>133.13999999999999</c:v>
                      </c:pt>
                      <c:pt idx="181">
                        <c:v>133.19999999999999</c:v>
                      </c:pt>
                      <c:pt idx="182">
                        <c:v>133.26</c:v>
                      </c:pt>
                      <c:pt idx="183">
                        <c:v>134.24</c:v>
                      </c:pt>
                      <c:pt idx="184">
                        <c:v>134.30000000000001</c:v>
                      </c:pt>
                      <c:pt idx="185">
                        <c:v>134.44999999999999</c:v>
                      </c:pt>
                      <c:pt idx="186">
                        <c:v>136.01</c:v>
                      </c:pt>
                      <c:pt idx="187">
                        <c:v>136.09</c:v>
                      </c:pt>
                      <c:pt idx="188">
                        <c:v>136.19999999999999</c:v>
                      </c:pt>
                      <c:pt idx="189">
                        <c:v>137.82</c:v>
                      </c:pt>
                      <c:pt idx="190">
                        <c:v>137.96</c:v>
                      </c:pt>
                      <c:pt idx="191">
                        <c:v>137.1</c:v>
                      </c:pt>
                      <c:pt idx="192">
                        <c:v>137.29</c:v>
                      </c:pt>
                      <c:pt idx="193">
                        <c:v>137.32</c:v>
                      </c:pt>
                      <c:pt idx="194">
                        <c:v>132.46</c:v>
                      </c:pt>
                      <c:pt idx="195">
                        <c:v>132.5</c:v>
                      </c:pt>
                      <c:pt idx="196">
                        <c:v>133.36000000000001</c:v>
                      </c:pt>
                      <c:pt idx="197">
                        <c:v>133.41</c:v>
                      </c:pt>
                      <c:pt idx="198">
                        <c:v>133.46</c:v>
                      </c:pt>
                      <c:pt idx="199">
                        <c:v>134.24</c:v>
                      </c:pt>
                      <c:pt idx="200">
                        <c:v>134.5</c:v>
                      </c:pt>
                      <c:pt idx="201">
                        <c:v>134.6</c:v>
                      </c:pt>
                      <c:pt idx="202">
                        <c:v>134.72</c:v>
                      </c:pt>
                      <c:pt idx="203">
                        <c:v>136.25</c:v>
                      </c:pt>
                      <c:pt idx="204">
                        <c:v>136.32</c:v>
                      </c:pt>
                      <c:pt idx="205">
                        <c:v>136.44999999999999</c:v>
                      </c:pt>
                      <c:pt idx="206">
                        <c:v>137.19</c:v>
                      </c:pt>
                      <c:pt idx="207">
                        <c:v>137.22</c:v>
                      </c:pt>
                      <c:pt idx="208">
                        <c:v>137.25</c:v>
                      </c:pt>
                      <c:pt idx="209">
                        <c:v>137.41</c:v>
                      </c:pt>
                      <c:pt idx="210">
                        <c:v>132.59</c:v>
                      </c:pt>
                      <c:pt idx="211">
                        <c:v>132.69</c:v>
                      </c:pt>
                      <c:pt idx="212">
                        <c:v>133.53</c:v>
                      </c:pt>
                      <c:pt idx="213">
                        <c:v>133.57</c:v>
                      </c:pt>
                      <c:pt idx="214">
                        <c:v>133.61000000000001</c:v>
                      </c:pt>
                      <c:pt idx="215">
                        <c:v>134.01</c:v>
                      </c:pt>
                      <c:pt idx="216">
                        <c:v>134.66</c:v>
                      </c:pt>
                      <c:pt idx="217">
                        <c:v>134.71</c:v>
                      </c:pt>
                      <c:pt idx="218">
                        <c:v>134.75</c:v>
                      </c:pt>
                      <c:pt idx="219">
                        <c:v>136.22999999999999</c:v>
                      </c:pt>
                      <c:pt idx="220">
                        <c:v>136.29</c:v>
                      </c:pt>
                      <c:pt idx="221">
                        <c:v>136.43</c:v>
                      </c:pt>
                      <c:pt idx="222">
                        <c:v>137.16</c:v>
                      </c:pt>
                      <c:pt idx="223">
                        <c:v>137.18</c:v>
                      </c:pt>
                      <c:pt idx="224">
                        <c:v>137.21</c:v>
                      </c:pt>
                      <c:pt idx="225">
                        <c:v>137.38999999999999</c:v>
                      </c:pt>
                      <c:pt idx="226">
                        <c:v>132.75</c:v>
                      </c:pt>
                      <c:pt idx="227">
                        <c:v>132.79</c:v>
                      </c:pt>
                      <c:pt idx="228">
                        <c:v>133.63</c:v>
                      </c:pt>
                      <c:pt idx="229">
                        <c:v>133.66999999999999</c:v>
                      </c:pt>
                      <c:pt idx="230">
                        <c:v>133.72999999999999</c:v>
                      </c:pt>
                      <c:pt idx="231">
                        <c:v>134.04</c:v>
                      </c:pt>
                      <c:pt idx="232">
                        <c:v>134.79</c:v>
                      </c:pt>
                      <c:pt idx="233">
                        <c:v>134.82</c:v>
                      </c:pt>
                      <c:pt idx="234">
                        <c:v>134.88</c:v>
                      </c:pt>
                      <c:pt idx="235">
                        <c:v>136.28</c:v>
                      </c:pt>
                      <c:pt idx="236">
                        <c:v>136.4</c:v>
                      </c:pt>
                      <c:pt idx="237">
                        <c:v>136.49</c:v>
                      </c:pt>
                      <c:pt idx="238">
                        <c:v>137.24</c:v>
                      </c:pt>
                      <c:pt idx="239">
                        <c:v>137.27000000000001</c:v>
                      </c:pt>
                      <c:pt idx="240">
                        <c:v>136.86000000000001</c:v>
                      </c:pt>
                      <c:pt idx="241">
                        <c:v>136.88</c:v>
                      </c:pt>
                      <c:pt idx="242">
                        <c:v>131.78</c:v>
                      </c:pt>
                      <c:pt idx="243">
                        <c:v>139.12</c:v>
                      </c:pt>
                      <c:pt idx="244">
                        <c:v>139.55000000000001</c:v>
                      </c:pt>
                      <c:pt idx="245">
                        <c:v>139.85</c:v>
                      </c:pt>
                      <c:pt idx="246">
                        <c:v>141.94999999999999</c:v>
                      </c:pt>
                      <c:pt idx="247">
                        <c:v>142.13</c:v>
                      </c:pt>
                      <c:pt idx="248">
                        <c:v>142.22999999999999</c:v>
                      </c:pt>
                      <c:pt idx="249">
                        <c:v>142.68</c:v>
                      </c:pt>
                      <c:pt idx="250">
                        <c:v>142.71</c:v>
                      </c:pt>
                      <c:pt idx="251">
                        <c:v>142.74</c:v>
                      </c:pt>
                      <c:pt idx="252">
                        <c:v>143.08000000000001</c:v>
                      </c:pt>
                      <c:pt idx="253">
                        <c:v>136.46</c:v>
                      </c:pt>
                      <c:pt idx="254">
                        <c:v>136.51</c:v>
                      </c:pt>
                      <c:pt idx="255">
                        <c:v>136.83000000000001</c:v>
                      </c:pt>
                      <c:pt idx="256">
                        <c:v>137.79</c:v>
                      </c:pt>
                      <c:pt idx="257">
                        <c:v>137.84</c:v>
                      </c:pt>
                      <c:pt idx="258">
                        <c:v>137.99</c:v>
                      </c:pt>
                      <c:pt idx="259">
                        <c:v>139.32</c:v>
                      </c:pt>
                      <c:pt idx="260">
                        <c:v>139.44999999999999</c:v>
                      </c:pt>
                      <c:pt idx="261">
                        <c:v>139.54</c:v>
                      </c:pt>
                      <c:pt idx="262">
                        <c:v>141.34</c:v>
                      </c:pt>
                      <c:pt idx="263">
                        <c:v>141.47</c:v>
                      </c:pt>
                      <c:pt idx="264">
                        <c:v>141.6</c:v>
                      </c:pt>
                    </c:numCache>
                  </c:numRef>
                </c:yVal>
                <c:smooth val="0"/>
              </c15:ser>
            </c15:filteredScatterSeries>
          </c:ext>
        </c:extLst>
      </c:scatterChart>
      <c:valAx>
        <c:axId val="120488704"/>
        <c:scaling>
          <c:orientation val="minMax"/>
          <c:max val="200"/>
        </c:scaling>
        <c:axPos val="b"/>
        <c:majorGridlines>
          <c:spPr>
            <a:ln w="9525" cap="flat" cmpd="sng" algn="ctr">
              <a:solidFill>
                <a:schemeClr val="tx1">
                  <a:lumMod val="15000"/>
                  <a:lumOff val="85000"/>
                </a:schemeClr>
              </a:solidFill>
              <a:round/>
            </a:ln>
            <a:effectLst/>
          </c:spPr>
        </c:majorGridlines>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0490624"/>
        <c:crosses val="autoZero"/>
        <c:crossBetween val="midCat"/>
        <c:majorUnit val="50"/>
        <c:minorUnit val="1"/>
      </c:valAx>
      <c:valAx>
        <c:axId val="120490624"/>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0488704"/>
        <c:crosses val="autoZero"/>
        <c:crossBetween val="midCat"/>
        <c:majorUnit val="20"/>
      </c:valAx>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278" l="0.70000000000000062" r="0.70000000000000062" t="0.75000000000000278"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zh-CN"/>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点播</a:t>
            </a:r>
            <a:r>
              <a:rPr lang="zh-CN" altLang="zh-CN" sz="1400" b="0" i="0" u="none" strike="noStrike" baseline="0">
                <a:effectLst/>
              </a:rPr>
              <a:t>全屏</a:t>
            </a:r>
            <a:r>
              <a:rPr lang="zh-CN" altLang="en-US"/>
              <a:t>场景</a:t>
            </a:r>
            <a:endParaRPr lang="zh-CN"/>
          </a:p>
        </c:rich>
      </c:tx>
      <c:layout/>
      <c:spPr>
        <a:noFill/>
        <a:ln>
          <a:noFill/>
        </a:ln>
        <a:effectLst/>
      </c:spPr>
    </c:title>
    <c:plotArea>
      <c:layout>
        <c:manualLayout>
          <c:layoutTarget val="inner"/>
          <c:xMode val="edge"/>
          <c:yMode val="edge"/>
          <c:x val="7.9247594050744094E-2"/>
          <c:y val="0.1548125633232017"/>
          <c:w val="0.84550240594925297"/>
          <c:h val="0.67011846923390062"/>
        </c:manualLayout>
      </c:layout>
      <c:scatterChart>
        <c:scatterStyle val="lineMarker"/>
        <c:ser>
          <c:idx val="0"/>
          <c:order val="0"/>
          <c:tx>
            <c:strRef>
              <c:f>全屏点播!$D$9</c:f>
              <c:strCache>
                <c:ptCount val="1"/>
                <c:pt idx="0">
                  <c:v>应用占用内存比(%)</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全屏点播!$D$10:$D$526</c:f>
              <c:numCache>
                <c:formatCode>General</c:formatCode>
                <c:ptCount val="517"/>
                <c:pt idx="0">
                  <c:v>11.3</c:v>
                </c:pt>
                <c:pt idx="1">
                  <c:v>11.41</c:v>
                </c:pt>
                <c:pt idx="2">
                  <c:v>11.52</c:v>
                </c:pt>
                <c:pt idx="3">
                  <c:v>11.65</c:v>
                </c:pt>
                <c:pt idx="4">
                  <c:v>11.78</c:v>
                </c:pt>
                <c:pt idx="5">
                  <c:v>11.95</c:v>
                </c:pt>
                <c:pt idx="6">
                  <c:v>12.05</c:v>
                </c:pt>
                <c:pt idx="7">
                  <c:v>12.21</c:v>
                </c:pt>
                <c:pt idx="8">
                  <c:v>12.13</c:v>
                </c:pt>
                <c:pt idx="9">
                  <c:v>12.35</c:v>
                </c:pt>
                <c:pt idx="10">
                  <c:v>12.39</c:v>
                </c:pt>
                <c:pt idx="11">
                  <c:v>12.54</c:v>
                </c:pt>
                <c:pt idx="12">
                  <c:v>12.72</c:v>
                </c:pt>
                <c:pt idx="13">
                  <c:v>12.84</c:v>
                </c:pt>
                <c:pt idx="14">
                  <c:v>12.92</c:v>
                </c:pt>
                <c:pt idx="15">
                  <c:v>12.91</c:v>
                </c:pt>
                <c:pt idx="16">
                  <c:v>12.76</c:v>
                </c:pt>
                <c:pt idx="17">
                  <c:v>12.81</c:v>
                </c:pt>
                <c:pt idx="18">
                  <c:v>12.74</c:v>
                </c:pt>
                <c:pt idx="19">
                  <c:v>12.74</c:v>
                </c:pt>
                <c:pt idx="20">
                  <c:v>12.7</c:v>
                </c:pt>
                <c:pt idx="21">
                  <c:v>12.74</c:v>
                </c:pt>
                <c:pt idx="22">
                  <c:v>12.67</c:v>
                </c:pt>
                <c:pt idx="23">
                  <c:v>12.66</c:v>
                </c:pt>
                <c:pt idx="24">
                  <c:v>12.7</c:v>
                </c:pt>
                <c:pt idx="25">
                  <c:v>12.74</c:v>
                </c:pt>
                <c:pt idx="26">
                  <c:v>12.76</c:v>
                </c:pt>
                <c:pt idx="27">
                  <c:v>12.69</c:v>
                </c:pt>
                <c:pt idx="28">
                  <c:v>12.75</c:v>
                </c:pt>
                <c:pt idx="29">
                  <c:v>12.82</c:v>
                </c:pt>
                <c:pt idx="30">
                  <c:v>12.84</c:v>
                </c:pt>
                <c:pt idx="31">
                  <c:v>12.88</c:v>
                </c:pt>
                <c:pt idx="32">
                  <c:v>12.86</c:v>
                </c:pt>
                <c:pt idx="33">
                  <c:v>12.85</c:v>
                </c:pt>
                <c:pt idx="34">
                  <c:v>12.95</c:v>
                </c:pt>
                <c:pt idx="35">
                  <c:v>13</c:v>
                </c:pt>
                <c:pt idx="36">
                  <c:v>13.07</c:v>
                </c:pt>
                <c:pt idx="37">
                  <c:v>12.95</c:v>
                </c:pt>
                <c:pt idx="38">
                  <c:v>12.96</c:v>
                </c:pt>
                <c:pt idx="39">
                  <c:v>12.98</c:v>
                </c:pt>
                <c:pt idx="40">
                  <c:v>13.01</c:v>
                </c:pt>
                <c:pt idx="41">
                  <c:v>12.98</c:v>
                </c:pt>
                <c:pt idx="42">
                  <c:v>12.99</c:v>
                </c:pt>
                <c:pt idx="43">
                  <c:v>13.02</c:v>
                </c:pt>
                <c:pt idx="44">
                  <c:v>13.03</c:v>
                </c:pt>
                <c:pt idx="45">
                  <c:v>13.05</c:v>
                </c:pt>
                <c:pt idx="46">
                  <c:v>13.05</c:v>
                </c:pt>
                <c:pt idx="47">
                  <c:v>13</c:v>
                </c:pt>
                <c:pt idx="48">
                  <c:v>13.09</c:v>
                </c:pt>
                <c:pt idx="49">
                  <c:v>13.1</c:v>
                </c:pt>
                <c:pt idx="50">
                  <c:v>13.1</c:v>
                </c:pt>
                <c:pt idx="51">
                  <c:v>13.13</c:v>
                </c:pt>
                <c:pt idx="52">
                  <c:v>13.21</c:v>
                </c:pt>
                <c:pt idx="53">
                  <c:v>13.25</c:v>
                </c:pt>
                <c:pt idx="54">
                  <c:v>13.25</c:v>
                </c:pt>
                <c:pt idx="55">
                  <c:v>13.3</c:v>
                </c:pt>
                <c:pt idx="56">
                  <c:v>13.36</c:v>
                </c:pt>
                <c:pt idx="57">
                  <c:v>13.31</c:v>
                </c:pt>
                <c:pt idx="58">
                  <c:v>13.4</c:v>
                </c:pt>
                <c:pt idx="59">
                  <c:v>13.47</c:v>
                </c:pt>
                <c:pt idx="60">
                  <c:v>13.42</c:v>
                </c:pt>
                <c:pt idx="61">
                  <c:v>13.43</c:v>
                </c:pt>
                <c:pt idx="62">
                  <c:v>13.38</c:v>
                </c:pt>
                <c:pt idx="63">
                  <c:v>13.33</c:v>
                </c:pt>
                <c:pt idx="64">
                  <c:v>13.38</c:v>
                </c:pt>
                <c:pt idx="65">
                  <c:v>13.44</c:v>
                </c:pt>
                <c:pt idx="66">
                  <c:v>13.45</c:v>
                </c:pt>
                <c:pt idx="67">
                  <c:v>13.49</c:v>
                </c:pt>
                <c:pt idx="68">
                  <c:v>13.48</c:v>
                </c:pt>
                <c:pt idx="69">
                  <c:v>13.47</c:v>
                </c:pt>
                <c:pt idx="70">
                  <c:v>13.48</c:v>
                </c:pt>
                <c:pt idx="71">
                  <c:v>13.55</c:v>
                </c:pt>
                <c:pt idx="72">
                  <c:v>13.54</c:v>
                </c:pt>
                <c:pt idx="73">
                  <c:v>13.35</c:v>
                </c:pt>
                <c:pt idx="74">
                  <c:v>13.39</c:v>
                </c:pt>
                <c:pt idx="75">
                  <c:v>13.31</c:v>
                </c:pt>
                <c:pt idx="76">
                  <c:v>13.27</c:v>
                </c:pt>
                <c:pt idx="77">
                  <c:v>13.26</c:v>
                </c:pt>
                <c:pt idx="78">
                  <c:v>13.29</c:v>
                </c:pt>
                <c:pt idx="79">
                  <c:v>13.26</c:v>
                </c:pt>
                <c:pt idx="80">
                  <c:v>13.27</c:v>
                </c:pt>
                <c:pt idx="81">
                  <c:v>13.32</c:v>
                </c:pt>
                <c:pt idx="82">
                  <c:v>13.31</c:v>
                </c:pt>
                <c:pt idx="83">
                  <c:v>13.32</c:v>
                </c:pt>
                <c:pt idx="84">
                  <c:v>13.27</c:v>
                </c:pt>
                <c:pt idx="85">
                  <c:v>13.26</c:v>
                </c:pt>
                <c:pt idx="86">
                  <c:v>13.28</c:v>
                </c:pt>
                <c:pt idx="87">
                  <c:v>13.33</c:v>
                </c:pt>
                <c:pt idx="88">
                  <c:v>13.36</c:v>
                </c:pt>
                <c:pt idx="89">
                  <c:v>13.37</c:v>
                </c:pt>
                <c:pt idx="90">
                  <c:v>13.31</c:v>
                </c:pt>
                <c:pt idx="91">
                  <c:v>13.36</c:v>
                </c:pt>
                <c:pt idx="92">
                  <c:v>13.36</c:v>
                </c:pt>
                <c:pt idx="93">
                  <c:v>13.3</c:v>
                </c:pt>
                <c:pt idx="94">
                  <c:v>13.3</c:v>
                </c:pt>
                <c:pt idx="95">
                  <c:v>13.23</c:v>
                </c:pt>
                <c:pt idx="96">
                  <c:v>13.25</c:v>
                </c:pt>
                <c:pt idx="97">
                  <c:v>13.18</c:v>
                </c:pt>
                <c:pt idx="98">
                  <c:v>13.19</c:v>
                </c:pt>
                <c:pt idx="99">
                  <c:v>13.24</c:v>
                </c:pt>
                <c:pt idx="100">
                  <c:v>13.2</c:v>
                </c:pt>
                <c:pt idx="101">
                  <c:v>13.24</c:v>
                </c:pt>
                <c:pt idx="102">
                  <c:v>13.2</c:v>
                </c:pt>
                <c:pt idx="103">
                  <c:v>13.23</c:v>
                </c:pt>
                <c:pt idx="104">
                  <c:v>13.14</c:v>
                </c:pt>
                <c:pt idx="105">
                  <c:v>13.24</c:v>
                </c:pt>
                <c:pt idx="106">
                  <c:v>13.16</c:v>
                </c:pt>
                <c:pt idx="107">
                  <c:v>13.18</c:v>
                </c:pt>
                <c:pt idx="108">
                  <c:v>13.19</c:v>
                </c:pt>
                <c:pt idx="109">
                  <c:v>13.19</c:v>
                </c:pt>
                <c:pt idx="110">
                  <c:v>13.21</c:v>
                </c:pt>
                <c:pt idx="111">
                  <c:v>13.19</c:v>
                </c:pt>
                <c:pt idx="112">
                  <c:v>13.15</c:v>
                </c:pt>
                <c:pt idx="113">
                  <c:v>13.21</c:v>
                </c:pt>
                <c:pt idx="114">
                  <c:v>13.27</c:v>
                </c:pt>
                <c:pt idx="115">
                  <c:v>13.31</c:v>
                </c:pt>
                <c:pt idx="116">
                  <c:v>13.31</c:v>
                </c:pt>
                <c:pt idx="117">
                  <c:v>13.31</c:v>
                </c:pt>
                <c:pt idx="118">
                  <c:v>13.28</c:v>
                </c:pt>
                <c:pt idx="119">
                  <c:v>13.35</c:v>
                </c:pt>
                <c:pt idx="120">
                  <c:v>13.36</c:v>
                </c:pt>
                <c:pt idx="121">
                  <c:v>13.39</c:v>
                </c:pt>
                <c:pt idx="122">
                  <c:v>13.4</c:v>
                </c:pt>
                <c:pt idx="123">
                  <c:v>13.43</c:v>
                </c:pt>
                <c:pt idx="124">
                  <c:v>13.44</c:v>
                </c:pt>
                <c:pt idx="125">
                  <c:v>13.41</c:v>
                </c:pt>
                <c:pt idx="126">
                  <c:v>13.45</c:v>
                </c:pt>
                <c:pt idx="127">
                  <c:v>13.4</c:v>
                </c:pt>
                <c:pt idx="128">
                  <c:v>13.37</c:v>
                </c:pt>
                <c:pt idx="129">
                  <c:v>13.38</c:v>
                </c:pt>
                <c:pt idx="130">
                  <c:v>13.39</c:v>
                </c:pt>
                <c:pt idx="131">
                  <c:v>13.4</c:v>
                </c:pt>
                <c:pt idx="132">
                  <c:v>13.37</c:v>
                </c:pt>
                <c:pt idx="133">
                  <c:v>13.32</c:v>
                </c:pt>
                <c:pt idx="134">
                  <c:v>13.4</c:v>
                </c:pt>
                <c:pt idx="135">
                  <c:v>13.43</c:v>
                </c:pt>
                <c:pt idx="136">
                  <c:v>13.43</c:v>
                </c:pt>
                <c:pt idx="137">
                  <c:v>13.45</c:v>
                </c:pt>
                <c:pt idx="138">
                  <c:v>13.49</c:v>
                </c:pt>
                <c:pt idx="139">
                  <c:v>13.51</c:v>
                </c:pt>
                <c:pt idx="140">
                  <c:v>13.55</c:v>
                </c:pt>
                <c:pt idx="141">
                  <c:v>13.59</c:v>
                </c:pt>
                <c:pt idx="142">
                  <c:v>13.63</c:v>
                </c:pt>
                <c:pt idx="143">
                  <c:v>13.54</c:v>
                </c:pt>
                <c:pt idx="144">
                  <c:v>13.44</c:v>
                </c:pt>
                <c:pt idx="145">
                  <c:v>13.44</c:v>
                </c:pt>
                <c:pt idx="146">
                  <c:v>13.44</c:v>
                </c:pt>
                <c:pt idx="147">
                  <c:v>13.47</c:v>
                </c:pt>
                <c:pt idx="148">
                  <c:v>13.49</c:v>
                </c:pt>
                <c:pt idx="149">
                  <c:v>13.5</c:v>
                </c:pt>
                <c:pt idx="150">
                  <c:v>13.46</c:v>
                </c:pt>
                <c:pt idx="151">
                  <c:v>13.45</c:v>
                </c:pt>
                <c:pt idx="152">
                  <c:v>13.5</c:v>
                </c:pt>
                <c:pt idx="153">
                  <c:v>13.56</c:v>
                </c:pt>
                <c:pt idx="154">
                  <c:v>13.52</c:v>
                </c:pt>
                <c:pt idx="155">
                  <c:v>13.47</c:v>
                </c:pt>
                <c:pt idx="156">
                  <c:v>13.51</c:v>
                </c:pt>
                <c:pt idx="157">
                  <c:v>13.44</c:v>
                </c:pt>
                <c:pt idx="158">
                  <c:v>13.49</c:v>
                </c:pt>
                <c:pt idx="159">
                  <c:v>13.5</c:v>
                </c:pt>
                <c:pt idx="160">
                  <c:v>13.55</c:v>
                </c:pt>
                <c:pt idx="161">
                  <c:v>13.57</c:v>
                </c:pt>
                <c:pt idx="162">
                  <c:v>13.58</c:v>
                </c:pt>
                <c:pt idx="163">
                  <c:v>13.7</c:v>
                </c:pt>
                <c:pt idx="164">
                  <c:v>13.65</c:v>
                </c:pt>
                <c:pt idx="165">
                  <c:v>13.62</c:v>
                </c:pt>
                <c:pt idx="166">
                  <c:v>13.61</c:v>
                </c:pt>
                <c:pt idx="167">
                  <c:v>13.67</c:v>
                </c:pt>
                <c:pt idx="168">
                  <c:v>13.52</c:v>
                </c:pt>
                <c:pt idx="169">
                  <c:v>13.54</c:v>
                </c:pt>
                <c:pt idx="170">
                  <c:v>13.63</c:v>
                </c:pt>
                <c:pt idx="171">
                  <c:v>13.6</c:v>
                </c:pt>
                <c:pt idx="172">
                  <c:v>13.52</c:v>
                </c:pt>
                <c:pt idx="173">
                  <c:v>13.62</c:v>
                </c:pt>
                <c:pt idx="174">
                  <c:v>13.61</c:v>
                </c:pt>
                <c:pt idx="175">
                  <c:v>13.57</c:v>
                </c:pt>
                <c:pt idx="176">
                  <c:v>13.65</c:v>
                </c:pt>
                <c:pt idx="177">
                  <c:v>13.68</c:v>
                </c:pt>
                <c:pt idx="178">
                  <c:v>13.69</c:v>
                </c:pt>
                <c:pt idx="179">
                  <c:v>13.67</c:v>
                </c:pt>
                <c:pt idx="180">
                  <c:v>13.65</c:v>
                </c:pt>
                <c:pt idx="181">
                  <c:v>13.65</c:v>
                </c:pt>
                <c:pt idx="182">
                  <c:v>13.69</c:v>
                </c:pt>
                <c:pt idx="183">
                  <c:v>13.63</c:v>
                </c:pt>
                <c:pt idx="184">
                  <c:v>13.62</c:v>
                </c:pt>
                <c:pt idx="185">
                  <c:v>13.67</c:v>
                </c:pt>
                <c:pt idx="186">
                  <c:v>13.7</c:v>
                </c:pt>
                <c:pt idx="187">
                  <c:v>13.68</c:v>
                </c:pt>
                <c:pt idx="188">
                  <c:v>13.68</c:v>
                </c:pt>
                <c:pt idx="189">
                  <c:v>13.7</c:v>
                </c:pt>
                <c:pt idx="190">
                  <c:v>13.76</c:v>
                </c:pt>
                <c:pt idx="191">
                  <c:v>13.7</c:v>
                </c:pt>
                <c:pt idx="192">
                  <c:v>13.74</c:v>
                </c:pt>
                <c:pt idx="193">
                  <c:v>13.72</c:v>
                </c:pt>
                <c:pt idx="194">
                  <c:v>13.69</c:v>
                </c:pt>
                <c:pt idx="195">
                  <c:v>13.68</c:v>
                </c:pt>
                <c:pt idx="196">
                  <c:v>13.68</c:v>
                </c:pt>
                <c:pt idx="197">
                  <c:v>13.7</c:v>
                </c:pt>
                <c:pt idx="198">
                  <c:v>13.7</c:v>
                </c:pt>
                <c:pt idx="199">
                  <c:v>13.7</c:v>
                </c:pt>
                <c:pt idx="200">
                  <c:v>13.66</c:v>
                </c:pt>
                <c:pt idx="201">
                  <c:v>13.65</c:v>
                </c:pt>
                <c:pt idx="202">
                  <c:v>13.62</c:v>
                </c:pt>
                <c:pt idx="203">
                  <c:v>13.61</c:v>
                </c:pt>
                <c:pt idx="204">
                  <c:v>13.63</c:v>
                </c:pt>
                <c:pt idx="205">
                  <c:v>13.59</c:v>
                </c:pt>
                <c:pt idx="206">
                  <c:v>13.63</c:v>
                </c:pt>
                <c:pt idx="207">
                  <c:v>13.57</c:v>
                </c:pt>
                <c:pt idx="208">
                  <c:v>13.61</c:v>
                </c:pt>
                <c:pt idx="209">
                  <c:v>13.6</c:v>
                </c:pt>
                <c:pt idx="210">
                  <c:v>13.59</c:v>
                </c:pt>
                <c:pt idx="211">
                  <c:v>13.56</c:v>
                </c:pt>
                <c:pt idx="212">
                  <c:v>13.58</c:v>
                </c:pt>
                <c:pt idx="213">
                  <c:v>13.54</c:v>
                </c:pt>
                <c:pt idx="214">
                  <c:v>13.56</c:v>
                </c:pt>
                <c:pt idx="215">
                  <c:v>13.57</c:v>
                </c:pt>
                <c:pt idx="216">
                  <c:v>13.6</c:v>
                </c:pt>
                <c:pt idx="217">
                  <c:v>13.6</c:v>
                </c:pt>
                <c:pt idx="218">
                  <c:v>13.7</c:v>
                </c:pt>
                <c:pt idx="219">
                  <c:v>13.74</c:v>
                </c:pt>
                <c:pt idx="220">
                  <c:v>13.72</c:v>
                </c:pt>
                <c:pt idx="221">
                  <c:v>13.86</c:v>
                </c:pt>
                <c:pt idx="222">
                  <c:v>13.76</c:v>
                </c:pt>
                <c:pt idx="223">
                  <c:v>13.67</c:v>
                </c:pt>
                <c:pt idx="224">
                  <c:v>13.77</c:v>
                </c:pt>
                <c:pt idx="225">
                  <c:v>13.78</c:v>
                </c:pt>
                <c:pt idx="226">
                  <c:v>13.77</c:v>
                </c:pt>
                <c:pt idx="227">
                  <c:v>13.7</c:v>
                </c:pt>
                <c:pt idx="228">
                  <c:v>13.73</c:v>
                </c:pt>
                <c:pt idx="229">
                  <c:v>13.81</c:v>
                </c:pt>
                <c:pt idx="230">
                  <c:v>13.78</c:v>
                </c:pt>
                <c:pt idx="231">
                  <c:v>13.84</c:v>
                </c:pt>
                <c:pt idx="232">
                  <c:v>13.81</c:v>
                </c:pt>
                <c:pt idx="233">
                  <c:v>13.88</c:v>
                </c:pt>
                <c:pt idx="234">
                  <c:v>13.87</c:v>
                </c:pt>
                <c:pt idx="235">
                  <c:v>13.97</c:v>
                </c:pt>
                <c:pt idx="236">
                  <c:v>13.83</c:v>
                </c:pt>
                <c:pt idx="237">
                  <c:v>13.79</c:v>
                </c:pt>
                <c:pt idx="238">
                  <c:v>13.82</c:v>
                </c:pt>
                <c:pt idx="239">
                  <c:v>13.84</c:v>
                </c:pt>
                <c:pt idx="240">
                  <c:v>13.77</c:v>
                </c:pt>
                <c:pt idx="241">
                  <c:v>13.8</c:v>
                </c:pt>
                <c:pt idx="242">
                  <c:v>13.81</c:v>
                </c:pt>
                <c:pt idx="243">
                  <c:v>13.82</c:v>
                </c:pt>
                <c:pt idx="244">
                  <c:v>13.86</c:v>
                </c:pt>
                <c:pt idx="245">
                  <c:v>13.82</c:v>
                </c:pt>
                <c:pt idx="246">
                  <c:v>13.85</c:v>
                </c:pt>
                <c:pt idx="247">
                  <c:v>13.78</c:v>
                </c:pt>
                <c:pt idx="248">
                  <c:v>13.77</c:v>
                </c:pt>
                <c:pt idx="249">
                  <c:v>13.79</c:v>
                </c:pt>
                <c:pt idx="250">
                  <c:v>13.77</c:v>
                </c:pt>
                <c:pt idx="251">
                  <c:v>13.76</c:v>
                </c:pt>
                <c:pt idx="252">
                  <c:v>13.69</c:v>
                </c:pt>
                <c:pt idx="253">
                  <c:v>13.76</c:v>
                </c:pt>
                <c:pt idx="254">
                  <c:v>13.74</c:v>
                </c:pt>
                <c:pt idx="255">
                  <c:v>13.68</c:v>
                </c:pt>
                <c:pt idx="256">
                  <c:v>13.69</c:v>
                </c:pt>
                <c:pt idx="257">
                  <c:v>13.7</c:v>
                </c:pt>
                <c:pt idx="258">
                  <c:v>13.65</c:v>
                </c:pt>
                <c:pt idx="259">
                  <c:v>13.64</c:v>
                </c:pt>
                <c:pt idx="260">
                  <c:v>13.56</c:v>
                </c:pt>
                <c:pt idx="261">
                  <c:v>13.6</c:v>
                </c:pt>
                <c:pt idx="262">
                  <c:v>13.57</c:v>
                </c:pt>
                <c:pt idx="263">
                  <c:v>13.62</c:v>
                </c:pt>
                <c:pt idx="264">
                  <c:v>13.66</c:v>
                </c:pt>
                <c:pt idx="265">
                  <c:v>13.62</c:v>
                </c:pt>
                <c:pt idx="266">
                  <c:v>13.68</c:v>
                </c:pt>
                <c:pt idx="267">
                  <c:v>13.72</c:v>
                </c:pt>
                <c:pt idx="268">
                  <c:v>13.68</c:v>
                </c:pt>
                <c:pt idx="269">
                  <c:v>13.68</c:v>
                </c:pt>
                <c:pt idx="270">
                  <c:v>13.75</c:v>
                </c:pt>
                <c:pt idx="271">
                  <c:v>13.74</c:v>
                </c:pt>
                <c:pt idx="272">
                  <c:v>13.72</c:v>
                </c:pt>
                <c:pt idx="273">
                  <c:v>13.76</c:v>
                </c:pt>
                <c:pt idx="274">
                  <c:v>13.75</c:v>
                </c:pt>
                <c:pt idx="275">
                  <c:v>13.74</c:v>
                </c:pt>
                <c:pt idx="276">
                  <c:v>13.74</c:v>
                </c:pt>
                <c:pt idx="277">
                  <c:v>13.73</c:v>
                </c:pt>
                <c:pt idx="278">
                  <c:v>13.71</c:v>
                </c:pt>
                <c:pt idx="279">
                  <c:v>13.71</c:v>
                </c:pt>
                <c:pt idx="280">
                  <c:v>13.74</c:v>
                </c:pt>
                <c:pt idx="281">
                  <c:v>13.76</c:v>
                </c:pt>
                <c:pt idx="282">
                  <c:v>13.71</c:v>
                </c:pt>
                <c:pt idx="283">
                  <c:v>13.76</c:v>
                </c:pt>
                <c:pt idx="284">
                  <c:v>13.71</c:v>
                </c:pt>
                <c:pt idx="285">
                  <c:v>13.75</c:v>
                </c:pt>
                <c:pt idx="286">
                  <c:v>13.71</c:v>
                </c:pt>
                <c:pt idx="287">
                  <c:v>13.68</c:v>
                </c:pt>
                <c:pt idx="288">
                  <c:v>13.64</c:v>
                </c:pt>
                <c:pt idx="289">
                  <c:v>13.69</c:v>
                </c:pt>
                <c:pt idx="290">
                  <c:v>13.81</c:v>
                </c:pt>
                <c:pt idx="291">
                  <c:v>13.84</c:v>
                </c:pt>
                <c:pt idx="292">
                  <c:v>13.86</c:v>
                </c:pt>
                <c:pt idx="293">
                  <c:v>13.88</c:v>
                </c:pt>
                <c:pt idx="294">
                  <c:v>13.64</c:v>
                </c:pt>
                <c:pt idx="295">
                  <c:v>13.69</c:v>
                </c:pt>
                <c:pt idx="296">
                  <c:v>13.63</c:v>
                </c:pt>
                <c:pt idx="297">
                  <c:v>13.52</c:v>
                </c:pt>
                <c:pt idx="298">
                  <c:v>13.6</c:v>
                </c:pt>
                <c:pt idx="299">
                  <c:v>13.63</c:v>
                </c:pt>
                <c:pt idx="300">
                  <c:v>13.62</c:v>
                </c:pt>
                <c:pt idx="301">
                  <c:v>13.63</c:v>
                </c:pt>
                <c:pt idx="302">
                  <c:v>13.58</c:v>
                </c:pt>
                <c:pt idx="303">
                  <c:v>13.62</c:v>
                </c:pt>
                <c:pt idx="304">
                  <c:v>13.64</c:v>
                </c:pt>
                <c:pt idx="305">
                  <c:v>13.66</c:v>
                </c:pt>
                <c:pt idx="306">
                  <c:v>13.45</c:v>
                </c:pt>
                <c:pt idx="307">
                  <c:v>13.4</c:v>
                </c:pt>
                <c:pt idx="308">
                  <c:v>13.41</c:v>
                </c:pt>
                <c:pt idx="309">
                  <c:v>13.37</c:v>
                </c:pt>
                <c:pt idx="310">
                  <c:v>13.42</c:v>
                </c:pt>
                <c:pt idx="311">
                  <c:v>13.35</c:v>
                </c:pt>
                <c:pt idx="312">
                  <c:v>13.43</c:v>
                </c:pt>
                <c:pt idx="313">
                  <c:v>13.37</c:v>
                </c:pt>
                <c:pt idx="314">
                  <c:v>13.41</c:v>
                </c:pt>
                <c:pt idx="315">
                  <c:v>13.41</c:v>
                </c:pt>
                <c:pt idx="316">
                  <c:v>12.88</c:v>
                </c:pt>
                <c:pt idx="317">
                  <c:v>12.87</c:v>
                </c:pt>
                <c:pt idx="318">
                  <c:v>12.97</c:v>
                </c:pt>
                <c:pt idx="319">
                  <c:v>13.04</c:v>
                </c:pt>
                <c:pt idx="320">
                  <c:v>13.06</c:v>
                </c:pt>
                <c:pt idx="321">
                  <c:v>13.02</c:v>
                </c:pt>
                <c:pt idx="322">
                  <c:v>13.08</c:v>
                </c:pt>
                <c:pt idx="323">
                  <c:v>13.12</c:v>
                </c:pt>
                <c:pt idx="324">
                  <c:v>13.18</c:v>
                </c:pt>
                <c:pt idx="325">
                  <c:v>13.24</c:v>
                </c:pt>
                <c:pt idx="326">
                  <c:v>13.22</c:v>
                </c:pt>
                <c:pt idx="327">
                  <c:v>13.15</c:v>
                </c:pt>
                <c:pt idx="328">
                  <c:v>13.15</c:v>
                </c:pt>
                <c:pt idx="329">
                  <c:v>13.17</c:v>
                </c:pt>
                <c:pt idx="330">
                  <c:v>13.11</c:v>
                </c:pt>
                <c:pt idx="331">
                  <c:v>13.05</c:v>
                </c:pt>
                <c:pt idx="332">
                  <c:v>13.09</c:v>
                </c:pt>
                <c:pt idx="333">
                  <c:v>13.11</c:v>
                </c:pt>
                <c:pt idx="334">
                  <c:v>13.15</c:v>
                </c:pt>
                <c:pt idx="335">
                  <c:v>13.12</c:v>
                </c:pt>
                <c:pt idx="336">
                  <c:v>13.11</c:v>
                </c:pt>
                <c:pt idx="337">
                  <c:v>13.1</c:v>
                </c:pt>
                <c:pt idx="338">
                  <c:v>13.08</c:v>
                </c:pt>
                <c:pt idx="339">
                  <c:v>13.1</c:v>
                </c:pt>
                <c:pt idx="340">
                  <c:v>13.08</c:v>
                </c:pt>
                <c:pt idx="341">
                  <c:v>13.08</c:v>
                </c:pt>
                <c:pt idx="342">
                  <c:v>13.03</c:v>
                </c:pt>
                <c:pt idx="343">
                  <c:v>13.05</c:v>
                </c:pt>
                <c:pt idx="344">
                  <c:v>12.98</c:v>
                </c:pt>
                <c:pt idx="345">
                  <c:v>12.92</c:v>
                </c:pt>
                <c:pt idx="346">
                  <c:v>12.97</c:v>
                </c:pt>
                <c:pt idx="347">
                  <c:v>12.95</c:v>
                </c:pt>
                <c:pt idx="348">
                  <c:v>12.91</c:v>
                </c:pt>
                <c:pt idx="349">
                  <c:v>12.89</c:v>
                </c:pt>
                <c:pt idx="350">
                  <c:v>12.9</c:v>
                </c:pt>
                <c:pt idx="351">
                  <c:v>12.91</c:v>
                </c:pt>
                <c:pt idx="352">
                  <c:v>12.91</c:v>
                </c:pt>
                <c:pt idx="353">
                  <c:v>12.92</c:v>
                </c:pt>
                <c:pt idx="354">
                  <c:v>12.75</c:v>
                </c:pt>
                <c:pt idx="355">
                  <c:v>12.74</c:v>
                </c:pt>
                <c:pt idx="356">
                  <c:v>12.78</c:v>
                </c:pt>
                <c:pt idx="357">
                  <c:v>12.79</c:v>
                </c:pt>
                <c:pt idx="358">
                  <c:v>12.82</c:v>
                </c:pt>
                <c:pt idx="359">
                  <c:v>12.84</c:v>
                </c:pt>
                <c:pt idx="360">
                  <c:v>12.87</c:v>
                </c:pt>
                <c:pt idx="361">
                  <c:v>12.86</c:v>
                </c:pt>
                <c:pt idx="362">
                  <c:v>12.85</c:v>
                </c:pt>
                <c:pt idx="363">
                  <c:v>12.8</c:v>
                </c:pt>
                <c:pt idx="364">
                  <c:v>12.88</c:v>
                </c:pt>
                <c:pt idx="365">
                  <c:v>12.81</c:v>
                </c:pt>
                <c:pt idx="366">
                  <c:v>12.86</c:v>
                </c:pt>
                <c:pt idx="367">
                  <c:v>12.86</c:v>
                </c:pt>
                <c:pt idx="368">
                  <c:v>12.86</c:v>
                </c:pt>
                <c:pt idx="369">
                  <c:v>12.85</c:v>
                </c:pt>
                <c:pt idx="370">
                  <c:v>12.85</c:v>
                </c:pt>
                <c:pt idx="371">
                  <c:v>12.83</c:v>
                </c:pt>
                <c:pt idx="372">
                  <c:v>12.86</c:v>
                </c:pt>
                <c:pt idx="373">
                  <c:v>12.84</c:v>
                </c:pt>
                <c:pt idx="374">
                  <c:v>12.8</c:v>
                </c:pt>
                <c:pt idx="375">
                  <c:v>12.82</c:v>
                </c:pt>
                <c:pt idx="376">
                  <c:v>12.87</c:v>
                </c:pt>
                <c:pt idx="377">
                  <c:v>12.86</c:v>
                </c:pt>
                <c:pt idx="378">
                  <c:v>12.84</c:v>
                </c:pt>
                <c:pt idx="379">
                  <c:v>12.87</c:v>
                </c:pt>
                <c:pt idx="380">
                  <c:v>12.85</c:v>
                </c:pt>
                <c:pt idx="381">
                  <c:v>12.82</c:v>
                </c:pt>
                <c:pt idx="382">
                  <c:v>12.85</c:v>
                </c:pt>
                <c:pt idx="383">
                  <c:v>12.85</c:v>
                </c:pt>
                <c:pt idx="384">
                  <c:v>12.86</c:v>
                </c:pt>
                <c:pt idx="385">
                  <c:v>12.86</c:v>
                </c:pt>
                <c:pt idx="386">
                  <c:v>12.94</c:v>
                </c:pt>
                <c:pt idx="387">
                  <c:v>12.9</c:v>
                </c:pt>
                <c:pt idx="388">
                  <c:v>12.91</c:v>
                </c:pt>
                <c:pt idx="389">
                  <c:v>12.88</c:v>
                </c:pt>
                <c:pt idx="390">
                  <c:v>12.86</c:v>
                </c:pt>
                <c:pt idx="391">
                  <c:v>12.78</c:v>
                </c:pt>
                <c:pt idx="392">
                  <c:v>12.82</c:v>
                </c:pt>
                <c:pt idx="393">
                  <c:v>12.8</c:v>
                </c:pt>
                <c:pt idx="394">
                  <c:v>12.92</c:v>
                </c:pt>
                <c:pt idx="395">
                  <c:v>12.93</c:v>
                </c:pt>
                <c:pt idx="396">
                  <c:v>13.05</c:v>
                </c:pt>
                <c:pt idx="397">
                  <c:v>13.04</c:v>
                </c:pt>
                <c:pt idx="398">
                  <c:v>12.92</c:v>
                </c:pt>
                <c:pt idx="399">
                  <c:v>12.89</c:v>
                </c:pt>
                <c:pt idx="400">
                  <c:v>13</c:v>
                </c:pt>
                <c:pt idx="401">
                  <c:v>12.98</c:v>
                </c:pt>
                <c:pt idx="402">
                  <c:v>12.93</c:v>
                </c:pt>
                <c:pt idx="403">
                  <c:v>12.9</c:v>
                </c:pt>
                <c:pt idx="404">
                  <c:v>12.83</c:v>
                </c:pt>
                <c:pt idx="405">
                  <c:v>12.86</c:v>
                </c:pt>
                <c:pt idx="406">
                  <c:v>12.93</c:v>
                </c:pt>
                <c:pt idx="407">
                  <c:v>12.93</c:v>
                </c:pt>
                <c:pt idx="408">
                  <c:v>12.84</c:v>
                </c:pt>
                <c:pt idx="409">
                  <c:v>12.85</c:v>
                </c:pt>
                <c:pt idx="410">
                  <c:v>12.89</c:v>
                </c:pt>
                <c:pt idx="411">
                  <c:v>12.82</c:v>
                </c:pt>
                <c:pt idx="412">
                  <c:v>12.83</c:v>
                </c:pt>
                <c:pt idx="413">
                  <c:v>12.88</c:v>
                </c:pt>
                <c:pt idx="414">
                  <c:v>12.9</c:v>
                </c:pt>
                <c:pt idx="415">
                  <c:v>12.83</c:v>
                </c:pt>
                <c:pt idx="416">
                  <c:v>12.84</c:v>
                </c:pt>
                <c:pt idx="417">
                  <c:v>12.87</c:v>
                </c:pt>
                <c:pt idx="418">
                  <c:v>12.93</c:v>
                </c:pt>
                <c:pt idx="419">
                  <c:v>12.89</c:v>
                </c:pt>
                <c:pt idx="420">
                  <c:v>12.93</c:v>
                </c:pt>
                <c:pt idx="421">
                  <c:v>12.96</c:v>
                </c:pt>
                <c:pt idx="422">
                  <c:v>12.89</c:v>
                </c:pt>
                <c:pt idx="423">
                  <c:v>12.89</c:v>
                </c:pt>
                <c:pt idx="424">
                  <c:v>12.92</c:v>
                </c:pt>
                <c:pt idx="425">
                  <c:v>12.98</c:v>
                </c:pt>
                <c:pt idx="426">
                  <c:v>12.93</c:v>
                </c:pt>
                <c:pt idx="427">
                  <c:v>12.91</c:v>
                </c:pt>
                <c:pt idx="428">
                  <c:v>12.94</c:v>
                </c:pt>
                <c:pt idx="429">
                  <c:v>12.91</c:v>
                </c:pt>
                <c:pt idx="430">
                  <c:v>12.91</c:v>
                </c:pt>
                <c:pt idx="431">
                  <c:v>12.96</c:v>
                </c:pt>
                <c:pt idx="432">
                  <c:v>12.88</c:v>
                </c:pt>
                <c:pt idx="433">
                  <c:v>12.89</c:v>
                </c:pt>
                <c:pt idx="434">
                  <c:v>11.53</c:v>
                </c:pt>
                <c:pt idx="435">
                  <c:v>11.8</c:v>
                </c:pt>
                <c:pt idx="436">
                  <c:v>11.83</c:v>
                </c:pt>
                <c:pt idx="437">
                  <c:v>11.84</c:v>
                </c:pt>
                <c:pt idx="438">
                  <c:v>11.87</c:v>
                </c:pt>
                <c:pt idx="439">
                  <c:v>11.83</c:v>
                </c:pt>
                <c:pt idx="440">
                  <c:v>11.83</c:v>
                </c:pt>
                <c:pt idx="441">
                  <c:v>11.8</c:v>
                </c:pt>
                <c:pt idx="442">
                  <c:v>11.84</c:v>
                </c:pt>
                <c:pt idx="443">
                  <c:v>11.83</c:v>
                </c:pt>
                <c:pt idx="444">
                  <c:v>11.8</c:v>
                </c:pt>
                <c:pt idx="445">
                  <c:v>11.83</c:v>
                </c:pt>
                <c:pt idx="446">
                  <c:v>11.87</c:v>
                </c:pt>
                <c:pt idx="447">
                  <c:v>11.86</c:v>
                </c:pt>
                <c:pt idx="448">
                  <c:v>11.79</c:v>
                </c:pt>
                <c:pt idx="449">
                  <c:v>11.86</c:v>
                </c:pt>
                <c:pt idx="450">
                  <c:v>11.83</c:v>
                </c:pt>
                <c:pt idx="451">
                  <c:v>11.82</c:v>
                </c:pt>
                <c:pt idx="452">
                  <c:v>11.83</c:v>
                </c:pt>
                <c:pt idx="453">
                  <c:v>11.78</c:v>
                </c:pt>
                <c:pt idx="454">
                  <c:v>11.86</c:v>
                </c:pt>
                <c:pt idx="455">
                  <c:v>11.81</c:v>
                </c:pt>
                <c:pt idx="456">
                  <c:v>11.86</c:v>
                </c:pt>
                <c:pt idx="457">
                  <c:v>11.77</c:v>
                </c:pt>
                <c:pt idx="458">
                  <c:v>11.77</c:v>
                </c:pt>
                <c:pt idx="459">
                  <c:v>11.82</c:v>
                </c:pt>
                <c:pt idx="460">
                  <c:v>11.81</c:v>
                </c:pt>
                <c:pt idx="461">
                  <c:v>11.81</c:v>
                </c:pt>
                <c:pt idx="462">
                  <c:v>11.82</c:v>
                </c:pt>
                <c:pt idx="463">
                  <c:v>11.78</c:v>
                </c:pt>
                <c:pt idx="464">
                  <c:v>11.82</c:v>
                </c:pt>
                <c:pt idx="465">
                  <c:v>11.82</c:v>
                </c:pt>
                <c:pt idx="466">
                  <c:v>11.82</c:v>
                </c:pt>
                <c:pt idx="467">
                  <c:v>11.85</c:v>
                </c:pt>
                <c:pt idx="468">
                  <c:v>11.82</c:v>
                </c:pt>
                <c:pt idx="469">
                  <c:v>11.79</c:v>
                </c:pt>
                <c:pt idx="470">
                  <c:v>11.84</c:v>
                </c:pt>
                <c:pt idx="471">
                  <c:v>11.86</c:v>
                </c:pt>
                <c:pt idx="472">
                  <c:v>11.84</c:v>
                </c:pt>
                <c:pt idx="473">
                  <c:v>11.85</c:v>
                </c:pt>
                <c:pt idx="474">
                  <c:v>11.87</c:v>
                </c:pt>
                <c:pt idx="475">
                  <c:v>11.95</c:v>
                </c:pt>
                <c:pt idx="476">
                  <c:v>11.9</c:v>
                </c:pt>
                <c:pt idx="477">
                  <c:v>11.98</c:v>
                </c:pt>
                <c:pt idx="478">
                  <c:v>11.89</c:v>
                </c:pt>
                <c:pt idx="479">
                  <c:v>11.76</c:v>
                </c:pt>
                <c:pt idx="480">
                  <c:v>11.77</c:v>
                </c:pt>
                <c:pt idx="481">
                  <c:v>11.79</c:v>
                </c:pt>
                <c:pt idx="482">
                  <c:v>11.83</c:v>
                </c:pt>
                <c:pt idx="483">
                  <c:v>11.8</c:v>
                </c:pt>
                <c:pt idx="484">
                  <c:v>11.84</c:v>
                </c:pt>
                <c:pt idx="485">
                  <c:v>11.71</c:v>
                </c:pt>
                <c:pt idx="486">
                  <c:v>11.78</c:v>
                </c:pt>
                <c:pt idx="487">
                  <c:v>11.8</c:v>
                </c:pt>
                <c:pt idx="488">
                  <c:v>11.79</c:v>
                </c:pt>
                <c:pt idx="489">
                  <c:v>11.77</c:v>
                </c:pt>
                <c:pt idx="490">
                  <c:v>11.82</c:v>
                </c:pt>
                <c:pt idx="491">
                  <c:v>11.74</c:v>
                </c:pt>
                <c:pt idx="492">
                  <c:v>11.71</c:v>
                </c:pt>
                <c:pt idx="493">
                  <c:v>11.77</c:v>
                </c:pt>
                <c:pt idx="494">
                  <c:v>11.77</c:v>
                </c:pt>
                <c:pt idx="495">
                  <c:v>11.76</c:v>
                </c:pt>
                <c:pt idx="496">
                  <c:v>11.68</c:v>
                </c:pt>
                <c:pt idx="497">
                  <c:v>11.7</c:v>
                </c:pt>
                <c:pt idx="498">
                  <c:v>11.74</c:v>
                </c:pt>
                <c:pt idx="499">
                  <c:v>11.75</c:v>
                </c:pt>
                <c:pt idx="500">
                  <c:v>11.8</c:v>
                </c:pt>
                <c:pt idx="501">
                  <c:v>11.75</c:v>
                </c:pt>
                <c:pt idx="502">
                  <c:v>11.75</c:v>
                </c:pt>
                <c:pt idx="503">
                  <c:v>11.73</c:v>
                </c:pt>
                <c:pt idx="504">
                  <c:v>11.75</c:v>
                </c:pt>
                <c:pt idx="505">
                  <c:v>11.73</c:v>
                </c:pt>
                <c:pt idx="506">
                  <c:v>11.77</c:v>
                </c:pt>
                <c:pt idx="507">
                  <c:v>11.75</c:v>
                </c:pt>
                <c:pt idx="508">
                  <c:v>11.7</c:v>
                </c:pt>
                <c:pt idx="509">
                  <c:v>11.75</c:v>
                </c:pt>
                <c:pt idx="510">
                  <c:v>11.78</c:v>
                </c:pt>
                <c:pt idx="511">
                  <c:v>11.79</c:v>
                </c:pt>
                <c:pt idx="512">
                  <c:v>11.79</c:v>
                </c:pt>
                <c:pt idx="513">
                  <c:v>11.72</c:v>
                </c:pt>
                <c:pt idx="514">
                  <c:v>11.74</c:v>
                </c:pt>
                <c:pt idx="515">
                  <c:v>11.79</c:v>
                </c:pt>
                <c:pt idx="516">
                  <c:v>11.81</c:v>
                </c:pt>
              </c:numCache>
            </c:numRef>
          </c:yVal>
        </c:ser>
        <c:ser>
          <c:idx val="1"/>
          <c:order val="1"/>
          <c:tx>
            <c:strRef>
              <c:f>全屏点播!$F$9</c:f>
              <c:strCache>
                <c:ptCount val="1"/>
                <c:pt idx="0">
                  <c:v>应用占用CPU率(%)</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yVal>
            <c:numRef>
              <c:f>全屏点播!$F$10:$F$215</c:f>
              <c:numCache>
                <c:formatCode>General</c:formatCode>
                <c:ptCount val="206"/>
                <c:pt idx="0">
                  <c:v>32.54</c:v>
                </c:pt>
                <c:pt idx="1">
                  <c:v>31.17</c:v>
                </c:pt>
                <c:pt idx="2">
                  <c:v>33.33</c:v>
                </c:pt>
                <c:pt idx="3">
                  <c:v>32.200000000000003</c:v>
                </c:pt>
                <c:pt idx="4">
                  <c:v>31.98</c:v>
                </c:pt>
                <c:pt idx="5">
                  <c:v>32.32</c:v>
                </c:pt>
                <c:pt idx="6">
                  <c:v>32.520000000000003</c:v>
                </c:pt>
                <c:pt idx="7">
                  <c:v>32.29</c:v>
                </c:pt>
                <c:pt idx="8">
                  <c:v>32.94</c:v>
                </c:pt>
                <c:pt idx="9">
                  <c:v>31.56</c:v>
                </c:pt>
                <c:pt idx="10">
                  <c:v>39.86</c:v>
                </c:pt>
                <c:pt idx="11">
                  <c:v>43.93</c:v>
                </c:pt>
                <c:pt idx="12">
                  <c:v>32.47</c:v>
                </c:pt>
                <c:pt idx="13">
                  <c:v>31.68</c:v>
                </c:pt>
                <c:pt idx="14">
                  <c:v>32.9</c:v>
                </c:pt>
                <c:pt idx="15">
                  <c:v>34.58</c:v>
                </c:pt>
                <c:pt idx="16">
                  <c:v>33.200000000000003</c:v>
                </c:pt>
                <c:pt idx="17">
                  <c:v>37.520000000000003</c:v>
                </c:pt>
                <c:pt idx="18">
                  <c:v>31.22</c:v>
                </c:pt>
                <c:pt idx="19">
                  <c:v>31.88</c:v>
                </c:pt>
                <c:pt idx="20">
                  <c:v>31.59</c:v>
                </c:pt>
                <c:pt idx="21">
                  <c:v>30.9</c:v>
                </c:pt>
                <c:pt idx="22">
                  <c:v>33.69</c:v>
                </c:pt>
                <c:pt idx="23">
                  <c:v>43.95</c:v>
                </c:pt>
                <c:pt idx="24">
                  <c:v>35.74</c:v>
                </c:pt>
                <c:pt idx="25">
                  <c:v>32.17</c:v>
                </c:pt>
                <c:pt idx="26">
                  <c:v>30.82</c:v>
                </c:pt>
                <c:pt idx="27">
                  <c:v>31.57</c:v>
                </c:pt>
                <c:pt idx="28">
                  <c:v>31.28</c:v>
                </c:pt>
                <c:pt idx="29">
                  <c:v>30.93</c:v>
                </c:pt>
                <c:pt idx="30">
                  <c:v>30.44</c:v>
                </c:pt>
                <c:pt idx="31">
                  <c:v>30.83</c:v>
                </c:pt>
                <c:pt idx="32">
                  <c:v>31.52</c:v>
                </c:pt>
                <c:pt idx="33">
                  <c:v>32.82</c:v>
                </c:pt>
                <c:pt idx="34">
                  <c:v>31.35</c:v>
                </c:pt>
                <c:pt idx="35">
                  <c:v>34.71</c:v>
                </c:pt>
                <c:pt idx="36">
                  <c:v>42.74</c:v>
                </c:pt>
                <c:pt idx="37">
                  <c:v>21.98</c:v>
                </c:pt>
                <c:pt idx="38">
                  <c:v>27.46</c:v>
                </c:pt>
                <c:pt idx="39">
                  <c:v>36.119999999999997</c:v>
                </c:pt>
                <c:pt idx="40">
                  <c:v>32.619999999999997</c:v>
                </c:pt>
                <c:pt idx="41">
                  <c:v>30.63</c:v>
                </c:pt>
                <c:pt idx="42">
                  <c:v>30.36</c:v>
                </c:pt>
                <c:pt idx="43">
                  <c:v>30.43</c:v>
                </c:pt>
                <c:pt idx="44">
                  <c:v>30.98</c:v>
                </c:pt>
                <c:pt idx="45">
                  <c:v>30.15</c:v>
                </c:pt>
                <c:pt idx="46">
                  <c:v>30.18</c:v>
                </c:pt>
                <c:pt idx="47">
                  <c:v>29.74</c:v>
                </c:pt>
                <c:pt idx="48">
                  <c:v>35.03</c:v>
                </c:pt>
                <c:pt idx="49">
                  <c:v>43.77</c:v>
                </c:pt>
                <c:pt idx="50">
                  <c:v>37.69</c:v>
                </c:pt>
                <c:pt idx="51">
                  <c:v>28.84</c:v>
                </c:pt>
                <c:pt idx="52">
                  <c:v>30.95</c:v>
                </c:pt>
                <c:pt idx="53">
                  <c:v>23.28</c:v>
                </c:pt>
                <c:pt idx="54">
                  <c:v>27.06</c:v>
                </c:pt>
                <c:pt idx="55">
                  <c:v>31.37</c:v>
                </c:pt>
                <c:pt idx="56">
                  <c:v>26.21</c:v>
                </c:pt>
                <c:pt idx="57">
                  <c:v>25.48</c:v>
                </c:pt>
                <c:pt idx="58">
                  <c:v>31.2</c:v>
                </c:pt>
                <c:pt idx="59">
                  <c:v>26.7</c:v>
                </c:pt>
                <c:pt idx="60">
                  <c:v>35.67</c:v>
                </c:pt>
                <c:pt idx="61">
                  <c:v>42.58</c:v>
                </c:pt>
                <c:pt idx="62">
                  <c:v>30.5</c:v>
                </c:pt>
                <c:pt idx="63">
                  <c:v>24.69</c:v>
                </c:pt>
                <c:pt idx="64">
                  <c:v>24.32</c:v>
                </c:pt>
                <c:pt idx="65">
                  <c:v>31.16</c:v>
                </c:pt>
                <c:pt idx="66">
                  <c:v>30.48</c:v>
                </c:pt>
                <c:pt idx="67">
                  <c:v>30.71</c:v>
                </c:pt>
                <c:pt idx="68">
                  <c:v>24.38</c:v>
                </c:pt>
                <c:pt idx="69">
                  <c:v>28.52</c:v>
                </c:pt>
                <c:pt idx="70">
                  <c:v>28.88</c:v>
                </c:pt>
                <c:pt idx="71">
                  <c:v>37.93</c:v>
                </c:pt>
                <c:pt idx="72">
                  <c:v>43.18</c:v>
                </c:pt>
                <c:pt idx="73">
                  <c:v>33.090000000000003</c:v>
                </c:pt>
                <c:pt idx="74">
                  <c:v>29.52</c:v>
                </c:pt>
                <c:pt idx="75">
                  <c:v>30.9</c:v>
                </c:pt>
                <c:pt idx="76">
                  <c:v>28.79</c:v>
                </c:pt>
                <c:pt idx="77">
                  <c:v>28.3</c:v>
                </c:pt>
                <c:pt idx="78">
                  <c:v>31.13</c:v>
                </c:pt>
                <c:pt idx="79">
                  <c:v>28.91</c:v>
                </c:pt>
                <c:pt idx="80">
                  <c:v>32.200000000000003</c:v>
                </c:pt>
                <c:pt idx="81">
                  <c:v>35.43</c:v>
                </c:pt>
                <c:pt idx="82">
                  <c:v>31.42</c:v>
                </c:pt>
                <c:pt idx="83">
                  <c:v>36.9</c:v>
                </c:pt>
                <c:pt idx="84">
                  <c:v>41.75</c:v>
                </c:pt>
                <c:pt idx="85">
                  <c:v>40</c:v>
                </c:pt>
                <c:pt idx="86">
                  <c:v>37.950000000000003</c:v>
                </c:pt>
                <c:pt idx="87">
                  <c:v>39.97</c:v>
                </c:pt>
                <c:pt idx="88">
                  <c:v>40.520000000000003</c:v>
                </c:pt>
                <c:pt idx="89">
                  <c:v>40.56</c:v>
                </c:pt>
                <c:pt idx="90">
                  <c:v>40.82</c:v>
                </c:pt>
                <c:pt idx="91">
                  <c:v>30.58</c:v>
                </c:pt>
                <c:pt idx="92">
                  <c:v>30.38</c:v>
                </c:pt>
                <c:pt idx="93">
                  <c:v>30.11</c:v>
                </c:pt>
                <c:pt idx="94">
                  <c:v>30.44</c:v>
                </c:pt>
                <c:pt idx="95">
                  <c:v>29.99</c:v>
                </c:pt>
                <c:pt idx="96">
                  <c:v>31.11</c:v>
                </c:pt>
                <c:pt idx="97">
                  <c:v>30.9</c:v>
                </c:pt>
                <c:pt idx="98">
                  <c:v>30.05</c:v>
                </c:pt>
                <c:pt idx="99">
                  <c:v>29.41</c:v>
                </c:pt>
                <c:pt idx="100">
                  <c:v>32.450000000000003</c:v>
                </c:pt>
                <c:pt idx="101">
                  <c:v>41.68</c:v>
                </c:pt>
                <c:pt idx="102">
                  <c:v>36.07</c:v>
                </c:pt>
                <c:pt idx="103">
                  <c:v>39.42</c:v>
                </c:pt>
                <c:pt idx="104">
                  <c:v>40.4</c:v>
                </c:pt>
                <c:pt idx="105">
                  <c:v>41.13</c:v>
                </c:pt>
                <c:pt idx="106">
                  <c:v>33.21</c:v>
                </c:pt>
                <c:pt idx="107">
                  <c:v>30.02</c:v>
                </c:pt>
                <c:pt idx="108">
                  <c:v>30.8</c:v>
                </c:pt>
                <c:pt idx="109">
                  <c:v>31.28</c:v>
                </c:pt>
                <c:pt idx="110">
                  <c:v>30.13</c:v>
                </c:pt>
                <c:pt idx="111">
                  <c:v>30.58</c:v>
                </c:pt>
                <c:pt idx="112">
                  <c:v>29.96</c:v>
                </c:pt>
                <c:pt idx="113">
                  <c:v>30.36</c:v>
                </c:pt>
                <c:pt idx="114">
                  <c:v>31.43</c:v>
                </c:pt>
                <c:pt idx="115">
                  <c:v>32.94</c:v>
                </c:pt>
                <c:pt idx="116">
                  <c:v>40.39</c:v>
                </c:pt>
                <c:pt idx="117">
                  <c:v>42.4</c:v>
                </c:pt>
                <c:pt idx="118">
                  <c:v>42.35</c:v>
                </c:pt>
                <c:pt idx="119">
                  <c:v>39.96</c:v>
                </c:pt>
                <c:pt idx="120">
                  <c:v>30.96</c:v>
                </c:pt>
                <c:pt idx="121">
                  <c:v>27.24</c:v>
                </c:pt>
                <c:pt idx="122">
                  <c:v>17.97</c:v>
                </c:pt>
                <c:pt idx="123">
                  <c:v>27.37</c:v>
                </c:pt>
                <c:pt idx="124">
                  <c:v>29.68</c:v>
                </c:pt>
                <c:pt idx="125">
                  <c:v>26.18</c:v>
                </c:pt>
                <c:pt idx="126">
                  <c:v>28.87</c:v>
                </c:pt>
                <c:pt idx="127">
                  <c:v>23.38</c:v>
                </c:pt>
                <c:pt idx="128">
                  <c:v>28.2</c:v>
                </c:pt>
                <c:pt idx="129">
                  <c:v>30.82</c:v>
                </c:pt>
                <c:pt idx="130">
                  <c:v>42.43</c:v>
                </c:pt>
                <c:pt idx="131">
                  <c:v>39.06</c:v>
                </c:pt>
                <c:pt idx="132">
                  <c:v>26.92</c:v>
                </c:pt>
                <c:pt idx="133">
                  <c:v>30.2</c:v>
                </c:pt>
                <c:pt idx="134">
                  <c:v>25.88</c:v>
                </c:pt>
                <c:pt idx="135">
                  <c:v>27.87</c:v>
                </c:pt>
                <c:pt idx="136">
                  <c:v>21.81</c:v>
                </c:pt>
                <c:pt idx="137">
                  <c:v>28.13</c:v>
                </c:pt>
                <c:pt idx="138">
                  <c:v>27.11</c:v>
                </c:pt>
                <c:pt idx="139">
                  <c:v>30.86</c:v>
                </c:pt>
                <c:pt idx="140">
                  <c:v>27.25</c:v>
                </c:pt>
                <c:pt idx="141">
                  <c:v>39.14</c:v>
                </c:pt>
                <c:pt idx="142">
                  <c:v>44.02</c:v>
                </c:pt>
                <c:pt idx="143">
                  <c:v>37.67</c:v>
                </c:pt>
                <c:pt idx="144">
                  <c:v>37.479999999999997</c:v>
                </c:pt>
                <c:pt idx="145">
                  <c:v>37.07</c:v>
                </c:pt>
                <c:pt idx="146">
                  <c:v>38.61</c:v>
                </c:pt>
                <c:pt idx="147">
                  <c:v>31.07</c:v>
                </c:pt>
                <c:pt idx="148">
                  <c:v>29.91</c:v>
                </c:pt>
                <c:pt idx="149">
                  <c:v>28.7</c:v>
                </c:pt>
                <c:pt idx="150">
                  <c:v>29.57</c:v>
                </c:pt>
                <c:pt idx="151">
                  <c:v>30.25</c:v>
                </c:pt>
                <c:pt idx="152">
                  <c:v>30.08</c:v>
                </c:pt>
                <c:pt idx="153">
                  <c:v>39.119999999999997</c:v>
                </c:pt>
                <c:pt idx="154">
                  <c:v>40.26</c:v>
                </c:pt>
                <c:pt idx="155">
                  <c:v>40.409999999999997</c:v>
                </c:pt>
                <c:pt idx="156">
                  <c:v>42.17</c:v>
                </c:pt>
                <c:pt idx="157">
                  <c:v>42.39</c:v>
                </c:pt>
                <c:pt idx="158">
                  <c:v>34.4</c:v>
                </c:pt>
                <c:pt idx="159">
                  <c:v>29.6</c:v>
                </c:pt>
                <c:pt idx="160">
                  <c:v>30.19</c:v>
                </c:pt>
                <c:pt idx="161">
                  <c:v>30.81</c:v>
                </c:pt>
                <c:pt idx="162">
                  <c:v>30.48</c:v>
                </c:pt>
                <c:pt idx="163">
                  <c:v>30.85</c:v>
                </c:pt>
                <c:pt idx="164">
                  <c:v>18.46</c:v>
                </c:pt>
                <c:pt idx="165">
                  <c:v>24.38</c:v>
                </c:pt>
                <c:pt idx="166">
                  <c:v>31.11</c:v>
                </c:pt>
                <c:pt idx="167">
                  <c:v>30.52</c:v>
                </c:pt>
                <c:pt idx="168">
                  <c:v>27.65</c:v>
                </c:pt>
                <c:pt idx="169">
                  <c:v>30.85</c:v>
                </c:pt>
                <c:pt idx="170">
                  <c:v>36.21</c:v>
                </c:pt>
                <c:pt idx="171">
                  <c:v>40.24</c:v>
                </c:pt>
                <c:pt idx="172">
                  <c:v>41.3</c:v>
                </c:pt>
                <c:pt idx="173">
                  <c:v>42.37</c:v>
                </c:pt>
                <c:pt idx="174">
                  <c:v>44.43</c:v>
                </c:pt>
                <c:pt idx="175">
                  <c:v>39.79</c:v>
                </c:pt>
                <c:pt idx="176">
                  <c:v>40.15</c:v>
                </c:pt>
                <c:pt idx="177">
                  <c:v>29.22</c:v>
                </c:pt>
                <c:pt idx="178">
                  <c:v>30.38</c:v>
                </c:pt>
                <c:pt idx="179">
                  <c:v>28.75</c:v>
                </c:pt>
                <c:pt idx="180">
                  <c:v>29.94</c:v>
                </c:pt>
                <c:pt idx="181">
                  <c:v>29.7</c:v>
                </c:pt>
                <c:pt idx="182">
                  <c:v>30.38</c:v>
                </c:pt>
                <c:pt idx="183">
                  <c:v>30.17</c:v>
                </c:pt>
                <c:pt idx="184">
                  <c:v>28.91</c:v>
                </c:pt>
                <c:pt idx="185">
                  <c:v>29.22</c:v>
                </c:pt>
                <c:pt idx="186">
                  <c:v>33.32</c:v>
                </c:pt>
                <c:pt idx="187">
                  <c:v>42.49</c:v>
                </c:pt>
                <c:pt idx="188">
                  <c:v>42.61</c:v>
                </c:pt>
                <c:pt idx="189">
                  <c:v>38.11</c:v>
                </c:pt>
                <c:pt idx="190">
                  <c:v>31.77</c:v>
                </c:pt>
                <c:pt idx="191">
                  <c:v>31.97</c:v>
                </c:pt>
                <c:pt idx="192">
                  <c:v>29.84</c:v>
                </c:pt>
                <c:pt idx="193">
                  <c:v>30.94</c:v>
                </c:pt>
                <c:pt idx="194">
                  <c:v>29.83</c:v>
                </c:pt>
                <c:pt idx="195">
                  <c:v>29.73</c:v>
                </c:pt>
                <c:pt idx="196">
                  <c:v>31.78</c:v>
                </c:pt>
                <c:pt idx="197">
                  <c:v>30.21</c:v>
                </c:pt>
                <c:pt idx="198">
                  <c:v>29.54</c:v>
                </c:pt>
                <c:pt idx="199">
                  <c:v>29.28</c:v>
                </c:pt>
                <c:pt idx="200">
                  <c:v>31.21</c:v>
                </c:pt>
                <c:pt idx="201">
                  <c:v>29.87</c:v>
                </c:pt>
                <c:pt idx="202">
                  <c:v>30.61</c:v>
                </c:pt>
                <c:pt idx="203">
                  <c:v>31.15</c:v>
                </c:pt>
                <c:pt idx="204">
                  <c:v>32.74</c:v>
                </c:pt>
                <c:pt idx="205">
                  <c:v>29.6</c:v>
                </c:pt>
              </c:numCache>
            </c:numRef>
          </c:yVal>
        </c:ser>
        <c:axId val="121965568"/>
        <c:axId val="121975936"/>
        <c:extLst/>
      </c:scatterChart>
      <c:valAx>
        <c:axId val="121965568"/>
        <c:scaling>
          <c:orientation val="minMax"/>
          <c:max val="200"/>
        </c:scaling>
        <c:axPos val="b"/>
        <c:majorGridlines>
          <c:spPr>
            <a:ln w="9525" cap="flat" cmpd="sng" algn="ctr">
              <a:solidFill>
                <a:schemeClr val="tx1">
                  <a:lumMod val="15000"/>
                  <a:lumOff val="85000"/>
                </a:schemeClr>
              </a:solidFill>
              <a:round/>
            </a:ln>
            <a:effectLst/>
          </c:spPr>
        </c:majorGridlines>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1975936"/>
        <c:crosses val="autoZero"/>
        <c:crossBetween val="midCat"/>
        <c:majorUnit val="50"/>
        <c:minorUnit val="1"/>
      </c:valAx>
      <c:valAx>
        <c:axId val="121975936"/>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1965568"/>
        <c:crosses val="autoZero"/>
        <c:crossBetween val="midCat"/>
        <c:majorUnit val="20"/>
      </c:valAx>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278" l="0.70000000000000062" r="0.70000000000000062" t="0.75000000000000278"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zh-CN"/>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sz="1000"/>
              <a:t>离线缓存场景</a:t>
            </a:r>
            <a:endParaRPr lang="zh-CN" sz="1000"/>
          </a:p>
        </c:rich>
      </c:tx>
      <c:layout>
        <c:manualLayout>
          <c:xMode val="edge"/>
          <c:yMode val="edge"/>
          <c:x val="0.41111100506376091"/>
          <c:y val="1.4035087719298246E-2"/>
        </c:manualLayout>
      </c:layout>
      <c:spPr>
        <a:noFill/>
        <a:ln>
          <a:noFill/>
        </a:ln>
        <a:effectLst/>
      </c:spPr>
    </c:title>
    <c:plotArea>
      <c:layout>
        <c:manualLayout>
          <c:layoutTarget val="inner"/>
          <c:xMode val="edge"/>
          <c:yMode val="edge"/>
          <c:x val="7.9247700098093801E-2"/>
          <c:y val="0.11270728001105126"/>
          <c:w val="0.84550240594925297"/>
          <c:h val="0.67011846923390062"/>
        </c:manualLayout>
      </c:layout>
      <c:scatterChart>
        <c:scatterStyle val="lineMarker"/>
        <c:ser>
          <c:idx val="0"/>
          <c:order val="0"/>
          <c:tx>
            <c:strRef>
              <c:f>缓存!$D$9</c:f>
              <c:strCache>
                <c:ptCount val="1"/>
                <c:pt idx="0">
                  <c:v>应用占用内存比(%)</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缓存!$D$10:$D$205</c:f>
              <c:numCache>
                <c:formatCode>General</c:formatCode>
                <c:ptCount val="196"/>
                <c:pt idx="0">
                  <c:v>9.42</c:v>
                </c:pt>
                <c:pt idx="1">
                  <c:v>9.4600000000000009</c:v>
                </c:pt>
                <c:pt idx="2">
                  <c:v>9.52</c:v>
                </c:pt>
                <c:pt idx="3">
                  <c:v>9.17</c:v>
                </c:pt>
                <c:pt idx="4">
                  <c:v>9.27</c:v>
                </c:pt>
                <c:pt idx="5">
                  <c:v>9.3699999999999992</c:v>
                </c:pt>
                <c:pt idx="6">
                  <c:v>9.44</c:v>
                </c:pt>
                <c:pt idx="7">
                  <c:v>9.16</c:v>
                </c:pt>
                <c:pt idx="8">
                  <c:v>9.25</c:v>
                </c:pt>
                <c:pt idx="9">
                  <c:v>9.3800000000000008</c:v>
                </c:pt>
                <c:pt idx="10">
                  <c:v>9.42</c:v>
                </c:pt>
                <c:pt idx="11">
                  <c:v>9.1999999999999993</c:v>
                </c:pt>
                <c:pt idx="12">
                  <c:v>9.2799999999999994</c:v>
                </c:pt>
                <c:pt idx="13">
                  <c:v>9.39</c:v>
                </c:pt>
                <c:pt idx="14">
                  <c:v>9.41</c:v>
                </c:pt>
                <c:pt idx="15">
                  <c:v>9.51</c:v>
                </c:pt>
                <c:pt idx="16">
                  <c:v>9.3000000000000007</c:v>
                </c:pt>
                <c:pt idx="17">
                  <c:v>9.35</c:v>
                </c:pt>
                <c:pt idx="18">
                  <c:v>9.44</c:v>
                </c:pt>
                <c:pt idx="19">
                  <c:v>9.56</c:v>
                </c:pt>
                <c:pt idx="20">
                  <c:v>9.2799999999999994</c:v>
                </c:pt>
                <c:pt idx="21">
                  <c:v>9.3000000000000007</c:v>
                </c:pt>
                <c:pt idx="22">
                  <c:v>9.17</c:v>
                </c:pt>
                <c:pt idx="23">
                  <c:v>9.2100000000000009</c:v>
                </c:pt>
                <c:pt idx="24">
                  <c:v>9.33</c:v>
                </c:pt>
                <c:pt idx="25">
                  <c:v>9.27</c:v>
                </c:pt>
                <c:pt idx="26">
                  <c:v>9.35</c:v>
                </c:pt>
                <c:pt idx="27">
                  <c:v>9.42</c:v>
                </c:pt>
                <c:pt idx="28">
                  <c:v>9.43</c:v>
                </c:pt>
                <c:pt idx="29">
                  <c:v>9.17</c:v>
                </c:pt>
                <c:pt idx="30">
                  <c:v>9.2200000000000006</c:v>
                </c:pt>
                <c:pt idx="31">
                  <c:v>9.35</c:v>
                </c:pt>
                <c:pt idx="32">
                  <c:v>9.41</c:v>
                </c:pt>
                <c:pt idx="33">
                  <c:v>9.09</c:v>
                </c:pt>
                <c:pt idx="34">
                  <c:v>9.2100000000000009</c:v>
                </c:pt>
                <c:pt idx="35">
                  <c:v>9.33</c:v>
                </c:pt>
                <c:pt idx="36">
                  <c:v>9.43</c:v>
                </c:pt>
                <c:pt idx="37">
                  <c:v>9.36</c:v>
                </c:pt>
                <c:pt idx="38">
                  <c:v>9.4</c:v>
                </c:pt>
                <c:pt idx="39">
                  <c:v>9.48</c:v>
                </c:pt>
                <c:pt idx="40">
                  <c:v>9.51</c:v>
                </c:pt>
                <c:pt idx="41">
                  <c:v>9.51</c:v>
                </c:pt>
                <c:pt idx="42">
                  <c:v>9.6</c:v>
                </c:pt>
                <c:pt idx="43">
                  <c:v>9.61</c:v>
                </c:pt>
                <c:pt idx="44">
                  <c:v>9.64</c:v>
                </c:pt>
                <c:pt idx="45">
                  <c:v>9.66</c:v>
                </c:pt>
                <c:pt idx="46">
                  <c:v>9.67</c:v>
                </c:pt>
                <c:pt idx="47">
                  <c:v>9.65</c:v>
                </c:pt>
                <c:pt idx="48">
                  <c:v>9.48</c:v>
                </c:pt>
                <c:pt idx="49">
                  <c:v>9.51</c:v>
                </c:pt>
                <c:pt idx="50">
                  <c:v>9.52</c:v>
                </c:pt>
                <c:pt idx="51">
                  <c:v>9.5500000000000007</c:v>
                </c:pt>
                <c:pt idx="52">
                  <c:v>9.58</c:v>
                </c:pt>
                <c:pt idx="53">
                  <c:v>9.64</c:v>
                </c:pt>
                <c:pt idx="54">
                  <c:v>9.68</c:v>
                </c:pt>
                <c:pt idx="55">
                  <c:v>9.7200000000000006</c:v>
                </c:pt>
                <c:pt idx="56">
                  <c:v>9.7200000000000006</c:v>
                </c:pt>
                <c:pt idx="57">
                  <c:v>9.73</c:v>
                </c:pt>
                <c:pt idx="58">
                  <c:v>9.73</c:v>
                </c:pt>
                <c:pt idx="59">
                  <c:v>9.52</c:v>
                </c:pt>
                <c:pt idx="60">
                  <c:v>9.52</c:v>
                </c:pt>
                <c:pt idx="61">
                  <c:v>9.5399999999999991</c:v>
                </c:pt>
                <c:pt idx="62">
                  <c:v>9.58</c:v>
                </c:pt>
                <c:pt idx="63">
                  <c:v>9.6199999999999992</c:v>
                </c:pt>
                <c:pt idx="64">
                  <c:v>9.69</c:v>
                </c:pt>
                <c:pt idx="65">
                  <c:v>9.7100000000000009</c:v>
                </c:pt>
                <c:pt idx="66">
                  <c:v>9.5399999999999991</c:v>
                </c:pt>
                <c:pt idx="67">
                  <c:v>9.52</c:v>
                </c:pt>
                <c:pt idx="68">
                  <c:v>9.5399999999999991</c:v>
                </c:pt>
                <c:pt idx="69">
                  <c:v>9.33</c:v>
                </c:pt>
                <c:pt idx="70">
                  <c:v>9.3699999999999992</c:v>
                </c:pt>
                <c:pt idx="71">
                  <c:v>9.36</c:v>
                </c:pt>
                <c:pt idx="72">
                  <c:v>9.42</c:v>
                </c:pt>
                <c:pt idx="73">
                  <c:v>9.4600000000000009</c:v>
                </c:pt>
                <c:pt idx="74">
                  <c:v>9.5</c:v>
                </c:pt>
                <c:pt idx="75">
                  <c:v>9.5399999999999991</c:v>
                </c:pt>
                <c:pt idx="76">
                  <c:v>9.59</c:v>
                </c:pt>
                <c:pt idx="77">
                  <c:v>9.61</c:v>
                </c:pt>
                <c:pt idx="78">
                  <c:v>9.67</c:v>
                </c:pt>
                <c:pt idx="79">
                  <c:v>9.64</c:v>
                </c:pt>
                <c:pt idx="80">
                  <c:v>9.6199999999999992</c:v>
                </c:pt>
                <c:pt idx="81">
                  <c:v>9.66</c:v>
                </c:pt>
                <c:pt idx="82">
                  <c:v>9.35</c:v>
                </c:pt>
                <c:pt idx="83">
                  <c:v>9.3699999999999992</c:v>
                </c:pt>
                <c:pt idx="84">
                  <c:v>9.39</c:v>
                </c:pt>
                <c:pt idx="85">
                  <c:v>9.43</c:v>
                </c:pt>
                <c:pt idx="86">
                  <c:v>9.4600000000000009</c:v>
                </c:pt>
                <c:pt idx="87">
                  <c:v>9.49</c:v>
                </c:pt>
                <c:pt idx="88">
                  <c:v>9.5299999999999994</c:v>
                </c:pt>
                <c:pt idx="89">
                  <c:v>9.56</c:v>
                </c:pt>
                <c:pt idx="90">
                  <c:v>9.59</c:v>
                </c:pt>
                <c:pt idx="91">
                  <c:v>9.6199999999999992</c:v>
                </c:pt>
                <c:pt idx="92">
                  <c:v>9.6300000000000008</c:v>
                </c:pt>
                <c:pt idx="93">
                  <c:v>9.65</c:v>
                </c:pt>
                <c:pt idx="94">
                  <c:v>9.65</c:v>
                </c:pt>
                <c:pt idx="95">
                  <c:v>9.3699999999999992</c:v>
                </c:pt>
                <c:pt idx="96">
                  <c:v>9.3800000000000008</c:v>
                </c:pt>
                <c:pt idx="97">
                  <c:v>9.4</c:v>
                </c:pt>
                <c:pt idx="98">
                  <c:v>9.43</c:v>
                </c:pt>
                <c:pt idx="99">
                  <c:v>9.43</c:v>
                </c:pt>
                <c:pt idx="100">
                  <c:v>9.4700000000000006</c:v>
                </c:pt>
                <c:pt idx="101">
                  <c:v>9.51</c:v>
                </c:pt>
                <c:pt idx="102">
                  <c:v>9.5500000000000007</c:v>
                </c:pt>
                <c:pt idx="103">
                  <c:v>9.58</c:v>
                </c:pt>
                <c:pt idx="104">
                  <c:v>9.6199999999999992</c:v>
                </c:pt>
                <c:pt idx="105">
                  <c:v>9.6300000000000008</c:v>
                </c:pt>
                <c:pt idx="106">
                  <c:v>9.6199999999999992</c:v>
                </c:pt>
                <c:pt idx="107">
                  <c:v>9.64</c:v>
                </c:pt>
                <c:pt idx="108">
                  <c:v>9.39</c:v>
                </c:pt>
                <c:pt idx="109">
                  <c:v>9.4</c:v>
                </c:pt>
                <c:pt idx="110">
                  <c:v>9.4499999999999993</c:v>
                </c:pt>
                <c:pt idx="111">
                  <c:v>9.4700000000000006</c:v>
                </c:pt>
                <c:pt idx="112">
                  <c:v>9.49</c:v>
                </c:pt>
                <c:pt idx="113">
                  <c:v>9.49</c:v>
                </c:pt>
                <c:pt idx="114">
                  <c:v>9.56</c:v>
                </c:pt>
                <c:pt idx="115">
                  <c:v>9.57</c:v>
                </c:pt>
                <c:pt idx="116">
                  <c:v>9.61</c:v>
                </c:pt>
                <c:pt idx="117">
                  <c:v>9.64</c:v>
                </c:pt>
                <c:pt idx="118">
                  <c:v>9.65</c:v>
                </c:pt>
                <c:pt idx="119">
                  <c:v>9.66</c:v>
                </c:pt>
                <c:pt idx="120">
                  <c:v>9.68</c:v>
                </c:pt>
                <c:pt idx="121">
                  <c:v>9.43</c:v>
                </c:pt>
                <c:pt idx="122">
                  <c:v>9.41</c:v>
                </c:pt>
                <c:pt idx="123">
                  <c:v>9.83</c:v>
                </c:pt>
                <c:pt idx="124">
                  <c:v>9.89</c:v>
                </c:pt>
                <c:pt idx="125">
                  <c:v>9.9</c:v>
                </c:pt>
                <c:pt idx="126">
                  <c:v>9.8699999999999992</c:v>
                </c:pt>
                <c:pt idx="127">
                  <c:v>9.86</c:v>
                </c:pt>
                <c:pt idx="128">
                  <c:v>9.8699999999999992</c:v>
                </c:pt>
                <c:pt idx="129">
                  <c:v>9.7899999999999991</c:v>
                </c:pt>
                <c:pt idx="130">
                  <c:v>9.67</c:v>
                </c:pt>
                <c:pt idx="131">
                  <c:v>9.51</c:v>
                </c:pt>
                <c:pt idx="132">
                  <c:v>9.5299999999999994</c:v>
                </c:pt>
                <c:pt idx="133">
                  <c:v>9.56</c:v>
                </c:pt>
                <c:pt idx="134">
                  <c:v>9.59</c:v>
                </c:pt>
                <c:pt idx="135">
                  <c:v>10.26</c:v>
                </c:pt>
                <c:pt idx="136">
                  <c:v>10.36</c:v>
                </c:pt>
                <c:pt idx="137">
                  <c:v>10.37</c:v>
                </c:pt>
                <c:pt idx="138">
                  <c:v>10.37</c:v>
                </c:pt>
                <c:pt idx="139">
                  <c:v>10.37</c:v>
                </c:pt>
                <c:pt idx="140">
                  <c:v>10.37</c:v>
                </c:pt>
                <c:pt idx="141">
                  <c:v>10.4</c:v>
                </c:pt>
                <c:pt idx="142">
                  <c:v>10.39</c:v>
                </c:pt>
                <c:pt idx="143">
                  <c:v>10.42</c:v>
                </c:pt>
                <c:pt idx="144">
                  <c:v>10.35</c:v>
                </c:pt>
                <c:pt idx="145">
                  <c:v>10.4</c:v>
                </c:pt>
                <c:pt idx="146">
                  <c:v>10.46</c:v>
                </c:pt>
                <c:pt idx="147">
                  <c:v>10.48</c:v>
                </c:pt>
                <c:pt idx="148">
                  <c:v>10.54</c:v>
                </c:pt>
                <c:pt idx="149">
                  <c:v>10.55</c:v>
                </c:pt>
                <c:pt idx="150">
                  <c:v>10.62</c:v>
                </c:pt>
                <c:pt idx="151">
                  <c:v>10.6</c:v>
                </c:pt>
                <c:pt idx="152">
                  <c:v>10.61</c:v>
                </c:pt>
                <c:pt idx="153">
                  <c:v>10.62</c:v>
                </c:pt>
                <c:pt idx="154">
                  <c:v>10.33</c:v>
                </c:pt>
                <c:pt idx="155">
                  <c:v>10.35</c:v>
                </c:pt>
                <c:pt idx="156">
                  <c:v>10.37</c:v>
                </c:pt>
                <c:pt idx="157">
                  <c:v>10.38</c:v>
                </c:pt>
                <c:pt idx="158">
                  <c:v>10.42</c:v>
                </c:pt>
                <c:pt idx="159">
                  <c:v>10.46</c:v>
                </c:pt>
                <c:pt idx="160">
                  <c:v>10.51</c:v>
                </c:pt>
                <c:pt idx="161">
                  <c:v>10.55</c:v>
                </c:pt>
                <c:pt idx="162">
                  <c:v>10.59</c:v>
                </c:pt>
                <c:pt idx="163">
                  <c:v>10.64</c:v>
                </c:pt>
                <c:pt idx="164">
                  <c:v>10.62</c:v>
                </c:pt>
                <c:pt idx="165">
                  <c:v>10.64</c:v>
                </c:pt>
                <c:pt idx="166">
                  <c:v>10.64</c:v>
                </c:pt>
                <c:pt idx="167">
                  <c:v>10.32</c:v>
                </c:pt>
                <c:pt idx="168">
                  <c:v>10.34</c:v>
                </c:pt>
                <c:pt idx="169">
                  <c:v>10.36</c:v>
                </c:pt>
                <c:pt idx="170">
                  <c:v>10.4</c:v>
                </c:pt>
                <c:pt idx="171">
                  <c:v>10.43</c:v>
                </c:pt>
                <c:pt idx="172">
                  <c:v>10.47</c:v>
                </c:pt>
                <c:pt idx="173">
                  <c:v>10.5</c:v>
                </c:pt>
                <c:pt idx="174">
                  <c:v>10.54</c:v>
                </c:pt>
                <c:pt idx="175">
                  <c:v>10.58</c:v>
                </c:pt>
                <c:pt idx="176">
                  <c:v>10.6</c:v>
                </c:pt>
                <c:pt idx="177">
                  <c:v>10.64</c:v>
                </c:pt>
                <c:pt idx="178">
                  <c:v>10.64</c:v>
                </c:pt>
                <c:pt idx="179">
                  <c:v>10.63</c:v>
                </c:pt>
                <c:pt idx="180">
                  <c:v>10.66</c:v>
                </c:pt>
                <c:pt idx="181">
                  <c:v>10.37</c:v>
                </c:pt>
                <c:pt idx="182">
                  <c:v>10.38</c:v>
                </c:pt>
                <c:pt idx="183">
                  <c:v>10.37</c:v>
                </c:pt>
                <c:pt idx="184">
                  <c:v>10.4</c:v>
                </c:pt>
                <c:pt idx="185">
                  <c:v>10.45</c:v>
                </c:pt>
                <c:pt idx="186">
                  <c:v>10.45</c:v>
                </c:pt>
                <c:pt idx="187">
                  <c:v>10.5</c:v>
                </c:pt>
                <c:pt idx="188">
                  <c:v>10.55</c:v>
                </c:pt>
                <c:pt idx="189">
                  <c:v>10.58</c:v>
                </c:pt>
                <c:pt idx="190">
                  <c:v>10.62</c:v>
                </c:pt>
                <c:pt idx="191">
                  <c:v>10.65</c:v>
                </c:pt>
                <c:pt idx="192">
                  <c:v>10.7</c:v>
                </c:pt>
                <c:pt idx="193">
                  <c:v>10.65</c:v>
                </c:pt>
                <c:pt idx="194">
                  <c:v>10.64</c:v>
                </c:pt>
                <c:pt idx="195">
                  <c:v>10.67</c:v>
                </c:pt>
              </c:numCache>
            </c:numRef>
          </c:yVal>
        </c:ser>
        <c:ser>
          <c:idx val="1"/>
          <c:order val="1"/>
          <c:tx>
            <c:strRef>
              <c:f>缓存!$F$9</c:f>
              <c:strCache>
                <c:ptCount val="1"/>
                <c:pt idx="0">
                  <c:v>应用占用CPU率(%)</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yVal>
            <c:numRef>
              <c:f>缓存!$F$10:$F$205</c:f>
              <c:numCache>
                <c:formatCode>General</c:formatCode>
                <c:ptCount val="196"/>
                <c:pt idx="0">
                  <c:v>14.93</c:v>
                </c:pt>
                <c:pt idx="1">
                  <c:v>10.37</c:v>
                </c:pt>
                <c:pt idx="2">
                  <c:v>11.18</c:v>
                </c:pt>
                <c:pt idx="3">
                  <c:v>12.84</c:v>
                </c:pt>
                <c:pt idx="4">
                  <c:v>10.1</c:v>
                </c:pt>
                <c:pt idx="5">
                  <c:v>11.21</c:v>
                </c:pt>
                <c:pt idx="6">
                  <c:v>10.94</c:v>
                </c:pt>
                <c:pt idx="7">
                  <c:v>11.95</c:v>
                </c:pt>
                <c:pt idx="8">
                  <c:v>10.91</c:v>
                </c:pt>
                <c:pt idx="9">
                  <c:v>10.82</c:v>
                </c:pt>
                <c:pt idx="10">
                  <c:v>11.43</c:v>
                </c:pt>
                <c:pt idx="11">
                  <c:v>12.71</c:v>
                </c:pt>
                <c:pt idx="12">
                  <c:v>11.8</c:v>
                </c:pt>
                <c:pt idx="13">
                  <c:v>12.45</c:v>
                </c:pt>
                <c:pt idx="14">
                  <c:v>10.64</c:v>
                </c:pt>
                <c:pt idx="15">
                  <c:v>11.75</c:v>
                </c:pt>
                <c:pt idx="16">
                  <c:v>13.38</c:v>
                </c:pt>
                <c:pt idx="17">
                  <c:v>11.99</c:v>
                </c:pt>
                <c:pt idx="18">
                  <c:v>11.26</c:v>
                </c:pt>
                <c:pt idx="19">
                  <c:v>10.71</c:v>
                </c:pt>
                <c:pt idx="20">
                  <c:v>13.66</c:v>
                </c:pt>
                <c:pt idx="21">
                  <c:v>16.079999999999998</c:v>
                </c:pt>
                <c:pt idx="22">
                  <c:v>13.86</c:v>
                </c:pt>
                <c:pt idx="23">
                  <c:v>14.02</c:v>
                </c:pt>
                <c:pt idx="24">
                  <c:v>11.57</c:v>
                </c:pt>
                <c:pt idx="25">
                  <c:v>13.29</c:v>
                </c:pt>
                <c:pt idx="26">
                  <c:v>10.45</c:v>
                </c:pt>
                <c:pt idx="27">
                  <c:v>11.47</c:v>
                </c:pt>
                <c:pt idx="28">
                  <c:v>11.98</c:v>
                </c:pt>
                <c:pt idx="29">
                  <c:v>12.74</c:v>
                </c:pt>
                <c:pt idx="30">
                  <c:v>11.73</c:v>
                </c:pt>
                <c:pt idx="31">
                  <c:v>11.75</c:v>
                </c:pt>
                <c:pt idx="32">
                  <c:v>12.32</c:v>
                </c:pt>
                <c:pt idx="33">
                  <c:v>10.47</c:v>
                </c:pt>
                <c:pt idx="34">
                  <c:v>10.36</c:v>
                </c:pt>
                <c:pt idx="35">
                  <c:v>12.26</c:v>
                </c:pt>
                <c:pt idx="36">
                  <c:v>11.35</c:v>
                </c:pt>
                <c:pt idx="37">
                  <c:v>14.71</c:v>
                </c:pt>
                <c:pt idx="38">
                  <c:v>13.16</c:v>
                </c:pt>
                <c:pt idx="39">
                  <c:v>11.24</c:v>
                </c:pt>
                <c:pt idx="40">
                  <c:v>10.48</c:v>
                </c:pt>
                <c:pt idx="41">
                  <c:v>10.39</c:v>
                </c:pt>
                <c:pt idx="42">
                  <c:v>9.7100000000000009</c:v>
                </c:pt>
                <c:pt idx="43">
                  <c:v>10.19</c:v>
                </c:pt>
                <c:pt idx="44">
                  <c:v>11.21</c:v>
                </c:pt>
                <c:pt idx="45">
                  <c:v>12.56</c:v>
                </c:pt>
                <c:pt idx="46">
                  <c:v>12.99</c:v>
                </c:pt>
                <c:pt idx="47">
                  <c:v>11.01</c:v>
                </c:pt>
                <c:pt idx="48">
                  <c:v>11.33</c:v>
                </c:pt>
                <c:pt idx="49">
                  <c:v>12.46</c:v>
                </c:pt>
                <c:pt idx="50">
                  <c:v>10.72</c:v>
                </c:pt>
                <c:pt idx="51">
                  <c:v>9.58</c:v>
                </c:pt>
                <c:pt idx="52">
                  <c:v>11.66</c:v>
                </c:pt>
                <c:pt idx="53">
                  <c:v>10.71</c:v>
                </c:pt>
                <c:pt idx="54">
                  <c:v>11.63</c:v>
                </c:pt>
                <c:pt idx="55">
                  <c:v>9.57</c:v>
                </c:pt>
                <c:pt idx="56">
                  <c:v>13.07</c:v>
                </c:pt>
                <c:pt idx="57">
                  <c:v>11.77</c:v>
                </c:pt>
                <c:pt idx="58">
                  <c:v>11.17</c:v>
                </c:pt>
                <c:pt idx="59">
                  <c:v>11.4</c:v>
                </c:pt>
                <c:pt idx="60">
                  <c:v>11.9</c:v>
                </c:pt>
                <c:pt idx="61">
                  <c:v>10.45</c:v>
                </c:pt>
                <c:pt idx="62">
                  <c:v>11.61</c:v>
                </c:pt>
                <c:pt idx="63">
                  <c:v>11.5</c:v>
                </c:pt>
                <c:pt idx="64">
                  <c:v>11.11</c:v>
                </c:pt>
                <c:pt idx="65">
                  <c:v>11.5</c:v>
                </c:pt>
                <c:pt idx="66">
                  <c:v>14.07</c:v>
                </c:pt>
                <c:pt idx="67">
                  <c:v>10.81</c:v>
                </c:pt>
                <c:pt idx="68">
                  <c:v>11.05</c:v>
                </c:pt>
                <c:pt idx="69">
                  <c:v>12.74</c:v>
                </c:pt>
                <c:pt idx="70">
                  <c:v>11.88</c:v>
                </c:pt>
                <c:pt idx="71">
                  <c:v>9.6</c:v>
                </c:pt>
                <c:pt idx="72">
                  <c:v>10.1</c:v>
                </c:pt>
                <c:pt idx="73">
                  <c:v>12.24</c:v>
                </c:pt>
                <c:pt idx="74">
                  <c:v>10.89</c:v>
                </c:pt>
                <c:pt idx="75">
                  <c:v>11.75</c:v>
                </c:pt>
                <c:pt idx="76">
                  <c:v>12.87</c:v>
                </c:pt>
                <c:pt idx="77">
                  <c:v>11.65</c:v>
                </c:pt>
                <c:pt idx="78">
                  <c:v>11.3</c:v>
                </c:pt>
                <c:pt idx="79">
                  <c:v>12.68</c:v>
                </c:pt>
                <c:pt idx="80">
                  <c:v>10.199999999999999</c:v>
                </c:pt>
                <c:pt idx="81">
                  <c:v>9.76</c:v>
                </c:pt>
                <c:pt idx="82">
                  <c:v>12.09</c:v>
                </c:pt>
                <c:pt idx="83">
                  <c:v>11.17</c:v>
                </c:pt>
                <c:pt idx="84">
                  <c:v>11.28</c:v>
                </c:pt>
                <c:pt idx="85">
                  <c:v>11.48</c:v>
                </c:pt>
                <c:pt idx="86">
                  <c:v>11.37</c:v>
                </c:pt>
                <c:pt idx="87">
                  <c:v>10.19</c:v>
                </c:pt>
                <c:pt idx="88">
                  <c:v>9.4700000000000006</c:v>
                </c:pt>
                <c:pt idx="89">
                  <c:v>7.5</c:v>
                </c:pt>
                <c:pt idx="90">
                  <c:v>8.94</c:v>
                </c:pt>
                <c:pt idx="91">
                  <c:v>12.05</c:v>
                </c:pt>
                <c:pt idx="92">
                  <c:v>12.16</c:v>
                </c:pt>
                <c:pt idx="93">
                  <c:v>12.65</c:v>
                </c:pt>
                <c:pt idx="94">
                  <c:v>10.83</c:v>
                </c:pt>
                <c:pt idx="95">
                  <c:v>12.46</c:v>
                </c:pt>
                <c:pt idx="96">
                  <c:v>12.1</c:v>
                </c:pt>
                <c:pt idx="97">
                  <c:v>9.7100000000000009</c:v>
                </c:pt>
                <c:pt idx="98">
                  <c:v>11.89</c:v>
                </c:pt>
                <c:pt idx="99">
                  <c:v>10.87</c:v>
                </c:pt>
                <c:pt idx="100">
                  <c:v>11.73</c:v>
                </c:pt>
                <c:pt idx="101">
                  <c:v>11.32</c:v>
                </c:pt>
                <c:pt idx="102">
                  <c:v>11.81</c:v>
                </c:pt>
                <c:pt idx="103">
                  <c:v>12.15</c:v>
                </c:pt>
                <c:pt idx="104">
                  <c:v>11.65</c:v>
                </c:pt>
                <c:pt idx="105">
                  <c:v>13.92</c:v>
                </c:pt>
                <c:pt idx="106">
                  <c:v>11.53</c:v>
                </c:pt>
                <c:pt idx="107">
                  <c:v>11.7</c:v>
                </c:pt>
                <c:pt idx="108">
                  <c:v>10.78</c:v>
                </c:pt>
                <c:pt idx="109">
                  <c:v>11.53</c:v>
                </c:pt>
                <c:pt idx="110">
                  <c:v>11.36</c:v>
                </c:pt>
                <c:pt idx="111">
                  <c:v>12.49</c:v>
                </c:pt>
                <c:pt idx="112">
                  <c:v>11.07</c:v>
                </c:pt>
                <c:pt idx="113">
                  <c:v>12.02</c:v>
                </c:pt>
                <c:pt idx="114">
                  <c:v>11.93</c:v>
                </c:pt>
                <c:pt idx="115">
                  <c:v>10.36</c:v>
                </c:pt>
                <c:pt idx="116">
                  <c:v>11.32</c:v>
                </c:pt>
                <c:pt idx="117">
                  <c:v>11.2</c:v>
                </c:pt>
                <c:pt idx="118">
                  <c:v>12.85</c:v>
                </c:pt>
                <c:pt idx="119">
                  <c:v>11.15</c:v>
                </c:pt>
                <c:pt idx="120">
                  <c:v>11.32</c:v>
                </c:pt>
                <c:pt idx="121">
                  <c:v>11.7</c:v>
                </c:pt>
                <c:pt idx="122">
                  <c:v>10.84</c:v>
                </c:pt>
                <c:pt idx="123">
                  <c:v>19.420000000000002</c:v>
                </c:pt>
                <c:pt idx="124">
                  <c:v>11.79</c:v>
                </c:pt>
                <c:pt idx="125">
                  <c:v>12.04</c:v>
                </c:pt>
                <c:pt idx="126">
                  <c:v>9.9499999999999993</c:v>
                </c:pt>
                <c:pt idx="127">
                  <c:v>11.98</c:v>
                </c:pt>
                <c:pt idx="128">
                  <c:v>11.17</c:v>
                </c:pt>
                <c:pt idx="129">
                  <c:v>11.21</c:v>
                </c:pt>
                <c:pt idx="130">
                  <c:v>12.04</c:v>
                </c:pt>
                <c:pt idx="131">
                  <c:v>11.05</c:v>
                </c:pt>
                <c:pt idx="132">
                  <c:v>11.36</c:v>
                </c:pt>
                <c:pt idx="133">
                  <c:v>11.1</c:v>
                </c:pt>
                <c:pt idx="134">
                  <c:v>11.61</c:v>
                </c:pt>
                <c:pt idx="135">
                  <c:v>16.75</c:v>
                </c:pt>
                <c:pt idx="136">
                  <c:v>16.649999999999999</c:v>
                </c:pt>
                <c:pt idx="137">
                  <c:v>12.51</c:v>
                </c:pt>
                <c:pt idx="138">
                  <c:v>10.56</c:v>
                </c:pt>
                <c:pt idx="139">
                  <c:v>11.34</c:v>
                </c:pt>
                <c:pt idx="140">
                  <c:v>11.52</c:v>
                </c:pt>
                <c:pt idx="141">
                  <c:v>13.17</c:v>
                </c:pt>
                <c:pt idx="142">
                  <c:v>12.76</c:v>
                </c:pt>
                <c:pt idx="143">
                  <c:v>12.51</c:v>
                </c:pt>
                <c:pt idx="144">
                  <c:v>11.02</c:v>
                </c:pt>
                <c:pt idx="145">
                  <c:v>10.44</c:v>
                </c:pt>
                <c:pt idx="146">
                  <c:v>9.73</c:v>
                </c:pt>
                <c:pt idx="147">
                  <c:v>9.06</c:v>
                </c:pt>
                <c:pt idx="148">
                  <c:v>11.22</c:v>
                </c:pt>
                <c:pt idx="149">
                  <c:v>9.66</c:v>
                </c:pt>
                <c:pt idx="150">
                  <c:v>11.39</c:v>
                </c:pt>
                <c:pt idx="151">
                  <c:v>11.09</c:v>
                </c:pt>
                <c:pt idx="152">
                  <c:v>11.3</c:v>
                </c:pt>
                <c:pt idx="153">
                  <c:v>9.74</c:v>
                </c:pt>
                <c:pt idx="154">
                  <c:v>9.4499999999999993</c:v>
                </c:pt>
                <c:pt idx="155">
                  <c:v>9.58</c:v>
                </c:pt>
                <c:pt idx="156">
                  <c:v>10.31</c:v>
                </c:pt>
                <c:pt idx="157">
                  <c:v>10.86</c:v>
                </c:pt>
                <c:pt idx="158">
                  <c:v>10.39</c:v>
                </c:pt>
                <c:pt idx="159">
                  <c:v>10.89</c:v>
                </c:pt>
                <c:pt idx="160">
                  <c:v>11.18</c:v>
                </c:pt>
                <c:pt idx="161">
                  <c:v>10.11</c:v>
                </c:pt>
                <c:pt idx="162">
                  <c:v>11.28</c:v>
                </c:pt>
                <c:pt idx="163">
                  <c:v>11.3</c:v>
                </c:pt>
                <c:pt idx="164">
                  <c:v>11.19</c:v>
                </c:pt>
                <c:pt idx="165">
                  <c:v>11.24</c:v>
                </c:pt>
                <c:pt idx="166">
                  <c:v>10.7</c:v>
                </c:pt>
                <c:pt idx="167">
                  <c:v>10.029999999999999</c:v>
                </c:pt>
                <c:pt idx="168">
                  <c:v>11.6</c:v>
                </c:pt>
                <c:pt idx="169">
                  <c:v>10.44</c:v>
                </c:pt>
                <c:pt idx="170">
                  <c:v>11.19</c:v>
                </c:pt>
                <c:pt idx="171">
                  <c:v>10.51</c:v>
                </c:pt>
                <c:pt idx="172">
                  <c:v>8.1</c:v>
                </c:pt>
                <c:pt idx="173">
                  <c:v>9.5</c:v>
                </c:pt>
                <c:pt idx="174">
                  <c:v>11.98</c:v>
                </c:pt>
                <c:pt idx="175">
                  <c:v>10.63</c:v>
                </c:pt>
                <c:pt idx="176">
                  <c:v>9.36</c:v>
                </c:pt>
                <c:pt idx="177">
                  <c:v>9.18</c:v>
                </c:pt>
                <c:pt idx="178">
                  <c:v>11.5</c:v>
                </c:pt>
                <c:pt idx="179">
                  <c:v>9.2899999999999991</c:v>
                </c:pt>
                <c:pt idx="180">
                  <c:v>11.99</c:v>
                </c:pt>
                <c:pt idx="181">
                  <c:v>10.01</c:v>
                </c:pt>
                <c:pt idx="182">
                  <c:v>11.8</c:v>
                </c:pt>
                <c:pt idx="183">
                  <c:v>8.64</c:v>
                </c:pt>
                <c:pt idx="184">
                  <c:v>7.98</c:v>
                </c:pt>
                <c:pt idx="185">
                  <c:v>8.8000000000000007</c:v>
                </c:pt>
                <c:pt idx="186">
                  <c:v>7.87</c:v>
                </c:pt>
                <c:pt idx="187">
                  <c:v>8.6199999999999992</c:v>
                </c:pt>
                <c:pt idx="188">
                  <c:v>8.82</c:v>
                </c:pt>
                <c:pt idx="189">
                  <c:v>7.98</c:v>
                </c:pt>
                <c:pt idx="190">
                  <c:v>8.68</c:v>
                </c:pt>
                <c:pt idx="191">
                  <c:v>7.84</c:v>
                </c:pt>
                <c:pt idx="192">
                  <c:v>8</c:v>
                </c:pt>
                <c:pt idx="193">
                  <c:v>8.93</c:v>
                </c:pt>
                <c:pt idx="194">
                  <c:v>7.95</c:v>
                </c:pt>
                <c:pt idx="195">
                  <c:v>8.02</c:v>
                </c:pt>
              </c:numCache>
            </c:numRef>
          </c:yVal>
        </c:ser>
        <c:axId val="122013184"/>
        <c:axId val="122015104"/>
        <c:extLst>
          <c:ext xmlns:c15="http://schemas.microsoft.com/office/drawing/2012/chart" uri="{02D57815-91ED-43cb-92C2-25804820EDAC}">
            <c15:filteredScatterSeries>
              <c15:ser>
                <c:idx val="2"/>
                <c:order val="2"/>
                <c:tx>
                  <c:strRef>
                    <c:extLst>
                      <c:ext uri="{02D57815-91ED-43cb-92C2-25804820EDAC}">
                        <c15:formulaRef>
                          <c15:sqref>竖屏直播!$C$9</c15:sqref>
                        </c15:formulaRef>
                      </c:ext>
                    </c:extLst>
                    <c:strCache>
                      <c:ptCount val="1"/>
                      <c:pt idx="0">
                        <c:v>应用占用内存PSS(MB)</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yVal>
                  <c:numRef>
                    <c:extLst>
                      <c:ext uri="{02D57815-91ED-43cb-92C2-25804820EDAC}">
                        <c15:formulaRef>
                          <c15:sqref>竖屏直播!$C$10:$C$274</c15:sqref>
                        </c15:formulaRef>
                      </c:ext>
                    </c:extLst>
                    <c:numCache>
                      <c:formatCode>General</c:formatCode>
                      <c:ptCount val="265"/>
                      <c:pt idx="0">
                        <c:v>134.54</c:v>
                      </c:pt>
                      <c:pt idx="1">
                        <c:v>134.97</c:v>
                      </c:pt>
                      <c:pt idx="2">
                        <c:v>135.05000000000001</c:v>
                      </c:pt>
                      <c:pt idx="3">
                        <c:v>131.11000000000001</c:v>
                      </c:pt>
                      <c:pt idx="4">
                        <c:v>133.49</c:v>
                      </c:pt>
                      <c:pt idx="5">
                        <c:v>133.78</c:v>
                      </c:pt>
                      <c:pt idx="6">
                        <c:v>133.94</c:v>
                      </c:pt>
                      <c:pt idx="7">
                        <c:v>134.34</c:v>
                      </c:pt>
                      <c:pt idx="8">
                        <c:v>134.37</c:v>
                      </c:pt>
                      <c:pt idx="9">
                        <c:v>134.4</c:v>
                      </c:pt>
                      <c:pt idx="10">
                        <c:v>133.63999999999999</c:v>
                      </c:pt>
                      <c:pt idx="11">
                        <c:v>133.75</c:v>
                      </c:pt>
                      <c:pt idx="12">
                        <c:v>133.83000000000001</c:v>
                      </c:pt>
                      <c:pt idx="13">
                        <c:v>135.36000000000001</c:v>
                      </c:pt>
                      <c:pt idx="14">
                        <c:v>135.38999999999999</c:v>
                      </c:pt>
                      <c:pt idx="15">
                        <c:v>135.43</c:v>
                      </c:pt>
                      <c:pt idx="16">
                        <c:v>135.91999999999999</c:v>
                      </c:pt>
                      <c:pt idx="17">
                        <c:v>133.58000000000001</c:v>
                      </c:pt>
                      <c:pt idx="18">
                        <c:v>133.66999999999999</c:v>
                      </c:pt>
                      <c:pt idx="19">
                        <c:v>134.09</c:v>
                      </c:pt>
                      <c:pt idx="20">
                        <c:v>135.52000000000001</c:v>
                      </c:pt>
                      <c:pt idx="21">
                        <c:v>135.79</c:v>
                      </c:pt>
                      <c:pt idx="22">
                        <c:v>135.34</c:v>
                      </c:pt>
                      <c:pt idx="23">
                        <c:v>135.77000000000001</c:v>
                      </c:pt>
                      <c:pt idx="24">
                        <c:v>135.81</c:v>
                      </c:pt>
                      <c:pt idx="25">
                        <c:v>134.1</c:v>
                      </c:pt>
                      <c:pt idx="26">
                        <c:v>137.71</c:v>
                      </c:pt>
                      <c:pt idx="27">
                        <c:v>137.33000000000001</c:v>
                      </c:pt>
                      <c:pt idx="28">
                        <c:v>137.35</c:v>
                      </c:pt>
                      <c:pt idx="29">
                        <c:v>133</c:v>
                      </c:pt>
                      <c:pt idx="30">
                        <c:v>132.26</c:v>
                      </c:pt>
                      <c:pt idx="31">
                        <c:v>130.26</c:v>
                      </c:pt>
                      <c:pt idx="32">
                        <c:v>131.79</c:v>
                      </c:pt>
                      <c:pt idx="33">
                        <c:v>131.9</c:v>
                      </c:pt>
                      <c:pt idx="34">
                        <c:v>132</c:v>
                      </c:pt>
                      <c:pt idx="35">
                        <c:v>131.9</c:v>
                      </c:pt>
                      <c:pt idx="36">
                        <c:v>131.94</c:v>
                      </c:pt>
                      <c:pt idx="37">
                        <c:v>131.97</c:v>
                      </c:pt>
                      <c:pt idx="38">
                        <c:v>132.05000000000001</c:v>
                      </c:pt>
                      <c:pt idx="39">
                        <c:v>131.62</c:v>
                      </c:pt>
                      <c:pt idx="40">
                        <c:v>131.69999999999999</c:v>
                      </c:pt>
                      <c:pt idx="41">
                        <c:v>131.81</c:v>
                      </c:pt>
                      <c:pt idx="42">
                        <c:v>132.66</c:v>
                      </c:pt>
                      <c:pt idx="43">
                        <c:v>132.68</c:v>
                      </c:pt>
                      <c:pt idx="44">
                        <c:v>132.72</c:v>
                      </c:pt>
                      <c:pt idx="45">
                        <c:v>130.76</c:v>
                      </c:pt>
                      <c:pt idx="46">
                        <c:v>130.82</c:v>
                      </c:pt>
                      <c:pt idx="47">
                        <c:v>130.86000000000001</c:v>
                      </c:pt>
                      <c:pt idx="48">
                        <c:v>132.35</c:v>
                      </c:pt>
                      <c:pt idx="49">
                        <c:v>132.44</c:v>
                      </c:pt>
                      <c:pt idx="50">
                        <c:v>131.94999999999999</c:v>
                      </c:pt>
                      <c:pt idx="51">
                        <c:v>132.12</c:v>
                      </c:pt>
                      <c:pt idx="52">
                        <c:v>132.15</c:v>
                      </c:pt>
                      <c:pt idx="53">
                        <c:v>129.49</c:v>
                      </c:pt>
                      <c:pt idx="54">
                        <c:v>131.1</c:v>
                      </c:pt>
                      <c:pt idx="55">
                        <c:v>131.22</c:v>
                      </c:pt>
                      <c:pt idx="56">
                        <c:v>131.53</c:v>
                      </c:pt>
                      <c:pt idx="57">
                        <c:v>132.1</c:v>
                      </c:pt>
                      <c:pt idx="58">
                        <c:v>133.27000000000001</c:v>
                      </c:pt>
                      <c:pt idx="59">
                        <c:v>133.38999999999999</c:v>
                      </c:pt>
                      <c:pt idx="60">
                        <c:v>133.49</c:v>
                      </c:pt>
                      <c:pt idx="61">
                        <c:v>135.21</c:v>
                      </c:pt>
                      <c:pt idx="62">
                        <c:v>135.34</c:v>
                      </c:pt>
                      <c:pt idx="63">
                        <c:v>135.41</c:v>
                      </c:pt>
                      <c:pt idx="64">
                        <c:v>137.16999999999999</c:v>
                      </c:pt>
                      <c:pt idx="65">
                        <c:v>136.49</c:v>
                      </c:pt>
                      <c:pt idx="66">
                        <c:v>136.52000000000001</c:v>
                      </c:pt>
                      <c:pt idx="67">
                        <c:v>136.66</c:v>
                      </c:pt>
                      <c:pt idx="68">
                        <c:v>136.71</c:v>
                      </c:pt>
                      <c:pt idx="69">
                        <c:v>130.12</c:v>
                      </c:pt>
                      <c:pt idx="70">
                        <c:v>130.22999999999999</c:v>
                      </c:pt>
                      <c:pt idx="71">
                        <c:v>131.66999999999999</c:v>
                      </c:pt>
                      <c:pt idx="72">
                        <c:v>131.74</c:v>
                      </c:pt>
                      <c:pt idx="73">
                        <c:v>131.85</c:v>
                      </c:pt>
                      <c:pt idx="74">
                        <c:v>133.49</c:v>
                      </c:pt>
                      <c:pt idx="75">
                        <c:v>133.61000000000001</c:v>
                      </c:pt>
                      <c:pt idx="76">
                        <c:v>133.69</c:v>
                      </c:pt>
                      <c:pt idx="77">
                        <c:v>135.38999999999999</c:v>
                      </c:pt>
                      <c:pt idx="78">
                        <c:v>135.47</c:v>
                      </c:pt>
                      <c:pt idx="79">
                        <c:v>135.87</c:v>
                      </c:pt>
                      <c:pt idx="80">
                        <c:v>137.53</c:v>
                      </c:pt>
                      <c:pt idx="81">
                        <c:v>136.72999999999999</c:v>
                      </c:pt>
                      <c:pt idx="82">
                        <c:v>136.76</c:v>
                      </c:pt>
                      <c:pt idx="83">
                        <c:v>136.91</c:v>
                      </c:pt>
                      <c:pt idx="84">
                        <c:v>136.94999999999999</c:v>
                      </c:pt>
                      <c:pt idx="85">
                        <c:v>130.66999999999999</c:v>
                      </c:pt>
                      <c:pt idx="86">
                        <c:v>130.71</c:v>
                      </c:pt>
                      <c:pt idx="87">
                        <c:v>131.96</c:v>
                      </c:pt>
                      <c:pt idx="88">
                        <c:v>132.07</c:v>
                      </c:pt>
                      <c:pt idx="89">
                        <c:v>132.13999999999999</c:v>
                      </c:pt>
                      <c:pt idx="90">
                        <c:v>133.75</c:v>
                      </c:pt>
                      <c:pt idx="91">
                        <c:v>133.85</c:v>
                      </c:pt>
                      <c:pt idx="92">
                        <c:v>133.96</c:v>
                      </c:pt>
                      <c:pt idx="93">
                        <c:v>135.63</c:v>
                      </c:pt>
                      <c:pt idx="94">
                        <c:v>135.74</c:v>
                      </c:pt>
                      <c:pt idx="95">
                        <c:v>135.86000000000001</c:v>
                      </c:pt>
                      <c:pt idx="96">
                        <c:v>137.51</c:v>
                      </c:pt>
                      <c:pt idx="97">
                        <c:v>136.66999999999999</c:v>
                      </c:pt>
                      <c:pt idx="98">
                        <c:v>136.69999999999999</c:v>
                      </c:pt>
                      <c:pt idx="99">
                        <c:v>136.83000000000001</c:v>
                      </c:pt>
                      <c:pt idx="100">
                        <c:v>136.88999999999999</c:v>
                      </c:pt>
                      <c:pt idx="101">
                        <c:v>130.88</c:v>
                      </c:pt>
                      <c:pt idx="102">
                        <c:v>130.93</c:v>
                      </c:pt>
                      <c:pt idx="103">
                        <c:v>132.06</c:v>
                      </c:pt>
                      <c:pt idx="104">
                        <c:v>132.16999999999999</c:v>
                      </c:pt>
                      <c:pt idx="105">
                        <c:v>132.24</c:v>
                      </c:pt>
                      <c:pt idx="106">
                        <c:v>133.88</c:v>
                      </c:pt>
                      <c:pt idx="107">
                        <c:v>134.03</c:v>
                      </c:pt>
                      <c:pt idx="108">
                        <c:v>134.13999999999999</c:v>
                      </c:pt>
                      <c:pt idx="109">
                        <c:v>135.78</c:v>
                      </c:pt>
                      <c:pt idx="110">
                        <c:v>135.88999999999999</c:v>
                      </c:pt>
                      <c:pt idx="111">
                        <c:v>135.99</c:v>
                      </c:pt>
                      <c:pt idx="112">
                        <c:v>137.68</c:v>
                      </c:pt>
                      <c:pt idx="113">
                        <c:v>136.79</c:v>
                      </c:pt>
                      <c:pt idx="114">
                        <c:v>136.74</c:v>
                      </c:pt>
                      <c:pt idx="115">
                        <c:v>136.91</c:v>
                      </c:pt>
                      <c:pt idx="116">
                        <c:v>130.94999999999999</c:v>
                      </c:pt>
                      <c:pt idx="117">
                        <c:v>131</c:v>
                      </c:pt>
                      <c:pt idx="118">
                        <c:v>131.11000000000001</c:v>
                      </c:pt>
                      <c:pt idx="119">
                        <c:v>132.07</c:v>
                      </c:pt>
                      <c:pt idx="120">
                        <c:v>132.13999999999999</c:v>
                      </c:pt>
                      <c:pt idx="121">
                        <c:v>132.24</c:v>
                      </c:pt>
                      <c:pt idx="122">
                        <c:v>133.76</c:v>
                      </c:pt>
                      <c:pt idx="123">
                        <c:v>133.87</c:v>
                      </c:pt>
                      <c:pt idx="124">
                        <c:v>133.96</c:v>
                      </c:pt>
                      <c:pt idx="125">
                        <c:v>135.65</c:v>
                      </c:pt>
                      <c:pt idx="126">
                        <c:v>135.72999999999999</c:v>
                      </c:pt>
                      <c:pt idx="127">
                        <c:v>135.86000000000001</c:v>
                      </c:pt>
                      <c:pt idx="128">
                        <c:v>136.55000000000001</c:v>
                      </c:pt>
                      <c:pt idx="129">
                        <c:v>136.57</c:v>
                      </c:pt>
                      <c:pt idx="130">
                        <c:v>136.6</c:v>
                      </c:pt>
                      <c:pt idx="131">
                        <c:v>136.88999999999999</c:v>
                      </c:pt>
                      <c:pt idx="132">
                        <c:v>132.08000000000001</c:v>
                      </c:pt>
                      <c:pt idx="133">
                        <c:v>132.15</c:v>
                      </c:pt>
                      <c:pt idx="134">
                        <c:v>132.19999999999999</c:v>
                      </c:pt>
                      <c:pt idx="135">
                        <c:v>133.41999999999999</c:v>
                      </c:pt>
                      <c:pt idx="136">
                        <c:v>133.53</c:v>
                      </c:pt>
                      <c:pt idx="137">
                        <c:v>133.6</c:v>
                      </c:pt>
                      <c:pt idx="138">
                        <c:v>135.26</c:v>
                      </c:pt>
                      <c:pt idx="139">
                        <c:v>135.34</c:v>
                      </c:pt>
                      <c:pt idx="140">
                        <c:v>135.47</c:v>
                      </c:pt>
                      <c:pt idx="141">
                        <c:v>137.1</c:v>
                      </c:pt>
                      <c:pt idx="142">
                        <c:v>137.24</c:v>
                      </c:pt>
                      <c:pt idx="143">
                        <c:v>137.33000000000001</c:v>
                      </c:pt>
                      <c:pt idx="144">
                        <c:v>136.99</c:v>
                      </c:pt>
                      <c:pt idx="145">
                        <c:v>137.02000000000001</c:v>
                      </c:pt>
                      <c:pt idx="146">
                        <c:v>137.06</c:v>
                      </c:pt>
                      <c:pt idx="147">
                        <c:v>137.18</c:v>
                      </c:pt>
                      <c:pt idx="148">
                        <c:v>132.31</c:v>
                      </c:pt>
                      <c:pt idx="149">
                        <c:v>132.36000000000001</c:v>
                      </c:pt>
                      <c:pt idx="150">
                        <c:v>132.47</c:v>
                      </c:pt>
                      <c:pt idx="151">
                        <c:v>133.44999999999999</c:v>
                      </c:pt>
                      <c:pt idx="152">
                        <c:v>133.52000000000001</c:v>
                      </c:pt>
                      <c:pt idx="153">
                        <c:v>133.63</c:v>
                      </c:pt>
                      <c:pt idx="154">
                        <c:v>135.16999999999999</c:v>
                      </c:pt>
                      <c:pt idx="155">
                        <c:v>135.28</c:v>
                      </c:pt>
                      <c:pt idx="156">
                        <c:v>135.36000000000001</c:v>
                      </c:pt>
                      <c:pt idx="157">
                        <c:v>137.02000000000001</c:v>
                      </c:pt>
                      <c:pt idx="158">
                        <c:v>137.09</c:v>
                      </c:pt>
                      <c:pt idx="159">
                        <c:v>137.22999999999999</c:v>
                      </c:pt>
                      <c:pt idx="160">
                        <c:v>136.58000000000001</c:v>
                      </c:pt>
                      <c:pt idx="161">
                        <c:v>136.61000000000001</c:v>
                      </c:pt>
                      <c:pt idx="162">
                        <c:v>136.63</c:v>
                      </c:pt>
                      <c:pt idx="163">
                        <c:v>132.02000000000001</c:v>
                      </c:pt>
                      <c:pt idx="164">
                        <c:v>132.76</c:v>
                      </c:pt>
                      <c:pt idx="165">
                        <c:v>132.82</c:v>
                      </c:pt>
                      <c:pt idx="166">
                        <c:v>132.88</c:v>
                      </c:pt>
                      <c:pt idx="167">
                        <c:v>133.97</c:v>
                      </c:pt>
                      <c:pt idx="168">
                        <c:v>134.06</c:v>
                      </c:pt>
                      <c:pt idx="169">
                        <c:v>134.18</c:v>
                      </c:pt>
                      <c:pt idx="170">
                        <c:v>135.81</c:v>
                      </c:pt>
                      <c:pt idx="171">
                        <c:v>135.88</c:v>
                      </c:pt>
                      <c:pt idx="172">
                        <c:v>136</c:v>
                      </c:pt>
                      <c:pt idx="173">
                        <c:v>137.62</c:v>
                      </c:pt>
                      <c:pt idx="174">
                        <c:v>137.69999999999999</c:v>
                      </c:pt>
                      <c:pt idx="175">
                        <c:v>136.91</c:v>
                      </c:pt>
                      <c:pt idx="176">
                        <c:v>137.08000000000001</c:v>
                      </c:pt>
                      <c:pt idx="177">
                        <c:v>137.11000000000001</c:v>
                      </c:pt>
                      <c:pt idx="178">
                        <c:v>137.13999999999999</c:v>
                      </c:pt>
                      <c:pt idx="179">
                        <c:v>132.34</c:v>
                      </c:pt>
                      <c:pt idx="180">
                        <c:v>133.13999999999999</c:v>
                      </c:pt>
                      <c:pt idx="181">
                        <c:v>133.19999999999999</c:v>
                      </c:pt>
                      <c:pt idx="182">
                        <c:v>133.26</c:v>
                      </c:pt>
                      <c:pt idx="183">
                        <c:v>134.24</c:v>
                      </c:pt>
                      <c:pt idx="184">
                        <c:v>134.30000000000001</c:v>
                      </c:pt>
                      <c:pt idx="185">
                        <c:v>134.44999999999999</c:v>
                      </c:pt>
                      <c:pt idx="186">
                        <c:v>136.01</c:v>
                      </c:pt>
                      <c:pt idx="187">
                        <c:v>136.09</c:v>
                      </c:pt>
                      <c:pt idx="188">
                        <c:v>136.19999999999999</c:v>
                      </c:pt>
                      <c:pt idx="189">
                        <c:v>137.82</c:v>
                      </c:pt>
                      <c:pt idx="190">
                        <c:v>137.96</c:v>
                      </c:pt>
                      <c:pt idx="191">
                        <c:v>137.1</c:v>
                      </c:pt>
                      <c:pt idx="192">
                        <c:v>137.29</c:v>
                      </c:pt>
                      <c:pt idx="193">
                        <c:v>137.32</c:v>
                      </c:pt>
                      <c:pt idx="194">
                        <c:v>132.46</c:v>
                      </c:pt>
                      <c:pt idx="195">
                        <c:v>132.5</c:v>
                      </c:pt>
                      <c:pt idx="196">
                        <c:v>133.36000000000001</c:v>
                      </c:pt>
                      <c:pt idx="197">
                        <c:v>133.41</c:v>
                      </c:pt>
                      <c:pt idx="198">
                        <c:v>133.46</c:v>
                      </c:pt>
                      <c:pt idx="199">
                        <c:v>134.24</c:v>
                      </c:pt>
                      <c:pt idx="200">
                        <c:v>134.5</c:v>
                      </c:pt>
                      <c:pt idx="201">
                        <c:v>134.6</c:v>
                      </c:pt>
                      <c:pt idx="202">
                        <c:v>134.72</c:v>
                      </c:pt>
                      <c:pt idx="203">
                        <c:v>136.25</c:v>
                      </c:pt>
                      <c:pt idx="204">
                        <c:v>136.32</c:v>
                      </c:pt>
                      <c:pt idx="205">
                        <c:v>136.44999999999999</c:v>
                      </c:pt>
                      <c:pt idx="206">
                        <c:v>137.19</c:v>
                      </c:pt>
                      <c:pt idx="207">
                        <c:v>137.22</c:v>
                      </c:pt>
                      <c:pt idx="208">
                        <c:v>137.25</c:v>
                      </c:pt>
                      <c:pt idx="209">
                        <c:v>137.41</c:v>
                      </c:pt>
                      <c:pt idx="210">
                        <c:v>132.59</c:v>
                      </c:pt>
                      <c:pt idx="211">
                        <c:v>132.69</c:v>
                      </c:pt>
                      <c:pt idx="212">
                        <c:v>133.53</c:v>
                      </c:pt>
                      <c:pt idx="213">
                        <c:v>133.57</c:v>
                      </c:pt>
                      <c:pt idx="214">
                        <c:v>133.61000000000001</c:v>
                      </c:pt>
                      <c:pt idx="215">
                        <c:v>134.01</c:v>
                      </c:pt>
                      <c:pt idx="216">
                        <c:v>134.66</c:v>
                      </c:pt>
                      <c:pt idx="217">
                        <c:v>134.71</c:v>
                      </c:pt>
                      <c:pt idx="218">
                        <c:v>134.75</c:v>
                      </c:pt>
                      <c:pt idx="219">
                        <c:v>136.22999999999999</c:v>
                      </c:pt>
                      <c:pt idx="220">
                        <c:v>136.29</c:v>
                      </c:pt>
                      <c:pt idx="221">
                        <c:v>136.43</c:v>
                      </c:pt>
                      <c:pt idx="222">
                        <c:v>137.16</c:v>
                      </c:pt>
                      <c:pt idx="223">
                        <c:v>137.18</c:v>
                      </c:pt>
                      <c:pt idx="224">
                        <c:v>137.21</c:v>
                      </c:pt>
                      <c:pt idx="225">
                        <c:v>137.38999999999999</c:v>
                      </c:pt>
                      <c:pt idx="226">
                        <c:v>132.75</c:v>
                      </c:pt>
                      <c:pt idx="227">
                        <c:v>132.79</c:v>
                      </c:pt>
                      <c:pt idx="228">
                        <c:v>133.63</c:v>
                      </c:pt>
                      <c:pt idx="229">
                        <c:v>133.66999999999999</c:v>
                      </c:pt>
                      <c:pt idx="230">
                        <c:v>133.72999999999999</c:v>
                      </c:pt>
                      <c:pt idx="231">
                        <c:v>134.04</c:v>
                      </c:pt>
                      <c:pt idx="232">
                        <c:v>134.79</c:v>
                      </c:pt>
                      <c:pt idx="233">
                        <c:v>134.82</c:v>
                      </c:pt>
                      <c:pt idx="234">
                        <c:v>134.88</c:v>
                      </c:pt>
                      <c:pt idx="235">
                        <c:v>136.28</c:v>
                      </c:pt>
                      <c:pt idx="236">
                        <c:v>136.4</c:v>
                      </c:pt>
                      <c:pt idx="237">
                        <c:v>136.49</c:v>
                      </c:pt>
                      <c:pt idx="238">
                        <c:v>137.24</c:v>
                      </c:pt>
                      <c:pt idx="239">
                        <c:v>137.27000000000001</c:v>
                      </c:pt>
                      <c:pt idx="240">
                        <c:v>136.86000000000001</c:v>
                      </c:pt>
                      <c:pt idx="241">
                        <c:v>136.88</c:v>
                      </c:pt>
                      <c:pt idx="242">
                        <c:v>131.78</c:v>
                      </c:pt>
                      <c:pt idx="243">
                        <c:v>139.12</c:v>
                      </c:pt>
                      <c:pt idx="244">
                        <c:v>139.55000000000001</c:v>
                      </c:pt>
                      <c:pt idx="245">
                        <c:v>139.85</c:v>
                      </c:pt>
                      <c:pt idx="246">
                        <c:v>141.94999999999999</c:v>
                      </c:pt>
                      <c:pt idx="247">
                        <c:v>142.13</c:v>
                      </c:pt>
                      <c:pt idx="248">
                        <c:v>142.22999999999999</c:v>
                      </c:pt>
                      <c:pt idx="249">
                        <c:v>142.68</c:v>
                      </c:pt>
                      <c:pt idx="250">
                        <c:v>142.71</c:v>
                      </c:pt>
                      <c:pt idx="251">
                        <c:v>142.74</c:v>
                      </c:pt>
                      <c:pt idx="252">
                        <c:v>143.08000000000001</c:v>
                      </c:pt>
                      <c:pt idx="253">
                        <c:v>136.46</c:v>
                      </c:pt>
                      <c:pt idx="254">
                        <c:v>136.51</c:v>
                      </c:pt>
                      <c:pt idx="255">
                        <c:v>136.83000000000001</c:v>
                      </c:pt>
                      <c:pt idx="256">
                        <c:v>137.79</c:v>
                      </c:pt>
                      <c:pt idx="257">
                        <c:v>137.84</c:v>
                      </c:pt>
                      <c:pt idx="258">
                        <c:v>137.99</c:v>
                      </c:pt>
                      <c:pt idx="259">
                        <c:v>139.32</c:v>
                      </c:pt>
                      <c:pt idx="260">
                        <c:v>139.44999999999999</c:v>
                      </c:pt>
                      <c:pt idx="261">
                        <c:v>139.54</c:v>
                      </c:pt>
                      <c:pt idx="262">
                        <c:v>141.34</c:v>
                      </c:pt>
                      <c:pt idx="263">
                        <c:v>141.47</c:v>
                      </c:pt>
                      <c:pt idx="264">
                        <c:v>141.6</c:v>
                      </c:pt>
                    </c:numCache>
                  </c:numRef>
                </c:yVal>
                <c:smooth val="0"/>
              </c15:ser>
            </c15:filteredScatterSeries>
          </c:ext>
        </c:extLst>
      </c:scatterChart>
      <c:valAx>
        <c:axId val="122013184"/>
        <c:scaling>
          <c:orientation val="minMax"/>
          <c:max val="200"/>
        </c:scaling>
        <c:axPos val="b"/>
        <c:majorGridlines>
          <c:spPr>
            <a:ln w="9525" cap="flat" cmpd="sng" algn="ctr">
              <a:solidFill>
                <a:schemeClr val="tx1">
                  <a:lumMod val="15000"/>
                  <a:lumOff val="85000"/>
                </a:schemeClr>
              </a:solidFill>
              <a:round/>
            </a:ln>
            <a:effectLst/>
          </c:spPr>
        </c:majorGridlines>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2015104"/>
        <c:crosses val="autoZero"/>
        <c:crossBetween val="midCat"/>
        <c:majorUnit val="50"/>
        <c:minorUnit val="1"/>
      </c:valAx>
      <c:valAx>
        <c:axId val="122015104"/>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2013184"/>
        <c:crosses val="autoZero"/>
        <c:crossBetween val="midCat"/>
        <c:majorUnit val="20"/>
      </c:valAx>
      <c:spPr>
        <a:noFill/>
        <a:ln>
          <a:noFill/>
        </a:ln>
        <a:effectLst/>
      </c:spPr>
    </c:plotArea>
    <c:legend>
      <c:legendPos val="b"/>
      <c:layout>
        <c:manualLayout>
          <c:xMode val="edge"/>
          <c:yMode val="edge"/>
          <c:x val="0.18160801328405377"/>
          <c:y val="0.86686297348926067"/>
          <c:w val="0.63678375917296048"/>
          <c:h val="0.13313702651073939"/>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278" l="0.70000000000000062" r="0.70000000000000062" t="0.75000000000000278"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http://jira.imgo.tv/images/icon-jira-logo.png"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33</xdr:row>
      <xdr:rowOff>54349</xdr:rowOff>
    </xdr:from>
    <xdr:to>
      <xdr:col>13</xdr:col>
      <xdr:colOff>651622</xdr:colOff>
      <xdr:row>48</xdr:row>
      <xdr:rowOff>118783</xdr:rowOff>
    </xdr:to>
    <xdr:graphicFrame macro="">
      <xdr:nvGraphicFramePr>
        <xdr:cNvPr id="3078"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3922</xdr:colOff>
      <xdr:row>18</xdr:row>
      <xdr:rowOff>30258</xdr:rowOff>
    </xdr:from>
    <xdr:to>
      <xdr:col>14</xdr:col>
      <xdr:colOff>152400</xdr:colOff>
      <xdr:row>34</xdr:row>
      <xdr:rowOff>28575</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xdr:row>
      <xdr:rowOff>11203</xdr:rowOff>
    </xdr:from>
    <xdr:to>
      <xdr:col>13</xdr:col>
      <xdr:colOff>600075</xdr:colOff>
      <xdr:row>17</xdr:row>
      <xdr:rowOff>182654</xdr:rowOff>
    </xdr:to>
    <xdr:graphicFrame macro="">
      <xdr:nvGraphicFramePr>
        <xdr:cNvPr id="20" name="图表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18</xdr:row>
      <xdr:rowOff>11204</xdr:rowOff>
    </xdr:from>
    <xdr:to>
      <xdr:col>6</xdr:col>
      <xdr:colOff>632572</xdr:colOff>
      <xdr:row>32</xdr:row>
      <xdr:rowOff>112059</xdr:rowOff>
    </xdr:to>
    <xdr:graphicFrame macro="">
      <xdr:nvGraphicFramePr>
        <xdr:cNvPr id="23" name="图表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53</xdr:col>
      <xdr:colOff>600075</xdr:colOff>
      <xdr:row>12</xdr:row>
      <xdr:rowOff>28575</xdr:rowOff>
    </xdr:from>
    <xdr:to>
      <xdr:col>65</xdr:col>
      <xdr:colOff>161925</xdr:colOff>
      <xdr:row>26</xdr:row>
      <xdr:rowOff>104775</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542925</xdr:colOff>
      <xdr:row>1</xdr:row>
      <xdr:rowOff>95250</xdr:rowOff>
    </xdr:to>
    <xdr:pic>
      <xdr:nvPicPr>
        <xdr:cNvPr id="2" name="Picture 1" descr="1920 (大芒果农场)"/>
        <xdr:cNvPicPr>
          <a:picLocks noChangeAspect="1" noChangeArrowheads="1"/>
        </xdr:cNvPicPr>
      </xdr:nvPicPr>
      <xdr:blipFill>
        <a:blip xmlns:r="http://schemas.openxmlformats.org/officeDocument/2006/relationships" r:link="rId1"/>
        <a:srcRect/>
        <a:stretch>
          <a:fillRect/>
        </a:stretch>
      </xdr:blipFill>
      <xdr:spPr bwMode="auto">
        <a:xfrm>
          <a:off x="0" y="0"/>
          <a:ext cx="542925" cy="28575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666750</xdr:colOff>
      <xdr:row>0</xdr:row>
      <xdr:rowOff>19050</xdr:rowOff>
    </xdr:from>
    <xdr:to>
      <xdr:col>13</xdr:col>
      <xdr:colOff>438150</xdr:colOff>
      <xdr:row>9</xdr:row>
      <xdr:rowOff>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666750</xdr:colOff>
      <xdr:row>0</xdr:row>
      <xdr:rowOff>19050</xdr:rowOff>
    </xdr:from>
    <xdr:to>
      <xdr:col>13</xdr:col>
      <xdr:colOff>438150</xdr:colOff>
      <xdr:row>9</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400050</xdr:colOff>
      <xdr:row>0</xdr:row>
      <xdr:rowOff>114300</xdr:rowOff>
    </xdr:from>
    <xdr:to>
      <xdr:col>14</xdr:col>
      <xdr:colOff>171450</xdr:colOff>
      <xdr:row>9</xdr:row>
      <xdr:rowOff>28575</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666749</xdr:colOff>
      <xdr:row>0</xdr:row>
      <xdr:rowOff>19050</xdr:rowOff>
    </xdr:from>
    <xdr:to>
      <xdr:col>13</xdr:col>
      <xdr:colOff>581024</xdr:colOff>
      <xdr:row>9</xdr:row>
      <xdr:rowOff>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666750</xdr:colOff>
      <xdr:row>0</xdr:row>
      <xdr:rowOff>19050</xdr:rowOff>
    </xdr:from>
    <xdr:to>
      <xdr:col>13</xdr:col>
      <xdr:colOff>438150</xdr:colOff>
      <xdr:row>9</xdr:row>
      <xdr:rowOff>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ZTE%20IM\401914\RecvFiles\P619C2&#39033;&#30446;&#26085;&#25253;(2008-7-18)&#39759;&#28023;&#32418;.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每日工作进展"/>
      <sheetName val="项目总体情况"/>
      <sheetName val="严重故障"/>
      <sheetName val="A类故障"/>
      <sheetName val="过程数据分析"/>
      <sheetName val="项目测试日志"/>
      <sheetName val="严重问题跟踪"/>
      <sheetName val="软件测试"/>
      <sheetName val="局方SHOWSTOP &amp; TCD"/>
      <sheetName val="硬件测试"/>
      <sheetName val="结构测试"/>
      <sheetName val="测试过程数据"/>
      <sheetName val="测试日志"/>
      <sheetName val="项目成员"/>
    </sheetNames>
    <sheetDataSet>
      <sheetData sheetId="0"/>
      <sheetData sheetId="1"/>
      <sheetData sheetId="2"/>
      <sheetData sheetId="3"/>
      <sheetData sheetId="4">
        <row r="1">
          <cell r="B1" t="str">
            <v>&lt;本文中的所有信息均为中兴通讯股份有限公司内部信息，不得向外传播&gt;                                                                                                                 秘密▲</v>
          </cell>
        </row>
        <row r="4">
          <cell r="B4">
            <v>39531</v>
          </cell>
        </row>
        <row r="5">
          <cell r="B5" t="e">
            <v>#REF!</v>
          </cell>
        </row>
        <row r="6">
          <cell r="B6" t="e">
            <v>#REF!</v>
          </cell>
        </row>
        <row r="7">
          <cell r="B7" t="e">
            <v>#REF!</v>
          </cell>
        </row>
        <row r="8">
          <cell r="B8" t="e">
            <v>#REF!</v>
          </cell>
        </row>
        <row r="9">
          <cell r="B9" t="e">
            <v>#REF!</v>
          </cell>
        </row>
        <row r="10">
          <cell r="B10" t="e">
            <v>#REF!</v>
          </cell>
        </row>
        <row r="11">
          <cell r="B11" t="e">
            <v>#REF!</v>
          </cell>
        </row>
        <row r="12">
          <cell r="B12" t="e">
            <v>#REF!</v>
          </cell>
        </row>
        <row r="13">
          <cell r="B13" t="e">
            <v>#REF!</v>
          </cell>
        </row>
        <row r="14">
          <cell r="B14" t="e">
            <v>#REF!</v>
          </cell>
        </row>
        <row r="15">
          <cell r="B15" t="e">
            <v>#REF!</v>
          </cell>
        </row>
        <row r="16">
          <cell r="B16" t="e">
            <v>#REF!</v>
          </cell>
        </row>
        <row r="17">
          <cell r="B17" t="e">
            <v>#REF!</v>
          </cell>
        </row>
        <row r="18">
          <cell r="B18" t="e">
            <v>#REF!</v>
          </cell>
        </row>
        <row r="19">
          <cell r="B19" t="e">
            <v>#REF!</v>
          </cell>
        </row>
        <row r="20">
          <cell r="B20" t="e">
            <v>#REF!</v>
          </cell>
        </row>
        <row r="22">
          <cell r="B22" t="e">
            <v>#REF!</v>
          </cell>
        </row>
        <row r="25">
          <cell r="B25" t="str">
            <v>新增A</v>
          </cell>
          <cell r="E25" t="str">
            <v xml:space="preserve">新增总数 </v>
          </cell>
          <cell r="F25" t="str">
            <v>解决数</v>
          </cell>
        </row>
      </sheetData>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jira.imgo.tv/browse/APHONEAPP-16274" TargetMode="External"/><Relationship Id="rId3" Type="http://schemas.openxmlformats.org/officeDocument/2006/relationships/hyperlink" Target="http://jira.imgo.tv/browse/APHONEAPP-17380" TargetMode="External"/><Relationship Id="rId7" Type="http://schemas.openxmlformats.org/officeDocument/2006/relationships/hyperlink" Target="http://jira.imgo.tv/browse/APHONEAPP-16279" TargetMode="External"/><Relationship Id="rId2" Type="http://schemas.openxmlformats.org/officeDocument/2006/relationships/hyperlink" Target="http://jira.imgo.tv/browse/APHONEAPP-17417" TargetMode="External"/><Relationship Id="rId1" Type="http://schemas.openxmlformats.org/officeDocument/2006/relationships/hyperlink" Target="http://jira.imgo.tv/browse/APHONEAPP-17427" TargetMode="External"/><Relationship Id="rId6" Type="http://schemas.openxmlformats.org/officeDocument/2006/relationships/hyperlink" Target="http://jira.imgo.tv/browse/APHONEAPP-17298" TargetMode="External"/><Relationship Id="rId11" Type="http://schemas.openxmlformats.org/officeDocument/2006/relationships/drawing" Target="../drawings/drawing1.xml"/><Relationship Id="rId5" Type="http://schemas.openxmlformats.org/officeDocument/2006/relationships/hyperlink" Target="http://jira.imgo.tv/browse/APHONEAPP-17322" TargetMode="External"/><Relationship Id="rId10" Type="http://schemas.openxmlformats.org/officeDocument/2006/relationships/printerSettings" Target="../printerSettings/printerSettings1.bin"/><Relationship Id="rId4" Type="http://schemas.openxmlformats.org/officeDocument/2006/relationships/hyperlink" Target="http://jira.imgo.tv/browse/APHONEAPP-17379" TargetMode="External"/><Relationship Id="rId9" Type="http://schemas.openxmlformats.org/officeDocument/2006/relationships/hyperlink" Target="http://jira.imgo.tv/browse/APHONEAPP-16265"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3" Type="http://schemas.openxmlformats.org/officeDocument/2006/relationships/hyperlink" Target="http://jira.imgo.tv/browse/APHONEAPP-17611" TargetMode="External"/><Relationship Id="rId18" Type="http://schemas.openxmlformats.org/officeDocument/2006/relationships/hyperlink" Target="http://jira.imgo.tv/browse/APHONEAPP-17567" TargetMode="External"/><Relationship Id="rId26" Type="http://schemas.openxmlformats.org/officeDocument/2006/relationships/hyperlink" Target="http://jira.imgo.tv/browse/APHONEAPP-17552" TargetMode="External"/><Relationship Id="rId39" Type="http://schemas.openxmlformats.org/officeDocument/2006/relationships/hyperlink" Target="http://jira.imgo.tv/browse/APHONEAPP-17509" TargetMode="External"/><Relationship Id="rId21" Type="http://schemas.openxmlformats.org/officeDocument/2006/relationships/hyperlink" Target="http://jira.imgo.tv/browse/APHONEAPP-17563" TargetMode="External"/><Relationship Id="rId34" Type="http://schemas.openxmlformats.org/officeDocument/2006/relationships/hyperlink" Target="http://jira.imgo.tv/browse/APHONEAPP-17527" TargetMode="External"/><Relationship Id="rId42" Type="http://schemas.openxmlformats.org/officeDocument/2006/relationships/hyperlink" Target="http://jira.imgo.tv/browse/APHONEAPP-17505" TargetMode="External"/><Relationship Id="rId47" Type="http://schemas.openxmlformats.org/officeDocument/2006/relationships/hyperlink" Target="http://jira.imgo.tv/browse/APHONEAPP-17495" TargetMode="External"/><Relationship Id="rId50" Type="http://schemas.openxmlformats.org/officeDocument/2006/relationships/hyperlink" Target="http://jira.imgo.tv/browse/APHONEAPP-17492" TargetMode="External"/><Relationship Id="rId55" Type="http://schemas.openxmlformats.org/officeDocument/2006/relationships/hyperlink" Target="http://jira.imgo.tv/browse/APHONEAPP-17487" TargetMode="External"/><Relationship Id="rId63" Type="http://schemas.openxmlformats.org/officeDocument/2006/relationships/hyperlink" Target="http://jira.imgo.tv/browse/APHONEAPP-17472" TargetMode="External"/><Relationship Id="rId68" Type="http://schemas.openxmlformats.org/officeDocument/2006/relationships/hyperlink" Target="http://jira.imgo.tv/browse/APHONEAPP-17512" TargetMode="External"/><Relationship Id="rId76" Type="http://schemas.openxmlformats.org/officeDocument/2006/relationships/hyperlink" Target="http://jira.imgo.tv/browse/APHONEAPP-17598" TargetMode="External"/><Relationship Id="rId7" Type="http://schemas.openxmlformats.org/officeDocument/2006/relationships/hyperlink" Target="http://jira.imgo.tv/browse/APHONEAPP-17631" TargetMode="External"/><Relationship Id="rId71" Type="http://schemas.openxmlformats.org/officeDocument/2006/relationships/hyperlink" Target="http://jira.imgo.tv/browse/APHONEAPP-17615" TargetMode="External"/><Relationship Id="rId2" Type="http://schemas.openxmlformats.org/officeDocument/2006/relationships/hyperlink" Target="http://jira.imgo.tv/browse/APHONEAPP-17645" TargetMode="External"/><Relationship Id="rId16" Type="http://schemas.openxmlformats.org/officeDocument/2006/relationships/hyperlink" Target="http://jira.imgo.tv/browse/APHONEAPP-17595" TargetMode="External"/><Relationship Id="rId29" Type="http://schemas.openxmlformats.org/officeDocument/2006/relationships/hyperlink" Target="http://jira.imgo.tv/browse/APHONEAPP-17547" TargetMode="External"/><Relationship Id="rId11" Type="http://schemas.openxmlformats.org/officeDocument/2006/relationships/hyperlink" Target="http://jira.imgo.tv/browse/APHONEAPP-17616" TargetMode="External"/><Relationship Id="rId24" Type="http://schemas.openxmlformats.org/officeDocument/2006/relationships/hyperlink" Target="http://jira.imgo.tv/browse/APHONEAPP-17554" TargetMode="External"/><Relationship Id="rId32" Type="http://schemas.openxmlformats.org/officeDocument/2006/relationships/hyperlink" Target="http://jira.imgo.tv/browse/APHONEAPP-17544" TargetMode="External"/><Relationship Id="rId37" Type="http://schemas.openxmlformats.org/officeDocument/2006/relationships/hyperlink" Target="http://jira.imgo.tv/browse/APHONEAPP-17511" TargetMode="External"/><Relationship Id="rId40" Type="http://schemas.openxmlformats.org/officeDocument/2006/relationships/hyperlink" Target="http://jira.imgo.tv/browse/APHONEAPP-17508" TargetMode="External"/><Relationship Id="rId45" Type="http://schemas.openxmlformats.org/officeDocument/2006/relationships/hyperlink" Target="http://jira.imgo.tv/browse/APHONEAPP-17497" TargetMode="External"/><Relationship Id="rId53" Type="http://schemas.openxmlformats.org/officeDocument/2006/relationships/hyperlink" Target="http://jira.imgo.tv/browse/APHONEAPP-17489" TargetMode="External"/><Relationship Id="rId58" Type="http://schemas.openxmlformats.org/officeDocument/2006/relationships/hyperlink" Target="http://jira.imgo.tv/browse/APHONEAPP-17481" TargetMode="External"/><Relationship Id="rId66" Type="http://schemas.openxmlformats.org/officeDocument/2006/relationships/hyperlink" Target="http://jira.imgo.tv/browse/APHONEAPP-17515" TargetMode="External"/><Relationship Id="rId74" Type="http://schemas.openxmlformats.org/officeDocument/2006/relationships/hyperlink" Target="http://jira.imgo.tv/browse/APHONEAPP-17526" TargetMode="External"/><Relationship Id="rId79" Type="http://schemas.openxmlformats.org/officeDocument/2006/relationships/drawing" Target="../drawings/drawing2.xml"/><Relationship Id="rId5" Type="http://schemas.openxmlformats.org/officeDocument/2006/relationships/hyperlink" Target="http://jira.imgo.tv/browse/APHONEAPP-17636" TargetMode="External"/><Relationship Id="rId61" Type="http://schemas.openxmlformats.org/officeDocument/2006/relationships/hyperlink" Target="http://jira.imgo.tv/browse/APHONEAPP-17475" TargetMode="External"/><Relationship Id="rId10" Type="http://schemas.openxmlformats.org/officeDocument/2006/relationships/hyperlink" Target="http://jira.imgo.tv/browse/APHONEAPP-17623" TargetMode="External"/><Relationship Id="rId19" Type="http://schemas.openxmlformats.org/officeDocument/2006/relationships/hyperlink" Target="http://jira.imgo.tv/browse/APHONEAPP-17566" TargetMode="External"/><Relationship Id="rId31" Type="http://schemas.openxmlformats.org/officeDocument/2006/relationships/hyperlink" Target="http://jira.imgo.tv/browse/APHONEAPP-17545" TargetMode="External"/><Relationship Id="rId44" Type="http://schemas.openxmlformats.org/officeDocument/2006/relationships/hyperlink" Target="http://jira.imgo.tv/browse/APHONEAPP-17498" TargetMode="External"/><Relationship Id="rId52" Type="http://schemas.openxmlformats.org/officeDocument/2006/relationships/hyperlink" Target="http://jira.imgo.tv/browse/APHONEAPP-17490" TargetMode="External"/><Relationship Id="rId60" Type="http://schemas.openxmlformats.org/officeDocument/2006/relationships/hyperlink" Target="http://jira.imgo.tv/browse/APHONEAPP-17477" TargetMode="External"/><Relationship Id="rId65" Type="http://schemas.openxmlformats.org/officeDocument/2006/relationships/hyperlink" Target="http://jira.imgo.tv/browse/APHONEAPP-17617" TargetMode="External"/><Relationship Id="rId73" Type="http://schemas.openxmlformats.org/officeDocument/2006/relationships/hyperlink" Target="http://jira.imgo.tv/browse/APHONEAPP-17483" TargetMode="External"/><Relationship Id="rId78" Type="http://schemas.openxmlformats.org/officeDocument/2006/relationships/printerSettings" Target="../printerSettings/printerSettings2.bin"/><Relationship Id="rId4" Type="http://schemas.openxmlformats.org/officeDocument/2006/relationships/hyperlink" Target="http://jira.imgo.tv/browse/APHONEAPP-17637" TargetMode="External"/><Relationship Id="rId9" Type="http://schemas.openxmlformats.org/officeDocument/2006/relationships/hyperlink" Target="http://jira.imgo.tv/browse/APHONEAPP-17626" TargetMode="External"/><Relationship Id="rId14" Type="http://schemas.openxmlformats.org/officeDocument/2006/relationships/hyperlink" Target="http://jira.imgo.tv/browse/APHONEAPP-17610" TargetMode="External"/><Relationship Id="rId22" Type="http://schemas.openxmlformats.org/officeDocument/2006/relationships/hyperlink" Target="http://jira.imgo.tv/browse/APHONEAPP-17560" TargetMode="External"/><Relationship Id="rId27" Type="http://schemas.openxmlformats.org/officeDocument/2006/relationships/hyperlink" Target="http://jira.imgo.tv/browse/APHONEAPP-17551" TargetMode="External"/><Relationship Id="rId30" Type="http://schemas.openxmlformats.org/officeDocument/2006/relationships/hyperlink" Target="http://jira.imgo.tv/browse/APHONEAPP-17546" TargetMode="External"/><Relationship Id="rId35" Type="http://schemas.openxmlformats.org/officeDocument/2006/relationships/hyperlink" Target="http://jira.imgo.tv/browse/APHONEAPP-17517" TargetMode="External"/><Relationship Id="rId43" Type="http://schemas.openxmlformats.org/officeDocument/2006/relationships/hyperlink" Target="http://jira.imgo.tv/browse/APHONEAPP-17499" TargetMode="External"/><Relationship Id="rId48" Type="http://schemas.openxmlformats.org/officeDocument/2006/relationships/hyperlink" Target="http://jira.imgo.tv/browse/APHONEAPP-17494" TargetMode="External"/><Relationship Id="rId56" Type="http://schemas.openxmlformats.org/officeDocument/2006/relationships/hyperlink" Target="http://jira.imgo.tv/browse/APHONEAPP-17486" TargetMode="External"/><Relationship Id="rId64" Type="http://schemas.openxmlformats.org/officeDocument/2006/relationships/hyperlink" Target="http://jira.imgo.tv/browse/APHONEAPP-17471" TargetMode="External"/><Relationship Id="rId69" Type="http://schemas.openxmlformats.org/officeDocument/2006/relationships/hyperlink" Target="http://jira.imgo.tv/browse/APHONEAPP-17501" TargetMode="External"/><Relationship Id="rId77" Type="http://schemas.openxmlformats.org/officeDocument/2006/relationships/hyperlink" Target="http://jira.imgo.tv/browse/APHONEAPP-17604" TargetMode="External"/><Relationship Id="rId8" Type="http://schemas.openxmlformats.org/officeDocument/2006/relationships/hyperlink" Target="http://jira.imgo.tv/browse/APHONEAPP-17627" TargetMode="External"/><Relationship Id="rId51" Type="http://schemas.openxmlformats.org/officeDocument/2006/relationships/hyperlink" Target="http://jira.imgo.tv/browse/APHONEAPP-17491" TargetMode="External"/><Relationship Id="rId72" Type="http://schemas.openxmlformats.org/officeDocument/2006/relationships/hyperlink" Target="http://jira.imgo.tv/browse/APHONEAPP-17588" TargetMode="External"/><Relationship Id="rId3" Type="http://schemas.openxmlformats.org/officeDocument/2006/relationships/hyperlink" Target="http://jira.imgo.tv/browse/APHONEAPP-17639" TargetMode="External"/><Relationship Id="rId12" Type="http://schemas.openxmlformats.org/officeDocument/2006/relationships/hyperlink" Target="http://jira.imgo.tv/browse/APHONEAPP-17613" TargetMode="External"/><Relationship Id="rId17" Type="http://schemas.openxmlformats.org/officeDocument/2006/relationships/hyperlink" Target="http://jira.imgo.tv/browse/APHONEAPP-17579" TargetMode="External"/><Relationship Id="rId25" Type="http://schemas.openxmlformats.org/officeDocument/2006/relationships/hyperlink" Target="http://jira.imgo.tv/browse/APHONEAPP-17553" TargetMode="External"/><Relationship Id="rId33" Type="http://schemas.openxmlformats.org/officeDocument/2006/relationships/hyperlink" Target="http://jira.imgo.tv/browse/APHONEAPP-17533" TargetMode="External"/><Relationship Id="rId38" Type="http://schemas.openxmlformats.org/officeDocument/2006/relationships/hyperlink" Target="http://jira.imgo.tv/browse/APHONEAPP-17510" TargetMode="External"/><Relationship Id="rId46" Type="http://schemas.openxmlformats.org/officeDocument/2006/relationships/hyperlink" Target="http://jira.imgo.tv/browse/APHONEAPP-17496" TargetMode="External"/><Relationship Id="rId59" Type="http://schemas.openxmlformats.org/officeDocument/2006/relationships/hyperlink" Target="http://jira.imgo.tv/browse/APHONEAPP-17478" TargetMode="External"/><Relationship Id="rId67" Type="http://schemas.openxmlformats.org/officeDocument/2006/relationships/hyperlink" Target="http://jira.imgo.tv/browse/APHONEAPP-17514" TargetMode="External"/><Relationship Id="rId20" Type="http://schemas.openxmlformats.org/officeDocument/2006/relationships/hyperlink" Target="http://jira.imgo.tv/browse/APHONEAPP-17565" TargetMode="External"/><Relationship Id="rId41" Type="http://schemas.openxmlformats.org/officeDocument/2006/relationships/hyperlink" Target="http://jira.imgo.tv/browse/APHONEAPP-17506" TargetMode="External"/><Relationship Id="rId54" Type="http://schemas.openxmlformats.org/officeDocument/2006/relationships/hyperlink" Target="http://jira.imgo.tv/browse/APHONEAPP-17488" TargetMode="External"/><Relationship Id="rId62" Type="http://schemas.openxmlformats.org/officeDocument/2006/relationships/hyperlink" Target="http://jira.imgo.tv/browse/APHONEAPP-17473" TargetMode="External"/><Relationship Id="rId70" Type="http://schemas.openxmlformats.org/officeDocument/2006/relationships/hyperlink" Target="http://jira.imgo.tv/browse/APHONEAPP-17500" TargetMode="External"/><Relationship Id="rId75" Type="http://schemas.openxmlformats.org/officeDocument/2006/relationships/hyperlink" Target="http://jira.imgo.tv/browse/APHONEAPP-17562" TargetMode="External"/><Relationship Id="rId1" Type="http://schemas.openxmlformats.org/officeDocument/2006/relationships/hyperlink" Target="http://jira.imgo.tv/browse/APHONEAPP-17646" TargetMode="External"/><Relationship Id="rId6" Type="http://schemas.openxmlformats.org/officeDocument/2006/relationships/hyperlink" Target="http://jira.imgo.tv/browse/APHONEAPP-17634" TargetMode="External"/><Relationship Id="rId15" Type="http://schemas.openxmlformats.org/officeDocument/2006/relationships/hyperlink" Target="http://jira.imgo.tv/browse/APHONEAPP-17608" TargetMode="External"/><Relationship Id="rId23" Type="http://schemas.openxmlformats.org/officeDocument/2006/relationships/hyperlink" Target="http://jira.imgo.tv/browse/APHONEAPP-17557" TargetMode="External"/><Relationship Id="rId28" Type="http://schemas.openxmlformats.org/officeDocument/2006/relationships/hyperlink" Target="http://jira.imgo.tv/browse/APHONEAPP-17549" TargetMode="External"/><Relationship Id="rId36" Type="http://schemas.openxmlformats.org/officeDocument/2006/relationships/hyperlink" Target="http://jira.imgo.tv/browse/APHONEAPP-17516" TargetMode="External"/><Relationship Id="rId49" Type="http://schemas.openxmlformats.org/officeDocument/2006/relationships/hyperlink" Target="http://jira.imgo.tv/browse/APHONEAPP-17493" TargetMode="External"/><Relationship Id="rId57" Type="http://schemas.openxmlformats.org/officeDocument/2006/relationships/hyperlink" Target="http://jira.imgo.tv/browse/APHONEAPP-17485"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sheetPr codeName="Sheet1"/>
  <dimension ref="A1:BL230"/>
  <sheetViews>
    <sheetView tabSelected="1" workbookViewId="0">
      <selection activeCell="BH7" sqref="BH7"/>
    </sheetView>
  </sheetViews>
  <sheetFormatPr defaultRowHeight="14.25"/>
  <cols>
    <col min="1" max="2" width="17.875" customWidth="1"/>
    <col min="3" max="3" width="15.375" customWidth="1"/>
    <col min="4" max="14" width="8.625" customWidth="1"/>
    <col min="15" max="15" width="13.5" customWidth="1"/>
    <col min="16" max="16" width="21.125" customWidth="1"/>
    <col min="17" max="17" width="8.625" customWidth="1"/>
    <col min="18" max="18" width="9" style="1"/>
    <col min="19" max="19" width="12.125" style="91" customWidth="1"/>
    <col min="20" max="20" width="11.125" style="142" customWidth="1"/>
    <col min="21" max="21" width="10.125" customWidth="1"/>
    <col min="22" max="24" width="10.875" customWidth="1"/>
    <col min="26" max="27" width="12.5" customWidth="1"/>
    <col min="31" max="31" width="10.875" customWidth="1"/>
    <col min="38" max="38" width="11.875" customWidth="1"/>
    <col min="40" max="40" width="11.375" customWidth="1"/>
    <col min="44" max="44" width="11.625" bestFit="1" customWidth="1"/>
    <col min="46" max="46" width="10.625" customWidth="1"/>
  </cols>
  <sheetData>
    <row r="1" spans="1:64" ht="15" customHeight="1">
      <c r="A1" s="236" t="s">
        <v>112</v>
      </c>
      <c r="B1" s="237"/>
      <c r="C1" s="237"/>
      <c r="D1" s="237"/>
      <c r="E1" s="237"/>
      <c r="F1" s="237"/>
      <c r="G1" s="237"/>
      <c r="H1" s="237"/>
      <c r="I1" s="237"/>
      <c r="J1" s="237"/>
      <c r="K1" s="237"/>
      <c r="L1" s="237"/>
      <c r="M1" s="237"/>
      <c r="N1" s="238"/>
      <c r="P1" s="123" t="s">
        <v>173</v>
      </c>
      <c r="Q1" s="22"/>
      <c r="R1" s="92"/>
      <c r="S1" s="89" t="s">
        <v>201</v>
      </c>
      <c r="T1" s="139" t="s">
        <v>202</v>
      </c>
      <c r="U1" s="89"/>
      <c r="V1" s="89"/>
      <c r="W1" s="9"/>
      <c r="X1" s="10"/>
      <c r="Y1" s="9"/>
      <c r="Z1" s="10"/>
      <c r="AA1" s="10"/>
      <c r="AB1" s="112" t="s">
        <v>116</v>
      </c>
      <c r="AC1" s="112" t="s">
        <v>116</v>
      </c>
      <c r="AD1" s="11" t="s">
        <v>14</v>
      </c>
      <c r="AE1" s="11" t="s">
        <v>14</v>
      </c>
      <c r="AF1" s="11" t="s">
        <v>14</v>
      </c>
      <c r="AG1" s="11" t="s">
        <v>14</v>
      </c>
      <c r="AH1" s="18" t="s">
        <v>17</v>
      </c>
      <c r="AI1" s="18" t="s">
        <v>17</v>
      </c>
      <c r="AJ1" s="19" t="s">
        <v>17</v>
      </c>
      <c r="AK1" s="210" t="s">
        <v>17</v>
      </c>
      <c r="AL1" s="106" t="s">
        <v>106</v>
      </c>
      <c r="AM1" s="107" t="s">
        <v>105</v>
      </c>
      <c r="AN1" s="107" t="s">
        <v>105</v>
      </c>
      <c r="AO1" s="108" t="s">
        <v>105</v>
      </c>
      <c r="AP1" s="106" t="s">
        <v>106</v>
      </c>
      <c r="AQ1" s="107" t="s">
        <v>105</v>
      </c>
      <c r="AR1" s="148" t="s">
        <v>105</v>
      </c>
      <c r="AS1" s="106" t="s">
        <v>105</v>
      </c>
      <c r="AT1" s="107" t="s">
        <v>105</v>
      </c>
      <c r="AU1" s="107" t="s">
        <v>105</v>
      </c>
      <c r="AV1" s="107" t="s">
        <v>105</v>
      </c>
      <c r="AW1" s="107" t="s">
        <v>105</v>
      </c>
      <c r="AX1" s="107" t="s">
        <v>105</v>
      </c>
      <c r="AY1" s="108" t="s">
        <v>105</v>
      </c>
      <c r="AZ1" s="148" t="s">
        <v>105</v>
      </c>
      <c r="BA1" s="172" t="s">
        <v>336</v>
      </c>
      <c r="BB1" s="164" t="s">
        <v>105</v>
      </c>
      <c r="BC1" s="164" t="s">
        <v>105</v>
      </c>
      <c r="BD1" s="164" t="s">
        <v>105</v>
      </c>
    </row>
    <row r="2" spans="1:64" s="1" customFormat="1" ht="15" customHeight="1">
      <c r="A2" s="239"/>
      <c r="B2" s="240"/>
      <c r="C2" s="240"/>
      <c r="D2" s="240"/>
      <c r="E2" s="240"/>
      <c r="F2" s="240"/>
      <c r="G2" s="240"/>
      <c r="H2" s="240"/>
      <c r="I2" s="240"/>
      <c r="J2" s="240"/>
      <c r="K2" s="240"/>
      <c r="L2" s="240"/>
      <c r="M2" s="240"/>
      <c r="N2" s="241"/>
      <c r="P2" s="23" t="s">
        <v>16</v>
      </c>
      <c r="Q2" s="24" t="s">
        <v>306</v>
      </c>
      <c r="R2" s="5" t="s">
        <v>142</v>
      </c>
      <c r="S2" s="5" t="s">
        <v>176</v>
      </c>
      <c r="T2" s="5" t="s">
        <v>321</v>
      </c>
      <c r="U2" s="140" t="s">
        <v>220</v>
      </c>
      <c r="V2" s="113" t="s">
        <v>219</v>
      </c>
      <c r="W2" s="113" t="s">
        <v>117</v>
      </c>
      <c r="X2" s="113" t="s">
        <v>218</v>
      </c>
      <c r="Y2" s="113" t="s">
        <v>118</v>
      </c>
      <c r="Z2" s="113" t="s">
        <v>174</v>
      </c>
      <c r="AA2" s="222" t="s">
        <v>372</v>
      </c>
      <c r="AB2" s="5" t="s">
        <v>175</v>
      </c>
      <c r="AC2" s="5" t="s">
        <v>165</v>
      </c>
      <c r="AD2" s="5" t="s">
        <v>18</v>
      </c>
      <c r="AE2" s="111" t="s">
        <v>115</v>
      </c>
      <c r="AF2" s="111" t="s">
        <v>114</v>
      </c>
      <c r="AG2" s="104" t="s">
        <v>101</v>
      </c>
      <c r="AH2" s="104" t="s">
        <v>102</v>
      </c>
      <c r="AI2" s="104" t="s">
        <v>103</v>
      </c>
      <c r="AJ2" s="105" t="s">
        <v>104</v>
      </c>
      <c r="AK2" s="211" t="s">
        <v>97</v>
      </c>
      <c r="AL2" s="104" t="s">
        <v>98</v>
      </c>
      <c r="AM2" s="104" t="s">
        <v>99</v>
      </c>
      <c r="AN2" s="105" t="s">
        <v>100</v>
      </c>
      <c r="AO2" s="104" t="s">
        <v>97</v>
      </c>
      <c r="AP2" s="104" t="s">
        <v>98</v>
      </c>
      <c r="AQ2" s="104" t="s">
        <v>99</v>
      </c>
      <c r="AR2" s="109" t="s">
        <v>100</v>
      </c>
      <c r="AS2" s="149" t="s">
        <v>108</v>
      </c>
      <c r="AT2" s="104" t="s">
        <v>25</v>
      </c>
      <c r="AU2" s="163" t="s">
        <v>254</v>
      </c>
      <c r="AV2" s="104" t="s">
        <v>111</v>
      </c>
      <c r="AW2" s="104" t="s">
        <v>109</v>
      </c>
      <c r="AX2" s="104" t="s">
        <v>110</v>
      </c>
      <c r="AY2" s="150" t="s">
        <v>335</v>
      </c>
      <c r="AZ2" s="109" t="s">
        <v>107</v>
      </c>
      <c r="BA2" s="150" t="s">
        <v>337</v>
      </c>
      <c r="BB2" s="173" t="s">
        <v>562</v>
      </c>
      <c r="BC2" s="229" t="s">
        <v>563</v>
      </c>
      <c r="BD2" s="230" t="s">
        <v>567</v>
      </c>
      <c r="BE2" s="163" t="s">
        <v>560</v>
      </c>
      <c r="BF2" s="229" t="s">
        <v>559</v>
      </c>
      <c r="BG2" s="229" t="s">
        <v>561</v>
      </c>
      <c r="BH2" s="229" t="s">
        <v>570</v>
      </c>
      <c r="BI2"/>
      <c r="BJ2"/>
      <c r="BK2"/>
      <c r="BL2"/>
    </row>
    <row r="3" spans="1:64" ht="15" customHeight="1" thickBot="1">
      <c r="A3" s="242">
        <v>43264</v>
      </c>
      <c r="B3" s="243"/>
      <c r="C3" s="243"/>
      <c r="D3" s="243"/>
      <c r="E3" s="243"/>
      <c r="F3" s="243"/>
      <c r="G3" s="243"/>
      <c r="H3" s="243"/>
      <c r="I3" s="243"/>
      <c r="J3" s="243"/>
      <c r="K3" s="243"/>
      <c r="L3" s="243"/>
      <c r="M3" s="243"/>
      <c r="N3" s="244"/>
      <c r="P3" s="219">
        <v>1914</v>
      </c>
      <c r="Q3" s="171" t="e">
        <f t="shared" ref="Q3:Q8" si="0">W3/(V2-X2)</f>
        <v>#VALUE!</v>
      </c>
      <c r="R3" s="114" t="s">
        <v>33</v>
      </c>
      <c r="S3" s="143">
        <f>Aphone用例执行数据!P2</f>
        <v>0.46765001676164936</v>
      </c>
      <c r="T3" s="143">
        <v>0.23608768971332209</v>
      </c>
      <c r="U3" s="141">
        <f>Aphone用例执行数据!Z2</f>
        <v>232.5</v>
      </c>
      <c r="V3" s="165">
        <v>23</v>
      </c>
      <c r="W3" s="165">
        <v>0</v>
      </c>
      <c r="X3" s="165">
        <v>0</v>
      </c>
      <c r="Y3" s="228">
        <v>0</v>
      </c>
      <c r="Z3" s="165">
        <v>23</v>
      </c>
      <c r="AA3" s="223" t="e">
        <f>Y3/(W3+Y3)</f>
        <v>#DIV/0!</v>
      </c>
      <c r="AB3" s="4" t="e">
        <f>COUNTIF(Aphone原始数据!#REF!:Aphone原始数据!#REF!,P3)</f>
        <v>#REF!</v>
      </c>
      <c r="AC3" s="6" t="e">
        <f>SUMPRODUCT((Aphone原始数据!#REF!:Aphone原始数据!#REF!=P3)*(Aphone原始数据!#REF!:Aphone原始数据!#REF!="关闭"))</f>
        <v>#REF!</v>
      </c>
      <c r="AD3" s="6" t="e">
        <f>SUMPRODUCT((Aphone原始数据!#REF!:Aphone原始数据!#REF!=P3)*(Aphone原始数据!#REF!:Aphone原始数据!#REF!="解决"))</f>
        <v>#REF!</v>
      </c>
      <c r="AE3" s="6" t="e">
        <f>SUMPRODUCT((Aphone原始数据!#REF!:Aphone原始数据!#REF!=P3)*(Aphone原始数据!#REF!:Aphone原始数据!#REF!="重新打开"))</f>
        <v>#REF!</v>
      </c>
      <c r="AF3" s="6" t="e">
        <f>SUMPRODUCT((Aphone原始数据!#REF!:Aphone原始数据!#REF!=P3)*(Aphone原始数据!#REF!:Aphone原始数据!#REF!="开始"))</f>
        <v>#REF!</v>
      </c>
      <c r="AG3" s="6" t="e">
        <f>SUMPRODUCT((Aphone原始数据!#REF!:Aphone原始数据!#REF!=P3)*(Aphone原始数据!#REF!:Aphone原始数据!#REF!&lt;&gt;"关闭")*(Aphone原始数据!#REF!:Aphone原始数据!#REF!="Highest"))</f>
        <v>#REF!</v>
      </c>
      <c r="AH3" s="6" t="e">
        <f>SUMPRODUCT((Aphone原始数据!#REF!:Aphone原始数据!#REF!=P3)*(Aphone原始数据!#REF!:Aphone原始数据!#REF!&lt;&gt;"关闭")*(Aphone原始数据!#REF!:Aphone原始数据!#REF!="High"))</f>
        <v>#REF!</v>
      </c>
      <c r="AI3" s="6" t="e">
        <f>SUMPRODUCT((Aphone原始数据!#REF!:Aphone原始数据!#REF!=P3)*(Aphone原始数据!#REF!:Aphone原始数据!#REF!&lt;&gt;"关闭")*(Aphone原始数据!#REF!:Aphone原始数据!#REF!="Medium"))</f>
        <v>#REF!</v>
      </c>
      <c r="AJ3" s="12" t="e">
        <f>SUMPRODUCT((Aphone原始数据!#REF!:Aphone原始数据!#REF!=P3)*(Aphone原始数据!#REF!:Aphone原始数据!#REF!&lt;&gt;"关闭")*(Aphone原始数据!#REF!:Aphone原始数据!#REF!="Low"))</f>
        <v>#REF!</v>
      </c>
      <c r="AK3" s="212" t="e">
        <f>SUMPRODUCT((Aphone原始数据!#REF!:Aphone原始数据!#REF!=P3)*(Aphone原始数据!#REF!:Aphone原始数据!#REF!="解决")*(Aphone原始数据!#REF!:Aphone原始数据!#REF!="Highest"))</f>
        <v>#REF!</v>
      </c>
      <c r="AL3" s="15" t="e">
        <f>SUMPRODUCT((Aphone原始数据!#REF!:Aphone原始数据!#REF!=P3)*(Aphone原始数据!#REF!:Aphone原始数据!#REF!="解决")*(Aphone原始数据!#REF!:Aphone原始数据!#REF!="High"))</f>
        <v>#REF!</v>
      </c>
      <c r="AM3" s="15" t="e">
        <f>SUMPRODUCT((Aphone原始数据!#REF!:Aphone原始数据!#REF!=P3)*(Aphone原始数据!#REF!:Aphone原始数据!#REF!="解决")*(Aphone原始数据!#REF!:Aphone原始数据!#REF!="Medium"))</f>
        <v>#REF!</v>
      </c>
      <c r="AN3" s="17" t="e">
        <f>SUMPRODUCT((Aphone原始数据!#REF!:Aphone原始数据!#REF!=P3)*(Aphone原始数据!#REF!:Aphone原始数据!#REF!="解决")*(Aphone原始数据!#REF!:Aphone原始数据!#REF!="Low"))</f>
        <v>#REF!</v>
      </c>
      <c r="AO3" s="20" t="e">
        <f>SUMPRODUCT((Aphone原始数据!#REF!:Aphone原始数据!#REF!=P3)*(Aphone原始数据!#REF!:Aphone原始数据!#REF!="Highest"))</f>
        <v>#REF!</v>
      </c>
      <c r="AP3" s="15" t="e">
        <f>SUMPRODUCT((Aphone原始数据!#REF!:Aphone原始数据!#REF!=P3)*(Aphone原始数据!#REF!:Aphone原始数据!#REF!="High"))</f>
        <v>#REF!</v>
      </c>
      <c r="AQ3" s="15" t="e">
        <f>SUMPRODUCT((Aphone原始数据!#REF!:Aphone原始数据!#REF!=P3)*(Aphone原始数据!#REF!:Aphone原始数据!#REF!="Medium"))</f>
        <v>#REF!</v>
      </c>
      <c r="AR3" s="110" t="e">
        <f>SUMPRODUCT((Aphone原始数据!#REF!:Aphone原始数据!#REF!=P3)*(Aphone原始数据!#REF!:Aphone原始数据!#REF!="Low"))</f>
        <v>#REF!</v>
      </c>
      <c r="AS3" s="20" t="e">
        <f>SUMPRODUCT((Aphone原始数据!#REF!:Aphone原始数据!#REF!=P3)*(Aphone原始数据!#REF!:Aphone原始数据!#REF!="完成"))</f>
        <v>#REF!</v>
      </c>
      <c r="AT3" s="15" t="e">
        <f>SUMPRODUCT((Aphone原始数据!#REF!:Aphone原始数据!#REF!=P3)*(Aphone原始数据!#REF!:Aphone原始数据!#REF!="解决"))</f>
        <v>#REF!</v>
      </c>
      <c r="AU3" s="15" t="e">
        <f>SUMPRODUCT((Aphone原始数据!#REF!:Aphone原始数据!#REF!=P3)*(Aphone原始数据!#REF!:Aphone原始数据!#REF!="遗留问题"))</f>
        <v>#REF!</v>
      </c>
      <c r="AV3" s="15" t="e">
        <f>SUMPRODUCT((Aphone原始数据!#REF!:Aphone原始数据!#REF!=P3)*(Aphone原始数据!#REF!:Aphone原始数据!#REF!="重复提交"))</f>
        <v>#REF!</v>
      </c>
      <c r="AW3" s="15" t="e">
        <f>SUMPRODUCT((Aphone原始数据!#REF!:Aphone原始数据!#REF!=P3)*(Aphone原始数据!#REF!:Aphone原始数据!#REF!="未解决"))</f>
        <v>#REF!</v>
      </c>
      <c r="AX3" s="15" t="e">
        <f>SUMPRODUCT((Aphone原始数据!#REF!:Aphone原始数据!#REF!=P3)*(Aphone原始数据!#REF!:Aphone原始数据!#REF!="无法再次复现"))</f>
        <v>#REF!</v>
      </c>
      <c r="AY3" s="110" t="e">
        <f>SUMPRODUCT((Aphone原始数据!#REF!:Aphone原始数据!#REF!=P3)*(Aphone原始数据!#REF!:Aphone原始数据!#REF!="被否决"))</f>
        <v>#REF!</v>
      </c>
      <c r="AZ3" s="110" t="e">
        <f>SUMPRODUCT((Aphone原始数据!#REF!:Aphone原始数据!#REF!=P3)*(Aphone原始数据!#REF!:Aphone原始数据!#REF!="Won't Fix"))</f>
        <v>#REF!</v>
      </c>
      <c r="BA3" s="110" t="e">
        <f>SUMPRODUCT((Aphone原始数据!#REF!:Aphone原始数据!#REF!=P3)*(Aphone原始数据!#REF!:Aphone原始数据!#REF!="Won't Do"))</f>
        <v>#REF!</v>
      </c>
      <c r="BB3" s="174">
        <v>108</v>
      </c>
      <c r="BC3">
        <v>1</v>
      </c>
      <c r="BD3" s="2">
        <v>5</v>
      </c>
      <c r="BE3" s="6">
        <v>21</v>
      </c>
      <c r="BF3">
        <v>2</v>
      </c>
      <c r="BG3">
        <v>2</v>
      </c>
      <c r="BH3">
        <v>1</v>
      </c>
    </row>
    <row r="4" spans="1:64" ht="15" customHeight="1">
      <c r="A4" s="25"/>
      <c r="P4" s="21"/>
      <c r="Q4" s="171">
        <f t="shared" si="0"/>
        <v>0.73913043478260865</v>
      </c>
      <c r="R4" s="114" t="s">
        <v>19</v>
      </c>
      <c r="S4" s="143">
        <f>Aphone用例执行数据!P3</f>
        <v>0.47603084143479718</v>
      </c>
      <c r="T4" s="143">
        <v>0.42622259696458686</v>
      </c>
      <c r="U4" s="141">
        <f>Aphone用例执行数据!Z3</f>
        <v>284</v>
      </c>
      <c r="V4" s="165">
        <v>29</v>
      </c>
      <c r="W4" s="165">
        <v>17</v>
      </c>
      <c r="X4" s="165">
        <v>17</v>
      </c>
      <c r="Y4" s="228">
        <v>3</v>
      </c>
      <c r="Z4" s="165">
        <v>6</v>
      </c>
      <c r="AA4" s="223">
        <f t="shared" ref="AA4:AA10" si="1">Y4/(W4+Y4)</f>
        <v>0.15</v>
      </c>
      <c r="AB4" s="4"/>
      <c r="AC4" s="6"/>
      <c r="AD4" s="6"/>
      <c r="AE4" s="6"/>
      <c r="AF4" s="6"/>
      <c r="AG4" s="6"/>
      <c r="AH4" s="6"/>
      <c r="AI4" s="6"/>
      <c r="AJ4" s="12"/>
    </row>
    <row r="5" spans="1:64" ht="15" customHeight="1">
      <c r="P5" s="21"/>
      <c r="Q5" s="171">
        <f t="shared" si="0"/>
        <v>0.75</v>
      </c>
      <c r="R5" s="114" t="s">
        <v>20</v>
      </c>
      <c r="S5" s="143">
        <f>Aphone用例执行数据!P4</f>
        <v>0.9511315185306658</v>
      </c>
      <c r="T5" s="143">
        <v>0.41989881956155145</v>
      </c>
      <c r="U5" s="141">
        <f>Aphone用例执行数据!Z4</f>
        <v>414.28571428571428</v>
      </c>
      <c r="V5" s="165">
        <v>34</v>
      </c>
      <c r="W5" s="165">
        <v>9</v>
      </c>
      <c r="X5" s="165">
        <v>26</v>
      </c>
      <c r="Y5" s="228">
        <v>1</v>
      </c>
      <c r="Z5" s="165">
        <v>5</v>
      </c>
      <c r="AA5" s="223">
        <f t="shared" si="1"/>
        <v>0.1</v>
      </c>
      <c r="AB5" s="4"/>
      <c r="AC5" s="6"/>
      <c r="AD5" s="6"/>
      <c r="AE5" s="6"/>
      <c r="AF5" s="6"/>
      <c r="AG5" s="6"/>
      <c r="AH5" s="6"/>
      <c r="AI5" s="6"/>
      <c r="AJ5" s="12"/>
    </row>
    <row r="6" spans="1:64" ht="15" customHeight="1">
      <c r="P6" s="21"/>
      <c r="Q6" s="171">
        <f t="shared" si="0"/>
        <v>0.375</v>
      </c>
      <c r="R6" s="114" t="s">
        <v>21</v>
      </c>
      <c r="S6" s="143">
        <f>Aphone用例执行数据!P5</f>
        <v>0.46146277468022301</v>
      </c>
      <c r="T6" s="143">
        <v>0.42875210792580098</v>
      </c>
      <c r="U6" s="141">
        <f>Aphone用例执行数据!Z5</f>
        <v>201</v>
      </c>
      <c r="V6" s="165">
        <v>40</v>
      </c>
      <c r="W6" s="165">
        <v>3</v>
      </c>
      <c r="X6" s="165">
        <v>29</v>
      </c>
      <c r="Y6" s="228">
        <v>0</v>
      </c>
      <c r="Z6" s="165">
        <v>6</v>
      </c>
      <c r="AA6" s="223">
        <f t="shared" si="1"/>
        <v>0</v>
      </c>
      <c r="AB6" s="4"/>
      <c r="AC6" s="6"/>
      <c r="AD6" s="6"/>
      <c r="AE6" s="6"/>
      <c r="AF6" s="6"/>
      <c r="AG6" s="6"/>
      <c r="AH6" s="6"/>
      <c r="AI6" s="6"/>
      <c r="AJ6" s="12"/>
    </row>
    <row r="7" spans="1:64" ht="15" customHeight="1">
      <c r="P7" s="21"/>
      <c r="Q7" s="171">
        <f t="shared" si="0"/>
        <v>0.27272727272727271</v>
      </c>
      <c r="R7" s="114" t="s">
        <v>22</v>
      </c>
      <c r="S7" s="143">
        <f>Aphone用例执行数据!P6</f>
        <v>0.10888816005247622</v>
      </c>
      <c r="T7" s="143">
        <v>7.3355817875210796E-2</v>
      </c>
      <c r="U7" s="141">
        <f>Aphone用例执行数据!Z6</f>
        <v>83</v>
      </c>
      <c r="V7" s="165">
        <v>55</v>
      </c>
      <c r="W7" s="165">
        <v>3</v>
      </c>
      <c r="X7" s="165">
        <v>32</v>
      </c>
      <c r="Y7" s="228">
        <v>0</v>
      </c>
      <c r="Z7" s="165">
        <v>15</v>
      </c>
      <c r="AA7" s="223">
        <f t="shared" si="1"/>
        <v>0</v>
      </c>
      <c r="AB7" s="4"/>
      <c r="AC7" s="6"/>
      <c r="AD7" s="6"/>
      <c r="AE7" s="6"/>
      <c r="AF7" s="6"/>
      <c r="AG7" s="6"/>
      <c r="AH7" s="6"/>
      <c r="AI7" s="6"/>
      <c r="AJ7" s="12"/>
    </row>
    <row r="8" spans="1:64" ht="15" customHeight="1">
      <c r="P8" s="21"/>
      <c r="Q8" s="171">
        <f t="shared" si="0"/>
        <v>0.17391304347826086</v>
      </c>
      <c r="R8" s="114" t="s">
        <v>23</v>
      </c>
      <c r="S8" s="143"/>
      <c r="T8" s="143"/>
      <c r="U8" s="141"/>
      <c r="V8" s="165">
        <v>72</v>
      </c>
      <c r="W8" s="165">
        <v>4</v>
      </c>
      <c r="X8" s="165">
        <v>36</v>
      </c>
      <c r="Y8" s="228">
        <v>1</v>
      </c>
      <c r="Z8" s="165">
        <v>17</v>
      </c>
      <c r="AA8" s="223">
        <f t="shared" si="1"/>
        <v>0.2</v>
      </c>
      <c r="AB8" s="4"/>
      <c r="AC8" s="6"/>
      <c r="AD8" s="6"/>
      <c r="AE8" s="6"/>
      <c r="AF8" s="6"/>
      <c r="AG8" s="6"/>
      <c r="AH8" s="6"/>
      <c r="AI8" s="6"/>
      <c r="AJ8" s="12"/>
    </row>
    <row r="9" spans="1:64" ht="15" customHeight="1">
      <c r="P9" s="21"/>
      <c r="Q9" s="171">
        <f t="shared" ref="Q9:Q11" si="2">W9/(V8-X8)</f>
        <v>0.3888888888888889</v>
      </c>
      <c r="R9" s="114" t="s">
        <v>24</v>
      </c>
      <c r="S9" s="143"/>
      <c r="T9" s="143"/>
      <c r="U9" s="141"/>
      <c r="V9" s="165">
        <v>95</v>
      </c>
      <c r="W9" s="165">
        <v>14</v>
      </c>
      <c r="X9" s="165">
        <v>50</v>
      </c>
      <c r="Y9" s="228">
        <v>1</v>
      </c>
      <c r="Z9" s="165">
        <v>23</v>
      </c>
      <c r="AA9" s="223">
        <f t="shared" si="1"/>
        <v>6.6666666666666666E-2</v>
      </c>
      <c r="AB9" s="4"/>
      <c r="AC9" s="6"/>
      <c r="AD9" s="6"/>
      <c r="AE9" s="6"/>
      <c r="AF9" s="6"/>
      <c r="AG9" s="6"/>
      <c r="AH9" s="6"/>
      <c r="AI9" s="6"/>
      <c r="AJ9" s="12"/>
    </row>
    <row r="10" spans="1:64" ht="15" customHeight="1">
      <c r="P10" s="21"/>
      <c r="Q10" s="171">
        <f t="shared" si="2"/>
        <v>0.35555555555555557</v>
      </c>
      <c r="R10" s="114" t="s">
        <v>121</v>
      </c>
      <c r="S10" s="143"/>
      <c r="T10" s="143"/>
      <c r="U10" s="141"/>
      <c r="V10" s="165">
        <v>104</v>
      </c>
      <c r="W10" s="165">
        <v>16</v>
      </c>
      <c r="X10" s="165">
        <v>66</v>
      </c>
      <c r="Y10" s="228">
        <v>6</v>
      </c>
      <c r="Z10" s="165">
        <v>9</v>
      </c>
      <c r="AA10" s="223">
        <f t="shared" si="1"/>
        <v>0.27272727272727271</v>
      </c>
      <c r="AB10" s="4"/>
      <c r="AC10" s="6"/>
      <c r="AD10" s="6"/>
      <c r="AE10" s="6"/>
      <c r="AF10" s="6"/>
      <c r="AG10" s="6"/>
      <c r="AH10" s="6"/>
      <c r="AI10" s="6"/>
      <c r="AJ10" s="12"/>
    </row>
    <row r="11" spans="1:64" ht="15" customHeight="1">
      <c r="P11" s="21"/>
      <c r="Q11" s="171">
        <f t="shared" si="2"/>
        <v>0.63157894736842102</v>
      </c>
      <c r="R11" s="114" t="s">
        <v>553</v>
      </c>
      <c r="S11" s="143"/>
      <c r="T11" s="143"/>
      <c r="U11" s="141"/>
      <c r="V11" s="165">
        <v>117</v>
      </c>
      <c r="W11" s="165">
        <v>24</v>
      </c>
      <c r="X11" s="165">
        <v>90</v>
      </c>
      <c r="Y11" s="228">
        <v>4</v>
      </c>
      <c r="Z11" s="165">
        <v>13</v>
      </c>
      <c r="AA11" s="214"/>
      <c r="AB11" s="4"/>
      <c r="AC11" s="6"/>
      <c r="AD11" s="6"/>
      <c r="AE11" s="6"/>
      <c r="AF11" s="6"/>
      <c r="AG11" s="6"/>
      <c r="AH11" s="6"/>
      <c r="AI11" s="6"/>
      <c r="AJ11" s="12"/>
    </row>
    <row r="12" spans="1:64" ht="15" customHeight="1">
      <c r="P12" s="21"/>
      <c r="Q12" s="171"/>
      <c r="R12" s="114" t="s">
        <v>564</v>
      </c>
      <c r="S12" s="143"/>
      <c r="T12" s="143"/>
      <c r="U12" s="141"/>
      <c r="V12" s="165">
        <v>138</v>
      </c>
      <c r="W12" s="165">
        <v>24</v>
      </c>
      <c r="X12" s="165">
        <v>114</v>
      </c>
      <c r="Y12" s="228">
        <v>2</v>
      </c>
      <c r="Z12" s="165">
        <v>21</v>
      </c>
      <c r="AA12" s="214"/>
      <c r="AB12" s="4"/>
      <c r="AC12" s="6"/>
      <c r="AD12" s="6"/>
      <c r="AE12" s="6"/>
      <c r="AF12" s="6"/>
      <c r="AG12" s="6"/>
      <c r="AH12" s="6"/>
      <c r="AI12" s="6"/>
      <c r="AJ12" s="12"/>
    </row>
    <row r="13" spans="1:64" ht="15" customHeight="1">
      <c r="P13" s="21"/>
      <c r="Q13" s="171"/>
      <c r="R13" s="114" t="s">
        <v>565</v>
      </c>
      <c r="S13" s="143"/>
      <c r="T13" s="143"/>
      <c r="U13" s="141"/>
      <c r="V13" s="165">
        <v>140</v>
      </c>
      <c r="W13" s="165">
        <v>5</v>
      </c>
      <c r="X13" s="165">
        <v>119</v>
      </c>
      <c r="Y13" s="228">
        <v>1</v>
      </c>
      <c r="Z13" s="165">
        <v>2</v>
      </c>
      <c r="AA13" s="214"/>
      <c r="AB13" s="4"/>
      <c r="AC13" s="6"/>
      <c r="AD13" s="6"/>
      <c r="AE13" s="6"/>
      <c r="AF13" s="6"/>
      <c r="AG13" s="6"/>
      <c r="AH13" s="6"/>
      <c r="AI13" s="6"/>
      <c r="AJ13" s="12"/>
    </row>
    <row r="14" spans="1:64" ht="15" customHeight="1">
      <c r="P14" s="21"/>
      <c r="Q14" s="171"/>
      <c r="R14" s="114" t="s">
        <v>566</v>
      </c>
      <c r="S14" s="143"/>
      <c r="T14" s="143"/>
      <c r="U14" s="141"/>
      <c r="V14" s="165">
        <v>147</v>
      </c>
      <c r="W14" s="165">
        <v>5</v>
      </c>
      <c r="X14" s="165">
        <v>142</v>
      </c>
      <c r="Y14" s="228">
        <v>0</v>
      </c>
      <c r="Z14" s="165">
        <v>1</v>
      </c>
      <c r="AA14" s="214"/>
      <c r="AB14" s="4"/>
      <c r="AC14" s="6"/>
      <c r="AD14" s="6"/>
      <c r="AE14" s="6"/>
      <c r="AF14" s="6"/>
      <c r="AG14" s="6"/>
      <c r="AH14" s="6"/>
      <c r="AI14" s="6"/>
      <c r="AJ14" s="12"/>
    </row>
    <row r="15" spans="1:64" ht="15" customHeight="1">
      <c r="P15" s="21"/>
      <c r="Q15" s="171"/>
      <c r="R15" s="114"/>
      <c r="S15" s="143"/>
      <c r="T15" s="143"/>
      <c r="U15" s="141"/>
      <c r="V15" s="213"/>
      <c r="W15" s="115"/>
      <c r="X15" s="214"/>
      <c r="Y15" s="115"/>
      <c r="Z15" s="214"/>
      <c r="AA15" s="214"/>
      <c r="AB15" s="4"/>
      <c r="AC15" s="6"/>
      <c r="AD15" s="6"/>
      <c r="AE15" s="6"/>
      <c r="AF15" s="6"/>
      <c r="AG15" s="6"/>
      <c r="AH15" s="6"/>
      <c r="AI15" s="6"/>
      <c r="AJ15" s="12"/>
    </row>
    <row r="16" spans="1:64" ht="15" customHeight="1">
      <c r="P16" s="21"/>
      <c r="Q16" s="171"/>
      <c r="R16" s="114"/>
      <c r="S16" s="143"/>
      <c r="T16" s="143"/>
      <c r="U16" s="141"/>
      <c r="V16" s="213"/>
      <c r="W16" s="115"/>
      <c r="X16" s="214"/>
      <c r="Y16" s="115"/>
      <c r="Z16" s="214"/>
      <c r="AA16" s="214"/>
      <c r="AB16" s="4"/>
      <c r="AC16" s="6"/>
      <c r="AD16" s="6"/>
      <c r="AE16" s="6"/>
      <c r="AF16" s="6"/>
      <c r="AG16" s="6"/>
      <c r="AH16" s="6"/>
      <c r="AI16" s="6"/>
      <c r="AJ16" s="12"/>
    </row>
    <row r="17" spans="16:36" ht="15" customHeight="1">
      <c r="P17" s="21"/>
      <c r="Q17" s="171"/>
      <c r="R17" s="114"/>
      <c r="S17" s="143"/>
      <c r="T17" s="143"/>
      <c r="U17" s="141"/>
      <c r="V17" s="213"/>
      <c r="W17" s="115"/>
      <c r="X17" s="214"/>
      <c r="Y17" s="115"/>
      <c r="Z17" s="214"/>
      <c r="AA17" s="214"/>
      <c r="AB17" s="4"/>
      <c r="AC17" s="6"/>
      <c r="AD17" s="6"/>
      <c r="AE17" s="6"/>
      <c r="AF17" s="6"/>
      <c r="AG17" s="6"/>
      <c r="AH17" s="6"/>
      <c r="AI17" s="6"/>
      <c r="AJ17" s="12"/>
    </row>
    <row r="18" spans="16:36" ht="15" customHeight="1">
      <c r="P18" s="21"/>
      <c r="Q18" s="171"/>
      <c r="R18" s="114"/>
      <c r="S18" s="143"/>
      <c r="T18" s="143"/>
      <c r="U18" s="141"/>
      <c r="V18" s="213"/>
      <c r="W18" s="115"/>
      <c r="X18" s="214"/>
      <c r="Y18" s="115"/>
      <c r="Z18" s="214"/>
      <c r="AA18" s="214"/>
      <c r="AB18" s="4"/>
      <c r="AC18" s="6"/>
      <c r="AD18" s="6"/>
      <c r="AE18" s="6"/>
      <c r="AF18" s="6"/>
      <c r="AG18" s="6"/>
      <c r="AH18" s="6"/>
      <c r="AI18" s="6"/>
      <c r="AJ18" s="12"/>
    </row>
    <row r="19" spans="16:36" ht="15" customHeight="1">
      <c r="P19" s="21"/>
      <c r="Q19" s="171"/>
      <c r="R19" s="114"/>
      <c r="S19" s="143"/>
      <c r="T19" s="143"/>
      <c r="U19" s="141"/>
      <c r="V19" s="213"/>
      <c r="W19" s="115"/>
      <c r="X19" s="214"/>
      <c r="Y19" s="115"/>
      <c r="Z19" s="214"/>
      <c r="AA19" s="214"/>
      <c r="AB19" s="4"/>
      <c r="AC19" s="6"/>
      <c r="AD19" s="6"/>
      <c r="AE19" s="6"/>
      <c r="AF19" s="6"/>
      <c r="AG19" s="6"/>
      <c r="AH19" s="6"/>
      <c r="AI19" s="6"/>
      <c r="AJ19" s="12"/>
    </row>
    <row r="20" spans="16:36" ht="15" customHeight="1">
      <c r="P20" s="21"/>
      <c r="Q20" s="171"/>
      <c r="R20" s="114"/>
      <c r="S20" s="143"/>
      <c r="T20" s="143"/>
      <c r="U20" s="141"/>
      <c r="V20" s="213"/>
      <c r="W20" s="115"/>
      <c r="X20" s="214"/>
      <c r="Y20" s="115"/>
      <c r="Z20" s="214"/>
      <c r="AA20" s="214"/>
      <c r="AB20" s="4"/>
      <c r="AC20" s="6"/>
      <c r="AD20" s="6"/>
      <c r="AE20" s="6"/>
      <c r="AF20" s="6"/>
      <c r="AG20" s="6"/>
      <c r="AH20" s="6"/>
      <c r="AI20" s="6"/>
      <c r="AJ20" s="12"/>
    </row>
    <row r="21" spans="16:36" ht="15" customHeight="1">
      <c r="P21" s="21"/>
      <c r="Q21" s="171"/>
      <c r="R21" s="114"/>
      <c r="S21" s="143"/>
      <c r="T21" s="143"/>
      <c r="U21" s="141"/>
      <c r="V21" s="213"/>
      <c r="W21" s="115"/>
      <c r="X21" s="214"/>
      <c r="Y21" s="115"/>
      <c r="Z21" s="214"/>
      <c r="AA21" s="214"/>
      <c r="AB21" s="4"/>
      <c r="AC21" s="6"/>
      <c r="AD21" s="6"/>
      <c r="AE21" s="6"/>
      <c r="AF21" s="6"/>
      <c r="AG21" s="6"/>
      <c r="AH21" s="6"/>
      <c r="AI21" s="6"/>
      <c r="AJ21" s="12"/>
    </row>
    <row r="22" spans="16:36" ht="15" customHeight="1">
      <c r="P22" s="21"/>
      <c r="Q22" s="171"/>
      <c r="R22" s="114"/>
      <c r="S22" s="143"/>
      <c r="T22" s="143"/>
      <c r="U22" s="141"/>
      <c r="V22" s="213"/>
      <c r="W22" s="115"/>
      <c r="X22" s="214"/>
      <c r="Y22" s="115"/>
      <c r="Z22" s="214"/>
      <c r="AA22" s="214"/>
      <c r="AB22" s="4"/>
      <c r="AC22" s="6"/>
      <c r="AD22" s="6"/>
      <c r="AE22" s="6"/>
      <c r="AF22" s="6"/>
      <c r="AG22" s="6"/>
      <c r="AH22" s="6"/>
      <c r="AI22" s="6"/>
      <c r="AJ22" s="12"/>
    </row>
    <row r="23" spans="16:36" ht="15" customHeight="1">
      <c r="P23" s="21"/>
      <c r="Q23" s="171"/>
      <c r="R23" s="114"/>
      <c r="S23" s="143"/>
      <c r="T23" s="143"/>
      <c r="U23" s="141"/>
      <c r="V23" s="213"/>
      <c r="W23" s="115"/>
      <c r="X23" s="214"/>
      <c r="Y23" s="115"/>
      <c r="Z23" s="214"/>
      <c r="AA23" s="214"/>
      <c r="AB23" s="4"/>
      <c r="AC23" s="6"/>
      <c r="AD23" s="6"/>
      <c r="AE23" s="6"/>
      <c r="AF23" s="6"/>
      <c r="AG23" s="6"/>
      <c r="AH23" s="6"/>
      <c r="AI23" s="6"/>
      <c r="AJ23" s="12"/>
    </row>
    <row r="24" spans="16:36" ht="15" customHeight="1">
      <c r="P24" s="21"/>
      <c r="Q24" s="171"/>
      <c r="R24" s="114"/>
      <c r="S24" s="143"/>
      <c r="T24" s="143"/>
      <c r="U24" s="141"/>
      <c r="V24" s="213"/>
      <c r="W24" s="115"/>
      <c r="X24" s="214"/>
      <c r="Y24" s="115"/>
      <c r="Z24" s="214"/>
      <c r="AA24" s="214"/>
      <c r="AB24" s="4"/>
      <c r="AC24" s="6"/>
      <c r="AD24" s="6"/>
      <c r="AE24" s="6"/>
      <c r="AF24" s="6"/>
      <c r="AG24" s="6"/>
      <c r="AH24" s="6"/>
      <c r="AI24" s="6"/>
      <c r="AJ24" s="12"/>
    </row>
    <row r="25" spans="16:36" ht="15" customHeight="1">
      <c r="P25" s="21"/>
      <c r="Q25" s="171"/>
      <c r="R25" s="114"/>
      <c r="S25" s="143"/>
      <c r="T25" s="143"/>
      <c r="U25" s="141"/>
      <c r="V25" s="213"/>
      <c r="W25" s="115"/>
      <c r="X25" s="214"/>
      <c r="Y25" s="115"/>
      <c r="Z25" s="214"/>
      <c r="AA25" s="214"/>
      <c r="AB25" s="4"/>
      <c r="AC25" s="6"/>
      <c r="AD25" s="6"/>
      <c r="AE25" s="6"/>
      <c r="AF25" s="6"/>
      <c r="AG25" s="6"/>
      <c r="AH25" s="6"/>
      <c r="AI25" s="6"/>
      <c r="AJ25" s="12"/>
    </row>
    <row r="26" spans="16:36" ht="15" customHeight="1">
      <c r="P26" s="21"/>
      <c r="Q26" s="171"/>
      <c r="R26" s="114"/>
      <c r="S26" s="143"/>
      <c r="T26" s="143"/>
      <c r="U26" s="141"/>
      <c r="V26" s="213"/>
      <c r="W26" s="115"/>
      <c r="X26" s="214"/>
      <c r="Y26" s="115"/>
      <c r="Z26" s="214"/>
      <c r="AA26" s="214"/>
      <c r="AB26" s="4"/>
      <c r="AC26" s="6"/>
      <c r="AD26" s="6"/>
      <c r="AE26" s="6"/>
      <c r="AF26" s="6"/>
      <c r="AG26" s="6"/>
      <c r="AH26" s="6"/>
      <c r="AI26" s="6"/>
      <c r="AJ26" s="12"/>
    </row>
    <row r="27" spans="16:36" ht="15" customHeight="1">
      <c r="P27" s="21"/>
      <c r="Q27" s="171"/>
      <c r="R27" s="114"/>
      <c r="S27" s="143"/>
      <c r="T27" s="143"/>
      <c r="U27" s="141"/>
      <c r="V27" s="213"/>
      <c r="W27" s="115"/>
      <c r="X27" s="214"/>
      <c r="Y27" s="115"/>
      <c r="Z27" s="214"/>
      <c r="AA27" s="214"/>
      <c r="AB27" s="4"/>
      <c r="AC27" s="6"/>
      <c r="AD27" s="6"/>
      <c r="AE27" s="6"/>
      <c r="AF27" s="6"/>
      <c r="AG27" s="6"/>
      <c r="AH27" s="6"/>
      <c r="AI27" s="6"/>
      <c r="AJ27" s="12"/>
    </row>
    <row r="28" spans="16:36" ht="15" customHeight="1">
      <c r="P28" s="21"/>
      <c r="Q28" s="171"/>
      <c r="R28" s="114"/>
      <c r="S28" s="143"/>
      <c r="T28" s="143"/>
      <c r="U28" s="141"/>
      <c r="V28" s="213"/>
      <c r="W28" s="115"/>
      <c r="X28" s="214"/>
      <c r="Y28" s="115"/>
      <c r="Z28" s="214"/>
      <c r="AA28" s="214"/>
      <c r="AB28" s="4"/>
      <c r="AC28" s="6"/>
      <c r="AD28" s="6"/>
      <c r="AE28" s="6"/>
      <c r="AF28" s="6"/>
      <c r="AG28" s="6"/>
      <c r="AH28" s="6"/>
      <c r="AI28" s="6"/>
      <c r="AJ28" s="12"/>
    </row>
    <row r="29" spans="16:36" ht="15" customHeight="1">
      <c r="P29" s="21"/>
      <c r="Q29" s="171"/>
      <c r="R29" s="114"/>
      <c r="S29" s="143"/>
      <c r="T29" s="143"/>
      <c r="U29" s="141"/>
      <c r="V29" s="213"/>
      <c r="W29" s="115"/>
      <c r="X29" s="214"/>
      <c r="Y29" s="115"/>
      <c r="Z29" s="214"/>
      <c r="AA29" s="214"/>
      <c r="AB29" s="4"/>
      <c r="AC29" s="6"/>
      <c r="AD29" s="6"/>
      <c r="AE29" s="6"/>
      <c r="AF29" s="6"/>
      <c r="AG29" s="6"/>
      <c r="AH29" s="6"/>
      <c r="AI29" s="6"/>
      <c r="AJ29" s="12"/>
    </row>
    <row r="30" spans="16:36" ht="15" customHeight="1">
      <c r="P30" s="21"/>
      <c r="Q30" s="171"/>
      <c r="R30" s="114"/>
      <c r="S30" s="143"/>
      <c r="T30" s="143"/>
      <c r="U30" s="141"/>
      <c r="V30" s="213"/>
      <c r="W30" s="115"/>
      <c r="X30" s="214"/>
      <c r="Y30" s="115"/>
      <c r="Z30" s="214"/>
      <c r="AA30" s="214"/>
      <c r="AB30" s="4"/>
      <c r="AC30" s="6"/>
      <c r="AD30" s="6"/>
      <c r="AE30" s="6"/>
      <c r="AF30" s="6"/>
      <c r="AG30" s="6"/>
      <c r="AH30" s="6"/>
      <c r="AI30" s="6"/>
      <c r="AJ30" s="12"/>
    </row>
    <row r="31" spans="16:36" ht="15" customHeight="1">
      <c r="P31" s="21"/>
      <c r="Q31" s="215"/>
      <c r="R31" s="114"/>
      <c r="S31" s="143"/>
      <c r="T31" s="143"/>
      <c r="U31" s="141"/>
      <c r="V31" s="213"/>
      <c r="W31" s="115"/>
      <c r="X31" s="214"/>
      <c r="Y31" s="115"/>
      <c r="Z31" s="214"/>
      <c r="AA31" s="214"/>
      <c r="AB31" s="4"/>
      <c r="AC31" s="6"/>
      <c r="AD31" s="6"/>
      <c r="AE31" s="6"/>
      <c r="AF31" s="6"/>
      <c r="AG31" s="6"/>
      <c r="AH31" s="6"/>
      <c r="AI31" s="6"/>
      <c r="AJ31" s="12"/>
    </row>
    <row r="32" spans="16:36" ht="15" customHeight="1" thickBot="1">
      <c r="P32" s="13"/>
      <c r="Q32" s="14"/>
      <c r="R32" s="216" t="s">
        <v>203</v>
      </c>
      <c r="S32" s="217">
        <f>SUM(S3:S31)/22</f>
        <v>0.11205287779362778</v>
      </c>
      <c r="T32" s="217">
        <f>SUM(T3:T31)/22</f>
        <v>7.2014410547294183E-2</v>
      </c>
      <c r="U32" s="218">
        <f>SUM(U3:U31)/27</f>
        <v>44.992063492063487</v>
      </c>
      <c r="V32" s="218"/>
      <c r="W32" s="90"/>
      <c r="X32" s="90"/>
      <c r="Y32" s="90">
        <f>SUM(Y3:Y31)</f>
        <v>19</v>
      </c>
      <c r="Z32" s="90"/>
      <c r="AA32" s="90"/>
      <c r="AB32" s="16" t="e">
        <f t="shared" ref="AB32:AJ32" si="3">SUM(AB3:AB31)</f>
        <v>#REF!</v>
      </c>
      <c r="AC32" s="15" t="e">
        <f t="shared" si="3"/>
        <v>#REF!</v>
      </c>
      <c r="AD32" s="15" t="e">
        <f t="shared" si="3"/>
        <v>#REF!</v>
      </c>
      <c r="AE32" s="15" t="e">
        <f t="shared" si="3"/>
        <v>#REF!</v>
      </c>
      <c r="AF32" s="15" t="e">
        <f t="shared" si="3"/>
        <v>#REF!</v>
      </c>
      <c r="AG32" s="15" t="e">
        <f t="shared" si="3"/>
        <v>#REF!</v>
      </c>
      <c r="AH32" s="15" t="e">
        <f t="shared" si="3"/>
        <v>#REF!</v>
      </c>
      <c r="AI32" s="15" t="e">
        <f t="shared" si="3"/>
        <v>#REF!</v>
      </c>
      <c r="AJ32" s="17" t="e">
        <f t="shared" si="3"/>
        <v>#REF!</v>
      </c>
    </row>
    <row r="33" spans="16:42" ht="15" customHeight="1" thickBot="1">
      <c r="P33" s="1"/>
      <c r="Q33" s="91"/>
      <c r="R33" s="142"/>
      <c r="S33"/>
      <c r="T33"/>
    </row>
    <row r="34" spans="16:42" ht="27" customHeight="1">
      <c r="P34" s="1"/>
      <c r="Q34" s="208" t="s">
        <v>348</v>
      </c>
      <c r="R34" s="191"/>
      <c r="S34" s="192" t="s">
        <v>346</v>
      </c>
      <c r="T34" s="193" t="s">
        <v>101</v>
      </c>
      <c r="U34" s="193" t="s">
        <v>98</v>
      </c>
      <c r="V34" s="193" t="s">
        <v>99</v>
      </c>
      <c r="W34" s="193" t="s">
        <v>104</v>
      </c>
      <c r="X34" s="194" t="s">
        <v>345</v>
      </c>
      <c r="AD34" s="2"/>
    </row>
    <row r="35" spans="16:42" ht="15" customHeight="1" thickBot="1">
      <c r="P35" s="1"/>
      <c r="Q35" s="195" t="s">
        <v>15</v>
      </c>
      <c r="R35" s="2"/>
      <c r="S35" s="156" t="str">
        <f>Q56</f>
        <v>短视频</v>
      </c>
      <c r="T35" s="6" t="e">
        <f>SUMPRODUCT((Aphone原始数据!#REF!:Aphone原始数据!#REF!=P3)*(Aphone原始数据!#REF!:Aphone原始数据!#REF!="短视频")*(Aphone原始数据!#REF!:Aphone原始数据!#REF!="Highest"))</f>
        <v>#REF!</v>
      </c>
      <c r="U35" s="6" t="e">
        <f>SUMPRODUCT((Aphone原始数据!#REF!:Aphone原始数据!#REF!=P3)*(Aphone原始数据!#REF!:Aphone原始数据!#REF!="短视频")*(Aphone原始数据!#REF!:Aphone原始数据!#REF!="High"))</f>
        <v>#REF!</v>
      </c>
      <c r="V35" s="6" t="e">
        <f>SUMPRODUCT((Aphone原始数据!#REF!:Aphone原始数据!#REF!=P3)*(Aphone原始数据!#REF!:Aphone原始数据!#REF!="短视频")*(Aphone原始数据!#REF!:Aphone原始数据!#REF!="Medium"))</f>
        <v>#REF!</v>
      </c>
      <c r="W35" s="6" t="e">
        <f>SUMPRODUCT((Aphone原始数据!#REF!:Aphone原始数据!#REF!=P3)*(Aphone原始数据!#REF!:Aphone原始数据!#REF!="短视频")*(Aphone原始数据!#REF!:Aphone原始数据!#REF!="Low"))</f>
        <v>#REF!</v>
      </c>
      <c r="X35" s="196" t="e">
        <f t="shared" ref="X35:X52" si="4">SUM(T35:W35)</f>
        <v>#REF!</v>
      </c>
      <c r="AD35" s="8"/>
    </row>
    <row r="36" spans="16:42" ht="15" customHeight="1" thickBot="1">
      <c r="P36" s="1"/>
      <c r="Q36" s="182" t="s">
        <v>332</v>
      </c>
      <c r="R36" s="179" t="e">
        <f>SUMPRODUCT((Aphone原始数据!#REF!:Aphone原始数据!#REF!=P3)*(Aphone原始数据!#REF!:Aphone原始数据!#REF!=Q36))</f>
        <v>#REF!</v>
      </c>
      <c r="S36" s="156" t="str">
        <f>Q36</f>
        <v>数据产品</v>
      </c>
      <c r="T36" s="6" t="e">
        <f>SUMPRODUCT((Aphone原始数据!#REF!:Aphone原始数据!#REF!=P3)*(Aphone原始数据!#REF!:Aphone原始数据!#REF!="数据产品")*(Aphone原始数据!#REF!:Aphone原始数据!#REF!="Highest"))</f>
        <v>#REF!</v>
      </c>
      <c r="U36" s="6" t="e">
        <f>SUMPRODUCT((Aphone原始数据!#REF!:Aphone原始数据!#REF!=P3)*(Aphone原始数据!#REF!:Aphone原始数据!#REF!="数据产品")*(Aphone原始数据!#REF!:Aphone原始数据!#REF!="High"))</f>
        <v>#REF!</v>
      </c>
      <c r="V36" s="6" t="e">
        <f>SUMPRODUCT((Aphone原始数据!#REF!:Aphone原始数据!#REF!=P3)*(Aphone原始数据!#REF!:Aphone原始数据!#REF!="数据产品")*(Aphone原始数据!#REF!:Aphone原始数据!#REF!="Medium"))</f>
        <v>#REF!</v>
      </c>
      <c r="W36" s="6" t="e">
        <f>SUMPRODUCT((Aphone原始数据!#REF!:Aphone原始数据!#REF!=P3)*(Aphone原始数据!#REF!:Aphone原始数据!#REF!="数据产品")*(Aphone原始数据!#REF!:Aphone原始数据!#REF!="Low"))</f>
        <v>#REF!</v>
      </c>
      <c r="X36" s="196" t="e">
        <f t="shared" si="4"/>
        <v>#REF!</v>
      </c>
      <c r="Z36" s="209" t="s">
        <v>347</v>
      </c>
      <c r="AA36" s="221"/>
      <c r="AB36" s="9"/>
      <c r="AC36" s="9"/>
      <c r="AD36" s="9"/>
      <c r="AE36" s="9"/>
      <c r="AF36" s="9"/>
      <c r="AG36" s="9"/>
      <c r="AH36" s="9"/>
      <c r="AI36" s="9"/>
      <c r="AJ36" s="9"/>
      <c r="AK36" s="9"/>
      <c r="AL36" s="9"/>
      <c r="AM36" s="9"/>
      <c r="AN36" s="9"/>
      <c r="AO36" s="9"/>
      <c r="AP36" s="7"/>
    </row>
    <row r="37" spans="16:42" ht="15" customHeight="1" thickBot="1">
      <c r="P37" s="1"/>
      <c r="Q37" s="183" t="s">
        <v>340</v>
      </c>
      <c r="R37" s="179" t="e">
        <f>SUMPRODUCT((Aphone原始数据!#REF!:Aphone原始数据!#REF!=P3)*(Aphone原始数据!#REF!:Aphone原始数据!#REF!=Q37))</f>
        <v>#REF!</v>
      </c>
      <c r="S37" s="156" t="str">
        <f>Q43</f>
        <v>会员产品</v>
      </c>
      <c r="T37" s="6" t="e">
        <f>SUMPRODUCT((Aphone原始数据!#REF!:Aphone原始数据!#REF!=P3)*(Aphone原始数据!#REF!:Aphone原始数据!#REF!="会员产品")*(Aphone原始数据!#REF!:Aphone原始数据!#REF!="Highest"))</f>
        <v>#REF!</v>
      </c>
      <c r="U37" s="6" t="e">
        <f>SUMPRODUCT((Aphone原始数据!#REF!:Aphone原始数据!#REF!=P3)*(Aphone原始数据!#REF!:Aphone原始数据!#REF!="会员产品")*(Aphone原始数据!#REF!:Aphone原始数据!#REF!="High"))</f>
        <v>#REF!</v>
      </c>
      <c r="V37" s="6" t="e">
        <f>SUMPRODUCT((Aphone原始数据!#REF!:Aphone原始数据!#REF!=P3)*(Aphone原始数据!#REF!:Aphone原始数据!#REF!="会员产品")*(Aphone原始数据!#REF!:Aphone原始数据!#REF!="Medium"))</f>
        <v>#REF!</v>
      </c>
      <c r="W37" s="6" t="e">
        <f>SUMPRODUCT((Aphone原始数据!#REF!:Aphone原始数据!#REF!=P3)*(Aphone原始数据!#REF!:Aphone原始数据!#REF!="会员产品")*(Aphone原始数据!#REF!:Aphone原始数据!#REF!="Low"))</f>
        <v>#REF!</v>
      </c>
      <c r="X37" s="196" t="e">
        <f t="shared" si="4"/>
        <v>#REF!</v>
      </c>
      <c r="Z37" s="190">
        <v>0</v>
      </c>
      <c r="AA37" s="188">
        <v>1</v>
      </c>
      <c r="AB37" s="188">
        <v>2</v>
      </c>
      <c r="AC37" s="188">
        <v>4</v>
      </c>
      <c r="AD37" s="188">
        <v>6</v>
      </c>
      <c r="AE37" s="188">
        <v>7</v>
      </c>
      <c r="AF37" s="188">
        <v>8</v>
      </c>
      <c r="AG37" s="188">
        <v>11</v>
      </c>
      <c r="AH37" s="188">
        <v>9</v>
      </c>
      <c r="AI37" s="188">
        <v>10</v>
      </c>
      <c r="AJ37" s="188">
        <v>12</v>
      </c>
      <c r="AK37" s="188">
        <v>13</v>
      </c>
      <c r="AL37" s="188">
        <v>14</v>
      </c>
      <c r="AM37" s="189">
        <v>15</v>
      </c>
    </row>
    <row r="38" spans="16:42" ht="15" customHeight="1" thickBot="1">
      <c r="P38" s="1"/>
      <c r="Q38" s="184" t="s">
        <v>66</v>
      </c>
      <c r="R38" s="179" t="e">
        <f>SUMPRODUCT((Aphone原始数据!#REF!:Aphone原始数据!#REF!=P3)*(Aphone原始数据!#REF!:Aphone原始数据!#REF!=Q38))</f>
        <v>#REF!</v>
      </c>
      <c r="S38" s="156" t="str">
        <f>Q52</f>
        <v>点播产品</v>
      </c>
      <c r="T38" s="6" t="e">
        <f>SUMPRODUCT((Aphone原始数据!#REF!:Aphone原始数据!#REF!=P3)*(Aphone原始数据!#REF!:Aphone原始数据!#REF!="点播产品")*(Aphone原始数据!#REF!:Aphone原始数据!#REF!="Highest"))</f>
        <v>#REF!</v>
      </c>
      <c r="U38" s="6" t="e">
        <f>SUMPRODUCT((Aphone原始数据!#REF!:Aphone原始数据!#REF!=P3)*(Aphone原始数据!#REF!:Aphone原始数据!#REF!="点播产品")*(Aphone原始数据!#REF!:Aphone原始数据!#REF!="High"))</f>
        <v>#REF!</v>
      </c>
      <c r="V38" s="6" t="e">
        <f>SUMPRODUCT((Aphone原始数据!#REF!:Aphone原始数据!#REF!=P3)*(Aphone原始数据!#REF!:Aphone原始数据!#REF!="点播产品")*(Aphone原始数据!#REF!:Aphone原始数据!#REF!="Medium"))</f>
        <v>#REF!</v>
      </c>
      <c r="W38" s="6" t="e">
        <f>SUMPRODUCT((Aphone原始数据!#REF!:Aphone原始数据!#REF!=P3)*(Aphone原始数据!#REF!:Aphone原始数据!#REF!="点播产品")*(Aphone原始数据!#REF!:Aphone原始数据!#REF!="Low"))</f>
        <v>#REF!</v>
      </c>
      <c r="X38" s="196" t="e">
        <f t="shared" si="4"/>
        <v>#REF!</v>
      </c>
      <c r="Z38" s="27" t="s">
        <v>156</v>
      </c>
      <c r="AA38" s="178" t="s">
        <v>160</v>
      </c>
      <c r="AB38" s="178" t="s">
        <v>162</v>
      </c>
      <c r="AC38" s="178" t="s">
        <v>161</v>
      </c>
      <c r="AD38" s="178" t="s">
        <v>164</v>
      </c>
      <c r="AE38" s="178" t="s">
        <v>163</v>
      </c>
      <c r="AF38" s="178" t="s">
        <v>300</v>
      </c>
      <c r="AG38" s="178" t="s">
        <v>370</v>
      </c>
      <c r="AH38" s="178" t="s">
        <v>333</v>
      </c>
      <c r="AI38" s="178" t="s">
        <v>334</v>
      </c>
      <c r="AJ38" s="178" t="s">
        <v>157</v>
      </c>
      <c r="AK38" s="178" t="s">
        <v>371</v>
      </c>
      <c r="AL38" s="178" t="s">
        <v>158</v>
      </c>
      <c r="AM38" s="178" t="s">
        <v>159</v>
      </c>
    </row>
    <row r="39" spans="16:42" ht="15" customHeight="1" thickBot="1">
      <c r="P39" s="1"/>
      <c r="Q39" s="183" t="s">
        <v>68</v>
      </c>
      <c r="R39" s="179" t="e">
        <f>SUMPRODUCT((Aphone原始数据!#REF!:Aphone原始数据!#REF!=P3)*(Aphone原始数据!#REF!:Aphone原始数据!#REF!=Q39))</f>
        <v>#REF!</v>
      </c>
      <c r="S39" s="156" t="str">
        <f>Q47</f>
        <v>片库产品</v>
      </c>
      <c r="T39" s="6" t="e">
        <f>SUMPRODUCT((Aphone原始数据!#REF!:Aphone原始数据!#REF!=P3)*(Aphone原始数据!#REF!:Aphone原始数据!#REF!="片库产品")*(Aphone原始数据!#REF!:Aphone原始数据!#REF!="Highest"))</f>
        <v>#REF!</v>
      </c>
      <c r="U39" s="6" t="e">
        <f>SUMPRODUCT((Aphone原始数据!#REF!:Aphone原始数据!#REF!=P3)*(Aphone原始数据!#REF!:Aphone原始数据!#REF!="片库产品")*(Aphone原始数据!#REF!:Aphone原始数据!#REF!="High"))</f>
        <v>#REF!</v>
      </c>
      <c r="V39" s="6" t="e">
        <f>SUMPRODUCT((Aphone原始数据!#REF!:Aphone原始数据!#REF!=P3)*(Aphone原始数据!#REF!:Aphone原始数据!#REF!="片库产品")*(Aphone原始数据!#REF!:Aphone原始数据!#REF!="Medium"))</f>
        <v>#REF!</v>
      </c>
      <c r="W39" s="6" t="e">
        <f>SUMPRODUCT((Aphone原始数据!#REF!:Aphone原始数据!#REF!=P3)*(Aphone原始数据!#REF!:Aphone原始数据!#REF!="片库产品")*(Aphone原始数据!#REF!:Aphone原始数据!#REF!="Low"))</f>
        <v>#REF!</v>
      </c>
      <c r="X39" s="196" t="e">
        <f t="shared" si="4"/>
        <v>#REF!</v>
      </c>
      <c r="Z39" s="20">
        <v>54</v>
      </c>
      <c r="AA39" s="26">
        <v>12</v>
      </c>
      <c r="AB39" s="15">
        <v>1</v>
      </c>
      <c r="AC39" s="15">
        <v>14</v>
      </c>
      <c r="AD39" s="15">
        <v>1</v>
      </c>
      <c r="AE39" s="15">
        <v>1</v>
      </c>
      <c r="AF39" s="15" t="e">
        <f>COUNTIF(Aphone原始数据!#REF!:Aphone原始数据!#REF!,AF37)</f>
        <v>#REF!</v>
      </c>
      <c r="AG39" s="15" t="e">
        <f>COUNTIF(Aphone原始数据!#REF!:Aphone原始数据!#REF!,AG37)</f>
        <v>#REF!</v>
      </c>
      <c r="AH39" s="15" t="e">
        <f>COUNTIF(Aphone原始数据!#REF!:Aphone原始数据!#REF!,AH37)</f>
        <v>#REF!</v>
      </c>
      <c r="AI39" s="15" t="e">
        <f>COUNTIF(Aphone原始数据!#REF!:Aphone原始数据!#REF!,AI37)</f>
        <v>#REF!</v>
      </c>
      <c r="AJ39" s="15" t="e">
        <f>COUNTIF(Aphone原始数据!#REF!:Aphone原始数据!#REF!,AJ37)</f>
        <v>#REF!</v>
      </c>
      <c r="AK39" s="15" t="e">
        <f>COUNTIF(Aphone原始数据!#REF!:Aphone原始数据!#REF!,AK37)</f>
        <v>#REF!</v>
      </c>
      <c r="AL39" s="15" t="e">
        <f>COUNTIF(Aphone原始数据!#REF!:Aphone原始数据!#REF!,AL37)</f>
        <v>#REF!</v>
      </c>
      <c r="AM39" s="17" t="e">
        <f>COUNTIF(Aphone原始数据!#REF!:Aphone原始数据!#REF!,AM37)</f>
        <v>#REF!</v>
      </c>
    </row>
    <row r="40" spans="16:42" ht="15" customHeight="1">
      <c r="P40" s="1"/>
      <c r="Q40" s="183" t="s">
        <v>79</v>
      </c>
      <c r="R40" s="180" t="e">
        <f>SUMPRODUCT((Aphone原始数据!#REF!:Aphone原始数据!#REF!=P3)*(Aphone原始数据!#REF!:Aphone原始数据!#REF!=Q40))</f>
        <v>#REF!</v>
      </c>
      <c r="S40" s="156" t="str">
        <f>Q38</f>
        <v>个人产品</v>
      </c>
      <c r="T40" s="6" t="e">
        <f>SUMPRODUCT((Aphone原始数据!#REF!:Aphone原始数据!#REF!=P3)*(Aphone原始数据!#REF!:Aphone原始数据!#REF!="个人产品")*(Aphone原始数据!#REF!:Aphone原始数据!#REF!="Highest"))</f>
        <v>#REF!</v>
      </c>
      <c r="U40" s="6" t="e">
        <f>SUMPRODUCT((Aphone原始数据!#REF!:Aphone原始数据!#REF!=P3)*(Aphone原始数据!#REF!:Aphone原始数据!#REF!="个人产品")*(Aphone原始数据!#REF!:Aphone原始数据!#REF!="High"))</f>
        <v>#REF!</v>
      </c>
      <c r="V40" s="6" t="e">
        <f>SUMPRODUCT((Aphone原始数据!#REF!:Aphone原始数据!#REF!=P3)*(Aphone原始数据!#REF!:Aphone原始数据!#REF!="个人产品")*(Aphone原始数据!#REF!:Aphone原始数据!#REF!="Medium"))</f>
        <v>#REF!</v>
      </c>
      <c r="W40" s="6" t="e">
        <f>SUMPRODUCT((Aphone原始数据!#REF!:Aphone原始数据!#REF!=P3)*(Aphone原始数据!#REF!:Aphone原始数据!#REF!="个人产品")*(Aphone原始数据!#REF!:Aphone原始数据!#REF!="Low"))</f>
        <v>#REF!</v>
      </c>
      <c r="X40" s="196" t="e">
        <f t="shared" si="4"/>
        <v>#REF!</v>
      </c>
      <c r="AD40" s="3"/>
    </row>
    <row r="41" spans="16:42" ht="15" customHeight="1">
      <c r="P41" s="1"/>
      <c r="Q41" s="183" t="s">
        <v>330</v>
      </c>
      <c r="R41" s="180" t="e">
        <f>SUMPRODUCT((Aphone原始数据!#REF!:Aphone原始数据!#REF!=P3)*(Aphone原始数据!#REF!:Aphone原始数据!#REF!=Q41))</f>
        <v>#REF!</v>
      </c>
      <c r="S41" s="156" t="str">
        <f>Q58</f>
        <v>频道产品</v>
      </c>
      <c r="T41" s="6" t="e">
        <f>SUMPRODUCT((Aphone原始数据!#REF!:Aphone原始数据!#REF!=P3)*(Aphone原始数据!#REF!:Aphone原始数据!#REF!="频道产品")*(Aphone原始数据!#REF!:Aphone原始数据!#REF!="Highest"))</f>
        <v>#REF!</v>
      </c>
      <c r="U41" s="6" t="e">
        <f>SUMPRODUCT((Aphone原始数据!#REF!:Aphone原始数据!#REF!=P3)*(Aphone原始数据!#REF!:Aphone原始数据!#REF!="频道产品")*(Aphone原始数据!#REF!:Aphone原始数据!#REF!="High"))</f>
        <v>#REF!</v>
      </c>
      <c r="V41" s="6" t="e">
        <f>SUMPRODUCT((Aphone原始数据!#REF!:Aphone原始数据!#REF!=P3)*(Aphone原始数据!#REF!:Aphone原始数据!#REF!="频道产品")*(Aphone原始数据!#REF!:Aphone原始数据!#REF!="Medium"))</f>
        <v>#REF!</v>
      </c>
      <c r="W41" s="6" t="e">
        <f>SUMPRODUCT((Aphone原始数据!#REF!:Aphone原始数据!#REF!=P3)*(Aphone原始数据!#REF!:Aphone原始数据!#REF!="频道产品")*(Aphone原始数据!#REF!:Aphone原始数据!#REF!="Low"))</f>
        <v>#REF!</v>
      </c>
      <c r="X41" s="196" t="e">
        <f t="shared" si="4"/>
        <v>#REF!</v>
      </c>
      <c r="AD41" s="3"/>
    </row>
    <row r="42" spans="16:42" ht="15" customHeight="1">
      <c r="P42" s="1"/>
      <c r="Q42" s="183" t="s">
        <v>76</v>
      </c>
      <c r="R42" s="180" t="e">
        <f>SUMPRODUCT((Aphone原始数据!#REF!:Aphone原始数据!#REF!=P3)*(Aphone原始数据!#REF!:Aphone原始数据!#REF!=Q42))</f>
        <v>#REF!</v>
      </c>
      <c r="S42" s="156" t="str">
        <f>Q41</f>
        <v>android特性相关</v>
      </c>
      <c r="T42" s="6" t="e">
        <f>SUMPRODUCT((Aphone原始数据!#REF!:Aphone原始数据!#REF!=P3)*(Aphone原始数据!#REF!:Aphone原始数据!#REF!="android特性相关")*(Aphone原始数据!#REF!:Aphone原始数据!#REF!="Highest"))</f>
        <v>#REF!</v>
      </c>
      <c r="U42" s="6" t="e">
        <f>SUMPRODUCT((Aphone原始数据!#REF!:Aphone原始数据!#REF!=P3)*(Aphone原始数据!#REF!:Aphone原始数据!#REF!="android特性相关")*(Aphone原始数据!#REF!:Aphone原始数据!#REF!="High"))</f>
        <v>#REF!</v>
      </c>
      <c r="V42" s="6" t="e">
        <f>SUMPRODUCT((Aphone原始数据!#REF!:Aphone原始数据!#REF!=P3)*(Aphone原始数据!#REF!:Aphone原始数据!#REF!="android特性相关")*(Aphone原始数据!#REF!:Aphone原始数据!#REF!="Medium"))</f>
        <v>#REF!</v>
      </c>
      <c r="W42" s="6" t="e">
        <f>SUMPRODUCT((Aphone原始数据!#REF!:Aphone原始数据!#REF!=P3)*(Aphone原始数据!#REF!:Aphone原始数据!#REF!="android特性相关")*(Aphone原始数据!#REF!:Aphone原始数据!#REF!="Low"))</f>
        <v>#REF!</v>
      </c>
      <c r="X42" s="196" t="e">
        <f t="shared" si="4"/>
        <v>#REF!</v>
      </c>
      <c r="Z42">
        <f>COUNTIF(项目总体情况!A:M,0)</f>
        <v>14</v>
      </c>
    </row>
    <row r="43" spans="16:42" ht="15" customHeight="1">
      <c r="P43" s="1"/>
      <c r="Q43" s="184" t="s">
        <v>169</v>
      </c>
      <c r="R43" s="180" t="e">
        <f>SUMPRODUCT((Aphone原始数据!#REF!:Aphone原始数据!#REF!=P3)*(Aphone原始数据!#REF!:Aphone原始数据!#REF!=Q43))</f>
        <v>#REF!</v>
      </c>
      <c r="S43" s="156" t="str">
        <f>Q42</f>
        <v>直播产品</v>
      </c>
      <c r="T43" s="6" t="e">
        <f>SUMPRODUCT((Aphone原始数据!#REF!:Aphone原始数据!#REF!=P3)*(Aphone原始数据!#REF!:Aphone原始数据!#REF!="直播产品")*(Aphone原始数据!#REF!:Aphone原始数据!#REF!="Highest"))</f>
        <v>#REF!</v>
      </c>
      <c r="U43" s="6" t="e">
        <f>SUMPRODUCT((Aphone原始数据!#REF!:Aphone原始数据!#REF!=P3)*(Aphone原始数据!#REF!:Aphone原始数据!#REF!="直播产品")*(Aphone原始数据!#REF!:Aphone原始数据!#REF!="High"))</f>
        <v>#REF!</v>
      </c>
      <c r="V43" s="6" t="e">
        <f>SUMPRODUCT((Aphone原始数据!#REF!:Aphone原始数据!#REF!=P3)*(Aphone原始数据!#REF!:Aphone原始数据!#REF!="直播产品")*(Aphone原始数据!#REF!:Aphone原始数据!#REF!="Medium"))</f>
        <v>#REF!</v>
      </c>
      <c r="W43" s="6" t="e">
        <f>SUMPRODUCT((Aphone原始数据!#REF!:Aphone原始数据!#REF!=P3)*(Aphone原始数据!#REF!:Aphone原始数据!#REF!="直播产品")*(Aphone原始数据!#REF!:Aphone原始数据!#REF!="Low"))</f>
        <v>#REF!</v>
      </c>
      <c r="X43" s="196" t="e">
        <f t="shared" si="4"/>
        <v>#REF!</v>
      </c>
    </row>
    <row r="44" spans="16:42" ht="15" customHeight="1">
      <c r="P44" s="1"/>
      <c r="Q44" s="184" t="s">
        <v>331</v>
      </c>
      <c r="R44" s="180" t="e">
        <f>SUMPRODUCT((Aphone原始数据!#REF!:Aphone原始数据!#REF!=P3)*(Aphone原始数据!#REF!:Aphone原始数据!#REF!=Q44))</f>
        <v>#REF!</v>
      </c>
      <c r="S44" s="156" t="str">
        <f>Q53</f>
        <v>片库产品</v>
      </c>
      <c r="T44" s="6" t="e">
        <f>SUMPRODUCT((Aphone原始数据!#REF!:Aphone原始数据!#REF!=P3)*(Aphone原始数据!#REF!:Aphone原始数据!#REF!="片库产品")*(Aphone原始数据!#REF!:Aphone原始数据!#REF!="Highest"))</f>
        <v>#REF!</v>
      </c>
      <c r="U44" s="6" t="e">
        <f>SUMPRODUCT((Aphone原始数据!#REF!:Aphone原始数据!#REF!=P3)*(Aphone原始数据!#REF!:Aphone原始数据!#REF!="片库产品")*(Aphone原始数据!#REF!:Aphone原始数据!#REF!="High"))</f>
        <v>#REF!</v>
      </c>
      <c r="V44" s="6" t="e">
        <f>SUMPRODUCT((Aphone原始数据!#REF!:Aphone原始数据!#REF!=P3)*(Aphone原始数据!#REF!:Aphone原始数据!#REF!="片库产品")*(Aphone原始数据!#REF!:Aphone原始数据!#REF!="Medium"))</f>
        <v>#REF!</v>
      </c>
      <c r="W44" s="6" t="e">
        <f>SUMPRODUCT((Aphone原始数据!#REF!:Aphone原始数据!#REF!=P3)*(Aphone原始数据!#REF!:Aphone原始数据!#REF!="片库产品")*(Aphone原始数据!#REF!:Aphone原始数据!#REF!="Low"))</f>
        <v>#REF!</v>
      </c>
      <c r="X44" s="196" t="e">
        <f t="shared" si="4"/>
        <v>#REF!</v>
      </c>
    </row>
    <row r="45" spans="16:42" ht="15" customHeight="1">
      <c r="P45" s="1"/>
      <c r="Q45" s="184" t="s">
        <v>245</v>
      </c>
      <c r="R45" s="180" t="e">
        <f>SUMPRODUCT((Aphone原始数据!#REF!:Aphone原始数据!#REF!=P3)*(Aphone原始数据!#REF!:Aphone原始数据!#REF!=Q45))</f>
        <v>#REF!</v>
      </c>
      <c r="S45" s="156" t="s">
        <v>341</v>
      </c>
      <c r="T45" s="6" t="e">
        <f>SUMPRODUCT((Aphone原始数据!#REF!:Aphone原始数据!#REF!=P3)*(Aphone原始数据!#REF!:Aphone原始数据!#REF!="CDN")*(Aphone原始数据!#REF!:Aphone原始数据!#REF!="Highest"))</f>
        <v>#REF!</v>
      </c>
      <c r="U45" s="6" t="e">
        <f>SUMPRODUCT((Aphone原始数据!#REF!:Aphone原始数据!#REF!=P3)*(Aphone原始数据!#REF!:Aphone原始数据!#REF!="CDN")*(Aphone原始数据!#REF!:Aphone原始数据!#REF!="High"))</f>
        <v>#REF!</v>
      </c>
      <c r="V45" s="6" t="e">
        <f>SUMPRODUCT((Aphone原始数据!#REF!:Aphone原始数据!#REF!=P3)*(Aphone原始数据!#REF!:Aphone原始数据!#REF!="CDN")*(Aphone原始数据!#REF!:Aphone原始数据!#REF!="Medium"))</f>
        <v>#REF!</v>
      </c>
      <c r="W45" s="6" t="e">
        <f>SUMPRODUCT((Aphone原始数据!#REF!:Aphone原始数据!#REF!=P3)*(Aphone原始数据!#REF!:Aphone原始数据!#REF!="CDN")*(Aphone原始数据!#REF!:Aphone原始数据!#REF!="Low"))</f>
        <v>#REF!</v>
      </c>
      <c r="X45" s="196" t="e">
        <f t="shared" si="4"/>
        <v>#REF!</v>
      </c>
      <c r="Z45" s="125" t="s">
        <v>555</v>
      </c>
      <c r="AA45" s="125" t="s">
        <v>556</v>
      </c>
      <c r="AB45" s="125" t="s">
        <v>557</v>
      </c>
      <c r="AC45" s="124" t="s">
        <v>558</v>
      </c>
      <c r="AD45" s="124" t="s">
        <v>569</v>
      </c>
      <c r="AE45" s="124" t="s">
        <v>568</v>
      </c>
    </row>
    <row r="46" spans="16:42" ht="15" customHeight="1">
      <c r="P46" s="1"/>
      <c r="Q46" s="183" t="s">
        <v>339</v>
      </c>
      <c r="R46" s="180" t="e">
        <f>SUMPRODUCT((Aphone原始数据!#REF!:Aphone原始数据!#REF!=P3)*(Aphone原始数据!#REF!:Aphone原始数据!#REF!=Q46))</f>
        <v>#REF!</v>
      </c>
      <c r="S46" s="156" t="s">
        <v>248</v>
      </c>
      <c r="T46" s="6" t="e">
        <f>SUMPRODUCT((Aphone原始数据!#REF!:Aphone原始数据!#REF!=P3)*(Aphone原始数据!#REF!:Aphone原始数据!#REF!="会员成品")*(Aphone原始数据!#REF!:Aphone原始数据!#REF!="Highest"))</f>
        <v>#REF!</v>
      </c>
      <c r="U46" s="6" t="e">
        <f>SUMPRODUCT((Aphone原始数据!#REF!:Aphone原始数据!#REF!=P3)*(Aphone原始数据!#REF!:Aphone原始数据!#REF!="会员产品")*(Aphone原始数据!#REF!:Aphone原始数据!#REF!="High"))</f>
        <v>#REF!</v>
      </c>
      <c r="V46" s="6" t="e">
        <f>SUMPRODUCT((Aphone原始数据!#REF!:Aphone原始数据!#REF!=P3)*(Aphone原始数据!#REF!:Aphone原始数据!#REF!="会员产品")*(Aphone原始数据!#REF!:Aphone原始数据!#REF!="Medium"))</f>
        <v>#REF!</v>
      </c>
      <c r="W46" s="6" t="e">
        <f>SUMPRODUCT((Aphone原始数据!#REF!:Aphone原始数据!#REF!=R4)*(Aphone原始数据!#REF!:Aphone原始数据!#REF!="会员产品")*(Aphone原始数据!#REF!:Aphone原始数据!#REF!="Low"))</f>
        <v>#REF!</v>
      </c>
      <c r="X46" s="196" t="e">
        <f t="shared" si="4"/>
        <v>#REF!</v>
      </c>
      <c r="Z46">
        <v>71</v>
      </c>
      <c r="AA46">
        <v>25</v>
      </c>
      <c r="AB46">
        <v>10</v>
      </c>
      <c r="AC46">
        <v>8</v>
      </c>
      <c r="AD46">
        <v>5</v>
      </c>
      <c r="AE46">
        <v>21</v>
      </c>
    </row>
    <row r="47" spans="16:42" ht="15" customHeight="1">
      <c r="P47" s="1"/>
      <c r="Q47" s="184" t="s">
        <v>96</v>
      </c>
      <c r="R47" s="180" t="e">
        <f>SUMPRODUCT((Aphone原始数据!#REF!:Aphone原始数据!#REF!=P3)*(Aphone原始数据!#REF!:Aphone原始数据!#REF!=Q47))</f>
        <v>#REF!</v>
      </c>
      <c r="S47" s="170" t="str">
        <f>Q37</f>
        <v>饭团</v>
      </c>
      <c r="T47" s="6" t="e">
        <f>SUMPRODUCT((Aphone原始数据!#REF!:Aphone原始数据!#REF!=P3)*(Aphone原始数据!#REF!:Aphone原始数据!#REF!="饭团")*(Aphone原始数据!#REF!:Aphone原始数据!#REF!="Highest"))</f>
        <v>#REF!</v>
      </c>
      <c r="U47" s="6" t="e">
        <f>SUMPRODUCT((Aphone原始数据!#REF!:Aphone原始数据!#REF!=P3)*(Aphone原始数据!#REF!:Aphone原始数据!#REF!="饭团")*(Aphone原始数据!#REF!:Aphone原始数据!#REF!="High"))</f>
        <v>#REF!</v>
      </c>
      <c r="V47" s="6" t="e">
        <f>SUMPRODUCT((Aphone原始数据!#REF!:Aphone原始数据!#REF!=P3)*(Aphone原始数据!#REF!:Aphone原始数据!#REF!="饭团")*(Aphone原始数据!#REF!:Aphone原始数据!#REF!="Medium"))</f>
        <v>#REF!</v>
      </c>
      <c r="W47" s="6" t="e">
        <f>SUMPRODUCT((Aphone原始数据!#REF!:Aphone原始数据!#REF!=P3)*(Aphone原始数据!#REF!:Aphone原始数据!#REF!="饭团")*(Aphone原始数据!#REF!:Aphone原始数据!#REF!="Low"))</f>
        <v>#REF!</v>
      </c>
      <c r="X47" s="196" t="e">
        <f t="shared" si="4"/>
        <v>#REF!</v>
      </c>
    </row>
    <row r="48" spans="16:42" ht="15" customHeight="1">
      <c r="P48" s="1"/>
      <c r="Q48" s="184" t="s">
        <v>341</v>
      </c>
      <c r="R48" s="181" t="e">
        <f>SUMPRODUCT((Aphone原始数据!#REF!:Aphone原始数据!#REF!=P3)*(Aphone原始数据!#REF!:Aphone原始数据!#REF!="CDN"))</f>
        <v>#REF!</v>
      </c>
      <c r="S48" s="83" t="str">
        <f>Q45</f>
        <v>搜索产品</v>
      </c>
      <c r="T48" s="6" t="e">
        <f>SUMPRODUCT((Aphone原始数据!#REF!:Aphone原始数据!#REF!=P3)*(Aphone原始数据!#REF!:Aphone原始数据!#REF!="搜索产品")*(Aphone原始数据!#REF!:Aphone原始数据!#REF!="Highest"))</f>
        <v>#REF!</v>
      </c>
      <c r="U48" s="6" t="e">
        <f>SUMPRODUCT((Aphone原始数据!#REF!:Aphone原始数据!#REF!=P3)*(Aphone原始数据!#REF!:Aphone原始数据!#REF!="搜索产品")*(Aphone原始数据!#REF!:Aphone原始数据!#REF!="High"))</f>
        <v>#REF!</v>
      </c>
      <c r="V48" s="6" t="e">
        <f>SUMPRODUCT((Aphone原始数据!#REF!:Aphone原始数据!#REF!=P3)*(Aphone原始数据!#REF!:Aphone原始数据!#REF!="搜索产品")*(Aphone原始数据!#REF!:Aphone原始数据!#REF!="Medium"))</f>
        <v>#REF!</v>
      </c>
      <c r="W48" s="6" t="e">
        <f>SUMPRODUCT((Aphone原始数据!#REF!:Aphone原始数据!#REF!=P3)*(Aphone原始数据!#REF!:Aphone原始数据!#REF!="搜索产品")*(Aphone原始数据!#REF!:Aphone原始数据!#REF!="Low"))</f>
        <v>#REF!</v>
      </c>
      <c r="X48" s="196" t="e">
        <f t="shared" si="4"/>
        <v>#REF!</v>
      </c>
    </row>
    <row r="49" spans="2:45" ht="15" customHeight="1">
      <c r="P49" s="1"/>
      <c r="Q49" s="184" t="s">
        <v>143</v>
      </c>
      <c r="R49" s="181" t="e">
        <f>SUMPRODUCT((Aphone原始数据!#REF!:Aphone原始数据!#REF!=P3)*(Aphone原始数据!#REF!:Aphone原始数据!#REF!="活动相关"))</f>
        <v>#REF!</v>
      </c>
      <c r="S49" s="170" t="str">
        <f>Q51</f>
        <v>游戏大厅</v>
      </c>
      <c r="T49" s="6" t="e">
        <f>SUMPRODUCT((Aphone原始数据!#REF!:Aphone原始数据!#REF!=P3)*(Aphone原始数据!#REF!:Aphone原始数据!#REF!="游戏大厅")*(Aphone原始数据!#REF!:Aphone原始数据!#REF!="Highest"))</f>
        <v>#REF!</v>
      </c>
      <c r="U49" s="6" t="e">
        <f>SUMPRODUCT((Aphone原始数据!#REF!:Aphone原始数据!#REF!=P3)*(Aphone原始数据!#REF!:Aphone原始数据!#REF!="游戏大厅")*(Aphone原始数据!#REF!:Aphone原始数据!#REF!="High"))</f>
        <v>#REF!</v>
      </c>
      <c r="V49" s="6" t="e">
        <f>SUMPRODUCT((Aphone原始数据!#REF!:Aphone原始数据!#REF!=P3)*(Aphone原始数据!#REF!:Aphone原始数据!#REF!="游戏大厅")*(Aphone原始数据!#REF!:Aphone原始数据!#REF!="Medium"))</f>
        <v>#REF!</v>
      </c>
      <c r="W49" s="6" t="e">
        <f>SUMPRODUCT((Aphone原始数据!#REF!:Aphone原始数据!#REF!=P3)*(Aphone原始数据!#REF!:Aphone原始数据!#REF!="游戏大厅")*(Aphone原始数据!#REF!:Aphone原始数据!#REF!="Low"))</f>
        <v>#REF!</v>
      </c>
      <c r="X49" s="196" t="e">
        <f t="shared" si="4"/>
        <v>#REF!</v>
      </c>
    </row>
    <row r="50" spans="2:45" ht="15" customHeight="1">
      <c r="P50" s="1"/>
      <c r="Q50" s="183" t="s">
        <v>144</v>
      </c>
      <c r="R50" s="181" t="e">
        <f>SUMPRODUCT((Aphone原始数据!#REF!:Aphone原始数据!#REF!=P3)*(Aphone原始数据!#REF!:Aphone原始数据!#REF!="测试"))</f>
        <v>#REF!</v>
      </c>
      <c r="S50" s="83" t="str">
        <f>Q49</f>
        <v>活动相关</v>
      </c>
      <c r="T50" s="6" t="e">
        <f>SUMPRODUCT((Aphone原始数据!#REF!:Aphone原始数据!#REF!=P3)*(Aphone原始数据!#REF!:Aphone原始数据!#REF!="活动相关")*(Aphone原始数据!#REF!:Aphone原始数据!#REF!="Highest"))</f>
        <v>#REF!</v>
      </c>
      <c r="U50" s="6" t="e">
        <f>SUMPRODUCT((Aphone原始数据!#REF!:Aphone原始数据!#REF!=P3)*(Aphone原始数据!#REF!:Aphone原始数据!#REF!="活动相关")*(Aphone原始数据!#REF!:Aphone原始数据!#REF!="High"))</f>
        <v>#REF!</v>
      </c>
      <c r="V50" s="6" t="e">
        <f>SUMPRODUCT((Aphone原始数据!#REF!:Aphone原始数据!#REF!=P3)*(Aphone原始数据!#REF!:Aphone原始数据!#REF!="活动相关")*(Aphone原始数据!#REF!:Aphone原始数据!#REF!="Medium"))</f>
        <v>#REF!</v>
      </c>
      <c r="W50" s="6" t="e">
        <f>SUMPRODUCT((Aphone原始数据!#REF!:Aphone原始数据!#REF!=P3)*(Aphone原始数据!#REF!:Aphone原始数据!#REF!="活动相关")*(Aphone原始数据!#REF!:Aphone原始数据!#REF!="Low"))</f>
        <v>#REF!</v>
      </c>
      <c r="X50" s="196" t="e">
        <f t="shared" si="4"/>
        <v>#REF!</v>
      </c>
    </row>
    <row r="51" spans="2:45" ht="15" customHeight="1">
      <c r="P51" s="1"/>
      <c r="Q51" s="183" t="s">
        <v>145</v>
      </c>
      <c r="R51" s="181" t="e">
        <f>SUMPRODUCT((Aphone原始数据!#REF!:Aphone原始数据!#REF!=P3)*(Aphone原始数据!#REF!:Aphone原始数据!#REF!="游戏大厅"))</f>
        <v>#REF!</v>
      </c>
      <c r="S51" s="83" t="str">
        <f>Q57</f>
        <v>视觉设计</v>
      </c>
      <c r="T51" s="6" t="e">
        <f>SUMPRODUCT((Aphone原始数据!#REF!:Aphone原始数据!#REF!=P3)*(Aphone原始数据!#REF!:Aphone原始数据!#REF!="视觉设计")*(Aphone原始数据!#REF!:Aphone原始数据!#REF!="Highest"))</f>
        <v>#REF!</v>
      </c>
      <c r="U51" s="6" t="e">
        <f>SUMPRODUCT((Aphone原始数据!#REF!:Aphone原始数据!#REF!=P3)*(Aphone原始数据!#REF!:Aphone原始数据!#REF!="视觉设计")*(Aphone原始数据!#REF!:Aphone原始数据!#REF!="High"))</f>
        <v>#REF!</v>
      </c>
      <c r="V51" s="6" t="e">
        <f>SUMPRODUCT((Aphone原始数据!#REF!:Aphone原始数据!#REF!=P3)*(Aphone原始数据!#REF!:Aphone原始数据!#REF!="视觉设计")*(Aphone原始数据!#REF!:Aphone原始数据!#REF!="Medium"))</f>
        <v>#REF!</v>
      </c>
      <c r="W51" s="6" t="e">
        <f>SUMPRODUCT((Aphone原始数据!#REF!:Aphone原始数据!#REF!=P3)*(Aphone原始数据!#REF!:Aphone原始数据!#REF!="视觉设计")*(Aphone原始数据!#REF!:Aphone原始数据!#REF!="Low"))</f>
        <v>#REF!</v>
      </c>
      <c r="X51" s="196" t="e">
        <f t="shared" si="4"/>
        <v>#REF!</v>
      </c>
      <c r="AS51" s="144"/>
    </row>
    <row r="52" spans="2:45" ht="15" customHeight="1">
      <c r="P52" s="1"/>
      <c r="Q52" s="184" t="s">
        <v>146</v>
      </c>
      <c r="R52" s="181" t="e">
        <f>SUMPRODUCT((Aphone原始数据!#REF!:Aphone原始数据!#REF!=P3)*(Aphone原始数据!#REF!:Aphone原始数据!#REF!="点播产品"))</f>
        <v>#REF!</v>
      </c>
      <c r="S52" s="170" t="str">
        <f>Q44</f>
        <v>广告产品</v>
      </c>
      <c r="T52" s="6" t="e">
        <f>SUMPRODUCT((Aphone原始数据!#REF!:Aphone原始数据!#REF!=P3)*(Aphone原始数据!#REF!:Aphone原始数据!#REF!="广告产品")*(Aphone原始数据!#REF!:Aphone原始数据!#REF!="Highest"))</f>
        <v>#REF!</v>
      </c>
      <c r="U52" s="6" t="e">
        <f>SUMPRODUCT((Aphone原始数据!#REF!:Aphone原始数据!#REF!=P3)*(Aphone原始数据!#REF!:Aphone原始数据!#REF!="广告产品")*(Aphone原始数据!#REF!:Aphone原始数据!#REF!="High"))</f>
        <v>#REF!</v>
      </c>
      <c r="V52" s="6" t="e">
        <f>SUMPRODUCT((Aphone原始数据!#REF!:Aphone原始数据!#REF!=P3)*(Aphone原始数据!#REF!:Aphone原始数据!#REF!="广告产品")*(Aphone原始数据!#REF!:Aphone原始数据!#REF!="Medium"))</f>
        <v>#REF!</v>
      </c>
      <c r="W52" s="6" t="e">
        <f>SUMPRODUCT((Aphone原始数据!#REF!:Aphone原始数据!#REF!=P3)*(Aphone原始数据!#REF!:Aphone原始数据!#REF!="广告产品")*(Aphone原始数据!#REF!:Aphone原始数据!#REF!="Low"))</f>
        <v>#REF!</v>
      </c>
      <c r="X52" s="196" t="e">
        <f t="shared" si="4"/>
        <v>#REF!</v>
      </c>
      <c r="AS52" s="144"/>
    </row>
    <row r="53" spans="2:45" ht="15" customHeight="1">
      <c r="P53" s="1"/>
      <c r="Q53" s="183" t="s">
        <v>147</v>
      </c>
      <c r="R53" s="181" t="e">
        <f>SUMPRODUCT((Aphone原始数据!#REF!:Aphone原始数据!#REF!=P3)*(Aphone原始数据!#REF!:Aphone原始数据!#REF!="片库产品"))</f>
        <v>#REF!</v>
      </c>
      <c r="S53" s="154" t="s">
        <v>230</v>
      </c>
      <c r="T53" s="155" t="e">
        <f>SUM(T35:T52)</f>
        <v>#REF!</v>
      </c>
      <c r="U53" s="155" t="e">
        <f>SUM(U35:U52)</f>
        <v>#REF!</v>
      </c>
      <c r="V53" s="155" t="e">
        <f>SUM(V35:V52)</f>
        <v>#REF!</v>
      </c>
      <c r="W53" s="155" t="e">
        <f>SUM(W35:W52)</f>
        <v>#REF!</v>
      </c>
      <c r="X53" s="197" t="e">
        <f>SUM(X35:X52)</f>
        <v>#REF!</v>
      </c>
      <c r="AD53" s="3"/>
      <c r="AS53" s="144"/>
    </row>
    <row r="54" spans="2:45" ht="15" customHeight="1">
      <c r="P54" s="1"/>
      <c r="Q54" s="185" t="s">
        <v>148</v>
      </c>
      <c r="R54" s="181" t="e">
        <f>SUMPRODUCT((Aphone原始数据!#REF!:Aphone原始数据!#REF!=P3)*(Aphone原始数据!#REF!:Aphone原始数据!#REF!="直播产品"))</f>
        <v>#REF!</v>
      </c>
      <c r="S54" s="2"/>
      <c r="T54" s="2"/>
      <c r="U54" s="2"/>
      <c r="V54" s="2"/>
      <c r="W54" s="2"/>
      <c r="X54" s="198"/>
      <c r="AD54" s="3"/>
      <c r="AS54" s="144"/>
    </row>
    <row r="55" spans="2:45" ht="15" customHeight="1" thickBot="1">
      <c r="P55" s="1"/>
      <c r="Q55" s="183" t="s">
        <v>149</v>
      </c>
      <c r="R55" s="181" t="e">
        <f>SUMPRODUCT((Aphone原始数据!#REF!:Aphone原始数据!#REF!=P3)*(Aphone原始数据!#REF!:Aphone原始数据!#REF!="直播频道"))</f>
        <v>#REF!</v>
      </c>
      <c r="S55" s="2"/>
      <c r="T55" s="2"/>
      <c r="U55" s="2"/>
      <c r="V55" s="2"/>
      <c r="W55" s="2"/>
      <c r="X55" s="198"/>
      <c r="AD55" s="3"/>
      <c r="AS55" s="144"/>
    </row>
    <row r="56" spans="2:45" ht="33" customHeight="1" thickBot="1">
      <c r="B56" s="225" t="s">
        <v>51</v>
      </c>
      <c r="C56" s="225" t="s">
        <v>54</v>
      </c>
      <c r="D56" s="225" t="s">
        <v>50</v>
      </c>
      <c r="E56" s="225" t="s">
        <v>60</v>
      </c>
      <c r="F56" s="225" t="s">
        <v>53</v>
      </c>
      <c r="G56" s="225" t="s">
        <v>55</v>
      </c>
      <c r="H56" s="225" t="s">
        <v>52</v>
      </c>
      <c r="I56" s="225" t="s">
        <v>388</v>
      </c>
      <c r="P56" s="1"/>
      <c r="Q56" s="185" t="s">
        <v>150</v>
      </c>
      <c r="R56" s="181" t="e">
        <f>SUMPRODUCT((Aphone原始数据!#REF!:Aphone原始数据!#REF!=P3)*(Aphone原始数据!#REF!:Aphone原始数据!#REF!="短视频"))</f>
        <v>#REF!</v>
      </c>
      <c r="S56" s="158" t="s">
        <v>554</v>
      </c>
      <c r="T56" s="160" t="s">
        <v>83</v>
      </c>
      <c r="U56" s="160" t="s">
        <v>71</v>
      </c>
      <c r="V56" s="160" t="s">
        <v>62</v>
      </c>
      <c r="W56" s="160" t="s">
        <v>155</v>
      </c>
      <c r="X56" s="199" t="s">
        <v>249</v>
      </c>
      <c r="AD56" s="3"/>
      <c r="AS56" s="144"/>
    </row>
    <row r="57" spans="2:45" ht="17.25" customHeight="1" thickBot="1">
      <c r="B57" s="225" t="s">
        <v>363</v>
      </c>
      <c r="C57" s="225" t="s">
        <v>155</v>
      </c>
      <c r="D57" s="226" t="s">
        <v>362</v>
      </c>
      <c r="E57" s="225" t="s">
        <v>349</v>
      </c>
      <c r="F57" s="225" t="s">
        <v>69</v>
      </c>
      <c r="G57" s="225" t="s">
        <v>344</v>
      </c>
      <c r="H57" s="225" t="s">
        <v>61</v>
      </c>
      <c r="I57" s="225" t="s">
        <v>344</v>
      </c>
      <c r="P57" s="1"/>
      <c r="Q57" s="184" t="s">
        <v>151</v>
      </c>
      <c r="R57" s="181" t="e">
        <f>SUMPRODUCT((Aphone原始数据!#REF!:Aphone原始数据!#REF!=P3)*(Aphone原始数据!#REF!:Aphone原始数据!#REF!="视觉设计"))</f>
        <v>#REF!</v>
      </c>
      <c r="S57" s="156" t="s">
        <v>75</v>
      </c>
      <c r="T57" s="159">
        <v>0</v>
      </c>
      <c r="U57" s="159">
        <v>6</v>
      </c>
      <c r="V57" s="159">
        <v>4</v>
      </c>
      <c r="W57" s="159">
        <v>0</v>
      </c>
      <c r="X57" s="200">
        <v>10</v>
      </c>
      <c r="AS57" s="144"/>
    </row>
    <row r="58" spans="2:45" ht="17.25" customHeight="1" thickBot="1">
      <c r="B58" s="225" t="s">
        <v>365</v>
      </c>
      <c r="C58" s="225" t="s">
        <v>155</v>
      </c>
      <c r="D58" s="226" t="s">
        <v>364</v>
      </c>
      <c r="E58" s="225" t="s">
        <v>349</v>
      </c>
      <c r="F58" s="225" t="s">
        <v>69</v>
      </c>
      <c r="G58" s="225" t="s">
        <v>344</v>
      </c>
      <c r="H58" s="225" t="s">
        <v>61</v>
      </c>
      <c r="I58" s="225" t="s">
        <v>344</v>
      </c>
      <c r="P58" s="1"/>
      <c r="Q58" s="184" t="s">
        <v>152</v>
      </c>
      <c r="R58" s="180" t="e">
        <f>SUMPRODUCT((Aphone原始数据!#REF!:Aphone原始数据!#REF!=P3)*(Aphone原始数据!#REF!:Aphone原始数据!#REF!="频道产品"))</f>
        <v>#REF!</v>
      </c>
      <c r="S58" s="156" t="s">
        <v>349</v>
      </c>
      <c r="T58" s="159">
        <v>0</v>
      </c>
      <c r="U58" s="159">
        <v>3</v>
      </c>
      <c r="V58" s="159">
        <v>2</v>
      </c>
      <c r="W58" s="159">
        <v>0</v>
      </c>
      <c r="X58" s="200">
        <v>5</v>
      </c>
      <c r="AS58" s="144"/>
    </row>
    <row r="59" spans="2:45" ht="17.25" customHeight="1" thickBot="1">
      <c r="B59" s="225" t="s">
        <v>367</v>
      </c>
      <c r="C59" s="225" t="s">
        <v>71</v>
      </c>
      <c r="D59" s="226" t="s">
        <v>366</v>
      </c>
      <c r="E59" s="225"/>
      <c r="F59" s="225" t="s">
        <v>69</v>
      </c>
      <c r="G59" s="225" t="s">
        <v>344</v>
      </c>
      <c r="H59" s="225" t="s">
        <v>61</v>
      </c>
      <c r="I59" s="225" t="s">
        <v>344</v>
      </c>
      <c r="P59" s="1"/>
      <c r="Q59" s="184"/>
      <c r="R59" s="180" t="e">
        <f>SUM(R36:R58)</f>
        <v>#REF!</v>
      </c>
      <c r="S59" s="156" t="s">
        <v>64</v>
      </c>
      <c r="T59" s="159">
        <v>0</v>
      </c>
      <c r="U59" s="159">
        <v>3</v>
      </c>
      <c r="V59" s="159">
        <v>0</v>
      </c>
      <c r="W59" s="159">
        <v>0</v>
      </c>
      <c r="X59" s="200">
        <v>3</v>
      </c>
      <c r="AS59" s="144"/>
    </row>
    <row r="60" spans="2:45" ht="17.25" customHeight="1" thickBot="1">
      <c r="B60" s="225" t="s">
        <v>369</v>
      </c>
      <c r="C60" s="225" t="s">
        <v>62</v>
      </c>
      <c r="D60" s="226" t="s">
        <v>368</v>
      </c>
      <c r="E60" s="225" t="s">
        <v>75</v>
      </c>
      <c r="F60" s="225" t="s">
        <v>69</v>
      </c>
      <c r="G60" s="225" t="s">
        <v>344</v>
      </c>
      <c r="H60" s="225" t="s">
        <v>61</v>
      </c>
      <c r="I60" s="225" t="s">
        <v>344</v>
      </c>
      <c r="P60" s="1"/>
      <c r="Q60" s="186"/>
      <c r="R60" s="180"/>
      <c r="S60" s="156" t="s">
        <v>79</v>
      </c>
      <c r="T60" s="159">
        <v>0</v>
      </c>
      <c r="U60" s="159">
        <v>5</v>
      </c>
      <c r="V60" s="159">
        <v>9</v>
      </c>
      <c r="W60" s="159">
        <v>0</v>
      </c>
      <c r="X60" s="200">
        <v>14</v>
      </c>
      <c r="AS60" s="144"/>
    </row>
    <row r="61" spans="2:45" ht="18" customHeight="1" thickBot="1">
      <c r="B61" s="225" t="s">
        <v>353</v>
      </c>
      <c r="C61" s="225" t="s">
        <v>71</v>
      </c>
      <c r="D61" s="226" t="s">
        <v>352</v>
      </c>
      <c r="E61" s="225" t="s">
        <v>66</v>
      </c>
      <c r="F61" s="225" t="s">
        <v>69</v>
      </c>
      <c r="G61" s="225" t="s">
        <v>85</v>
      </c>
      <c r="H61" s="225" t="s">
        <v>61</v>
      </c>
      <c r="I61" s="225" t="s">
        <v>389</v>
      </c>
      <c r="P61" s="1"/>
      <c r="Q61" s="187"/>
      <c r="R61" s="180"/>
      <c r="S61" s="156" t="s">
        <v>245</v>
      </c>
      <c r="T61" s="159">
        <v>0</v>
      </c>
      <c r="U61" s="159">
        <v>3</v>
      </c>
      <c r="V61" s="159">
        <v>4</v>
      </c>
      <c r="W61" s="159">
        <v>0</v>
      </c>
      <c r="X61" s="200">
        <v>7</v>
      </c>
      <c r="AS61" s="144"/>
    </row>
    <row r="62" spans="2:45" ht="17.25" customHeight="1" thickBot="1">
      <c r="B62" s="225" t="s">
        <v>355</v>
      </c>
      <c r="C62" s="225" t="s">
        <v>62</v>
      </c>
      <c r="D62" s="226" t="s">
        <v>354</v>
      </c>
      <c r="E62" s="225" t="s">
        <v>66</v>
      </c>
      <c r="F62" s="225" t="s">
        <v>69</v>
      </c>
      <c r="G62" s="225" t="s">
        <v>85</v>
      </c>
      <c r="H62" s="225" t="s">
        <v>61</v>
      </c>
      <c r="I62" s="225" t="s">
        <v>390</v>
      </c>
      <c r="P62" s="1"/>
      <c r="Q62" s="201"/>
      <c r="R62" s="202"/>
      <c r="S62" s="156" t="s">
        <v>66</v>
      </c>
      <c r="T62" s="159">
        <v>0</v>
      </c>
      <c r="U62" s="159">
        <v>3</v>
      </c>
      <c r="V62" s="159">
        <v>1</v>
      </c>
      <c r="W62" s="159">
        <v>0</v>
      </c>
      <c r="X62" s="200">
        <v>4</v>
      </c>
      <c r="AS62" s="144"/>
    </row>
    <row r="63" spans="2:45" ht="17.25" customHeight="1" thickBot="1">
      <c r="B63" s="225" t="s">
        <v>357</v>
      </c>
      <c r="C63" s="225" t="s">
        <v>62</v>
      </c>
      <c r="D63" s="226" t="s">
        <v>356</v>
      </c>
      <c r="E63" s="225" t="s">
        <v>66</v>
      </c>
      <c r="F63" s="225" t="s">
        <v>69</v>
      </c>
      <c r="G63" s="225" t="s">
        <v>85</v>
      </c>
      <c r="H63" s="225" t="s">
        <v>61</v>
      </c>
      <c r="I63" s="225" t="s">
        <v>391</v>
      </c>
      <c r="P63" s="1"/>
      <c r="Q63" s="201"/>
      <c r="R63" s="202"/>
      <c r="S63" s="156" t="s">
        <v>81</v>
      </c>
      <c r="T63" s="159">
        <v>0</v>
      </c>
      <c r="U63" s="159">
        <v>0</v>
      </c>
      <c r="V63" s="159">
        <v>1</v>
      </c>
      <c r="W63" s="159">
        <v>0</v>
      </c>
      <c r="X63" s="200">
        <v>1</v>
      </c>
      <c r="AS63" s="144"/>
    </row>
    <row r="64" spans="2:45" ht="17.25" customHeight="1" thickBot="1">
      <c r="B64" s="225" t="s">
        <v>359</v>
      </c>
      <c r="C64" s="225" t="s">
        <v>62</v>
      </c>
      <c r="D64" s="226" t="s">
        <v>358</v>
      </c>
      <c r="E64" s="225" t="s">
        <v>66</v>
      </c>
      <c r="F64" s="225" t="s">
        <v>69</v>
      </c>
      <c r="G64" s="225" t="s">
        <v>85</v>
      </c>
      <c r="H64" s="225" t="s">
        <v>61</v>
      </c>
      <c r="I64" s="225" t="s">
        <v>392</v>
      </c>
      <c r="P64" s="1"/>
      <c r="Q64" s="201"/>
      <c r="R64" s="202"/>
      <c r="S64" s="156" t="s">
        <v>76</v>
      </c>
      <c r="T64" s="159">
        <v>0</v>
      </c>
      <c r="U64" s="159">
        <v>1</v>
      </c>
      <c r="V64" s="159">
        <v>1</v>
      </c>
      <c r="W64" s="159">
        <v>0</v>
      </c>
      <c r="X64" s="200">
        <v>2</v>
      </c>
      <c r="AS64" s="144"/>
    </row>
    <row r="65" spans="2:58" ht="15" customHeight="1" thickBot="1">
      <c r="B65" s="225" t="s">
        <v>361</v>
      </c>
      <c r="C65" s="225" t="s">
        <v>71</v>
      </c>
      <c r="D65" s="226" t="s">
        <v>360</v>
      </c>
      <c r="E65" s="225" t="s">
        <v>66</v>
      </c>
      <c r="F65" s="225" t="s">
        <v>69</v>
      </c>
      <c r="G65" s="225" t="s">
        <v>85</v>
      </c>
      <c r="H65" s="225" t="s">
        <v>61</v>
      </c>
      <c r="I65" s="225" t="s">
        <v>393</v>
      </c>
      <c r="P65" s="1"/>
      <c r="Q65" s="201"/>
      <c r="R65" s="202"/>
      <c r="S65" s="156" t="s">
        <v>87</v>
      </c>
      <c r="T65" s="159">
        <v>0</v>
      </c>
      <c r="U65" s="159">
        <v>1</v>
      </c>
      <c r="V65" s="159">
        <v>0</v>
      </c>
      <c r="W65" s="159">
        <v>0</v>
      </c>
      <c r="X65" s="200">
        <v>1</v>
      </c>
      <c r="AS65" s="144"/>
    </row>
    <row r="66" spans="2:58" ht="17.25" customHeight="1">
      <c r="P66" s="1"/>
      <c r="Q66" s="201"/>
      <c r="R66" s="202"/>
      <c r="S66" s="156" t="s">
        <v>230</v>
      </c>
      <c r="T66" s="159">
        <f>SUM(T54:T65)</f>
        <v>0</v>
      </c>
      <c r="U66" s="159">
        <f>SUM(U54:U65)</f>
        <v>25</v>
      </c>
      <c r="V66" s="159">
        <f>SUM(V54:V65)</f>
        <v>22</v>
      </c>
      <c r="W66" s="159">
        <f>SUM(W54:W65)</f>
        <v>0</v>
      </c>
      <c r="X66" s="200">
        <f>SUM(X54:X65)</f>
        <v>47</v>
      </c>
      <c r="AS66" s="144"/>
    </row>
    <row r="67" spans="2:58" ht="14.25" customHeight="1">
      <c r="P67" s="1"/>
      <c r="Q67" s="201"/>
      <c r="R67" s="202"/>
      <c r="S67" s="156" t="s">
        <v>79</v>
      </c>
      <c r="T67" s="159">
        <v>0</v>
      </c>
      <c r="U67" s="159">
        <v>1</v>
      </c>
      <c r="V67" s="159">
        <v>1</v>
      </c>
      <c r="W67" s="159">
        <v>0</v>
      </c>
      <c r="X67" s="200">
        <v>2</v>
      </c>
      <c r="AS67" s="144"/>
    </row>
    <row r="68" spans="2:58" ht="17.25">
      <c r="P68" s="1"/>
      <c r="Q68" s="201"/>
      <c r="R68" s="202"/>
      <c r="S68" s="156" t="s">
        <v>87</v>
      </c>
      <c r="T68" s="159">
        <v>0</v>
      </c>
      <c r="U68" s="159">
        <v>1</v>
      </c>
      <c r="V68" s="159">
        <v>0</v>
      </c>
      <c r="W68" s="159">
        <v>0</v>
      </c>
      <c r="X68" s="200">
        <v>1</v>
      </c>
      <c r="AS68" s="144"/>
    </row>
    <row r="69" spans="2:58" ht="17.25">
      <c r="P69" s="1"/>
      <c r="Q69" s="201"/>
      <c r="R69" s="202"/>
      <c r="S69" s="156" t="s">
        <v>230</v>
      </c>
      <c r="T69" s="159">
        <f>SUM(T57:T68)</f>
        <v>0</v>
      </c>
      <c r="U69" s="159">
        <f>SUM(U57:U68)</f>
        <v>52</v>
      </c>
      <c r="V69" s="159">
        <f>SUM(V57:V68)</f>
        <v>45</v>
      </c>
      <c r="W69" s="159">
        <f>SUM(W57:W68)</f>
        <v>0</v>
      </c>
      <c r="X69" s="200">
        <f>SUM(X57:X68)</f>
        <v>97</v>
      </c>
      <c r="AS69" s="144"/>
    </row>
    <row r="70" spans="2:58" ht="14.25" customHeight="1">
      <c r="P70" s="1"/>
      <c r="Q70" s="201"/>
      <c r="R70" s="202"/>
      <c r="S70" s="156" t="s">
        <v>169</v>
      </c>
      <c r="T70" s="159">
        <v>0</v>
      </c>
      <c r="U70" s="159">
        <v>0</v>
      </c>
      <c r="V70" s="159">
        <v>0</v>
      </c>
      <c r="W70" s="159">
        <v>0</v>
      </c>
      <c r="X70" s="200">
        <v>0</v>
      </c>
      <c r="AS70" s="144"/>
    </row>
    <row r="71" spans="2:58" ht="17.25">
      <c r="P71" s="1"/>
      <c r="Q71" s="201"/>
      <c r="R71" s="202"/>
      <c r="S71" s="156" t="s">
        <v>250</v>
      </c>
      <c r="T71" s="159"/>
      <c r="U71" s="159"/>
      <c r="V71" s="159"/>
      <c r="W71" s="159"/>
      <c r="X71" s="200">
        <v>0</v>
      </c>
      <c r="AS71" s="144"/>
    </row>
    <row r="72" spans="2:58" ht="15" customHeight="1">
      <c r="D72" s="158" t="s">
        <v>554</v>
      </c>
      <c r="E72" s="160" t="s">
        <v>83</v>
      </c>
      <c r="F72" s="160" t="s">
        <v>71</v>
      </c>
      <c r="G72" s="160" t="s">
        <v>62</v>
      </c>
      <c r="H72" s="160" t="s">
        <v>155</v>
      </c>
      <c r="I72" s="199" t="s">
        <v>249</v>
      </c>
      <c r="P72" s="1"/>
      <c r="Q72" s="201"/>
      <c r="R72" s="202"/>
      <c r="S72" s="156" t="s">
        <v>245</v>
      </c>
      <c r="T72" s="159">
        <v>0</v>
      </c>
      <c r="U72" s="159">
        <v>0</v>
      </c>
      <c r="V72" s="159">
        <v>0</v>
      </c>
      <c r="W72" s="159">
        <v>0</v>
      </c>
      <c r="X72" s="200">
        <v>0</v>
      </c>
    </row>
    <row r="73" spans="2:58" ht="14.25" customHeight="1">
      <c r="D73" s="156" t="s">
        <v>75</v>
      </c>
      <c r="E73" s="159">
        <v>0</v>
      </c>
      <c r="F73" s="159">
        <v>6</v>
      </c>
      <c r="G73" s="159">
        <v>4</v>
      </c>
      <c r="H73" s="159">
        <v>0</v>
      </c>
      <c r="I73" s="200">
        <v>10</v>
      </c>
      <c r="P73" s="1"/>
      <c r="Q73" s="201"/>
      <c r="R73" s="202"/>
      <c r="S73" s="156" t="s">
        <v>171</v>
      </c>
      <c r="T73" s="159"/>
      <c r="U73" s="159"/>
      <c r="V73" s="159"/>
      <c r="W73" s="159"/>
      <c r="X73" s="200">
        <v>0</v>
      </c>
    </row>
    <row r="74" spans="2:58" ht="15" customHeight="1">
      <c r="D74" s="156" t="s">
        <v>349</v>
      </c>
      <c r="E74" s="159">
        <v>0</v>
      </c>
      <c r="F74" s="159">
        <v>3</v>
      </c>
      <c r="G74" s="159">
        <v>2</v>
      </c>
      <c r="H74" s="159">
        <v>0</v>
      </c>
      <c r="I74" s="200">
        <v>5</v>
      </c>
      <c r="P74" s="1"/>
      <c r="Q74" s="201"/>
      <c r="R74" s="202"/>
      <c r="S74" s="156" t="s">
        <v>246</v>
      </c>
      <c r="T74" s="159">
        <v>0</v>
      </c>
      <c r="U74" s="159">
        <v>0</v>
      </c>
      <c r="V74" s="159">
        <v>0</v>
      </c>
      <c r="W74" s="159">
        <v>0</v>
      </c>
      <c r="X74" s="200">
        <v>0</v>
      </c>
    </row>
    <row r="75" spans="2:58" ht="15" customHeight="1">
      <c r="D75" s="156" t="s">
        <v>64</v>
      </c>
      <c r="E75" s="159">
        <v>0</v>
      </c>
      <c r="F75" s="159">
        <v>3</v>
      </c>
      <c r="G75" s="159">
        <v>0</v>
      </c>
      <c r="H75" s="159">
        <v>0</v>
      </c>
      <c r="I75" s="200">
        <v>3</v>
      </c>
      <c r="P75" s="1"/>
      <c r="Q75" s="201"/>
      <c r="R75" s="202"/>
      <c r="S75" s="156" t="s">
        <v>235</v>
      </c>
      <c r="T75" s="159">
        <v>0</v>
      </c>
      <c r="U75" s="159">
        <v>0</v>
      </c>
      <c r="V75" s="159">
        <v>0</v>
      </c>
      <c r="W75" s="159">
        <v>0</v>
      </c>
      <c r="X75" s="200">
        <v>0</v>
      </c>
      <c r="BD75" s="124"/>
      <c r="BE75" s="124"/>
      <c r="BF75" s="124"/>
    </row>
    <row r="76" spans="2:58" ht="15" customHeight="1" thickBot="1">
      <c r="D76" s="156" t="s">
        <v>79</v>
      </c>
      <c r="E76" s="159">
        <v>0</v>
      </c>
      <c r="F76" s="159">
        <v>5</v>
      </c>
      <c r="G76" s="159">
        <v>9</v>
      </c>
      <c r="H76" s="159">
        <v>0</v>
      </c>
      <c r="I76" s="200">
        <v>14</v>
      </c>
      <c r="P76" s="1"/>
      <c r="Q76" s="203"/>
      <c r="R76" s="204"/>
      <c r="S76" s="205" t="s">
        <v>243</v>
      </c>
      <c r="T76" s="206">
        <v>0</v>
      </c>
      <c r="U76" s="206">
        <v>0</v>
      </c>
      <c r="V76" s="206">
        <v>0</v>
      </c>
      <c r="W76" s="206">
        <v>0</v>
      </c>
      <c r="X76" s="207">
        <v>0</v>
      </c>
    </row>
    <row r="77" spans="2:58" ht="17.25">
      <c r="D77" s="156" t="s">
        <v>66</v>
      </c>
      <c r="E77" s="159">
        <v>0</v>
      </c>
      <c r="F77" s="159">
        <v>0</v>
      </c>
      <c r="G77" s="159">
        <v>1</v>
      </c>
      <c r="H77" s="159">
        <v>0</v>
      </c>
      <c r="I77" s="200">
        <v>1</v>
      </c>
      <c r="P77" s="1"/>
      <c r="Q77" s="91"/>
      <c r="R77" s="142"/>
      <c r="S77"/>
      <c r="T77"/>
    </row>
    <row r="78" spans="2:58" ht="15" customHeight="1" thickBot="1">
      <c r="D78" s="156" t="s">
        <v>81</v>
      </c>
      <c r="E78" s="159">
        <f>SUM(E73:E77)</f>
        <v>0</v>
      </c>
      <c r="F78" s="159">
        <f>SUM(F73:F77)</f>
        <v>17</v>
      </c>
      <c r="G78" s="159">
        <f>SUM(G73:G77)</f>
        <v>16</v>
      </c>
      <c r="H78" s="159">
        <f>SUM(H73:H77)</f>
        <v>0</v>
      </c>
      <c r="I78" s="200">
        <f>SUM(I73:I77)</f>
        <v>33</v>
      </c>
    </row>
    <row r="79" spans="2:58" ht="29.25" thickBot="1">
      <c r="D79" s="156" t="s">
        <v>230</v>
      </c>
      <c r="E79" s="224"/>
      <c r="F79" s="224" t="s">
        <v>376</v>
      </c>
      <c r="G79" s="224" t="s">
        <v>377</v>
      </c>
      <c r="H79" s="224" t="s">
        <v>377</v>
      </c>
      <c r="I79" s="224"/>
      <c r="Q79" s="231" t="s">
        <v>383</v>
      </c>
      <c r="R79" s="231" t="s">
        <v>378</v>
      </c>
      <c r="S79" s="231" t="s">
        <v>384</v>
      </c>
      <c r="T79" s="231" t="s">
        <v>385</v>
      </c>
      <c r="U79" s="231" t="s">
        <v>386</v>
      </c>
      <c r="V79" s="231" t="s">
        <v>387</v>
      </c>
    </row>
    <row r="80" spans="2:58" ht="17.25" thickBot="1">
      <c r="D80" s="224" t="s">
        <v>375</v>
      </c>
      <c r="E80" s="224" t="s">
        <v>381</v>
      </c>
      <c r="F80" s="224"/>
      <c r="G80" s="224"/>
      <c r="H80" s="224"/>
      <c r="Q80" s="231">
        <v>1</v>
      </c>
      <c r="R80" s="233">
        <v>8049</v>
      </c>
      <c r="S80" s="233">
        <v>4034</v>
      </c>
      <c r="T80" s="232">
        <f>S80/R80</f>
        <v>0.50118027084109829</v>
      </c>
      <c r="U80" s="231">
        <v>4012</v>
      </c>
      <c r="V80" s="232">
        <f>U80/S80</f>
        <v>0.99454635597421914</v>
      </c>
    </row>
    <row r="81" spans="1:22" ht="14.25" customHeight="1" thickBot="1">
      <c r="D81" s="224" t="s">
        <v>380</v>
      </c>
      <c r="E81" s="224">
        <v>2138</v>
      </c>
      <c r="F81" s="224">
        <v>122</v>
      </c>
      <c r="G81" s="224" t="s">
        <v>382</v>
      </c>
      <c r="H81" s="224"/>
      <c r="Q81" s="231">
        <v>2</v>
      </c>
      <c r="R81" s="233">
        <v>8049</v>
      </c>
      <c r="S81" s="233">
        <v>4067</v>
      </c>
      <c r="T81" s="232">
        <f t="shared" ref="T81:T91" si="5">S81/R81</f>
        <v>0.50528015902596601</v>
      </c>
      <c r="U81" s="231">
        <v>4060</v>
      </c>
      <c r="V81" s="232">
        <f t="shared" ref="V81:V91" si="6">U81/S81</f>
        <v>0.99827882960413084</v>
      </c>
    </row>
    <row r="82" spans="1:22" ht="14.25" customHeight="1" thickBot="1">
      <c r="D82" s="224">
        <v>2063</v>
      </c>
      <c r="Q82" s="231">
        <v>3</v>
      </c>
      <c r="R82" s="233">
        <v>8049</v>
      </c>
      <c r="S82" s="233">
        <v>4102</v>
      </c>
      <c r="T82" s="232">
        <f t="shared" si="5"/>
        <v>0.5096285252826438</v>
      </c>
      <c r="U82" s="231">
        <v>4098</v>
      </c>
      <c r="V82" s="232">
        <f t="shared" si="6"/>
        <v>0.99902486591906392</v>
      </c>
    </row>
    <row r="83" spans="1:22" ht="14.25" customHeight="1">
      <c r="Q83" s="231">
        <v>4</v>
      </c>
      <c r="R83" s="233">
        <v>8049</v>
      </c>
      <c r="S83" s="233">
        <v>4174</v>
      </c>
      <c r="T83" s="232">
        <f t="shared" si="5"/>
        <v>0.51857373586780964</v>
      </c>
      <c r="U83" s="231">
        <v>4168</v>
      </c>
      <c r="V83" s="232">
        <f t="shared" si="6"/>
        <v>0.99856252994729278</v>
      </c>
    </row>
    <row r="84" spans="1:22" ht="14.25" customHeight="1">
      <c r="Q84" s="231">
        <v>5</v>
      </c>
      <c r="R84" s="233">
        <v>8049</v>
      </c>
      <c r="S84" s="233">
        <v>4297</v>
      </c>
      <c r="T84" s="232">
        <f t="shared" si="5"/>
        <v>0.5338551372841347</v>
      </c>
      <c r="U84" s="231">
        <v>4285</v>
      </c>
      <c r="V84" s="232">
        <f t="shared" si="6"/>
        <v>0.99720735396788462</v>
      </c>
    </row>
    <row r="85" spans="1:22" ht="17.25" thickBot="1">
      <c r="Q85" s="231">
        <v>6</v>
      </c>
      <c r="R85" s="233">
        <v>8233</v>
      </c>
      <c r="S85" s="233">
        <v>4354</v>
      </c>
      <c r="T85" s="232">
        <f t="shared" si="5"/>
        <v>0.52884732175391713</v>
      </c>
      <c r="U85" s="231">
        <v>4338</v>
      </c>
      <c r="V85" s="232">
        <f t="shared" si="6"/>
        <v>0.99632521819016995</v>
      </c>
    </row>
    <row r="86" spans="1:22" ht="17.25" thickBot="1">
      <c r="A86" s="224" t="s">
        <v>373</v>
      </c>
      <c r="B86" s="224" t="s">
        <v>374</v>
      </c>
      <c r="C86" s="224"/>
      <c r="Q86" s="231">
        <v>7</v>
      </c>
      <c r="R86" s="233">
        <v>8233</v>
      </c>
      <c r="S86" s="233">
        <v>4414</v>
      </c>
      <c r="T86" s="232">
        <f t="shared" si="5"/>
        <v>0.53613506619701201</v>
      </c>
      <c r="U86" s="231">
        <v>4399</v>
      </c>
      <c r="V86" s="232">
        <f t="shared" si="6"/>
        <v>0.99660172179429085</v>
      </c>
    </row>
    <row r="87" spans="1:22" ht="17.25" thickBot="1">
      <c r="A87" s="224"/>
      <c r="B87" s="224" t="s">
        <v>378</v>
      </c>
      <c r="C87" s="224" t="s">
        <v>379</v>
      </c>
      <c r="Q87" s="234">
        <v>8</v>
      </c>
      <c r="R87" s="233">
        <v>8233</v>
      </c>
      <c r="S87" s="233">
        <v>4333</v>
      </c>
      <c r="T87" s="232">
        <f t="shared" si="5"/>
        <v>0.52629661119883397</v>
      </c>
      <c r="U87" s="234">
        <v>4318</v>
      </c>
      <c r="V87" s="235">
        <f t="shared" si="6"/>
        <v>0.99653819524578813</v>
      </c>
    </row>
    <row r="88" spans="1:22" ht="33" customHeight="1" thickBot="1">
      <c r="A88" s="224"/>
      <c r="B88" s="224">
        <v>4201</v>
      </c>
      <c r="C88" s="224">
        <v>60</v>
      </c>
      <c r="Q88" s="234">
        <v>9</v>
      </c>
      <c r="R88" s="233">
        <v>8233</v>
      </c>
      <c r="S88" s="233">
        <v>4161</v>
      </c>
      <c r="T88" s="235">
        <f t="shared" si="5"/>
        <v>0.5054050771286287</v>
      </c>
      <c r="U88" s="234">
        <v>4149</v>
      </c>
      <c r="V88" s="235">
        <f t="shared" si="6"/>
        <v>0.99711607786589762</v>
      </c>
    </row>
    <row r="89" spans="1:22" ht="17.25" customHeight="1">
      <c r="Q89" s="234">
        <v>10</v>
      </c>
      <c r="R89" s="233">
        <v>8233</v>
      </c>
      <c r="S89" s="233">
        <v>8098</v>
      </c>
      <c r="T89" s="235">
        <f t="shared" si="5"/>
        <v>0.98360257500303661</v>
      </c>
      <c r="U89" s="234">
        <v>8077</v>
      </c>
      <c r="V89" s="235">
        <f t="shared" si="6"/>
        <v>0.99740676710298837</v>
      </c>
    </row>
    <row r="90" spans="1:22" ht="17.25" customHeight="1">
      <c r="Q90" s="234">
        <v>11</v>
      </c>
      <c r="R90" s="233">
        <v>8233</v>
      </c>
      <c r="S90" s="233">
        <v>4007</v>
      </c>
      <c r="T90" s="235">
        <f t="shared" si="5"/>
        <v>0.48669986639135188</v>
      </c>
      <c r="U90" s="234">
        <v>4005</v>
      </c>
      <c r="V90" s="235">
        <f t="shared" si="6"/>
        <v>0.99950087347142502</v>
      </c>
    </row>
    <row r="91" spans="1:22" ht="17.25" customHeight="1">
      <c r="Q91" s="234">
        <v>12</v>
      </c>
      <c r="R91" s="233">
        <v>7214</v>
      </c>
      <c r="S91" s="233">
        <v>4035</v>
      </c>
      <c r="T91" s="235">
        <f t="shared" si="5"/>
        <v>0.55932908233989465</v>
      </c>
      <c r="U91" s="234">
        <v>4034</v>
      </c>
      <c r="V91" s="235">
        <f t="shared" si="6"/>
        <v>0.99975216852540272</v>
      </c>
    </row>
    <row r="92" spans="1:22" ht="17.25" customHeight="1"/>
    <row r="93" spans="1:22" ht="18" customHeight="1"/>
    <row r="94" spans="1:22" ht="17.25" customHeight="1"/>
    <row r="95" spans="1:22" ht="17.25" customHeight="1"/>
    <row r="96" spans="1:22" ht="17.25" customHeight="1"/>
    <row r="107" ht="17.25" customHeight="1"/>
    <row r="108" ht="17.25" customHeight="1"/>
    <row r="109" ht="17.25" customHeight="1"/>
    <row r="110" ht="17.25" customHeight="1"/>
    <row r="225" spans="17:22">
      <c r="U225" s="153"/>
      <c r="V225" s="147"/>
    </row>
    <row r="226" spans="17:22">
      <c r="U226" s="151"/>
      <c r="V226" s="151"/>
    </row>
    <row r="227" spans="17:22">
      <c r="U227" s="147"/>
      <c r="V227" s="147"/>
    </row>
    <row r="228" spans="17:22">
      <c r="Q228" s="152"/>
      <c r="R228" s="153"/>
      <c r="S228" s="153"/>
      <c r="T228" s="153"/>
    </row>
    <row r="229" spans="17:22">
      <c r="Q229" s="147"/>
      <c r="R229" s="151"/>
      <c r="S229" s="151"/>
      <c r="T229" s="151"/>
    </row>
    <row r="230" spans="17:22">
      <c r="Q230" s="147"/>
      <c r="R230" s="147"/>
      <c r="S230" s="147"/>
      <c r="T230" s="147"/>
    </row>
  </sheetData>
  <autoFilter ref="S34:X53"/>
  <mergeCells count="2">
    <mergeCell ref="A1:N2"/>
    <mergeCell ref="A3:N3"/>
  </mergeCells>
  <phoneticPr fontId="3" type="noConversion"/>
  <hyperlinks>
    <hyperlink ref="D57" r:id="rId1" display="http://jira.imgo.tv/browse/APHONEAPP-17427"/>
    <hyperlink ref="D58" r:id="rId2" display="http://jira.imgo.tv/browse/APHONEAPP-17417"/>
    <hyperlink ref="D59" r:id="rId3" display="http://jira.imgo.tv/browse/APHONEAPP-17380"/>
    <hyperlink ref="D60" r:id="rId4" display="http://jira.imgo.tv/browse/APHONEAPP-17379"/>
    <hyperlink ref="D61" r:id="rId5" display="http://jira.imgo.tv/browse/APHONEAPP-17322"/>
    <hyperlink ref="D62" r:id="rId6" display="http://jira.imgo.tv/browse/APHONEAPP-17298"/>
    <hyperlink ref="D63" r:id="rId7" display="http://jira.imgo.tv/browse/APHONEAPP-16279"/>
    <hyperlink ref="D64" r:id="rId8" display="http://jira.imgo.tv/browse/APHONEAPP-16274"/>
    <hyperlink ref="D65" r:id="rId9" display="http://jira.imgo.tv/browse/APHONEAPP-16265"/>
  </hyperlinks>
  <pageMargins left="0.74803149606299213" right="0.74803149606299213" top="0.98425196850393704" bottom="0.98425196850393704" header="0.51181102362204722" footer="0.51181102362204722"/>
  <pageSetup paperSize="9" orientation="portrait" r:id="rId10"/>
  <headerFooter alignWithMargins="0">
    <oddHeader>&amp;L&amp;"Times New Roman,加粗"ZTE&amp;"宋体,加粗"中兴&amp;R内部公开▲</oddHeader>
    <oddFooter>&amp;L&amp;10&lt;本文中的所有信息均为中兴通讯股份有限公司内部信息，未经允许，不得外传&gt;&amp;R&amp;10共 &amp;N 页 , 第 &amp;P 页</oddFooter>
  </headerFooter>
  <drawing r:id="rId11"/>
</worksheet>
</file>

<file path=xl/worksheets/sheet10.xml><?xml version="1.0" encoding="utf-8"?>
<worksheet xmlns="http://schemas.openxmlformats.org/spreadsheetml/2006/main" xmlns:r="http://schemas.openxmlformats.org/officeDocument/2006/relationships">
  <sheetPr>
    <tabColor indexed="15"/>
  </sheetPr>
  <dimension ref="A1:S18"/>
  <sheetViews>
    <sheetView workbookViewId="0">
      <selection activeCell="I29" sqref="I29"/>
    </sheetView>
  </sheetViews>
  <sheetFormatPr defaultRowHeight="12"/>
  <cols>
    <col min="1" max="1" width="2.375" style="51" customWidth="1"/>
    <col min="2" max="9" width="6.875" style="51" customWidth="1"/>
    <col min="10" max="10" width="6.875" style="60" customWidth="1"/>
    <col min="11" max="11" width="6.875" style="51" customWidth="1"/>
    <col min="12" max="12" width="6.875" style="52" customWidth="1"/>
    <col min="13" max="15" width="6.875" style="51" customWidth="1"/>
    <col min="16" max="16" width="14.125" style="51" customWidth="1"/>
    <col min="17" max="18" width="6.875" style="51" customWidth="1"/>
    <col min="19" max="19" width="7.25" style="51" customWidth="1"/>
    <col min="20" max="16384" width="9" style="51"/>
  </cols>
  <sheetData>
    <row r="1" spans="1:19">
      <c r="B1" s="56"/>
      <c r="C1" s="56"/>
      <c r="D1" s="56"/>
      <c r="E1" s="56"/>
      <c r="F1" s="56"/>
      <c r="G1" s="56"/>
      <c r="H1" s="56"/>
      <c r="I1" s="56"/>
      <c r="J1" s="58"/>
      <c r="K1" s="56"/>
      <c r="L1" s="61"/>
      <c r="M1" s="56"/>
      <c r="N1" s="56"/>
      <c r="O1" s="56"/>
      <c r="P1" s="56"/>
      <c r="Q1" s="56"/>
      <c r="R1" s="56"/>
      <c r="S1" s="56"/>
    </row>
    <row r="2" spans="1:19" ht="12.75" thickBot="1">
      <c r="B2" s="56"/>
      <c r="C2" s="56"/>
      <c r="D2" s="56"/>
      <c r="E2" s="56"/>
      <c r="F2" s="56"/>
      <c r="G2" s="56"/>
      <c r="H2" s="56"/>
      <c r="I2" s="56"/>
      <c r="J2" s="58"/>
      <c r="K2" s="56"/>
      <c r="L2" s="61"/>
      <c r="M2" s="56"/>
      <c r="N2" s="56"/>
      <c r="O2" s="56"/>
      <c r="P2" s="56"/>
      <c r="Q2" s="56"/>
      <c r="R2" s="56"/>
      <c r="S2" s="56"/>
    </row>
    <row r="3" spans="1:19" ht="14.25">
      <c r="B3" s="247" t="s">
        <v>133</v>
      </c>
      <c r="C3" s="248"/>
      <c r="D3" s="248"/>
      <c r="E3" s="248"/>
      <c r="F3" s="248"/>
      <c r="G3" s="248"/>
      <c r="H3" s="248"/>
      <c r="I3" s="248"/>
      <c r="J3" s="248"/>
      <c r="K3" s="248"/>
      <c r="L3" s="248"/>
      <c r="M3" s="248"/>
      <c r="N3" s="248"/>
      <c r="O3" s="249"/>
      <c r="P3" s="250"/>
      <c r="Q3" s="56"/>
      <c r="R3" s="56"/>
      <c r="S3" s="56"/>
    </row>
    <row r="4" spans="1:19" ht="24">
      <c r="A4" s="95"/>
      <c r="B4" s="96" t="s">
        <v>0</v>
      </c>
      <c r="C4" s="97" t="s">
        <v>1</v>
      </c>
      <c r="D4" s="97" t="s">
        <v>2</v>
      </c>
      <c r="E4" s="97" t="s">
        <v>3</v>
      </c>
      <c r="F4" s="97" t="s">
        <v>4</v>
      </c>
      <c r="G4" s="97" t="s">
        <v>5</v>
      </c>
      <c r="H4" s="97" t="s">
        <v>6</v>
      </c>
      <c r="I4" s="97" t="s">
        <v>7</v>
      </c>
      <c r="J4" s="97" t="s">
        <v>8</v>
      </c>
      <c r="K4" s="97" t="s">
        <v>9</v>
      </c>
      <c r="L4" s="97" t="s">
        <v>10</v>
      </c>
      <c r="M4" s="98" t="s">
        <v>11</v>
      </c>
      <c r="N4" s="59" t="s">
        <v>12</v>
      </c>
      <c r="O4" s="116" t="s">
        <v>136</v>
      </c>
      <c r="P4" s="54" t="s">
        <v>137</v>
      </c>
      <c r="Q4" s="56"/>
      <c r="R4" s="56"/>
      <c r="S4" s="56"/>
    </row>
    <row r="5" spans="1:19">
      <c r="A5" s="95"/>
      <c r="B5" s="101" t="s">
        <v>134</v>
      </c>
      <c r="C5" s="99" t="s">
        <v>135</v>
      </c>
      <c r="D5" s="99">
        <v>59</v>
      </c>
      <c r="E5" s="99">
        <v>59</v>
      </c>
      <c r="F5" s="99">
        <v>41</v>
      </c>
      <c r="G5" s="99">
        <v>10</v>
      </c>
      <c r="H5" s="99">
        <v>8</v>
      </c>
      <c r="I5" s="99">
        <v>0</v>
      </c>
      <c r="J5" s="100">
        <v>0.80392156862745101</v>
      </c>
      <c r="K5" s="100">
        <v>1</v>
      </c>
      <c r="L5" s="99">
        <v>0</v>
      </c>
      <c r="M5" s="100">
        <v>0</v>
      </c>
      <c r="N5" s="53" t="s">
        <v>120</v>
      </c>
      <c r="O5" s="117">
        <v>4</v>
      </c>
      <c r="P5" s="55"/>
    </row>
    <row r="6" spans="1:19">
      <c r="B6" s="76"/>
      <c r="C6" s="65"/>
      <c r="D6" s="65"/>
      <c r="E6" s="53"/>
      <c r="F6" s="65"/>
      <c r="G6" s="65"/>
      <c r="H6" s="65"/>
      <c r="I6" s="65"/>
      <c r="J6" s="57"/>
      <c r="K6" s="57"/>
      <c r="L6" s="53"/>
      <c r="M6" s="57"/>
      <c r="N6" s="65"/>
      <c r="O6" s="118"/>
      <c r="P6" s="75"/>
      <c r="Q6" s="73"/>
    </row>
    <row r="7" spans="1:19">
      <c r="B7" s="76"/>
      <c r="C7" s="65"/>
      <c r="D7" s="65"/>
      <c r="E7" s="53"/>
      <c r="F7" s="65"/>
      <c r="G7" s="65"/>
      <c r="H7" s="65"/>
      <c r="I7" s="65"/>
      <c r="J7" s="57"/>
      <c r="K7" s="57"/>
      <c r="L7" s="53"/>
      <c r="M7" s="57"/>
      <c r="N7" s="65"/>
      <c r="O7" s="118"/>
      <c r="P7" s="75"/>
    </row>
    <row r="8" spans="1:19">
      <c r="B8" s="74"/>
      <c r="C8" s="81"/>
      <c r="D8" s="81"/>
      <c r="E8" s="53"/>
      <c r="F8" s="65"/>
      <c r="G8" s="65"/>
      <c r="H8" s="65"/>
      <c r="I8" s="84"/>
      <c r="J8" s="57"/>
      <c r="K8" s="57"/>
      <c r="L8" s="53"/>
      <c r="M8" s="57"/>
      <c r="N8" s="74"/>
      <c r="O8" s="119"/>
      <c r="P8" s="82"/>
    </row>
    <row r="9" spans="1:19">
      <c r="B9" s="76"/>
      <c r="C9" s="48"/>
      <c r="D9" s="48"/>
      <c r="E9" s="53"/>
      <c r="F9" s="48"/>
      <c r="G9" s="48"/>
      <c r="H9" s="48"/>
      <c r="I9" s="65"/>
      <c r="J9" s="57"/>
      <c r="K9" s="57"/>
      <c r="L9" s="53"/>
      <c r="M9" s="57"/>
      <c r="N9" s="81"/>
      <c r="O9" s="120"/>
      <c r="P9" s="75"/>
    </row>
    <row r="10" spans="1:19">
      <c r="B10" s="76"/>
      <c r="C10" s="48"/>
      <c r="D10" s="48"/>
      <c r="E10" s="41"/>
      <c r="F10" s="48"/>
      <c r="G10" s="48"/>
      <c r="H10" s="48"/>
      <c r="I10" s="48"/>
      <c r="J10" s="72"/>
      <c r="K10" s="45"/>
      <c r="L10" s="41"/>
      <c r="M10" s="45"/>
      <c r="N10" s="81"/>
      <c r="O10" s="120"/>
      <c r="P10" s="82"/>
    </row>
    <row r="11" spans="1:19">
      <c r="B11" s="76"/>
      <c r="C11" s="85"/>
      <c r="D11" s="86"/>
      <c r="E11" s="41"/>
      <c r="F11" s="46"/>
      <c r="G11" s="46"/>
      <c r="H11" s="46"/>
      <c r="I11" s="46"/>
      <c r="J11" s="72"/>
      <c r="K11" s="45"/>
      <c r="L11" s="41"/>
      <c r="M11" s="45"/>
      <c r="N11" s="86"/>
      <c r="O11" s="121"/>
      <c r="P11" s="87"/>
    </row>
    <row r="12" spans="1:19">
      <c r="B12" s="74"/>
      <c r="C12" s="88"/>
      <c r="D12" s="86"/>
      <c r="E12" s="41"/>
      <c r="F12" s="46"/>
      <c r="G12" s="46"/>
      <c r="H12" s="46"/>
      <c r="I12" s="46"/>
      <c r="J12" s="72"/>
      <c r="K12" s="45"/>
      <c r="L12" s="41"/>
      <c r="M12" s="45"/>
      <c r="N12" s="86"/>
      <c r="O12" s="121"/>
      <c r="P12" s="87"/>
    </row>
    <row r="13" spans="1:19">
      <c r="B13" s="74"/>
      <c r="C13" s="88"/>
      <c r="D13" s="86"/>
      <c r="E13" s="41"/>
      <c r="F13" s="46"/>
      <c r="G13" s="46"/>
      <c r="H13" s="46"/>
      <c r="I13" s="46"/>
      <c r="J13" s="72"/>
      <c r="K13" s="45"/>
      <c r="L13" s="41"/>
      <c r="M13" s="45"/>
      <c r="N13" s="86"/>
      <c r="O13" s="121"/>
      <c r="P13" s="87"/>
    </row>
    <row r="14" spans="1:19">
      <c r="B14" s="74"/>
      <c r="C14" s="88"/>
      <c r="D14" s="88"/>
      <c r="E14" s="41"/>
      <c r="F14" s="46"/>
      <c r="G14" s="46"/>
      <c r="H14" s="46"/>
      <c r="I14" s="46"/>
      <c r="J14" s="72"/>
      <c r="K14" s="45"/>
      <c r="L14" s="41"/>
      <c r="M14" s="45"/>
      <c r="N14" s="86"/>
      <c r="O14" s="121"/>
      <c r="P14" s="87"/>
    </row>
    <row r="15" spans="1:19">
      <c r="B15" s="74"/>
      <c r="C15" s="88"/>
      <c r="D15" s="88"/>
      <c r="E15" s="41"/>
      <c r="F15" s="46"/>
      <c r="G15" s="46"/>
      <c r="H15" s="46"/>
      <c r="I15" s="46"/>
      <c r="J15" s="72"/>
      <c r="K15" s="45"/>
      <c r="L15" s="41"/>
      <c r="M15" s="45"/>
      <c r="N15" s="86"/>
      <c r="O15" s="121"/>
      <c r="P15" s="87"/>
    </row>
    <row r="16" spans="1:19">
      <c r="B16" s="76"/>
      <c r="C16" s="65"/>
      <c r="D16" s="65"/>
      <c r="E16" s="53"/>
      <c r="F16" s="65"/>
      <c r="G16" s="65"/>
      <c r="H16" s="65"/>
      <c r="I16" s="65"/>
      <c r="J16" s="57"/>
      <c r="K16" s="57"/>
      <c r="L16" s="53"/>
      <c r="M16" s="57"/>
      <c r="N16" s="65"/>
      <c r="O16" s="118"/>
      <c r="P16" s="75"/>
    </row>
    <row r="17" spans="2:16">
      <c r="B17" s="66"/>
      <c r="C17" s="48"/>
      <c r="D17" s="48"/>
      <c r="E17" s="59"/>
      <c r="F17" s="48"/>
      <c r="G17" s="48"/>
      <c r="H17" s="48"/>
      <c r="I17" s="48"/>
      <c r="J17" s="62"/>
      <c r="K17" s="62"/>
      <c r="L17" s="59"/>
      <c r="M17" s="62"/>
      <c r="N17" s="48"/>
      <c r="O17" s="122"/>
      <c r="P17" s="75"/>
    </row>
    <row r="18" spans="2:16">
      <c r="B18" s="76"/>
      <c r="C18" s="65"/>
      <c r="D18" s="65"/>
      <c r="E18" s="53"/>
      <c r="F18" s="65"/>
      <c r="G18" s="65"/>
      <c r="H18" s="65"/>
      <c r="I18" s="65"/>
      <c r="J18" s="57"/>
      <c r="K18" s="57"/>
      <c r="L18" s="53"/>
      <c r="M18" s="57"/>
      <c r="N18" s="48"/>
      <c r="O18" s="122"/>
      <c r="P18" s="75"/>
    </row>
  </sheetData>
  <mergeCells count="1">
    <mergeCell ref="B3:P3"/>
  </mergeCells>
  <phoneticPr fontId="3" type="noConversion"/>
  <conditionalFormatting sqref="I18 I16 I5:I8">
    <cfRule type="cellIs" dxfId="5" priority="1" stopIfTrue="1" operator="greaterThanOrEqual">
      <formula>20</formula>
    </cfRule>
  </conditionalFormatting>
  <conditionalFormatting sqref="I17">
    <cfRule type="cellIs" dxfId="4" priority="2" stopIfTrue="1" operator="greaterThanOrEqual">
      <formula>7</formula>
    </cfRule>
  </conditionalFormatting>
  <conditionalFormatting sqref="I11:I15">
    <cfRule type="cellIs" dxfId="3" priority="3" stopIfTrue="1" operator="greaterThan">
      <formula>0</formula>
    </cfRule>
  </conditionalFormatting>
  <dataValidations count="2">
    <dataValidation allowBlank="1" showInputMessage="1" showErrorMessage="1" promptTitle="完成时填写" prompt="模块执行总时间" sqref="P16:P18 P5:P8"/>
    <dataValidation allowBlank="1" showInputMessage="1" showErrorMessage="1" promptTitle="尾号为1、3、5、7、9的测试用例总数" sqref="D12:D15"/>
  </dataValidations>
  <pageMargins left="0.74803149606299213" right="0.74803149606299213" top="0.98425196850393704" bottom="0.98425196850393704" header="0.51181102362204722" footer="0.51181102362204722"/>
  <pageSetup paperSize="9" orientation="landscape" r:id="rId1"/>
  <headerFooter alignWithMargins="0">
    <oddHeader>&amp;L&amp;"Times New Roman,加粗"ZTE&amp;"宋体,加粗"中兴&amp;R绝密▲（保密期）机密▲（保密期）秘密▲（保密期）内部公开▲</oddHeader>
    <oddFooter>&amp;L&amp;10&lt;本文中的所有信息均为中兴通讯股份有限公司内部信息，未经允许，不得外传&gt;&amp;R&amp;10&amp;D   共 &amp;N 页 , 第 &amp;P 页</oddFooter>
  </headerFooter>
</worksheet>
</file>

<file path=xl/worksheets/sheet11.xml><?xml version="1.0" encoding="utf-8"?>
<worksheet xmlns="http://schemas.openxmlformats.org/spreadsheetml/2006/main" xmlns:r="http://schemas.openxmlformats.org/officeDocument/2006/relationships">
  <sheetPr>
    <tabColor indexed="15"/>
  </sheetPr>
  <dimension ref="A1:F71"/>
  <sheetViews>
    <sheetView workbookViewId="0">
      <selection activeCell="F3" sqref="F3"/>
    </sheetView>
  </sheetViews>
  <sheetFormatPr defaultRowHeight="14.25"/>
  <cols>
    <col min="1" max="1" width="7" style="39" customWidth="1"/>
    <col min="2" max="2" width="10.25" style="39" bestFit="1" customWidth="1"/>
    <col min="3" max="3" width="9" style="39"/>
    <col min="4" max="4" width="46.25" style="40" customWidth="1"/>
    <col min="5" max="5" width="37.25" style="40" customWidth="1"/>
    <col min="6" max="16384" width="9" style="39"/>
  </cols>
  <sheetData>
    <row r="1" spans="1:6" s="28" customFormat="1" ht="21" thickBot="1">
      <c r="A1" s="251" t="s">
        <v>26</v>
      </c>
      <c r="B1" s="252"/>
      <c r="C1" s="252"/>
      <c r="D1" s="252"/>
      <c r="E1" s="252"/>
      <c r="F1" s="253"/>
    </row>
    <row r="2" spans="1:6" s="30" customFormat="1" ht="12">
      <c r="A2" s="29" t="s">
        <v>27</v>
      </c>
      <c r="B2" s="29" t="s">
        <v>28</v>
      </c>
      <c r="C2" s="29" t="s">
        <v>29</v>
      </c>
      <c r="D2" s="29" t="s">
        <v>30</v>
      </c>
      <c r="E2" s="64" t="s">
        <v>31</v>
      </c>
      <c r="F2" s="29" t="s">
        <v>32</v>
      </c>
    </row>
    <row r="3" spans="1:6" s="34" customFormat="1" ht="12">
      <c r="A3" s="31">
        <v>1</v>
      </c>
      <c r="B3" s="32">
        <v>43229</v>
      </c>
      <c r="C3" s="31" t="s">
        <v>138</v>
      </c>
      <c r="D3" s="33" t="s">
        <v>139</v>
      </c>
      <c r="E3" s="33" t="s">
        <v>140</v>
      </c>
      <c r="F3" s="33" t="s">
        <v>141</v>
      </c>
    </row>
    <row r="4" spans="1:6" s="34" customFormat="1" ht="12">
      <c r="A4" s="31">
        <v>2</v>
      </c>
      <c r="B4" s="32"/>
      <c r="C4" s="31"/>
      <c r="D4" s="33"/>
      <c r="E4" s="33"/>
      <c r="F4" s="31"/>
    </row>
    <row r="5" spans="1:6" s="34" customFormat="1" ht="12">
      <c r="A5" s="31">
        <v>3</v>
      </c>
      <c r="B5" s="32"/>
      <c r="C5" s="31"/>
      <c r="D5" s="33"/>
      <c r="E5" s="33"/>
      <c r="F5" s="31"/>
    </row>
    <row r="6" spans="1:6" s="34" customFormat="1" ht="12">
      <c r="A6" s="31">
        <v>4</v>
      </c>
      <c r="B6" s="32"/>
      <c r="C6" s="31"/>
      <c r="D6" s="33"/>
      <c r="E6" s="33"/>
      <c r="F6" s="31"/>
    </row>
    <row r="7" spans="1:6" s="34" customFormat="1" ht="12">
      <c r="A7" s="31">
        <v>5</v>
      </c>
      <c r="B7" s="32"/>
      <c r="C7" s="31"/>
      <c r="D7" s="33"/>
      <c r="E7" s="33"/>
      <c r="F7" s="31"/>
    </row>
    <row r="8" spans="1:6" s="28" customFormat="1">
      <c r="A8" s="31">
        <v>6</v>
      </c>
      <c r="B8" s="32"/>
      <c r="C8" s="31"/>
      <c r="D8" s="36"/>
      <c r="E8" s="36"/>
      <c r="F8" s="35"/>
    </row>
    <row r="9" spans="1:6" s="28" customFormat="1">
      <c r="A9" s="31">
        <v>7</v>
      </c>
      <c r="B9" s="32"/>
      <c r="C9" s="31"/>
      <c r="D9" s="36"/>
      <c r="E9" s="36"/>
      <c r="F9" s="35"/>
    </row>
    <row r="10" spans="1:6" s="28" customFormat="1">
      <c r="A10" s="31">
        <v>8</v>
      </c>
      <c r="B10" s="32"/>
      <c r="C10" s="31"/>
      <c r="D10" s="33"/>
      <c r="E10" s="36"/>
      <c r="F10" s="35"/>
    </row>
    <row r="11" spans="1:6" s="28" customFormat="1">
      <c r="A11" s="31">
        <v>9</v>
      </c>
      <c r="B11" s="32"/>
      <c r="C11" s="31"/>
      <c r="D11" s="33"/>
      <c r="E11" s="33"/>
      <c r="F11" s="33"/>
    </row>
    <row r="12" spans="1:6" s="28" customFormat="1">
      <c r="A12" s="31">
        <v>10</v>
      </c>
      <c r="B12" s="32"/>
      <c r="C12" s="31"/>
      <c r="D12" s="33"/>
      <c r="E12" s="36"/>
      <c r="F12" s="35"/>
    </row>
    <row r="13" spans="1:6" s="28" customFormat="1">
      <c r="A13" s="31">
        <v>11</v>
      </c>
      <c r="B13" s="32"/>
      <c r="C13" s="31"/>
      <c r="D13" s="33"/>
      <c r="E13" s="36"/>
      <c r="F13" s="35"/>
    </row>
    <row r="14" spans="1:6" s="28" customFormat="1">
      <c r="A14" s="31">
        <v>12</v>
      </c>
      <c r="B14" s="35"/>
      <c r="C14" s="35"/>
      <c r="D14" s="36"/>
      <c r="E14" s="36"/>
      <c r="F14" s="35"/>
    </row>
    <row r="15" spans="1:6" s="28" customFormat="1">
      <c r="A15" s="31">
        <v>13</v>
      </c>
      <c r="B15" s="35"/>
      <c r="C15" s="35"/>
      <c r="D15" s="36"/>
      <c r="E15" s="36"/>
      <c r="F15" s="35"/>
    </row>
    <row r="16" spans="1:6" s="28" customFormat="1">
      <c r="A16" s="31">
        <v>14</v>
      </c>
      <c r="B16" s="35"/>
      <c r="C16" s="35"/>
      <c r="D16" s="36"/>
      <c r="E16" s="36"/>
      <c r="F16" s="35"/>
    </row>
    <row r="17" spans="1:6" s="28" customFormat="1">
      <c r="A17" s="31">
        <v>15</v>
      </c>
      <c r="B17" s="35"/>
      <c r="C17" s="35"/>
      <c r="D17" s="36"/>
      <c r="E17" s="36"/>
      <c r="F17" s="35"/>
    </row>
    <row r="18" spans="1:6" s="28" customFormat="1">
      <c r="A18" s="31">
        <v>16</v>
      </c>
      <c r="B18" s="35"/>
      <c r="C18" s="35"/>
      <c r="D18" s="36"/>
      <c r="E18" s="36"/>
      <c r="F18" s="35"/>
    </row>
    <row r="19" spans="1:6" s="28" customFormat="1">
      <c r="A19" s="31">
        <v>17</v>
      </c>
      <c r="B19" s="35"/>
      <c r="C19" s="35"/>
      <c r="D19" s="36"/>
      <c r="E19" s="36"/>
      <c r="F19" s="35"/>
    </row>
    <row r="20" spans="1:6" s="28" customFormat="1">
      <c r="A20" s="31">
        <v>18</v>
      </c>
      <c r="B20" s="35"/>
      <c r="C20" s="35"/>
      <c r="D20" s="36"/>
      <c r="E20" s="36"/>
      <c r="F20" s="35"/>
    </row>
    <row r="21" spans="1:6" s="28" customFormat="1">
      <c r="A21" s="31">
        <v>19</v>
      </c>
      <c r="B21" s="35"/>
      <c r="C21" s="35"/>
      <c r="D21" s="36"/>
      <c r="E21" s="36"/>
      <c r="F21" s="35"/>
    </row>
    <row r="22" spans="1:6" s="28" customFormat="1">
      <c r="A22" s="31">
        <v>20</v>
      </c>
      <c r="B22" s="35"/>
      <c r="C22" s="35"/>
      <c r="D22" s="36"/>
      <c r="E22" s="36"/>
      <c r="F22" s="35"/>
    </row>
    <row r="23" spans="1:6" s="28" customFormat="1">
      <c r="A23" s="31">
        <v>21</v>
      </c>
      <c r="B23" s="35"/>
      <c r="C23" s="35"/>
      <c r="D23" s="36"/>
      <c r="E23" s="36"/>
      <c r="F23" s="35"/>
    </row>
    <row r="24" spans="1:6" s="28" customFormat="1">
      <c r="A24" s="31">
        <v>22</v>
      </c>
      <c r="B24" s="35"/>
      <c r="C24" s="35"/>
      <c r="D24" s="36"/>
      <c r="E24" s="36"/>
      <c r="F24" s="35"/>
    </row>
    <row r="25" spans="1:6" s="28" customFormat="1">
      <c r="A25" s="31">
        <v>23</v>
      </c>
      <c r="B25" s="35"/>
      <c r="C25" s="35"/>
      <c r="D25" s="36"/>
      <c r="E25" s="36"/>
      <c r="F25" s="35"/>
    </row>
    <row r="26" spans="1:6" s="28" customFormat="1">
      <c r="A26" s="31">
        <v>24</v>
      </c>
      <c r="B26" s="35"/>
      <c r="C26" s="35"/>
      <c r="D26" s="36"/>
      <c r="E26" s="36"/>
      <c r="F26" s="35"/>
    </row>
    <row r="27" spans="1:6">
      <c r="A27" s="31">
        <v>25</v>
      </c>
      <c r="B27" s="37"/>
      <c r="C27" s="37"/>
      <c r="D27" s="38"/>
      <c r="E27" s="38"/>
      <c r="F27" s="37"/>
    </row>
    <row r="28" spans="1:6">
      <c r="A28" s="31">
        <v>26</v>
      </c>
      <c r="B28" s="37"/>
      <c r="C28" s="37"/>
      <c r="D28" s="38"/>
      <c r="E28" s="38"/>
      <c r="F28" s="37"/>
    </row>
    <row r="29" spans="1:6">
      <c r="A29" s="31">
        <v>27</v>
      </c>
      <c r="B29" s="37"/>
      <c r="C29" s="37"/>
      <c r="D29" s="38"/>
      <c r="E29" s="38"/>
      <c r="F29" s="37"/>
    </row>
    <row r="30" spans="1:6">
      <c r="A30" s="31">
        <v>28</v>
      </c>
      <c r="B30" s="37"/>
      <c r="C30" s="37"/>
      <c r="D30" s="38"/>
      <c r="E30" s="38"/>
      <c r="F30" s="37"/>
    </row>
    <row r="31" spans="1:6">
      <c r="A31" s="31">
        <v>29</v>
      </c>
      <c r="B31" s="37"/>
      <c r="C31" s="37"/>
      <c r="D31" s="38"/>
      <c r="E31" s="38"/>
      <c r="F31" s="37"/>
    </row>
    <row r="32" spans="1:6">
      <c r="A32" s="31">
        <v>30</v>
      </c>
      <c r="B32" s="37"/>
      <c r="C32" s="37"/>
      <c r="D32" s="38"/>
      <c r="E32" s="38"/>
      <c r="F32" s="37"/>
    </row>
    <row r="33" spans="1:6">
      <c r="A33" s="31">
        <v>31</v>
      </c>
      <c r="B33" s="37"/>
      <c r="C33" s="37"/>
      <c r="D33" s="38"/>
      <c r="E33" s="38"/>
      <c r="F33" s="37"/>
    </row>
    <row r="34" spans="1:6">
      <c r="A34" s="31">
        <v>32</v>
      </c>
      <c r="B34" s="37"/>
      <c r="C34" s="37"/>
      <c r="D34" s="38"/>
      <c r="E34" s="38"/>
      <c r="F34" s="37"/>
    </row>
    <row r="35" spans="1:6">
      <c r="A35" s="37"/>
      <c r="B35" s="37"/>
      <c r="C35" s="37"/>
      <c r="D35" s="38"/>
      <c r="E35" s="38"/>
      <c r="F35" s="37"/>
    </row>
    <row r="36" spans="1:6">
      <c r="A36" s="37"/>
      <c r="B36" s="37"/>
      <c r="C36" s="37"/>
      <c r="D36" s="38"/>
      <c r="E36" s="38"/>
      <c r="F36" s="37"/>
    </row>
    <row r="37" spans="1:6">
      <c r="A37" s="37"/>
      <c r="B37" s="37"/>
      <c r="C37" s="37"/>
      <c r="D37" s="38"/>
      <c r="E37" s="38"/>
      <c r="F37" s="37"/>
    </row>
    <row r="38" spans="1:6">
      <c r="A38" s="37"/>
      <c r="B38" s="37"/>
      <c r="C38" s="37"/>
      <c r="D38" s="38"/>
      <c r="E38" s="38"/>
      <c r="F38" s="37"/>
    </row>
    <row r="39" spans="1:6">
      <c r="A39" s="37"/>
      <c r="B39" s="37"/>
      <c r="C39" s="37"/>
      <c r="D39" s="38"/>
      <c r="E39" s="38"/>
      <c r="F39" s="37"/>
    </row>
    <row r="40" spans="1:6">
      <c r="A40" s="37"/>
      <c r="B40" s="37"/>
      <c r="C40" s="37"/>
      <c r="D40" s="38"/>
      <c r="E40" s="38"/>
      <c r="F40" s="37"/>
    </row>
    <row r="41" spans="1:6">
      <c r="A41" s="37"/>
      <c r="B41" s="37"/>
      <c r="C41" s="37"/>
      <c r="D41" s="38"/>
      <c r="E41" s="38"/>
      <c r="F41" s="37"/>
    </row>
    <row r="42" spans="1:6">
      <c r="A42" s="37"/>
      <c r="B42" s="37"/>
      <c r="C42" s="37"/>
      <c r="D42" s="38"/>
      <c r="E42" s="38"/>
      <c r="F42" s="37"/>
    </row>
    <row r="43" spans="1:6">
      <c r="A43" s="37"/>
      <c r="B43" s="37"/>
      <c r="C43" s="37"/>
      <c r="D43" s="38"/>
      <c r="E43" s="38"/>
      <c r="F43" s="37"/>
    </row>
    <row r="44" spans="1:6">
      <c r="A44" s="37"/>
      <c r="B44" s="37"/>
      <c r="C44" s="37"/>
      <c r="D44" s="38"/>
      <c r="E44" s="38"/>
      <c r="F44" s="37"/>
    </row>
    <row r="45" spans="1:6">
      <c r="A45" s="37"/>
      <c r="B45" s="37"/>
      <c r="C45" s="37"/>
      <c r="D45" s="38"/>
      <c r="E45" s="38"/>
      <c r="F45" s="37"/>
    </row>
    <row r="46" spans="1:6">
      <c r="A46" s="37"/>
      <c r="B46" s="37"/>
      <c r="C46" s="37"/>
      <c r="D46" s="38"/>
      <c r="E46" s="38"/>
      <c r="F46" s="37"/>
    </row>
    <row r="47" spans="1:6">
      <c r="A47" s="37"/>
      <c r="B47" s="37"/>
      <c r="C47" s="37"/>
      <c r="D47" s="38"/>
      <c r="E47" s="38"/>
      <c r="F47" s="37"/>
    </row>
    <row r="48" spans="1:6">
      <c r="A48" s="37"/>
      <c r="B48" s="37"/>
      <c r="C48" s="37"/>
      <c r="D48" s="38"/>
      <c r="E48" s="38"/>
      <c r="F48" s="37"/>
    </row>
    <row r="49" spans="1:6">
      <c r="A49" s="37"/>
      <c r="B49" s="37"/>
      <c r="C49" s="37"/>
      <c r="D49" s="38"/>
      <c r="E49" s="38"/>
      <c r="F49" s="37"/>
    </row>
    <row r="50" spans="1:6">
      <c r="A50" s="37"/>
      <c r="B50" s="37"/>
      <c r="C50" s="37"/>
      <c r="D50" s="38"/>
      <c r="E50" s="38"/>
      <c r="F50" s="37"/>
    </row>
    <row r="51" spans="1:6">
      <c r="A51" s="37"/>
      <c r="B51" s="37"/>
      <c r="C51" s="37"/>
      <c r="D51" s="38"/>
      <c r="E51" s="38"/>
      <c r="F51" s="37"/>
    </row>
    <row r="52" spans="1:6">
      <c r="A52" s="37"/>
      <c r="B52" s="37"/>
      <c r="C52" s="37"/>
      <c r="D52" s="38"/>
      <c r="E52" s="38"/>
      <c r="F52" s="37"/>
    </row>
    <row r="53" spans="1:6">
      <c r="A53" s="37"/>
      <c r="B53" s="37"/>
      <c r="C53" s="37"/>
      <c r="D53" s="38"/>
      <c r="E53" s="38"/>
      <c r="F53" s="37"/>
    </row>
    <row r="54" spans="1:6">
      <c r="A54" s="37"/>
      <c r="B54" s="37"/>
      <c r="C54" s="37"/>
      <c r="D54" s="38"/>
      <c r="E54" s="38"/>
      <c r="F54" s="37"/>
    </row>
    <row r="55" spans="1:6">
      <c r="A55" s="37"/>
      <c r="B55" s="37"/>
      <c r="C55" s="37"/>
      <c r="D55" s="38"/>
      <c r="E55" s="38"/>
      <c r="F55" s="37"/>
    </row>
    <row r="56" spans="1:6">
      <c r="A56" s="37"/>
      <c r="B56" s="37"/>
      <c r="C56" s="37"/>
      <c r="D56" s="38"/>
      <c r="E56" s="38"/>
      <c r="F56" s="37"/>
    </row>
    <row r="57" spans="1:6">
      <c r="A57" s="37"/>
      <c r="B57" s="37"/>
      <c r="C57" s="37"/>
      <c r="D57" s="38"/>
      <c r="E57" s="38"/>
      <c r="F57" s="37"/>
    </row>
    <row r="58" spans="1:6">
      <c r="A58" s="37"/>
      <c r="B58" s="37"/>
      <c r="C58" s="37"/>
      <c r="D58" s="38"/>
      <c r="E58" s="38"/>
      <c r="F58" s="37"/>
    </row>
    <row r="59" spans="1:6">
      <c r="A59" s="37"/>
      <c r="B59" s="37"/>
      <c r="C59" s="37"/>
      <c r="D59" s="38"/>
      <c r="E59" s="38"/>
      <c r="F59" s="37"/>
    </row>
    <row r="60" spans="1:6">
      <c r="A60" s="37"/>
      <c r="B60" s="37"/>
      <c r="C60" s="37"/>
      <c r="D60" s="38"/>
      <c r="E60" s="38"/>
      <c r="F60" s="37"/>
    </row>
    <row r="61" spans="1:6">
      <c r="A61" s="37"/>
      <c r="B61" s="37"/>
      <c r="C61" s="37"/>
      <c r="D61" s="38"/>
      <c r="E61" s="38"/>
      <c r="F61" s="37"/>
    </row>
    <row r="62" spans="1:6">
      <c r="A62" s="37"/>
      <c r="B62" s="37"/>
      <c r="C62" s="37"/>
      <c r="D62" s="38"/>
      <c r="E62" s="38"/>
      <c r="F62" s="37"/>
    </row>
    <row r="63" spans="1:6">
      <c r="A63" s="37"/>
      <c r="B63" s="37"/>
      <c r="C63" s="37"/>
      <c r="D63" s="38"/>
      <c r="E63" s="38"/>
      <c r="F63" s="37"/>
    </row>
    <row r="64" spans="1:6">
      <c r="A64" s="37"/>
      <c r="B64" s="37"/>
      <c r="C64" s="37"/>
      <c r="D64" s="38"/>
      <c r="E64" s="38"/>
      <c r="F64" s="37"/>
    </row>
    <row r="65" spans="1:6">
      <c r="A65" s="37"/>
      <c r="B65" s="37"/>
      <c r="C65" s="37"/>
      <c r="D65" s="38"/>
      <c r="E65" s="38"/>
      <c r="F65" s="37"/>
    </row>
    <row r="66" spans="1:6">
      <c r="A66" s="37"/>
      <c r="B66" s="37"/>
      <c r="C66" s="37"/>
      <c r="D66" s="38"/>
      <c r="E66" s="38"/>
      <c r="F66" s="37"/>
    </row>
    <row r="67" spans="1:6">
      <c r="A67" s="37"/>
      <c r="B67" s="37"/>
      <c r="C67" s="37"/>
      <c r="D67" s="38"/>
      <c r="E67" s="38"/>
      <c r="F67" s="37"/>
    </row>
    <row r="68" spans="1:6">
      <c r="A68" s="37"/>
      <c r="B68" s="37"/>
      <c r="C68" s="37"/>
      <c r="D68" s="38"/>
      <c r="E68" s="38"/>
      <c r="F68" s="37"/>
    </row>
    <row r="69" spans="1:6">
      <c r="A69" s="37"/>
      <c r="B69" s="37"/>
      <c r="C69" s="37"/>
      <c r="D69" s="38"/>
      <c r="E69" s="38"/>
      <c r="F69" s="37"/>
    </row>
    <row r="70" spans="1:6">
      <c r="A70" s="37"/>
      <c r="B70" s="37"/>
      <c r="C70" s="37"/>
      <c r="D70" s="38"/>
      <c r="E70" s="38"/>
      <c r="F70" s="37"/>
    </row>
    <row r="71" spans="1:6">
      <c r="A71" s="37"/>
      <c r="B71" s="37"/>
      <c r="C71" s="37"/>
      <c r="D71" s="38"/>
      <c r="E71" s="38"/>
      <c r="F71" s="37"/>
    </row>
  </sheetData>
  <mergeCells count="1">
    <mergeCell ref="A1:F1"/>
  </mergeCells>
  <phoneticPr fontId="3" type="noConversion"/>
  <pageMargins left="0.74803149606299213" right="0.74803149606299213" top="0.98425196850393704" bottom="0.98425196850393704" header="0.51181102362204722" footer="0.51181102362204722"/>
  <pageSetup paperSize="9" orientation="portrait" r:id="rId1"/>
  <headerFooter alignWithMargins="0">
    <oddHeader>&amp;L&amp;"Times New Roman,加粗"ZTE&amp;"宋体,加粗"中兴&amp;R内部公开▲</oddHeader>
    <oddFooter>&amp;L&amp;10&lt;本文中的所有信息均为中兴通讯股份有限公司内部信息，未经允许，不得外传&gt;&amp;R&amp;10共 &amp;N 页 , 第 &amp;P 页</oddFooter>
  </headerFooter>
</worksheet>
</file>

<file path=xl/worksheets/sheet12.xml><?xml version="1.0" encoding="utf-8"?>
<worksheet xmlns="http://schemas.openxmlformats.org/spreadsheetml/2006/main" xmlns:r="http://schemas.openxmlformats.org/officeDocument/2006/relationships">
  <sheetPr>
    <tabColor indexed="40"/>
  </sheetPr>
  <dimension ref="A1:P14"/>
  <sheetViews>
    <sheetView workbookViewId="0">
      <selection activeCell="K25" sqref="K25"/>
    </sheetView>
  </sheetViews>
  <sheetFormatPr defaultColWidth="8.625" defaultRowHeight="14.25"/>
  <cols>
    <col min="1" max="1" width="8.625" style="63" customWidth="1"/>
    <col min="2" max="2" width="9.625" style="63" customWidth="1"/>
    <col min="3" max="8" width="8.625" style="39" customWidth="1"/>
    <col min="9" max="10" width="8.625" style="71" customWidth="1"/>
    <col min="11" max="11" width="8.625" style="39" customWidth="1"/>
    <col min="12" max="12" width="8.625" style="71" customWidth="1"/>
    <col min="13" max="13" width="8.625" style="39" customWidth="1"/>
    <col min="14" max="14" width="8.625" style="63" customWidth="1"/>
    <col min="15" max="16" width="10.25" style="44" customWidth="1"/>
    <col min="17" max="16384" width="8.625" style="63"/>
  </cols>
  <sheetData>
    <row r="1" spans="1:16" ht="21" customHeight="1">
      <c r="A1" s="254" t="s">
        <v>122</v>
      </c>
      <c r="B1" s="255"/>
      <c r="C1" s="255"/>
      <c r="D1" s="255"/>
      <c r="E1" s="255"/>
      <c r="F1" s="255"/>
      <c r="G1" s="255"/>
      <c r="H1" s="255"/>
      <c r="I1" s="255"/>
      <c r="J1" s="255"/>
      <c r="K1" s="255"/>
      <c r="L1" s="255"/>
      <c r="M1" s="255"/>
      <c r="N1" s="79"/>
      <c r="O1" s="63"/>
      <c r="P1" s="63"/>
    </row>
    <row r="2" spans="1:16" ht="22.5">
      <c r="A2" s="41" t="s">
        <v>34</v>
      </c>
      <c r="B2" s="43" t="s">
        <v>35</v>
      </c>
      <c r="C2" s="41" t="s">
        <v>36</v>
      </c>
      <c r="D2" s="41" t="s">
        <v>37</v>
      </c>
      <c r="E2" s="41" t="s">
        <v>38</v>
      </c>
      <c r="F2" s="41" t="s">
        <v>39</v>
      </c>
      <c r="G2" s="41" t="s">
        <v>40</v>
      </c>
      <c r="H2" s="41" t="s">
        <v>41</v>
      </c>
      <c r="I2" s="45" t="s">
        <v>42</v>
      </c>
      <c r="J2" s="45" t="s">
        <v>43</v>
      </c>
      <c r="K2" s="41" t="s">
        <v>44</v>
      </c>
      <c r="L2" s="45" t="s">
        <v>45</v>
      </c>
      <c r="M2" s="41" t="s">
        <v>46</v>
      </c>
      <c r="N2" s="41" t="s">
        <v>47</v>
      </c>
      <c r="O2" s="42" t="s">
        <v>48</v>
      </c>
      <c r="P2" s="42" t="s">
        <v>49</v>
      </c>
    </row>
    <row r="3" spans="1:16">
      <c r="A3" s="41">
        <v>1</v>
      </c>
      <c r="B3" s="43" t="s">
        <v>125</v>
      </c>
      <c r="C3" s="47">
        <v>65</v>
      </c>
      <c r="D3" s="41">
        <f t="shared" ref="D3:D11" si="0">SUM(E3:H3)</f>
        <v>65</v>
      </c>
      <c r="E3" s="49">
        <v>56</v>
      </c>
      <c r="F3" s="49">
        <v>4</v>
      </c>
      <c r="G3" s="49">
        <v>5</v>
      </c>
      <c r="H3" s="49">
        <v>0</v>
      </c>
      <c r="I3" s="72">
        <f t="shared" ref="I3:I12" si="1">E3/(C3-G3)</f>
        <v>0.93333333333333335</v>
      </c>
      <c r="J3" s="45">
        <f t="shared" ref="J3:J12" si="2">D3/C3</f>
        <v>1</v>
      </c>
      <c r="K3" s="41">
        <f t="shared" ref="K3:K12" si="3">C3-D3</f>
        <v>0</v>
      </c>
      <c r="L3" s="45">
        <f t="shared" ref="L3:L12" si="4">K3/C3</f>
        <v>0</v>
      </c>
      <c r="M3" s="47" t="s">
        <v>119</v>
      </c>
      <c r="N3" s="41">
        <v>4.5</v>
      </c>
      <c r="O3" s="42"/>
      <c r="P3" s="77"/>
    </row>
    <row r="4" spans="1:16">
      <c r="A4" s="41">
        <v>2</v>
      </c>
      <c r="B4" s="43" t="s">
        <v>113</v>
      </c>
      <c r="C4" s="47">
        <v>45</v>
      </c>
      <c r="D4" s="41">
        <f t="shared" si="0"/>
        <v>45</v>
      </c>
      <c r="E4" s="49">
        <v>39</v>
      </c>
      <c r="F4" s="49">
        <v>5</v>
      </c>
      <c r="G4" s="49">
        <v>1</v>
      </c>
      <c r="H4" s="49">
        <v>0</v>
      </c>
      <c r="I4" s="72">
        <f t="shared" si="1"/>
        <v>0.88636363636363635</v>
      </c>
      <c r="J4" s="45">
        <f t="shared" si="2"/>
        <v>1</v>
      </c>
      <c r="K4" s="41">
        <f t="shared" si="3"/>
        <v>0</v>
      </c>
      <c r="L4" s="45">
        <f t="shared" si="4"/>
        <v>0</v>
      </c>
      <c r="M4" s="47" t="s">
        <v>123</v>
      </c>
      <c r="N4" s="41">
        <v>3.5</v>
      </c>
      <c r="O4" s="42"/>
      <c r="P4" s="77"/>
    </row>
    <row r="5" spans="1:16">
      <c r="A5" s="41">
        <v>4</v>
      </c>
      <c r="B5" s="43" t="s">
        <v>126</v>
      </c>
      <c r="C5" s="47">
        <v>127</v>
      </c>
      <c r="D5" s="41">
        <f t="shared" si="0"/>
        <v>127</v>
      </c>
      <c r="E5" s="47">
        <v>99</v>
      </c>
      <c r="F5" s="47">
        <v>9</v>
      </c>
      <c r="G5" s="94">
        <v>19</v>
      </c>
      <c r="H5" s="47">
        <v>0</v>
      </c>
      <c r="I5" s="72">
        <f t="shared" si="1"/>
        <v>0.91666666666666663</v>
      </c>
      <c r="J5" s="45">
        <f t="shared" si="2"/>
        <v>1</v>
      </c>
      <c r="K5" s="41">
        <f t="shared" si="3"/>
        <v>0</v>
      </c>
      <c r="L5" s="45">
        <f t="shared" si="4"/>
        <v>0</v>
      </c>
      <c r="M5" s="47" t="s">
        <v>124</v>
      </c>
      <c r="N5" s="41">
        <v>9</v>
      </c>
      <c r="O5" s="42"/>
      <c r="P5" s="77"/>
    </row>
    <row r="6" spans="1:16">
      <c r="A6" s="41">
        <v>8</v>
      </c>
      <c r="B6" s="43" t="s">
        <v>127</v>
      </c>
      <c r="C6" s="47">
        <v>105</v>
      </c>
      <c r="D6" s="41">
        <f t="shared" si="0"/>
        <v>105</v>
      </c>
      <c r="E6" s="49">
        <v>91</v>
      </c>
      <c r="F6" s="93">
        <v>14</v>
      </c>
      <c r="G6" s="49">
        <v>0</v>
      </c>
      <c r="H6" s="49">
        <v>0</v>
      </c>
      <c r="I6" s="72">
        <f t="shared" si="1"/>
        <v>0.8666666666666667</v>
      </c>
      <c r="J6" s="45">
        <f t="shared" si="2"/>
        <v>1</v>
      </c>
      <c r="K6" s="41">
        <f t="shared" si="3"/>
        <v>0</v>
      </c>
      <c r="L6" s="45">
        <f t="shared" si="4"/>
        <v>0</v>
      </c>
      <c r="M6" s="47" t="s">
        <v>119</v>
      </c>
      <c r="N6" s="41">
        <v>6</v>
      </c>
      <c r="O6" s="42"/>
      <c r="P6" s="77"/>
    </row>
    <row r="7" spans="1:16">
      <c r="A7" s="41">
        <v>10</v>
      </c>
      <c r="B7" s="43" t="s">
        <v>128</v>
      </c>
      <c r="C7" s="47">
        <v>38</v>
      </c>
      <c r="D7" s="41">
        <f t="shared" si="0"/>
        <v>38</v>
      </c>
      <c r="E7" s="49">
        <v>31</v>
      </c>
      <c r="F7" s="49">
        <v>5</v>
      </c>
      <c r="G7" s="49">
        <v>2</v>
      </c>
      <c r="H7" s="49">
        <v>0</v>
      </c>
      <c r="I7" s="72">
        <f t="shared" si="1"/>
        <v>0.86111111111111116</v>
      </c>
      <c r="J7" s="45">
        <f t="shared" si="2"/>
        <v>1</v>
      </c>
      <c r="K7" s="41">
        <f t="shared" si="3"/>
        <v>0</v>
      </c>
      <c r="L7" s="45">
        <f t="shared" si="4"/>
        <v>0</v>
      </c>
      <c r="M7" s="47" t="s">
        <v>123</v>
      </c>
      <c r="N7" s="41">
        <v>3</v>
      </c>
      <c r="O7" s="42"/>
      <c r="P7" s="77"/>
    </row>
    <row r="8" spans="1:16">
      <c r="A8" s="41">
        <v>11</v>
      </c>
      <c r="B8" s="43" t="s">
        <v>129</v>
      </c>
      <c r="C8" s="47">
        <v>81</v>
      </c>
      <c r="D8" s="41">
        <f t="shared" si="0"/>
        <v>81</v>
      </c>
      <c r="E8" s="49">
        <v>66</v>
      </c>
      <c r="F8" s="49">
        <v>9</v>
      </c>
      <c r="G8" s="49">
        <v>6</v>
      </c>
      <c r="H8" s="49">
        <v>0</v>
      </c>
      <c r="I8" s="72">
        <f t="shared" si="1"/>
        <v>0.88</v>
      </c>
      <c r="J8" s="45">
        <f t="shared" si="2"/>
        <v>1</v>
      </c>
      <c r="K8" s="41">
        <f t="shared" si="3"/>
        <v>0</v>
      </c>
      <c r="L8" s="45">
        <f t="shared" si="4"/>
        <v>0</v>
      </c>
      <c r="M8" s="47" t="s">
        <v>124</v>
      </c>
      <c r="N8" s="41">
        <v>10</v>
      </c>
      <c r="O8" s="42"/>
      <c r="P8" s="42"/>
    </row>
    <row r="9" spans="1:16">
      <c r="A9" s="41">
        <v>12</v>
      </c>
      <c r="B9" s="43" t="s">
        <v>130</v>
      </c>
      <c r="C9" s="47">
        <v>29</v>
      </c>
      <c r="D9" s="41">
        <f t="shared" si="0"/>
        <v>29</v>
      </c>
      <c r="E9" s="49">
        <v>18</v>
      </c>
      <c r="F9" s="49">
        <v>5</v>
      </c>
      <c r="G9" s="49">
        <v>6</v>
      </c>
      <c r="H9" s="49">
        <v>0</v>
      </c>
      <c r="I9" s="72">
        <f t="shared" si="1"/>
        <v>0.78260869565217395</v>
      </c>
      <c r="J9" s="45">
        <f t="shared" si="2"/>
        <v>1</v>
      </c>
      <c r="K9" s="41">
        <f t="shared" si="3"/>
        <v>0</v>
      </c>
      <c r="L9" s="45">
        <f t="shared" si="4"/>
        <v>0</v>
      </c>
      <c r="M9" s="47" t="s">
        <v>119</v>
      </c>
      <c r="N9" s="41">
        <v>5</v>
      </c>
      <c r="O9" s="42"/>
      <c r="P9" s="42"/>
    </row>
    <row r="10" spans="1:16">
      <c r="A10" s="41">
        <v>13</v>
      </c>
      <c r="B10" s="43" t="s">
        <v>131</v>
      </c>
      <c r="C10" s="47">
        <v>230</v>
      </c>
      <c r="D10" s="41">
        <f t="shared" si="0"/>
        <v>230</v>
      </c>
      <c r="E10" s="49">
        <v>177</v>
      </c>
      <c r="F10" s="93">
        <v>15</v>
      </c>
      <c r="G10" s="49">
        <v>38</v>
      </c>
      <c r="H10" s="49">
        <v>0</v>
      </c>
      <c r="I10" s="72">
        <f t="shared" si="1"/>
        <v>0.921875</v>
      </c>
      <c r="J10" s="45">
        <f t="shared" si="2"/>
        <v>1</v>
      </c>
      <c r="K10" s="41">
        <f t="shared" si="3"/>
        <v>0</v>
      </c>
      <c r="L10" s="45">
        <f t="shared" si="4"/>
        <v>0</v>
      </c>
      <c r="M10" s="47" t="s">
        <v>123</v>
      </c>
      <c r="N10" s="41">
        <v>5</v>
      </c>
      <c r="O10" s="42"/>
      <c r="P10" s="42"/>
    </row>
    <row r="11" spans="1:16">
      <c r="A11" s="41">
        <v>14</v>
      </c>
      <c r="B11" s="43" t="s">
        <v>132</v>
      </c>
      <c r="C11" s="47">
        <v>31</v>
      </c>
      <c r="D11" s="41">
        <f t="shared" si="0"/>
        <v>31</v>
      </c>
      <c r="E11" s="49">
        <v>21</v>
      </c>
      <c r="F11" s="49">
        <v>7</v>
      </c>
      <c r="G11" s="49">
        <v>3</v>
      </c>
      <c r="H11" s="49">
        <v>0</v>
      </c>
      <c r="I11" s="72">
        <f t="shared" si="1"/>
        <v>0.75</v>
      </c>
      <c r="J11" s="45">
        <f t="shared" si="2"/>
        <v>1</v>
      </c>
      <c r="K11" s="41">
        <f t="shared" si="3"/>
        <v>0</v>
      </c>
      <c r="L11" s="45">
        <f t="shared" si="4"/>
        <v>0</v>
      </c>
      <c r="M11" s="47" t="s">
        <v>124</v>
      </c>
      <c r="N11" s="41">
        <v>3</v>
      </c>
      <c r="O11" s="42"/>
      <c r="P11" s="42"/>
    </row>
    <row r="12" spans="1:16">
      <c r="A12" s="80">
        <v>1808</v>
      </c>
      <c r="B12" s="67" t="s">
        <v>13</v>
      </c>
      <c r="C12" s="68">
        <f t="shared" ref="C12:H12" si="5">SUM(C8:C11)</f>
        <v>371</v>
      </c>
      <c r="D12" s="68">
        <f t="shared" si="5"/>
        <v>371</v>
      </c>
      <c r="E12" s="69">
        <f t="shared" si="5"/>
        <v>282</v>
      </c>
      <c r="F12" s="69">
        <f t="shared" si="5"/>
        <v>36</v>
      </c>
      <c r="G12" s="69">
        <f t="shared" si="5"/>
        <v>53</v>
      </c>
      <c r="H12" s="69">
        <f t="shared" si="5"/>
        <v>0</v>
      </c>
      <c r="I12" s="50">
        <f t="shared" si="1"/>
        <v>0.8867924528301887</v>
      </c>
      <c r="J12" s="70">
        <f t="shared" si="2"/>
        <v>1</v>
      </c>
      <c r="K12" s="69">
        <f t="shared" si="3"/>
        <v>0</v>
      </c>
      <c r="L12" s="70">
        <f t="shared" si="4"/>
        <v>0</v>
      </c>
      <c r="M12" s="68"/>
      <c r="N12" s="67">
        <f>SUM(N3:N11)</f>
        <v>49</v>
      </c>
      <c r="O12" s="42"/>
      <c r="P12" s="42"/>
    </row>
    <row r="14" spans="1:16">
      <c r="O14" s="78"/>
      <c r="P14" s="78"/>
    </row>
  </sheetData>
  <autoFilter ref="A2:N12"/>
  <mergeCells count="1">
    <mergeCell ref="A1:M1"/>
  </mergeCells>
  <phoneticPr fontId="3" type="noConversion"/>
  <conditionalFormatting sqref="P14:P65526 P1:P2">
    <cfRule type="cellIs" dxfId="2" priority="1" stopIfTrue="1" operator="lessThanOrEqual">
      <formula>39780</formula>
    </cfRule>
  </conditionalFormatting>
  <conditionalFormatting sqref="H3:H12">
    <cfRule type="cellIs" dxfId="1" priority="2" stopIfTrue="1" operator="greaterThan">
      <formula>0</formula>
    </cfRule>
  </conditionalFormatting>
  <conditionalFormatting sqref="F3:F12">
    <cfRule type="cellIs" dxfId="0" priority="3" stopIfTrue="1" operator="greaterThanOrEqual">
      <formula>5</formula>
    </cfRule>
  </conditionalFormatting>
  <dataValidations count="1">
    <dataValidation allowBlank="1" showInputMessage="1" showErrorMessage="1" promptTitle="尾号为1、3、5、7、9的测试用例总数" sqref="C3:C12"/>
  </dataValidations>
  <pageMargins left="0.74803149606299213" right="0.74803149606299213" top="0.98425196850393704" bottom="0.98425196850393704" header="0.51181102362204722" footer="0.51181102362204722"/>
  <pageSetup paperSize="9" orientation="landscape" r:id="rId1"/>
  <headerFooter alignWithMargins="0">
    <oddHeader>&amp;L&amp;"Times New Roman,加粗"ZTE&amp;"宋体,加粗"中兴&amp;R绝密▲（保密期）机密▲（保密期）秘密▲（保密期）内部公开▲</oddHeader>
    <oddFooter>&amp;L&amp;10&lt;本文中的所有信息均为中兴通讯股份有限公司内部信息，未经允许，不得外传&gt;&amp;R&amp;10&amp;D   共 &amp;N 页 , 第 &amp;P 页</oddFooter>
  </headerFooter>
</worksheet>
</file>

<file path=xl/worksheets/sheet2.xml><?xml version="1.0" encoding="utf-8"?>
<worksheet xmlns="http://schemas.openxmlformats.org/spreadsheetml/2006/main" xmlns:r="http://schemas.openxmlformats.org/officeDocument/2006/relationships">
  <dimension ref="A1:N78"/>
  <sheetViews>
    <sheetView workbookViewId="0">
      <selection activeCell="C2" sqref="C2"/>
    </sheetView>
  </sheetViews>
  <sheetFormatPr defaultRowHeight="12"/>
  <cols>
    <col min="1" max="1" width="36" style="168" bestFit="1" customWidth="1"/>
    <col min="2" max="2" width="7.875" style="168" customWidth="1"/>
    <col min="3" max="3" width="22.75" style="168" bestFit="1" customWidth="1"/>
    <col min="4" max="4" width="17.25" style="168" bestFit="1" customWidth="1"/>
    <col min="5" max="5" width="15.5" style="168" bestFit="1" customWidth="1"/>
    <col min="6" max="6" width="9" style="168"/>
    <col min="7" max="7" width="11.75" style="168" bestFit="1" customWidth="1"/>
    <col min="8" max="8" width="13" style="168" bestFit="1" customWidth="1"/>
    <col min="9" max="9" width="22.75" style="168" bestFit="1" customWidth="1"/>
    <col min="10" max="10" width="9.5" style="168" bestFit="1" customWidth="1"/>
    <col min="11" max="16384" width="9" style="168"/>
  </cols>
  <sheetData>
    <row r="1" spans="1:14" ht="15">
      <c r="A1" s="102" t="s">
        <v>51</v>
      </c>
      <c r="B1" s="102" t="s">
        <v>54</v>
      </c>
      <c r="C1" s="102" t="s">
        <v>57</v>
      </c>
      <c r="D1" s="102" t="s">
        <v>50</v>
      </c>
      <c r="E1" s="102" t="s">
        <v>60</v>
      </c>
      <c r="F1" s="102" t="s">
        <v>53</v>
      </c>
      <c r="G1" s="102" t="s">
        <v>59</v>
      </c>
      <c r="H1" s="102" t="s">
        <v>55</v>
      </c>
      <c r="I1" s="102" t="s">
        <v>58</v>
      </c>
      <c r="J1" s="102" t="s">
        <v>52</v>
      </c>
      <c r="K1" s="227" t="s">
        <v>550</v>
      </c>
      <c r="L1" s="227" t="s">
        <v>551</v>
      </c>
      <c r="M1" s="227" t="s">
        <v>552</v>
      </c>
    </row>
    <row r="2" spans="1:14" ht="42.75">
      <c r="A2" s="103" t="s">
        <v>534</v>
      </c>
      <c r="B2" s="103" t="s">
        <v>62</v>
      </c>
      <c r="C2" s="177">
        <v>43686.631944444445</v>
      </c>
      <c r="D2" s="220" t="s">
        <v>533</v>
      </c>
      <c r="E2" s="103"/>
      <c r="F2" s="175" t="s">
        <v>69</v>
      </c>
      <c r="G2" s="103" t="s">
        <v>396</v>
      </c>
      <c r="H2" s="103" t="s">
        <v>535</v>
      </c>
      <c r="I2" s="177">
        <v>43686.650694444441</v>
      </c>
      <c r="J2" s="175" t="s">
        <v>61</v>
      </c>
      <c r="K2" s="168">
        <f t="shared" ref="K2:K33" si="0">DAY(C2)</f>
        <v>9</v>
      </c>
      <c r="L2" s="168">
        <f t="shared" ref="L2:L33" si="1">DAY(I2)</f>
        <v>9</v>
      </c>
      <c r="M2" s="168">
        <f t="shared" ref="M2:M33" si="2">L2-K2</f>
        <v>0</v>
      </c>
    </row>
    <row r="3" spans="1:14" ht="28.5">
      <c r="A3" s="103" t="s">
        <v>526</v>
      </c>
      <c r="B3" s="103" t="s">
        <v>62</v>
      </c>
      <c r="C3" s="177">
        <v>43693.42083333333</v>
      </c>
      <c r="D3" s="220" t="s">
        <v>525</v>
      </c>
      <c r="E3" s="103" t="s">
        <v>75</v>
      </c>
      <c r="F3" s="175" t="s">
        <v>69</v>
      </c>
      <c r="G3" s="103" t="s">
        <v>396</v>
      </c>
      <c r="H3" s="103" t="s">
        <v>85</v>
      </c>
      <c r="I3" s="177">
        <v>43693.453472222223</v>
      </c>
      <c r="J3" s="175" t="s">
        <v>61</v>
      </c>
      <c r="K3" s="168">
        <f t="shared" si="0"/>
        <v>16</v>
      </c>
      <c r="L3" s="168">
        <f t="shared" si="1"/>
        <v>16</v>
      </c>
      <c r="M3" s="168">
        <f t="shared" si="2"/>
        <v>0</v>
      </c>
    </row>
    <row r="4" spans="1:14" ht="14.25">
      <c r="A4" s="103" t="s">
        <v>528</v>
      </c>
      <c r="B4" s="103" t="s">
        <v>71</v>
      </c>
      <c r="C4" s="177">
        <v>43691.436111111114</v>
      </c>
      <c r="D4" s="220" t="s">
        <v>527</v>
      </c>
      <c r="E4" s="103" t="s">
        <v>75</v>
      </c>
      <c r="F4" s="175" t="s">
        <v>69</v>
      </c>
      <c r="G4" s="103" t="s">
        <v>396</v>
      </c>
      <c r="H4" s="103" t="s">
        <v>85</v>
      </c>
      <c r="I4" s="177">
        <v>43691.453472222223</v>
      </c>
      <c r="J4" s="175" t="s">
        <v>61</v>
      </c>
      <c r="K4" s="168">
        <f t="shared" si="0"/>
        <v>14</v>
      </c>
      <c r="L4" s="168">
        <f t="shared" si="1"/>
        <v>14</v>
      </c>
      <c r="M4" s="168">
        <f t="shared" si="2"/>
        <v>0</v>
      </c>
    </row>
    <row r="5" spans="1:14" ht="42.75">
      <c r="A5" s="103" t="s">
        <v>530</v>
      </c>
      <c r="B5" s="103" t="s">
        <v>71</v>
      </c>
      <c r="C5" s="177">
        <v>43690.429166666669</v>
      </c>
      <c r="D5" s="220" t="s">
        <v>529</v>
      </c>
      <c r="E5" s="103" t="s">
        <v>81</v>
      </c>
      <c r="F5" s="175" t="s">
        <v>69</v>
      </c>
      <c r="G5" s="103" t="s">
        <v>396</v>
      </c>
      <c r="H5" s="103" t="s">
        <v>85</v>
      </c>
      <c r="I5" s="177">
        <v>43690.681944444441</v>
      </c>
      <c r="J5" s="175" t="s">
        <v>61</v>
      </c>
      <c r="K5" s="168">
        <f t="shared" si="0"/>
        <v>13</v>
      </c>
      <c r="L5" s="168">
        <f t="shared" si="1"/>
        <v>13</v>
      </c>
      <c r="M5" s="168">
        <f t="shared" si="2"/>
        <v>0</v>
      </c>
    </row>
    <row r="6" spans="1:14" ht="14.25">
      <c r="A6" s="103" t="s">
        <v>524</v>
      </c>
      <c r="B6" s="103" t="s">
        <v>155</v>
      </c>
      <c r="C6" s="177">
        <v>43693.438194444447</v>
      </c>
      <c r="D6" s="220" t="s">
        <v>523</v>
      </c>
      <c r="E6" s="103" t="s">
        <v>64</v>
      </c>
      <c r="F6" s="175" t="s">
        <v>58</v>
      </c>
      <c r="G6" s="103" t="s">
        <v>396</v>
      </c>
      <c r="H6" s="103" t="s">
        <v>85</v>
      </c>
      <c r="I6" s="177">
        <v>43697.782638888886</v>
      </c>
      <c r="J6" s="175" t="s">
        <v>61</v>
      </c>
      <c r="K6" s="168">
        <f t="shared" si="0"/>
        <v>16</v>
      </c>
      <c r="L6" s="168">
        <f t="shared" si="1"/>
        <v>20</v>
      </c>
      <c r="M6" s="168">
        <f t="shared" si="2"/>
        <v>4</v>
      </c>
    </row>
    <row r="7" spans="1:14" ht="28.5">
      <c r="A7" s="103" t="s">
        <v>395</v>
      </c>
      <c r="B7" s="103" t="s">
        <v>62</v>
      </c>
      <c r="C7" s="177">
        <v>43697.724305555559</v>
      </c>
      <c r="D7" s="220" t="s">
        <v>394</v>
      </c>
      <c r="E7" s="103" t="s">
        <v>349</v>
      </c>
      <c r="F7" s="175" t="s">
        <v>69</v>
      </c>
      <c r="G7" s="103" t="s">
        <v>396</v>
      </c>
      <c r="H7" s="103" t="s">
        <v>58</v>
      </c>
      <c r="I7" s="177">
        <v>43697.736805555556</v>
      </c>
      <c r="J7" s="175" t="s">
        <v>61</v>
      </c>
      <c r="K7" s="168">
        <f t="shared" si="0"/>
        <v>20</v>
      </c>
      <c r="L7" s="168">
        <f t="shared" si="1"/>
        <v>20</v>
      </c>
      <c r="M7" s="168">
        <f t="shared" si="2"/>
        <v>0</v>
      </c>
    </row>
    <row r="8" spans="1:14" ht="14.25">
      <c r="A8" s="103" t="s">
        <v>398</v>
      </c>
      <c r="B8" s="103" t="s">
        <v>62</v>
      </c>
      <c r="C8" s="177">
        <v>43697.710416666669</v>
      </c>
      <c r="D8" s="220" t="s">
        <v>397</v>
      </c>
      <c r="E8" s="103" t="s">
        <v>75</v>
      </c>
      <c r="F8" s="175" t="s">
        <v>69</v>
      </c>
      <c r="G8" s="103" t="s">
        <v>396</v>
      </c>
      <c r="H8" s="103" t="s">
        <v>58</v>
      </c>
      <c r="I8" s="177">
        <v>43697.736805555556</v>
      </c>
      <c r="J8" s="175" t="s">
        <v>61</v>
      </c>
      <c r="K8" s="168">
        <f t="shared" si="0"/>
        <v>20</v>
      </c>
      <c r="L8" s="168">
        <f t="shared" si="1"/>
        <v>20</v>
      </c>
      <c r="M8" s="168">
        <f t="shared" si="2"/>
        <v>0</v>
      </c>
      <c r="N8" s="168" t="e">
        <f>SUMPRODUCT("B:Highest","E:饭团")</f>
        <v>#VALUE!</v>
      </c>
    </row>
    <row r="9" spans="1:14" ht="28.5">
      <c r="A9" s="103" t="s">
        <v>400</v>
      </c>
      <c r="B9" s="103" t="s">
        <v>71</v>
      </c>
      <c r="C9" s="177">
        <v>43697.440972222219</v>
      </c>
      <c r="D9" s="220" t="s">
        <v>399</v>
      </c>
      <c r="E9" s="103" t="s">
        <v>79</v>
      </c>
      <c r="F9" s="175" t="s">
        <v>69</v>
      </c>
      <c r="G9" s="103" t="s">
        <v>396</v>
      </c>
      <c r="H9" s="103" t="s">
        <v>58</v>
      </c>
      <c r="I9" s="177">
        <v>43697.643055555556</v>
      </c>
      <c r="J9" s="175" t="s">
        <v>61</v>
      </c>
      <c r="K9" s="168">
        <f t="shared" si="0"/>
        <v>20</v>
      </c>
      <c r="L9" s="168">
        <f t="shared" si="1"/>
        <v>20</v>
      </c>
      <c r="M9" s="168">
        <f t="shared" si="2"/>
        <v>0</v>
      </c>
    </row>
    <row r="10" spans="1:14" ht="28.5">
      <c r="A10" s="103" t="s">
        <v>402</v>
      </c>
      <c r="B10" s="103" t="s">
        <v>71</v>
      </c>
      <c r="C10" s="177">
        <v>43697.404861111114</v>
      </c>
      <c r="D10" s="220" t="s">
        <v>401</v>
      </c>
      <c r="E10" s="103" t="s">
        <v>75</v>
      </c>
      <c r="F10" s="175" t="s">
        <v>69</v>
      </c>
      <c r="G10" s="103" t="s">
        <v>396</v>
      </c>
      <c r="H10" s="103" t="s">
        <v>58</v>
      </c>
      <c r="I10" s="177">
        <v>43697.40902777778</v>
      </c>
      <c r="J10" s="175" t="s">
        <v>61</v>
      </c>
      <c r="K10" s="168">
        <f t="shared" si="0"/>
        <v>20</v>
      </c>
      <c r="L10" s="168">
        <f t="shared" si="1"/>
        <v>20</v>
      </c>
      <c r="M10" s="168">
        <f t="shared" si="2"/>
        <v>0</v>
      </c>
    </row>
    <row r="11" spans="1:14" ht="28.5">
      <c r="A11" s="103" t="s">
        <v>404</v>
      </c>
      <c r="B11" s="103" t="s">
        <v>62</v>
      </c>
      <c r="C11" s="177">
        <v>43697.383333333331</v>
      </c>
      <c r="D11" s="220" t="s">
        <v>403</v>
      </c>
      <c r="E11" s="103" t="s">
        <v>75</v>
      </c>
      <c r="F11" s="175" t="s">
        <v>69</v>
      </c>
      <c r="G11" s="103" t="s">
        <v>396</v>
      </c>
      <c r="H11" s="103" t="s">
        <v>58</v>
      </c>
      <c r="I11" s="177">
        <v>43697.736805555556</v>
      </c>
      <c r="J11" s="175" t="s">
        <v>61</v>
      </c>
      <c r="K11" s="168">
        <f t="shared" si="0"/>
        <v>20</v>
      </c>
      <c r="L11" s="168">
        <f t="shared" si="1"/>
        <v>20</v>
      </c>
      <c r="M11" s="168">
        <f t="shared" si="2"/>
        <v>0</v>
      </c>
    </row>
    <row r="12" spans="1:14" ht="42.75">
      <c r="A12" s="103" t="s">
        <v>406</v>
      </c>
      <c r="B12" s="103" t="s">
        <v>62</v>
      </c>
      <c r="C12" s="177">
        <v>43696.773611111108</v>
      </c>
      <c r="D12" s="220" t="s">
        <v>405</v>
      </c>
      <c r="E12" s="103" t="s">
        <v>75</v>
      </c>
      <c r="F12" s="175" t="s">
        <v>69</v>
      </c>
      <c r="G12" s="103" t="s">
        <v>396</v>
      </c>
      <c r="H12" s="103" t="s">
        <v>58</v>
      </c>
      <c r="I12" s="177">
        <v>43696.811805555553</v>
      </c>
      <c r="J12" s="175" t="s">
        <v>61</v>
      </c>
      <c r="K12" s="168">
        <f t="shared" si="0"/>
        <v>19</v>
      </c>
      <c r="L12" s="168">
        <f t="shared" si="1"/>
        <v>19</v>
      </c>
      <c r="M12" s="168">
        <f t="shared" si="2"/>
        <v>0</v>
      </c>
    </row>
    <row r="13" spans="1:14" ht="28.5">
      <c r="A13" s="103" t="s">
        <v>408</v>
      </c>
      <c r="B13" s="103" t="s">
        <v>71</v>
      </c>
      <c r="C13" s="177">
        <v>43696.705555555556</v>
      </c>
      <c r="D13" s="220" t="s">
        <v>407</v>
      </c>
      <c r="E13" s="103" t="s">
        <v>75</v>
      </c>
      <c r="F13" s="175" t="s">
        <v>69</v>
      </c>
      <c r="G13" s="103" t="s">
        <v>396</v>
      </c>
      <c r="H13" s="103" t="s">
        <v>58</v>
      </c>
      <c r="I13" s="177">
        <v>43696.710416666669</v>
      </c>
      <c r="J13" s="175" t="s">
        <v>61</v>
      </c>
      <c r="K13" s="168">
        <f t="shared" si="0"/>
        <v>19</v>
      </c>
      <c r="L13" s="168">
        <f t="shared" si="1"/>
        <v>19</v>
      </c>
      <c r="M13" s="168">
        <f t="shared" si="2"/>
        <v>0</v>
      </c>
    </row>
    <row r="14" spans="1:14" ht="28.5">
      <c r="A14" s="103" t="s">
        <v>410</v>
      </c>
      <c r="B14" s="103" t="s">
        <v>62</v>
      </c>
      <c r="C14" s="177">
        <v>43696.461111111108</v>
      </c>
      <c r="D14" s="220" t="s">
        <v>409</v>
      </c>
      <c r="E14" s="103" t="s">
        <v>75</v>
      </c>
      <c r="F14" s="175" t="s">
        <v>69</v>
      </c>
      <c r="G14" s="103" t="s">
        <v>396</v>
      </c>
      <c r="H14" s="103" t="s">
        <v>58</v>
      </c>
      <c r="I14" s="177">
        <v>43696.759027777778</v>
      </c>
      <c r="J14" s="175" t="s">
        <v>61</v>
      </c>
      <c r="K14" s="168">
        <f t="shared" si="0"/>
        <v>19</v>
      </c>
      <c r="L14" s="168">
        <f t="shared" si="1"/>
        <v>19</v>
      </c>
      <c r="M14" s="168">
        <f t="shared" si="2"/>
        <v>0</v>
      </c>
    </row>
    <row r="15" spans="1:14" ht="14.25">
      <c r="A15" s="103" t="s">
        <v>412</v>
      </c>
      <c r="B15" s="103" t="s">
        <v>83</v>
      </c>
      <c r="C15" s="177">
        <v>43696.445833333331</v>
      </c>
      <c r="D15" s="220" t="s">
        <v>411</v>
      </c>
      <c r="E15" s="103" t="s">
        <v>81</v>
      </c>
      <c r="F15" s="175" t="s">
        <v>69</v>
      </c>
      <c r="G15" s="103" t="s">
        <v>396</v>
      </c>
      <c r="H15" s="103" t="s">
        <v>58</v>
      </c>
      <c r="I15" s="177">
        <v>43696.697222222225</v>
      </c>
      <c r="J15" s="175" t="s">
        <v>61</v>
      </c>
      <c r="K15" s="168">
        <f t="shared" si="0"/>
        <v>19</v>
      </c>
      <c r="L15" s="168">
        <f t="shared" si="1"/>
        <v>19</v>
      </c>
      <c r="M15" s="168">
        <f t="shared" si="2"/>
        <v>0</v>
      </c>
    </row>
    <row r="16" spans="1:14" ht="14.25">
      <c r="A16" s="103" t="s">
        <v>414</v>
      </c>
      <c r="B16" s="103" t="s">
        <v>83</v>
      </c>
      <c r="C16" s="177">
        <v>43696.40902777778</v>
      </c>
      <c r="D16" s="220" t="s">
        <v>413</v>
      </c>
      <c r="E16" s="103" t="s">
        <v>64</v>
      </c>
      <c r="F16" s="175" t="s">
        <v>69</v>
      </c>
      <c r="G16" s="103" t="s">
        <v>396</v>
      </c>
      <c r="H16" s="103" t="s">
        <v>58</v>
      </c>
      <c r="I16" s="177">
        <v>43696.602083333331</v>
      </c>
      <c r="J16" s="175" t="s">
        <v>61</v>
      </c>
      <c r="K16" s="168">
        <f t="shared" si="0"/>
        <v>19</v>
      </c>
      <c r="L16" s="168">
        <f t="shared" si="1"/>
        <v>19</v>
      </c>
      <c r="M16" s="168">
        <f t="shared" si="2"/>
        <v>0</v>
      </c>
    </row>
    <row r="17" spans="1:13" ht="42.75">
      <c r="A17" s="103" t="s">
        <v>418</v>
      </c>
      <c r="B17" s="103" t="s">
        <v>62</v>
      </c>
      <c r="C17" s="177">
        <v>43693.62222222222</v>
      </c>
      <c r="D17" s="220" t="s">
        <v>417</v>
      </c>
      <c r="E17" s="103" t="s">
        <v>66</v>
      </c>
      <c r="F17" s="175" t="s">
        <v>69</v>
      </c>
      <c r="G17" s="103" t="s">
        <v>396</v>
      </c>
      <c r="H17" s="103" t="s">
        <v>58</v>
      </c>
      <c r="I17" s="177">
        <v>43693.636805555558</v>
      </c>
      <c r="J17" s="175" t="s">
        <v>61</v>
      </c>
      <c r="K17" s="168">
        <f t="shared" si="0"/>
        <v>16</v>
      </c>
      <c r="L17" s="168">
        <f t="shared" si="1"/>
        <v>16</v>
      </c>
      <c r="M17" s="168">
        <f t="shared" si="2"/>
        <v>0</v>
      </c>
    </row>
    <row r="18" spans="1:13" ht="14.25">
      <c r="A18" s="103" t="s">
        <v>420</v>
      </c>
      <c r="B18" s="103" t="s">
        <v>62</v>
      </c>
      <c r="C18" s="177">
        <v>43693.612500000003</v>
      </c>
      <c r="D18" s="220" t="s">
        <v>419</v>
      </c>
      <c r="E18" s="103" t="s">
        <v>79</v>
      </c>
      <c r="F18" s="175" t="s">
        <v>69</v>
      </c>
      <c r="G18" s="103" t="s">
        <v>396</v>
      </c>
      <c r="H18" s="103" t="s">
        <v>58</v>
      </c>
      <c r="I18" s="177">
        <v>43693.717361111114</v>
      </c>
      <c r="J18" s="175" t="s">
        <v>61</v>
      </c>
      <c r="K18" s="168">
        <f t="shared" si="0"/>
        <v>16</v>
      </c>
      <c r="L18" s="168">
        <f t="shared" si="1"/>
        <v>16</v>
      </c>
      <c r="M18" s="168">
        <f t="shared" si="2"/>
        <v>0</v>
      </c>
    </row>
    <row r="19" spans="1:13" ht="14.25">
      <c r="A19" s="103" t="s">
        <v>422</v>
      </c>
      <c r="B19" s="103" t="s">
        <v>71</v>
      </c>
      <c r="C19" s="177">
        <v>43693.489583333336</v>
      </c>
      <c r="D19" s="220" t="s">
        <v>421</v>
      </c>
      <c r="E19" s="103" t="s">
        <v>75</v>
      </c>
      <c r="F19" s="175" t="s">
        <v>69</v>
      </c>
      <c r="G19" s="103" t="s">
        <v>396</v>
      </c>
      <c r="H19" s="103" t="s">
        <v>58</v>
      </c>
      <c r="I19" s="177">
        <v>43693.731944444444</v>
      </c>
      <c r="J19" s="175" t="s">
        <v>61</v>
      </c>
      <c r="K19" s="168">
        <f t="shared" si="0"/>
        <v>16</v>
      </c>
      <c r="L19" s="168">
        <f t="shared" si="1"/>
        <v>16</v>
      </c>
      <c r="M19" s="168">
        <f t="shared" si="2"/>
        <v>0</v>
      </c>
    </row>
    <row r="20" spans="1:13" ht="28.5">
      <c r="A20" s="103" t="s">
        <v>424</v>
      </c>
      <c r="B20" s="103" t="s">
        <v>62</v>
      </c>
      <c r="C20" s="177">
        <v>43693.449305555558</v>
      </c>
      <c r="D20" s="220" t="s">
        <v>423</v>
      </c>
      <c r="E20" s="103" t="s">
        <v>75</v>
      </c>
      <c r="F20" s="175" t="s">
        <v>69</v>
      </c>
      <c r="G20" s="103" t="s">
        <v>396</v>
      </c>
      <c r="H20" s="103" t="s">
        <v>58</v>
      </c>
      <c r="I20" s="177">
        <v>43693.619444444441</v>
      </c>
      <c r="J20" s="175" t="s">
        <v>61</v>
      </c>
      <c r="K20" s="168">
        <f t="shared" si="0"/>
        <v>16</v>
      </c>
      <c r="L20" s="168">
        <f t="shared" si="1"/>
        <v>16</v>
      </c>
      <c r="M20" s="168">
        <f t="shared" si="2"/>
        <v>0</v>
      </c>
    </row>
    <row r="21" spans="1:13" ht="42.75">
      <c r="A21" s="103" t="s">
        <v>426</v>
      </c>
      <c r="B21" s="103" t="s">
        <v>71</v>
      </c>
      <c r="C21" s="177">
        <v>43693.4</v>
      </c>
      <c r="D21" s="220" t="s">
        <v>425</v>
      </c>
      <c r="E21" s="103" t="s">
        <v>79</v>
      </c>
      <c r="F21" s="175" t="s">
        <v>69</v>
      </c>
      <c r="G21" s="103" t="s">
        <v>396</v>
      </c>
      <c r="H21" s="103" t="s">
        <v>58</v>
      </c>
      <c r="I21" s="177">
        <v>43693.654861111114</v>
      </c>
      <c r="J21" s="175" t="s">
        <v>61</v>
      </c>
      <c r="K21" s="168">
        <f t="shared" si="0"/>
        <v>16</v>
      </c>
      <c r="L21" s="168">
        <f t="shared" si="1"/>
        <v>16</v>
      </c>
      <c r="M21" s="168">
        <f t="shared" si="2"/>
        <v>0</v>
      </c>
    </row>
    <row r="22" spans="1:13" ht="28.5">
      <c r="A22" s="103" t="s">
        <v>428</v>
      </c>
      <c r="B22" s="103" t="s">
        <v>71</v>
      </c>
      <c r="C22" s="177">
        <v>43692.429861111108</v>
      </c>
      <c r="D22" s="220" t="s">
        <v>427</v>
      </c>
      <c r="E22" s="103" t="s">
        <v>349</v>
      </c>
      <c r="F22" s="175" t="s">
        <v>69</v>
      </c>
      <c r="G22" s="103" t="s">
        <v>396</v>
      </c>
      <c r="H22" s="103" t="s">
        <v>58</v>
      </c>
      <c r="I22" s="177">
        <v>43692.63958333333</v>
      </c>
      <c r="J22" s="175" t="s">
        <v>61</v>
      </c>
      <c r="K22" s="168">
        <f t="shared" si="0"/>
        <v>15</v>
      </c>
      <c r="L22" s="168">
        <f t="shared" si="1"/>
        <v>15</v>
      </c>
      <c r="M22" s="168">
        <f t="shared" si="2"/>
        <v>0</v>
      </c>
    </row>
    <row r="23" spans="1:13" ht="42.75">
      <c r="A23" s="103" t="s">
        <v>434</v>
      </c>
      <c r="B23" s="103" t="s">
        <v>62</v>
      </c>
      <c r="C23" s="177">
        <v>43691.496527777781</v>
      </c>
      <c r="D23" s="220" t="s">
        <v>433</v>
      </c>
      <c r="E23" s="103" t="s">
        <v>81</v>
      </c>
      <c r="F23" s="175" t="s">
        <v>69</v>
      </c>
      <c r="G23" s="103" t="s">
        <v>396</v>
      </c>
      <c r="H23" s="103" t="s">
        <v>58</v>
      </c>
      <c r="I23" s="177">
        <v>43691.87222222222</v>
      </c>
      <c r="J23" s="175" t="s">
        <v>61</v>
      </c>
      <c r="K23" s="168">
        <f t="shared" si="0"/>
        <v>14</v>
      </c>
      <c r="L23" s="168">
        <f t="shared" si="1"/>
        <v>14</v>
      </c>
      <c r="M23" s="168">
        <f t="shared" si="2"/>
        <v>0</v>
      </c>
    </row>
    <row r="24" spans="1:13" ht="28.5">
      <c r="A24" s="103" t="s">
        <v>438</v>
      </c>
      <c r="B24" s="103" t="s">
        <v>71</v>
      </c>
      <c r="C24" s="177">
        <v>43691.426388888889</v>
      </c>
      <c r="D24" s="220" t="s">
        <v>437</v>
      </c>
      <c r="E24" s="103" t="s">
        <v>75</v>
      </c>
      <c r="F24" s="175" t="s">
        <v>69</v>
      </c>
      <c r="G24" s="103">
        <v>1921</v>
      </c>
      <c r="H24" s="103" t="s">
        <v>58</v>
      </c>
      <c r="I24" s="177">
        <v>43691.67291666667</v>
      </c>
      <c r="J24" s="175" t="s">
        <v>61</v>
      </c>
      <c r="K24" s="168">
        <f t="shared" si="0"/>
        <v>14</v>
      </c>
      <c r="L24" s="168">
        <f t="shared" si="1"/>
        <v>14</v>
      </c>
      <c r="M24" s="168">
        <f t="shared" si="2"/>
        <v>0</v>
      </c>
    </row>
    <row r="25" spans="1:13" ht="28.5">
      <c r="A25" s="103" t="s">
        <v>440</v>
      </c>
      <c r="B25" s="103" t="s">
        <v>71</v>
      </c>
      <c r="C25" s="177">
        <v>43691.413888888892</v>
      </c>
      <c r="D25" s="220" t="s">
        <v>439</v>
      </c>
      <c r="E25" s="103" t="s">
        <v>349</v>
      </c>
      <c r="F25" s="175" t="s">
        <v>69</v>
      </c>
      <c r="G25" s="103" t="s">
        <v>396</v>
      </c>
      <c r="H25" s="103" t="s">
        <v>58</v>
      </c>
      <c r="I25" s="177">
        <v>43691.436111111114</v>
      </c>
      <c r="J25" s="175" t="s">
        <v>61</v>
      </c>
      <c r="K25" s="168">
        <f t="shared" si="0"/>
        <v>14</v>
      </c>
      <c r="L25" s="168">
        <f t="shared" si="1"/>
        <v>14</v>
      </c>
      <c r="M25" s="168">
        <f t="shared" si="2"/>
        <v>0</v>
      </c>
    </row>
    <row r="26" spans="1:13" ht="28.5">
      <c r="A26" s="103" t="s">
        <v>442</v>
      </c>
      <c r="B26" s="103" t="s">
        <v>62</v>
      </c>
      <c r="C26" s="177">
        <v>43690.726388888892</v>
      </c>
      <c r="D26" s="220" t="s">
        <v>441</v>
      </c>
      <c r="E26" s="103" t="s">
        <v>349</v>
      </c>
      <c r="F26" s="175" t="s">
        <v>69</v>
      </c>
      <c r="G26" s="103" t="s">
        <v>396</v>
      </c>
      <c r="H26" s="103" t="s">
        <v>58</v>
      </c>
      <c r="I26" s="177">
        <v>43690.740277777775</v>
      </c>
      <c r="J26" s="175" t="s">
        <v>61</v>
      </c>
      <c r="K26" s="168">
        <f t="shared" si="0"/>
        <v>13</v>
      </c>
      <c r="L26" s="168">
        <f t="shared" si="1"/>
        <v>13</v>
      </c>
      <c r="M26" s="168">
        <f t="shared" si="2"/>
        <v>0</v>
      </c>
    </row>
    <row r="27" spans="1:13" ht="42.75">
      <c r="A27" s="103" t="s">
        <v>456</v>
      </c>
      <c r="B27" s="103" t="s">
        <v>71</v>
      </c>
      <c r="C27" s="177">
        <v>43690.65625</v>
      </c>
      <c r="D27" s="220" t="s">
        <v>455</v>
      </c>
      <c r="E27" s="103" t="s">
        <v>349</v>
      </c>
      <c r="F27" s="175" t="s">
        <v>69</v>
      </c>
      <c r="G27" s="103" t="s">
        <v>396</v>
      </c>
      <c r="H27" s="103" t="s">
        <v>58</v>
      </c>
      <c r="I27" s="177">
        <v>43690.748611111114</v>
      </c>
      <c r="J27" s="175" t="s">
        <v>61</v>
      </c>
      <c r="K27" s="168">
        <f t="shared" si="0"/>
        <v>13</v>
      </c>
      <c r="L27" s="168">
        <f t="shared" si="1"/>
        <v>13</v>
      </c>
      <c r="M27" s="168">
        <f t="shared" si="2"/>
        <v>0</v>
      </c>
    </row>
    <row r="28" spans="1:13" ht="28.5">
      <c r="A28" s="103" t="s">
        <v>458</v>
      </c>
      <c r="B28" s="103" t="s">
        <v>71</v>
      </c>
      <c r="C28" s="177">
        <v>43690.650694444441</v>
      </c>
      <c r="D28" s="220" t="s">
        <v>457</v>
      </c>
      <c r="E28" s="103" t="s">
        <v>66</v>
      </c>
      <c r="F28" s="175" t="s">
        <v>69</v>
      </c>
      <c r="G28" s="103" t="s">
        <v>396</v>
      </c>
      <c r="H28" s="103" t="s">
        <v>58</v>
      </c>
      <c r="I28" s="177">
        <v>43690.747916666667</v>
      </c>
      <c r="J28" s="175" t="s">
        <v>61</v>
      </c>
      <c r="K28" s="168">
        <f t="shared" si="0"/>
        <v>13</v>
      </c>
      <c r="L28" s="168">
        <f t="shared" si="1"/>
        <v>13</v>
      </c>
      <c r="M28" s="168">
        <f t="shared" si="2"/>
        <v>0</v>
      </c>
    </row>
    <row r="29" spans="1:13" ht="28.5">
      <c r="A29" s="103" t="s">
        <v>460</v>
      </c>
      <c r="B29" s="103" t="s">
        <v>62</v>
      </c>
      <c r="C29" s="177">
        <v>43690.459722222222</v>
      </c>
      <c r="D29" s="220" t="s">
        <v>459</v>
      </c>
      <c r="E29" s="103" t="s">
        <v>349</v>
      </c>
      <c r="F29" s="175" t="s">
        <v>69</v>
      </c>
      <c r="G29" s="103" t="s">
        <v>396</v>
      </c>
      <c r="H29" s="103" t="s">
        <v>58</v>
      </c>
      <c r="I29" s="177">
        <v>43690.748611111114</v>
      </c>
      <c r="J29" s="175" t="s">
        <v>61</v>
      </c>
      <c r="K29" s="168">
        <f t="shared" si="0"/>
        <v>13</v>
      </c>
      <c r="L29" s="168">
        <f t="shared" si="1"/>
        <v>13</v>
      </c>
      <c r="M29" s="168">
        <f t="shared" si="2"/>
        <v>0</v>
      </c>
    </row>
    <row r="30" spans="1:13" ht="42.75">
      <c r="A30" s="103" t="s">
        <v>462</v>
      </c>
      <c r="B30" s="103" t="s">
        <v>71</v>
      </c>
      <c r="C30" s="177">
        <v>43690.433333333334</v>
      </c>
      <c r="D30" s="220" t="s">
        <v>461</v>
      </c>
      <c r="E30" s="103" t="s">
        <v>81</v>
      </c>
      <c r="F30" s="175" t="s">
        <v>69</v>
      </c>
      <c r="G30" s="103" t="s">
        <v>396</v>
      </c>
      <c r="H30" s="103" t="s">
        <v>58</v>
      </c>
      <c r="I30" s="177">
        <v>43690.543749999997</v>
      </c>
      <c r="J30" s="175" t="s">
        <v>61</v>
      </c>
      <c r="K30" s="168">
        <f t="shared" si="0"/>
        <v>13</v>
      </c>
      <c r="L30" s="168">
        <f t="shared" si="1"/>
        <v>13</v>
      </c>
      <c r="M30" s="168">
        <f t="shared" si="2"/>
        <v>0</v>
      </c>
    </row>
    <row r="31" spans="1:13" ht="28.5">
      <c r="A31" s="103" t="s">
        <v>464</v>
      </c>
      <c r="B31" s="103" t="s">
        <v>155</v>
      </c>
      <c r="C31" s="177">
        <v>43689.738888888889</v>
      </c>
      <c r="D31" s="220" t="s">
        <v>463</v>
      </c>
      <c r="E31" s="103" t="s">
        <v>66</v>
      </c>
      <c r="F31" s="175" t="s">
        <v>69</v>
      </c>
      <c r="G31" s="103" t="s">
        <v>396</v>
      </c>
      <c r="H31" s="103" t="s">
        <v>58</v>
      </c>
      <c r="I31" s="177">
        <v>43689.759722222225</v>
      </c>
      <c r="J31" s="175" t="s">
        <v>61</v>
      </c>
      <c r="K31" s="168">
        <f t="shared" si="0"/>
        <v>12</v>
      </c>
      <c r="L31" s="168">
        <f t="shared" si="1"/>
        <v>12</v>
      </c>
      <c r="M31" s="168">
        <f t="shared" si="2"/>
        <v>0</v>
      </c>
    </row>
    <row r="32" spans="1:13" ht="42.75">
      <c r="A32" s="103" t="s">
        <v>466</v>
      </c>
      <c r="B32" s="103" t="s">
        <v>71</v>
      </c>
      <c r="C32" s="177">
        <v>43689.73333333333</v>
      </c>
      <c r="D32" s="220" t="s">
        <v>465</v>
      </c>
      <c r="E32" s="103" t="s">
        <v>66</v>
      </c>
      <c r="F32" s="175" t="s">
        <v>69</v>
      </c>
      <c r="G32" s="103" t="s">
        <v>396</v>
      </c>
      <c r="H32" s="103" t="s">
        <v>58</v>
      </c>
      <c r="I32" s="177">
        <v>43689.736111111109</v>
      </c>
      <c r="J32" s="175" t="s">
        <v>61</v>
      </c>
      <c r="K32" s="168">
        <f t="shared" si="0"/>
        <v>12</v>
      </c>
      <c r="L32" s="168">
        <f t="shared" si="1"/>
        <v>12</v>
      </c>
      <c r="M32" s="168">
        <f t="shared" si="2"/>
        <v>0</v>
      </c>
    </row>
    <row r="33" spans="1:13" ht="14.25">
      <c r="A33" s="103" t="s">
        <v>468</v>
      </c>
      <c r="B33" s="103" t="s">
        <v>71</v>
      </c>
      <c r="C33" s="177">
        <v>43689.64166666667</v>
      </c>
      <c r="D33" s="220" t="s">
        <v>467</v>
      </c>
      <c r="E33" s="103" t="s">
        <v>349</v>
      </c>
      <c r="F33" s="175" t="s">
        <v>69</v>
      </c>
      <c r="G33" s="103" t="s">
        <v>396</v>
      </c>
      <c r="H33" s="103" t="s">
        <v>58</v>
      </c>
      <c r="I33" s="177">
        <v>43689.660416666666</v>
      </c>
      <c r="J33" s="175" t="s">
        <v>61</v>
      </c>
      <c r="K33" s="168">
        <f t="shared" si="0"/>
        <v>12</v>
      </c>
      <c r="L33" s="168">
        <f t="shared" si="1"/>
        <v>12</v>
      </c>
      <c r="M33" s="168">
        <f t="shared" si="2"/>
        <v>0</v>
      </c>
    </row>
    <row r="34" spans="1:13" ht="28.5">
      <c r="A34" s="103" t="s">
        <v>470</v>
      </c>
      <c r="B34" s="103" t="s">
        <v>71</v>
      </c>
      <c r="C34" s="177">
        <v>43689.618055555555</v>
      </c>
      <c r="D34" s="220" t="s">
        <v>469</v>
      </c>
      <c r="E34" s="103" t="s">
        <v>349</v>
      </c>
      <c r="F34" s="175" t="s">
        <v>69</v>
      </c>
      <c r="G34" s="103" t="s">
        <v>396</v>
      </c>
      <c r="H34" s="103" t="s">
        <v>58</v>
      </c>
      <c r="I34" s="177">
        <v>43689.72152777778</v>
      </c>
      <c r="J34" s="175" t="s">
        <v>61</v>
      </c>
      <c r="K34" s="168">
        <f t="shared" ref="K34:K65" si="3">DAY(C34)</f>
        <v>12</v>
      </c>
      <c r="L34" s="168">
        <f t="shared" ref="L34:L65" si="4">DAY(I34)</f>
        <v>12</v>
      </c>
      <c r="M34" s="168">
        <f t="shared" ref="M34:M65" si="5">L34-K34</f>
        <v>0</v>
      </c>
    </row>
    <row r="35" spans="1:13" ht="28.5">
      <c r="A35" s="103" t="s">
        <v>476</v>
      </c>
      <c r="B35" s="103" t="s">
        <v>71</v>
      </c>
      <c r="C35" s="177">
        <v>43689.469444444447</v>
      </c>
      <c r="D35" s="220" t="s">
        <v>475</v>
      </c>
      <c r="E35" s="103" t="s">
        <v>66</v>
      </c>
      <c r="F35" s="175" t="s">
        <v>69</v>
      </c>
      <c r="G35" s="103" t="s">
        <v>396</v>
      </c>
      <c r="H35" s="103" t="s">
        <v>58</v>
      </c>
      <c r="I35" s="177">
        <v>43689.476388888892</v>
      </c>
      <c r="J35" s="175" t="s">
        <v>61</v>
      </c>
      <c r="K35" s="168">
        <f t="shared" si="3"/>
        <v>12</v>
      </c>
      <c r="L35" s="168">
        <f t="shared" si="4"/>
        <v>12</v>
      </c>
      <c r="M35" s="168">
        <f t="shared" si="5"/>
        <v>0</v>
      </c>
    </row>
    <row r="36" spans="1:13" ht="28.5">
      <c r="A36" s="103" t="s">
        <v>486</v>
      </c>
      <c r="B36" s="103" t="s">
        <v>62</v>
      </c>
      <c r="C36" s="177">
        <v>43686.729861111111</v>
      </c>
      <c r="D36" s="220" t="s">
        <v>485</v>
      </c>
      <c r="E36" s="103" t="s">
        <v>349</v>
      </c>
      <c r="F36" s="175" t="s">
        <v>69</v>
      </c>
      <c r="G36" s="103" t="s">
        <v>396</v>
      </c>
      <c r="H36" s="103" t="s">
        <v>58</v>
      </c>
      <c r="I36" s="177">
        <v>43686.743750000001</v>
      </c>
      <c r="J36" s="175" t="s">
        <v>61</v>
      </c>
      <c r="K36" s="168">
        <f t="shared" si="3"/>
        <v>9</v>
      </c>
      <c r="L36" s="168">
        <f t="shared" si="4"/>
        <v>9</v>
      </c>
      <c r="M36" s="168">
        <f t="shared" si="5"/>
        <v>0</v>
      </c>
    </row>
    <row r="37" spans="1:13" ht="42.75">
      <c r="A37" s="103" t="s">
        <v>488</v>
      </c>
      <c r="B37" s="103" t="s">
        <v>62</v>
      </c>
      <c r="C37" s="177">
        <v>43686.710416666669</v>
      </c>
      <c r="D37" s="220" t="s">
        <v>487</v>
      </c>
      <c r="E37" s="103" t="s">
        <v>349</v>
      </c>
      <c r="F37" s="175" t="s">
        <v>69</v>
      </c>
      <c r="G37" s="103" t="s">
        <v>396</v>
      </c>
      <c r="H37" s="103" t="s">
        <v>58</v>
      </c>
      <c r="I37" s="177">
        <v>43686.759722222225</v>
      </c>
      <c r="J37" s="175" t="s">
        <v>61</v>
      </c>
      <c r="K37" s="168">
        <f t="shared" si="3"/>
        <v>9</v>
      </c>
      <c r="L37" s="168">
        <f t="shared" si="4"/>
        <v>9</v>
      </c>
      <c r="M37" s="168">
        <f t="shared" si="5"/>
        <v>0</v>
      </c>
    </row>
    <row r="38" spans="1:13" ht="28.5">
      <c r="A38" s="103" t="s">
        <v>490</v>
      </c>
      <c r="B38" s="103" t="s">
        <v>62</v>
      </c>
      <c r="C38" s="177">
        <v>43686.709027777775</v>
      </c>
      <c r="D38" s="220" t="s">
        <v>489</v>
      </c>
      <c r="E38" s="103" t="s">
        <v>349</v>
      </c>
      <c r="F38" s="175" t="s">
        <v>69</v>
      </c>
      <c r="G38" s="103" t="s">
        <v>396</v>
      </c>
      <c r="H38" s="103" t="s">
        <v>58</v>
      </c>
      <c r="I38" s="177">
        <v>43686.759722222225</v>
      </c>
      <c r="J38" s="175" t="s">
        <v>61</v>
      </c>
      <c r="K38" s="168">
        <f t="shared" si="3"/>
        <v>9</v>
      </c>
      <c r="L38" s="168">
        <f t="shared" si="4"/>
        <v>9</v>
      </c>
      <c r="M38" s="168">
        <f t="shared" si="5"/>
        <v>0</v>
      </c>
    </row>
    <row r="39" spans="1:13" ht="42.75">
      <c r="A39" s="103" t="s">
        <v>500</v>
      </c>
      <c r="B39" s="103" t="s">
        <v>71</v>
      </c>
      <c r="C39" s="177">
        <v>43686.669444444444</v>
      </c>
      <c r="D39" s="220" t="s">
        <v>499</v>
      </c>
      <c r="E39" s="103" t="s">
        <v>79</v>
      </c>
      <c r="F39" s="175" t="s">
        <v>69</v>
      </c>
      <c r="G39" s="103" t="s">
        <v>396</v>
      </c>
      <c r="H39" s="103" t="s">
        <v>58</v>
      </c>
      <c r="I39" s="177">
        <v>43686.699305555558</v>
      </c>
      <c r="J39" s="175" t="s">
        <v>61</v>
      </c>
      <c r="K39" s="168">
        <f t="shared" si="3"/>
        <v>9</v>
      </c>
      <c r="L39" s="168">
        <f t="shared" si="4"/>
        <v>9</v>
      </c>
      <c r="M39" s="168">
        <f t="shared" si="5"/>
        <v>0</v>
      </c>
    </row>
    <row r="40" spans="1:13" ht="42.75">
      <c r="A40" s="103" t="s">
        <v>506</v>
      </c>
      <c r="B40" s="103" t="s">
        <v>83</v>
      </c>
      <c r="C40" s="177">
        <v>43686.650694444441</v>
      </c>
      <c r="D40" s="220" t="s">
        <v>505</v>
      </c>
      <c r="E40" s="103" t="s">
        <v>79</v>
      </c>
      <c r="F40" s="175" t="s">
        <v>69</v>
      </c>
      <c r="G40" s="103" t="s">
        <v>396</v>
      </c>
      <c r="H40" s="103" t="s">
        <v>58</v>
      </c>
      <c r="I40" s="177">
        <v>43686.681944444441</v>
      </c>
      <c r="J40" s="175" t="s">
        <v>61</v>
      </c>
      <c r="K40" s="168">
        <f t="shared" si="3"/>
        <v>9</v>
      </c>
      <c r="L40" s="168">
        <f t="shared" si="4"/>
        <v>9</v>
      </c>
      <c r="M40" s="168">
        <f t="shared" si="5"/>
        <v>0</v>
      </c>
    </row>
    <row r="41" spans="1:13" ht="42.75">
      <c r="A41" s="103" t="s">
        <v>510</v>
      </c>
      <c r="B41" s="103" t="s">
        <v>62</v>
      </c>
      <c r="C41" s="177">
        <v>43686.615972222222</v>
      </c>
      <c r="D41" s="220" t="s">
        <v>509</v>
      </c>
      <c r="E41" s="103"/>
      <c r="F41" s="175" t="s">
        <v>69</v>
      </c>
      <c r="G41" s="103" t="s">
        <v>396</v>
      </c>
      <c r="H41" s="103" t="s">
        <v>58</v>
      </c>
      <c r="I41" s="177">
        <v>43686.681250000001</v>
      </c>
      <c r="J41" s="175" t="s">
        <v>61</v>
      </c>
      <c r="K41" s="168">
        <f t="shared" si="3"/>
        <v>9</v>
      </c>
      <c r="L41" s="168">
        <f t="shared" si="4"/>
        <v>9</v>
      </c>
      <c r="M41" s="168">
        <f t="shared" si="5"/>
        <v>0</v>
      </c>
    </row>
    <row r="42" spans="1:13" ht="28.5">
      <c r="A42" s="103" t="s">
        <v>512</v>
      </c>
      <c r="B42" s="103" t="s">
        <v>71</v>
      </c>
      <c r="C42" s="177">
        <v>43686.496527777781</v>
      </c>
      <c r="D42" s="220" t="s">
        <v>511</v>
      </c>
      <c r="E42" s="103" t="s">
        <v>349</v>
      </c>
      <c r="F42" s="175" t="s">
        <v>69</v>
      </c>
      <c r="G42" s="103" t="s">
        <v>396</v>
      </c>
      <c r="H42" s="103" t="s">
        <v>58</v>
      </c>
      <c r="I42" s="177">
        <v>43686.734722222223</v>
      </c>
      <c r="J42" s="175" t="s">
        <v>61</v>
      </c>
      <c r="K42" s="168">
        <f t="shared" si="3"/>
        <v>9</v>
      </c>
      <c r="L42" s="168">
        <f t="shared" si="4"/>
        <v>9</v>
      </c>
      <c r="M42" s="168">
        <f t="shared" si="5"/>
        <v>0</v>
      </c>
    </row>
    <row r="43" spans="1:13" ht="42.75">
      <c r="A43" s="103" t="s">
        <v>518</v>
      </c>
      <c r="B43" s="103" t="s">
        <v>71</v>
      </c>
      <c r="C43" s="177">
        <v>43686.445138888892</v>
      </c>
      <c r="D43" s="220" t="s">
        <v>517</v>
      </c>
      <c r="E43" s="103" t="s">
        <v>349</v>
      </c>
      <c r="F43" s="175" t="s">
        <v>69</v>
      </c>
      <c r="G43" s="103" t="s">
        <v>396</v>
      </c>
      <c r="H43" s="103" t="s">
        <v>58</v>
      </c>
      <c r="I43" s="177">
        <v>43686.467361111114</v>
      </c>
      <c r="J43" s="175" t="s">
        <v>61</v>
      </c>
      <c r="K43" s="168">
        <f t="shared" si="3"/>
        <v>9</v>
      </c>
      <c r="L43" s="168">
        <f t="shared" si="4"/>
        <v>9</v>
      </c>
      <c r="M43" s="168">
        <f t="shared" si="5"/>
        <v>0</v>
      </c>
    </row>
    <row r="44" spans="1:13" ht="28.5">
      <c r="A44" s="103" t="s">
        <v>520</v>
      </c>
      <c r="B44" s="103" t="s">
        <v>83</v>
      </c>
      <c r="C44" s="177">
        <v>43686.440972222219</v>
      </c>
      <c r="D44" s="220" t="s">
        <v>519</v>
      </c>
      <c r="E44" s="103" t="s">
        <v>349</v>
      </c>
      <c r="F44" s="175" t="s">
        <v>69</v>
      </c>
      <c r="G44" s="103" t="s">
        <v>396</v>
      </c>
      <c r="H44" s="103" t="s">
        <v>58</v>
      </c>
      <c r="I44" s="177">
        <v>43686.467361111114</v>
      </c>
      <c r="J44" s="175" t="s">
        <v>61</v>
      </c>
      <c r="K44" s="168">
        <f t="shared" si="3"/>
        <v>9</v>
      </c>
      <c r="L44" s="168">
        <f t="shared" si="4"/>
        <v>9</v>
      </c>
      <c r="M44" s="168">
        <f t="shared" si="5"/>
        <v>0</v>
      </c>
    </row>
    <row r="45" spans="1:13" ht="28.5">
      <c r="A45" s="103" t="s">
        <v>522</v>
      </c>
      <c r="B45" s="103" t="s">
        <v>71</v>
      </c>
      <c r="C45" s="177">
        <v>43686.4375</v>
      </c>
      <c r="D45" s="220" t="s">
        <v>521</v>
      </c>
      <c r="E45" s="103" t="s">
        <v>349</v>
      </c>
      <c r="F45" s="175" t="s">
        <v>69</v>
      </c>
      <c r="G45" s="103" t="s">
        <v>396</v>
      </c>
      <c r="H45" s="103" t="s">
        <v>58</v>
      </c>
      <c r="I45" s="177">
        <v>43686.467361111114</v>
      </c>
      <c r="J45" s="175" t="s">
        <v>61</v>
      </c>
      <c r="K45" s="168">
        <f t="shared" si="3"/>
        <v>9</v>
      </c>
      <c r="L45" s="168">
        <f t="shared" si="4"/>
        <v>9</v>
      </c>
      <c r="M45" s="168">
        <f t="shared" si="5"/>
        <v>0</v>
      </c>
    </row>
    <row r="46" spans="1:13" ht="42.75">
      <c r="A46" s="103" t="s">
        <v>430</v>
      </c>
      <c r="B46" s="103" t="s">
        <v>62</v>
      </c>
      <c r="C46" s="177">
        <v>43691.613194444442</v>
      </c>
      <c r="D46" s="220" t="s">
        <v>429</v>
      </c>
      <c r="E46" s="103" t="s">
        <v>349</v>
      </c>
      <c r="F46" s="175" t="s">
        <v>69</v>
      </c>
      <c r="G46" s="103" t="s">
        <v>396</v>
      </c>
      <c r="H46" s="103" t="s">
        <v>58</v>
      </c>
      <c r="I46" s="177">
        <v>43692.411805555559</v>
      </c>
      <c r="J46" s="175" t="s">
        <v>61</v>
      </c>
      <c r="K46" s="168">
        <f t="shared" si="3"/>
        <v>14</v>
      </c>
      <c r="L46" s="168">
        <f t="shared" si="4"/>
        <v>15</v>
      </c>
      <c r="M46" s="168">
        <f t="shared" si="5"/>
        <v>1</v>
      </c>
    </row>
    <row r="47" spans="1:13" ht="42.75">
      <c r="A47" s="103" t="s">
        <v>432</v>
      </c>
      <c r="B47" s="103" t="s">
        <v>71</v>
      </c>
      <c r="C47" s="177">
        <v>43691.602083333331</v>
      </c>
      <c r="D47" s="220" t="s">
        <v>431</v>
      </c>
      <c r="E47" s="103" t="s">
        <v>81</v>
      </c>
      <c r="F47" s="175" t="s">
        <v>69</v>
      </c>
      <c r="G47" s="103" t="s">
        <v>396</v>
      </c>
      <c r="H47" s="103" t="s">
        <v>58</v>
      </c>
      <c r="I47" s="177">
        <v>43692.797222222223</v>
      </c>
      <c r="J47" s="175" t="s">
        <v>61</v>
      </c>
      <c r="K47" s="168">
        <f t="shared" si="3"/>
        <v>14</v>
      </c>
      <c r="L47" s="168">
        <f t="shared" si="4"/>
        <v>15</v>
      </c>
      <c r="M47" s="168">
        <f t="shared" si="5"/>
        <v>1</v>
      </c>
    </row>
    <row r="48" spans="1:13" ht="28.5">
      <c r="A48" s="103" t="s">
        <v>446</v>
      </c>
      <c r="B48" s="103" t="s">
        <v>62</v>
      </c>
      <c r="C48" s="177">
        <v>43690.71597222222</v>
      </c>
      <c r="D48" s="220" t="s">
        <v>445</v>
      </c>
      <c r="E48" s="103" t="s">
        <v>79</v>
      </c>
      <c r="F48" s="175" t="s">
        <v>69</v>
      </c>
      <c r="G48" s="103" t="s">
        <v>396</v>
      </c>
      <c r="H48" s="103" t="s">
        <v>58</v>
      </c>
      <c r="I48" s="177">
        <v>43691.877083333333</v>
      </c>
      <c r="J48" s="175" t="s">
        <v>61</v>
      </c>
      <c r="K48" s="168">
        <f t="shared" si="3"/>
        <v>13</v>
      </c>
      <c r="L48" s="168">
        <f t="shared" si="4"/>
        <v>14</v>
      </c>
      <c r="M48" s="168">
        <f t="shared" si="5"/>
        <v>1</v>
      </c>
    </row>
    <row r="49" spans="1:13" ht="28.5">
      <c r="A49" s="103" t="s">
        <v>448</v>
      </c>
      <c r="B49" s="103" t="s">
        <v>71</v>
      </c>
      <c r="C49" s="177">
        <v>43690.706944444442</v>
      </c>
      <c r="D49" s="220" t="s">
        <v>447</v>
      </c>
      <c r="E49" s="103" t="s">
        <v>75</v>
      </c>
      <c r="F49" s="175" t="s">
        <v>69</v>
      </c>
      <c r="G49" s="103" t="s">
        <v>396</v>
      </c>
      <c r="H49" s="103" t="s">
        <v>58</v>
      </c>
      <c r="I49" s="177">
        <v>43691.427777777775</v>
      </c>
      <c r="J49" s="175" t="s">
        <v>61</v>
      </c>
      <c r="K49" s="168">
        <f t="shared" si="3"/>
        <v>13</v>
      </c>
      <c r="L49" s="168">
        <f t="shared" si="4"/>
        <v>14</v>
      </c>
      <c r="M49" s="168">
        <f t="shared" si="5"/>
        <v>1</v>
      </c>
    </row>
    <row r="50" spans="1:13" ht="42.75">
      <c r="A50" s="103" t="s">
        <v>450</v>
      </c>
      <c r="B50" s="103" t="s">
        <v>62</v>
      </c>
      <c r="C50" s="177">
        <v>43690.685416666667</v>
      </c>
      <c r="D50" s="220" t="s">
        <v>449</v>
      </c>
      <c r="E50" s="103" t="s">
        <v>349</v>
      </c>
      <c r="F50" s="175" t="s">
        <v>69</v>
      </c>
      <c r="G50" s="103" t="s">
        <v>396</v>
      </c>
      <c r="H50" s="103" t="s">
        <v>58</v>
      </c>
      <c r="I50" s="177">
        <v>43691.753472222219</v>
      </c>
      <c r="J50" s="175" t="s">
        <v>61</v>
      </c>
      <c r="K50" s="168">
        <f t="shared" si="3"/>
        <v>13</v>
      </c>
      <c r="L50" s="168">
        <f t="shared" si="4"/>
        <v>14</v>
      </c>
      <c r="M50" s="168">
        <f t="shared" si="5"/>
        <v>1</v>
      </c>
    </row>
    <row r="51" spans="1:13" ht="14.25">
      <c r="A51" s="103" t="s">
        <v>474</v>
      </c>
      <c r="B51" s="103" t="s">
        <v>71</v>
      </c>
      <c r="C51" s="177">
        <v>43689.509722222225</v>
      </c>
      <c r="D51" s="220" t="s">
        <v>473</v>
      </c>
      <c r="E51" s="103" t="s">
        <v>66</v>
      </c>
      <c r="F51" s="175" t="s">
        <v>69</v>
      </c>
      <c r="G51" s="103" t="s">
        <v>396</v>
      </c>
      <c r="H51" s="103" t="s">
        <v>58</v>
      </c>
      <c r="I51" s="177">
        <v>43690.747916666667</v>
      </c>
      <c r="J51" s="175" t="s">
        <v>61</v>
      </c>
      <c r="K51" s="168">
        <f t="shared" si="3"/>
        <v>12</v>
      </c>
      <c r="L51" s="168">
        <f t="shared" si="4"/>
        <v>13</v>
      </c>
      <c r="M51" s="168">
        <f t="shared" si="5"/>
        <v>1</v>
      </c>
    </row>
    <row r="52" spans="1:13" ht="28.5">
      <c r="A52" s="103" t="s">
        <v>444</v>
      </c>
      <c r="B52" s="103" t="s">
        <v>71</v>
      </c>
      <c r="C52" s="177">
        <v>43690.722916666666</v>
      </c>
      <c r="D52" s="220" t="s">
        <v>443</v>
      </c>
      <c r="E52" s="103" t="s">
        <v>75</v>
      </c>
      <c r="F52" s="175" t="s">
        <v>58</v>
      </c>
      <c r="G52" s="103">
        <v>1921</v>
      </c>
      <c r="H52" s="103" t="s">
        <v>58</v>
      </c>
      <c r="I52" s="177">
        <v>43692.477777777778</v>
      </c>
      <c r="J52" s="175" t="s">
        <v>61</v>
      </c>
      <c r="K52" s="168">
        <f t="shared" si="3"/>
        <v>13</v>
      </c>
      <c r="L52" s="168">
        <f t="shared" si="4"/>
        <v>15</v>
      </c>
      <c r="M52" s="168">
        <f t="shared" si="5"/>
        <v>2</v>
      </c>
    </row>
    <row r="53" spans="1:13" ht="28.5">
      <c r="A53" s="103" t="s">
        <v>454</v>
      </c>
      <c r="B53" s="103" t="s">
        <v>62</v>
      </c>
      <c r="C53" s="177">
        <v>43690.679166666669</v>
      </c>
      <c r="D53" s="220" t="s">
        <v>453</v>
      </c>
      <c r="E53" s="103"/>
      <c r="F53" s="175" t="s">
        <v>69</v>
      </c>
      <c r="G53" s="103" t="s">
        <v>396</v>
      </c>
      <c r="H53" s="103" t="s">
        <v>58</v>
      </c>
      <c r="I53" s="177">
        <v>43692.836805555555</v>
      </c>
      <c r="J53" s="175" t="s">
        <v>61</v>
      </c>
      <c r="K53" s="168">
        <f t="shared" si="3"/>
        <v>13</v>
      </c>
      <c r="L53" s="168">
        <f t="shared" si="4"/>
        <v>15</v>
      </c>
      <c r="M53" s="168">
        <f t="shared" si="5"/>
        <v>2</v>
      </c>
    </row>
    <row r="54" spans="1:13" ht="42.75">
      <c r="A54" s="103" t="s">
        <v>472</v>
      </c>
      <c r="B54" s="103" t="s">
        <v>62</v>
      </c>
      <c r="C54" s="177">
        <v>43689.61041666667</v>
      </c>
      <c r="D54" s="220" t="s">
        <v>471</v>
      </c>
      <c r="E54" s="103" t="s">
        <v>349</v>
      </c>
      <c r="F54" s="175" t="s">
        <v>69</v>
      </c>
      <c r="G54" s="103" t="s">
        <v>396</v>
      </c>
      <c r="H54" s="103" t="s">
        <v>58</v>
      </c>
      <c r="I54" s="177">
        <v>43691.753472222219</v>
      </c>
      <c r="J54" s="175" t="s">
        <v>61</v>
      </c>
      <c r="K54" s="168">
        <f t="shared" si="3"/>
        <v>12</v>
      </c>
      <c r="L54" s="168">
        <f t="shared" si="4"/>
        <v>14</v>
      </c>
      <c r="M54" s="168">
        <f t="shared" si="5"/>
        <v>2</v>
      </c>
    </row>
    <row r="55" spans="1:13" ht="28.5">
      <c r="A55" s="103" t="s">
        <v>416</v>
      </c>
      <c r="B55" s="103" t="s">
        <v>62</v>
      </c>
      <c r="C55" s="177">
        <v>43693.708333333336</v>
      </c>
      <c r="D55" s="220" t="s">
        <v>415</v>
      </c>
      <c r="E55" s="103" t="s">
        <v>349</v>
      </c>
      <c r="F55" s="175" t="s">
        <v>69</v>
      </c>
      <c r="G55" s="103" t="s">
        <v>396</v>
      </c>
      <c r="H55" s="103" t="s">
        <v>58</v>
      </c>
      <c r="I55" s="177">
        <v>43696.619444444441</v>
      </c>
      <c r="J55" s="175" t="s">
        <v>61</v>
      </c>
      <c r="K55" s="168">
        <f t="shared" si="3"/>
        <v>16</v>
      </c>
      <c r="L55" s="168">
        <f t="shared" si="4"/>
        <v>19</v>
      </c>
      <c r="M55" s="168">
        <f t="shared" si="5"/>
        <v>3</v>
      </c>
    </row>
    <row r="56" spans="1:13" ht="42.75">
      <c r="A56" s="103" t="s">
        <v>480</v>
      </c>
      <c r="B56" s="103" t="s">
        <v>71</v>
      </c>
      <c r="C56" s="177">
        <v>43686.747916666667</v>
      </c>
      <c r="D56" s="220" t="s">
        <v>479</v>
      </c>
      <c r="E56" s="103" t="s">
        <v>349</v>
      </c>
      <c r="F56" s="175" t="s">
        <v>69</v>
      </c>
      <c r="G56" s="103" t="s">
        <v>396</v>
      </c>
      <c r="H56" s="103" t="s">
        <v>58</v>
      </c>
      <c r="I56" s="177">
        <v>43689.440972222219</v>
      </c>
      <c r="J56" s="175" t="s">
        <v>61</v>
      </c>
      <c r="K56" s="168">
        <f t="shared" si="3"/>
        <v>9</v>
      </c>
      <c r="L56" s="168">
        <f t="shared" si="4"/>
        <v>12</v>
      </c>
      <c r="M56" s="168">
        <f t="shared" si="5"/>
        <v>3</v>
      </c>
    </row>
    <row r="57" spans="1:13" ht="28.5">
      <c r="A57" s="103" t="s">
        <v>482</v>
      </c>
      <c r="B57" s="103" t="s">
        <v>71</v>
      </c>
      <c r="C57" s="177">
        <v>43686.747916666667</v>
      </c>
      <c r="D57" s="220" t="s">
        <v>481</v>
      </c>
      <c r="E57" s="103" t="s">
        <v>349</v>
      </c>
      <c r="F57" s="175" t="s">
        <v>69</v>
      </c>
      <c r="G57" s="103" t="s">
        <v>396</v>
      </c>
      <c r="H57" s="103" t="s">
        <v>58</v>
      </c>
      <c r="I57" s="177">
        <v>43689.416666666664</v>
      </c>
      <c r="J57" s="175" t="s">
        <v>61</v>
      </c>
      <c r="K57" s="168">
        <f t="shared" si="3"/>
        <v>9</v>
      </c>
      <c r="L57" s="168">
        <f t="shared" si="4"/>
        <v>12</v>
      </c>
      <c r="M57" s="168">
        <f t="shared" si="5"/>
        <v>3</v>
      </c>
    </row>
    <row r="58" spans="1:13" ht="28.5">
      <c r="A58" s="103" t="s">
        <v>484</v>
      </c>
      <c r="B58" s="103" t="s">
        <v>62</v>
      </c>
      <c r="C58" s="177">
        <v>43686.731944444444</v>
      </c>
      <c r="D58" s="220" t="s">
        <v>483</v>
      </c>
      <c r="E58" s="103" t="s">
        <v>349</v>
      </c>
      <c r="F58" s="175" t="s">
        <v>69</v>
      </c>
      <c r="G58" s="103" t="s">
        <v>396</v>
      </c>
      <c r="H58" s="103" t="s">
        <v>58</v>
      </c>
      <c r="I58" s="177">
        <v>43689.414583333331</v>
      </c>
      <c r="J58" s="175" t="s">
        <v>61</v>
      </c>
      <c r="K58" s="168">
        <f t="shared" si="3"/>
        <v>9</v>
      </c>
      <c r="L58" s="168">
        <f t="shared" si="4"/>
        <v>12</v>
      </c>
      <c r="M58" s="168">
        <f t="shared" si="5"/>
        <v>3</v>
      </c>
    </row>
    <row r="59" spans="1:13" ht="42.75">
      <c r="A59" s="103" t="s">
        <v>492</v>
      </c>
      <c r="B59" s="103" t="s">
        <v>62</v>
      </c>
      <c r="C59" s="177">
        <v>43686.699305555558</v>
      </c>
      <c r="D59" s="220" t="s">
        <v>491</v>
      </c>
      <c r="E59" s="103" t="s">
        <v>81</v>
      </c>
      <c r="F59" s="175" t="s">
        <v>69</v>
      </c>
      <c r="G59" s="103" t="s">
        <v>396</v>
      </c>
      <c r="H59" s="103" t="s">
        <v>58</v>
      </c>
      <c r="I59" s="177">
        <v>43689.470138888886</v>
      </c>
      <c r="J59" s="175" t="s">
        <v>61</v>
      </c>
      <c r="K59" s="168">
        <f t="shared" si="3"/>
        <v>9</v>
      </c>
      <c r="L59" s="168">
        <f t="shared" si="4"/>
        <v>12</v>
      </c>
      <c r="M59" s="168">
        <f t="shared" si="5"/>
        <v>3</v>
      </c>
    </row>
    <row r="60" spans="1:13" ht="42.75">
      <c r="A60" s="103" t="s">
        <v>494</v>
      </c>
      <c r="B60" s="103" t="s">
        <v>62</v>
      </c>
      <c r="C60" s="177">
        <v>43686.697916666664</v>
      </c>
      <c r="D60" s="220" t="s">
        <v>493</v>
      </c>
      <c r="E60" s="103" t="s">
        <v>349</v>
      </c>
      <c r="F60" s="175" t="s">
        <v>69</v>
      </c>
      <c r="G60" s="103" t="s">
        <v>396</v>
      </c>
      <c r="H60" s="103" t="s">
        <v>58</v>
      </c>
      <c r="I60" s="177">
        <v>43689.445138888892</v>
      </c>
      <c r="J60" s="175" t="s">
        <v>61</v>
      </c>
      <c r="K60" s="168">
        <f t="shared" si="3"/>
        <v>9</v>
      </c>
      <c r="L60" s="168">
        <f t="shared" si="4"/>
        <v>12</v>
      </c>
      <c r="M60" s="168">
        <f t="shared" si="5"/>
        <v>3</v>
      </c>
    </row>
    <row r="61" spans="1:13" ht="28.5">
      <c r="A61" s="103" t="s">
        <v>496</v>
      </c>
      <c r="B61" s="103" t="s">
        <v>62</v>
      </c>
      <c r="C61" s="177">
        <v>43686.691666666666</v>
      </c>
      <c r="D61" s="220" t="s">
        <v>495</v>
      </c>
      <c r="E61" s="103" t="s">
        <v>81</v>
      </c>
      <c r="F61" s="175" t="s">
        <v>69</v>
      </c>
      <c r="G61" s="103" t="s">
        <v>396</v>
      </c>
      <c r="H61" s="103" t="s">
        <v>58</v>
      </c>
      <c r="I61" s="177">
        <v>43689.754166666666</v>
      </c>
      <c r="J61" s="175" t="s">
        <v>61</v>
      </c>
      <c r="K61" s="168">
        <f t="shared" si="3"/>
        <v>9</v>
      </c>
      <c r="L61" s="168">
        <f t="shared" si="4"/>
        <v>12</v>
      </c>
      <c r="M61" s="168">
        <f t="shared" si="5"/>
        <v>3</v>
      </c>
    </row>
    <row r="62" spans="1:13" ht="28.5">
      <c r="A62" s="103" t="s">
        <v>504</v>
      </c>
      <c r="B62" s="103" t="s">
        <v>71</v>
      </c>
      <c r="C62" s="177">
        <v>43686.650694444441</v>
      </c>
      <c r="D62" s="220" t="s">
        <v>503</v>
      </c>
      <c r="E62" s="103" t="s">
        <v>81</v>
      </c>
      <c r="F62" s="175" t="s">
        <v>69</v>
      </c>
      <c r="G62" s="103" t="s">
        <v>396</v>
      </c>
      <c r="H62" s="103" t="s">
        <v>58</v>
      </c>
      <c r="I62" s="177">
        <v>43689.672222222223</v>
      </c>
      <c r="J62" s="175" t="s">
        <v>61</v>
      </c>
      <c r="K62" s="168">
        <f t="shared" si="3"/>
        <v>9</v>
      </c>
      <c r="L62" s="168">
        <f t="shared" si="4"/>
        <v>12</v>
      </c>
      <c r="M62" s="168">
        <f t="shared" si="5"/>
        <v>3</v>
      </c>
    </row>
    <row r="63" spans="1:13" ht="28.5">
      <c r="A63" s="103" t="s">
        <v>514</v>
      </c>
      <c r="B63" s="103" t="s">
        <v>62</v>
      </c>
      <c r="C63" s="177">
        <v>43686.488888888889</v>
      </c>
      <c r="D63" s="220" t="s">
        <v>513</v>
      </c>
      <c r="E63" s="103" t="s">
        <v>349</v>
      </c>
      <c r="F63" s="175" t="s">
        <v>69</v>
      </c>
      <c r="G63" s="103" t="s">
        <v>396</v>
      </c>
      <c r="H63" s="103" t="s">
        <v>58</v>
      </c>
      <c r="I63" s="177">
        <v>43689.761111111111</v>
      </c>
      <c r="J63" s="175" t="s">
        <v>61</v>
      </c>
      <c r="K63" s="168">
        <f t="shared" si="3"/>
        <v>9</v>
      </c>
      <c r="L63" s="168">
        <f t="shared" si="4"/>
        <v>12</v>
      </c>
      <c r="M63" s="168">
        <f t="shared" si="5"/>
        <v>3</v>
      </c>
    </row>
    <row r="64" spans="1:13" ht="28.5">
      <c r="A64" s="103" t="s">
        <v>498</v>
      </c>
      <c r="B64" s="103" t="s">
        <v>62</v>
      </c>
      <c r="C64" s="177">
        <v>43686.688194444447</v>
      </c>
      <c r="D64" s="220" t="s">
        <v>497</v>
      </c>
      <c r="E64" s="103" t="s">
        <v>81</v>
      </c>
      <c r="F64" s="175" t="s">
        <v>69</v>
      </c>
      <c r="G64" s="103" t="s">
        <v>396</v>
      </c>
      <c r="H64" s="103" t="s">
        <v>58</v>
      </c>
      <c r="I64" s="177">
        <v>43690.543749999997</v>
      </c>
      <c r="J64" s="175" t="s">
        <v>61</v>
      </c>
      <c r="K64" s="168">
        <f t="shared" si="3"/>
        <v>9</v>
      </c>
      <c r="L64" s="168">
        <f t="shared" si="4"/>
        <v>13</v>
      </c>
      <c r="M64" s="168">
        <f t="shared" si="5"/>
        <v>4</v>
      </c>
    </row>
    <row r="65" spans="1:13" ht="28.5">
      <c r="A65" s="103" t="s">
        <v>502</v>
      </c>
      <c r="B65" s="103" t="s">
        <v>71</v>
      </c>
      <c r="C65" s="177">
        <v>43686.65625</v>
      </c>
      <c r="D65" s="220" t="s">
        <v>501</v>
      </c>
      <c r="E65" s="103" t="s">
        <v>81</v>
      </c>
      <c r="F65" s="175" t="s">
        <v>69</v>
      </c>
      <c r="G65" s="103" t="s">
        <v>396</v>
      </c>
      <c r="H65" s="103" t="s">
        <v>58</v>
      </c>
      <c r="I65" s="177">
        <v>43690.411111111112</v>
      </c>
      <c r="J65" s="175" t="s">
        <v>61</v>
      </c>
      <c r="K65" s="168">
        <f t="shared" si="3"/>
        <v>9</v>
      </c>
      <c r="L65" s="168">
        <f t="shared" si="4"/>
        <v>13</v>
      </c>
      <c r="M65" s="168">
        <f t="shared" si="5"/>
        <v>4</v>
      </c>
    </row>
    <row r="66" spans="1:13" ht="28.5">
      <c r="A66" s="103" t="s">
        <v>508</v>
      </c>
      <c r="B66" s="103" t="s">
        <v>71</v>
      </c>
      <c r="C66" s="177">
        <v>43686.646527777775</v>
      </c>
      <c r="D66" s="220" t="s">
        <v>507</v>
      </c>
      <c r="E66" s="103" t="s">
        <v>81</v>
      </c>
      <c r="F66" s="175" t="s">
        <v>69</v>
      </c>
      <c r="G66" s="103" t="s">
        <v>396</v>
      </c>
      <c r="H66" s="103" t="s">
        <v>58</v>
      </c>
      <c r="I66" s="177">
        <v>43690.428472222222</v>
      </c>
      <c r="J66" s="175" t="s">
        <v>61</v>
      </c>
      <c r="K66" s="168">
        <f t="shared" ref="K66:K78" si="6">DAY(C66)</f>
        <v>9</v>
      </c>
      <c r="L66" s="168">
        <f t="shared" ref="L66:L78" si="7">DAY(I66)</f>
        <v>13</v>
      </c>
      <c r="M66" s="168">
        <f t="shared" ref="M66:M78" si="8">L66-K66</f>
        <v>4</v>
      </c>
    </row>
    <row r="67" spans="1:13" ht="42.75">
      <c r="A67" s="103" t="s">
        <v>436</v>
      </c>
      <c r="B67" s="103" t="s">
        <v>62</v>
      </c>
      <c r="C67" s="177">
        <v>43691.451388888891</v>
      </c>
      <c r="D67" s="220" t="s">
        <v>435</v>
      </c>
      <c r="E67" s="103" t="s">
        <v>81</v>
      </c>
      <c r="F67" s="175" t="s">
        <v>69</v>
      </c>
      <c r="G67" s="103" t="s">
        <v>396</v>
      </c>
      <c r="H67" s="103" t="s">
        <v>58</v>
      </c>
      <c r="I67" s="177">
        <v>43696.463194444441</v>
      </c>
      <c r="J67" s="175" t="s">
        <v>61</v>
      </c>
      <c r="K67" s="168">
        <f t="shared" si="6"/>
        <v>14</v>
      </c>
      <c r="L67" s="168">
        <f t="shared" si="7"/>
        <v>19</v>
      </c>
      <c r="M67" s="168">
        <f t="shared" si="8"/>
        <v>5</v>
      </c>
    </row>
    <row r="68" spans="1:13" ht="42.75">
      <c r="A68" s="103" t="s">
        <v>516</v>
      </c>
      <c r="B68" s="103" t="s">
        <v>62</v>
      </c>
      <c r="C68" s="177">
        <v>43686.46875</v>
      </c>
      <c r="D68" s="220" t="s">
        <v>515</v>
      </c>
      <c r="E68" s="103" t="s">
        <v>349</v>
      </c>
      <c r="F68" s="175" t="s">
        <v>69</v>
      </c>
      <c r="G68" s="103" t="s">
        <v>396</v>
      </c>
      <c r="H68" s="103" t="s">
        <v>58</v>
      </c>
      <c r="I68" s="177">
        <v>43691.807638888888</v>
      </c>
      <c r="J68" s="175" t="s">
        <v>61</v>
      </c>
      <c r="K68" s="168">
        <f t="shared" si="6"/>
        <v>9</v>
      </c>
      <c r="L68" s="168">
        <f t="shared" si="7"/>
        <v>14</v>
      </c>
      <c r="M68" s="168">
        <f t="shared" si="8"/>
        <v>5</v>
      </c>
    </row>
    <row r="69" spans="1:13" ht="28.5">
      <c r="A69" s="103" t="s">
        <v>452</v>
      </c>
      <c r="B69" s="103" t="s">
        <v>71</v>
      </c>
      <c r="C69" s="177">
        <v>43690.681250000001</v>
      </c>
      <c r="D69" s="220" t="s">
        <v>451</v>
      </c>
      <c r="E69" s="103" t="s">
        <v>75</v>
      </c>
      <c r="F69" s="175" t="s">
        <v>69</v>
      </c>
      <c r="G69" s="103" t="s">
        <v>396</v>
      </c>
      <c r="H69" s="103" t="s">
        <v>58</v>
      </c>
      <c r="I69" s="177">
        <v>43696.725694444445</v>
      </c>
      <c r="J69" s="175" t="s">
        <v>61</v>
      </c>
      <c r="K69" s="168">
        <f t="shared" si="6"/>
        <v>13</v>
      </c>
      <c r="L69" s="168">
        <f t="shared" si="7"/>
        <v>19</v>
      </c>
      <c r="M69" s="168">
        <f t="shared" si="8"/>
        <v>6</v>
      </c>
    </row>
    <row r="70" spans="1:13" ht="28.5">
      <c r="A70" s="103" t="s">
        <v>478</v>
      </c>
      <c r="B70" s="103" t="s">
        <v>71</v>
      </c>
      <c r="C70" s="177">
        <v>43689.448611111111</v>
      </c>
      <c r="D70" s="220" t="s">
        <v>477</v>
      </c>
      <c r="E70" s="103" t="s">
        <v>75</v>
      </c>
      <c r="F70" s="175" t="s">
        <v>69</v>
      </c>
      <c r="G70" s="103" t="s">
        <v>396</v>
      </c>
      <c r="H70" s="103" t="s">
        <v>58</v>
      </c>
      <c r="I70" s="177">
        <v>43696.588194444441</v>
      </c>
      <c r="J70" s="175" t="s">
        <v>61</v>
      </c>
      <c r="K70" s="168">
        <f t="shared" si="6"/>
        <v>12</v>
      </c>
      <c r="L70" s="168">
        <f t="shared" si="7"/>
        <v>19</v>
      </c>
      <c r="M70" s="168">
        <f t="shared" si="8"/>
        <v>7</v>
      </c>
    </row>
    <row r="71" spans="1:13" ht="28.5">
      <c r="A71" s="103" t="s">
        <v>547</v>
      </c>
      <c r="B71" s="103" t="s">
        <v>62</v>
      </c>
      <c r="C71" s="177">
        <v>43693.668749999997</v>
      </c>
      <c r="D71" s="220" t="s">
        <v>546</v>
      </c>
      <c r="E71" s="103" t="s">
        <v>349</v>
      </c>
      <c r="F71" s="175" t="s">
        <v>351</v>
      </c>
      <c r="G71" s="103">
        <v>1924</v>
      </c>
      <c r="H71" s="176" t="s">
        <v>343</v>
      </c>
      <c r="I71" s="103"/>
      <c r="J71" s="175" t="s">
        <v>61</v>
      </c>
      <c r="K71" s="168">
        <f t="shared" si="6"/>
        <v>16</v>
      </c>
      <c r="L71" s="168">
        <f t="shared" si="7"/>
        <v>0</v>
      </c>
      <c r="M71" s="168">
        <f t="shared" si="8"/>
        <v>-16</v>
      </c>
    </row>
    <row r="72" spans="1:13" ht="28.5">
      <c r="A72" s="103" t="s">
        <v>549</v>
      </c>
      <c r="B72" s="103" t="s">
        <v>62</v>
      </c>
      <c r="C72" s="177">
        <v>43692.729861111111</v>
      </c>
      <c r="D72" s="220" t="s">
        <v>548</v>
      </c>
      <c r="E72" s="103" t="s">
        <v>79</v>
      </c>
      <c r="F72" s="175" t="s">
        <v>342</v>
      </c>
      <c r="G72" s="103">
        <v>1921</v>
      </c>
      <c r="H72" s="176" t="s">
        <v>343</v>
      </c>
      <c r="I72" s="103"/>
      <c r="J72" s="175" t="s">
        <v>61</v>
      </c>
      <c r="K72" s="168">
        <f t="shared" si="6"/>
        <v>15</v>
      </c>
      <c r="L72" s="168">
        <f t="shared" si="7"/>
        <v>0</v>
      </c>
      <c r="M72" s="168">
        <f t="shared" si="8"/>
        <v>-15</v>
      </c>
    </row>
    <row r="73" spans="1:13" ht="28.5">
      <c r="A73" s="103" t="s">
        <v>532</v>
      </c>
      <c r="B73" s="103" t="s">
        <v>71</v>
      </c>
      <c r="C73" s="177">
        <v>43693.745138888888</v>
      </c>
      <c r="D73" s="220" t="s">
        <v>531</v>
      </c>
      <c r="E73" s="103" t="s">
        <v>349</v>
      </c>
      <c r="F73" s="175" t="s">
        <v>69</v>
      </c>
      <c r="G73" s="103" t="s">
        <v>396</v>
      </c>
      <c r="H73" s="103" t="s">
        <v>344</v>
      </c>
      <c r="I73" s="177">
        <v>43694.649305555555</v>
      </c>
      <c r="J73" s="175" t="s">
        <v>61</v>
      </c>
      <c r="K73" s="168">
        <f t="shared" si="6"/>
        <v>16</v>
      </c>
      <c r="L73" s="168">
        <f t="shared" si="7"/>
        <v>17</v>
      </c>
      <c r="M73" s="168">
        <f t="shared" si="8"/>
        <v>1</v>
      </c>
    </row>
    <row r="74" spans="1:13" ht="42.75">
      <c r="A74" s="103" t="s">
        <v>537</v>
      </c>
      <c r="B74" s="103" t="s">
        <v>62</v>
      </c>
      <c r="C74" s="177">
        <v>43689.686805555553</v>
      </c>
      <c r="D74" s="220" t="s">
        <v>536</v>
      </c>
      <c r="E74" s="103" t="s">
        <v>66</v>
      </c>
      <c r="F74" s="175" t="s">
        <v>69</v>
      </c>
      <c r="G74" s="103" t="s">
        <v>396</v>
      </c>
      <c r="H74" s="103" t="s">
        <v>350</v>
      </c>
      <c r="I74" s="177">
        <v>43690.47152777778</v>
      </c>
      <c r="J74" s="175" t="s">
        <v>61</v>
      </c>
      <c r="K74" s="168">
        <f t="shared" si="6"/>
        <v>12</v>
      </c>
      <c r="L74" s="168">
        <f t="shared" si="7"/>
        <v>13</v>
      </c>
      <c r="M74" s="168">
        <f t="shared" si="8"/>
        <v>1</v>
      </c>
    </row>
    <row r="75" spans="1:13" ht="28.5">
      <c r="A75" s="103" t="s">
        <v>539</v>
      </c>
      <c r="B75" s="103" t="s">
        <v>62</v>
      </c>
      <c r="C75" s="177">
        <v>43689.681944444441</v>
      </c>
      <c r="D75" s="220" t="s">
        <v>538</v>
      </c>
      <c r="E75" s="103" t="s">
        <v>66</v>
      </c>
      <c r="F75" s="175" t="s">
        <v>69</v>
      </c>
      <c r="G75" s="103" t="s">
        <v>396</v>
      </c>
      <c r="H75" s="103" t="s">
        <v>350</v>
      </c>
      <c r="I75" s="177">
        <v>43690.470833333333</v>
      </c>
      <c r="J75" s="175" t="s">
        <v>61</v>
      </c>
      <c r="K75" s="168">
        <f t="shared" si="6"/>
        <v>12</v>
      </c>
      <c r="L75" s="168">
        <f t="shared" si="7"/>
        <v>13</v>
      </c>
      <c r="M75" s="168">
        <f t="shared" si="8"/>
        <v>1</v>
      </c>
    </row>
    <row r="76" spans="1:13" ht="28.5">
      <c r="A76" s="103" t="s">
        <v>541</v>
      </c>
      <c r="B76" s="103" t="s">
        <v>71</v>
      </c>
      <c r="C76" s="177">
        <v>43689.650694444441</v>
      </c>
      <c r="D76" s="220" t="s">
        <v>540</v>
      </c>
      <c r="E76" s="103" t="s">
        <v>79</v>
      </c>
      <c r="F76" s="175" t="s">
        <v>69</v>
      </c>
      <c r="G76" s="103" t="s">
        <v>396</v>
      </c>
      <c r="H76" s="103" t="s">
        <v>350</v>
      </c>
      <c r="I76" s="177">
        <v>43690.47152777778</v>
      </c>
      <c r="J76" s="175" t="s">
        <v>61</v>
      </c>
      <c r="K76" s="168">
        <f t="shared" si="6"/>
        <v>12</v>
      </c>
      <c r="L76" s="168">
        <f t="shared" si="7"/>
        <v>13</v>
      </c>
      <c r="M76" s="168">
        <f t="shared" si="8"/>
        <v>1</v>
      </c>
    </row>
    <row r="77" spans="1:13" ht="42.75">
      <c r="A77" s="103" t="s">
        <v>543</v>
      </c>
      <c r="B77" s="103" t="s">
        <v>71</v>
      </c>
      <c r="C77" s="177">
        <v>43689.411805555559</v>
      </c>
      <c r="D77" s="220" t="s">
        <v>542</v>
      </c>
      <c r="E77" s="103" t="s">
        <v>79</v>
      </c>
      <c r="F77" s="175" t="s">
        <v>69</v>
      </c>
      <c r="G77" s="103" t="s">
        <v>396</v>
      </c>
      <c r="H77" s="103" t="s">
        <v>350</v>
      </c>
      <c r="I77" s="177">
        <v>43690.47152777778</v>
      </c>
      <c r="J77" s="175" t="s">
        <v>61</v>
      </c>
      <c r="K77" s="168">
        <f t="shared" si="6"/>
        <v>12</v>
      </c>
      <c r="L77" s="168">
        <f t="shared" si="7"/>
        <v>13</v>
      </c>
      <c r="M77" s="168">
        <f t="shared" si="8"/>
        <v>1</v>
      </c>
    </row>
    <row r="78" spans="1:13" ht="42.75">
      <c r="A78" s="103" t="s">
        <v>545</v>
      </c>
      <c r="B78" s="103" t="s">
        <v>71</v>
      </c>
      <c r="C78" s="177">
        <v>43689.409722222219</v>
      </c>
      <c r="D78" s="220" t="s">
        <v>544</v>
      </c>
      <c r="E78" s="103" t="s">
        <v>79</v>
      </c>
      <c r="F78" s="175" t="s">
        <v>69</v>
      </c>
      <c r="G78" s="103" t="s">
        <v>396</v>
      </c>
      <c r="H78" s="103" t="s">
        <v>350</v>
      </c>
      <c r="I78" s="177">
        <v>43690.466666666667</v>
      </c>
      <c r="J78" s="175" t="s">
        <v>61</v>
      </c>
      <c r="K78" s="168">
        <f t="shared" si="6"/>
        <v>12</v>
      </c>
      <c r="L78" s="168">
        <f t="shared" si="7"/>
        <v>13</v>
      </c>
      <c r="M78" s="168">
        <f t="shared" si="8"/>
        <v>1</v>
      </c>
    </row>
  </sheetData>
  <sortState ref="A2:N78">
    <sortCondition ref="H1"/>
  </sortState>
  <phoneticPr fontId="13" type="noConversion"/>
  <hyperlinks>
    <hyperlink ref="D7" r:id="rId1" display="http://jira.imgo.tv/browse/APHONEAPP-17646"/>
    <hyperlink ref="D8" r:id="rId2" display="http://jira.imgo.tv/browse/APHONEAPP-17645"/>
    <hyperlink ref="D9" r:id="rId3" display="http://jira.imgo.tv/browse/APHONEAPP-17639"/>
    <hyperlink ref="D10" r:id="rId4" display="http://jira.imgo.tv/browse/APHONEAPP-17637"/>
    <hyperlink ref="D11" r:id="rId5" display="http://jira.imgo.tv/browse/APHONEAPP-17636"/>
    <hyperlink ref="D12" r:id="rId6" display="http://jira.imgo.tv/browse/APHONEAPP-17634"/>
    <hyperlink ref="D13" r:id="rId7" display="http://jira.imgo.tv/browse/APHONEAPP-17631"/>
    <hyperlink ref="D14" r:id="rId8" display="http://jira.imgo.tv/browse/APHONEAPP-17627"/>
    <hyperlink ref="D15" r:id="rId9" display="http://jira.imgo.tv/browse/APHONEAPP-17626"/>
    <hyperlink ref="D16" r:id="rId10" display="http://jira.imgo.tv/browse/APHONEAPP-17623"/>
    <hyperlink ref="D55" r:id="rId11" display="http://jira.imgo.tv/browse/APHONEAPP-17616"/>
    <hyperlink ref="D17" r:id="rId12" display="http://jira.imgo.tv/browse/APHONEAPP-17613"/>
    <hyperlink ref="D18" r:id="rId13" display="http://jira.imgo.tv/browse/APHONEAPP-17611"/>
    <hyperlink ref="D19" r:id="rId14" display="http://jira.imgo.tv/browse/APHONEAPP-17610"/>
    <hyperlink ref="D20" r:id="rId15" display="http://jira.imgo.tv/browse/APHONEAPP-17608"/>
    <hyperlink ref="D21" r:id="rId16" display="http://jira.imgo.tv/browse/APHONEAPP-17595"/>
    <hyperlink ref="D22" r:id="rId17" display="http://jira.imgo.tv/browse/APHONEAPP-17579"/>
    <hyperlink ref="D46" r:id="rId18" display="http://jira.imgo.tv/browse/APHONEAPP-17567"/>
    <hyperlink ref="D47" r:id="rId19" display="http://jira.imgo.tv/browse/APHONEAPP-17566"/>
    <hyperlink ref="D23" r:id="rId20" display="http://jira.imgo.tv/browse/APHONEAPP-17565"/>
    <hyperlink ref="D67" r:id="rId21" display="http://jira.imgo.tv/browse/APHONEAPP-17563"/>
    <hyperlink ref="D24" r:id="rId22" display="http://jira.imgo.tv/browse/APHONEAPP-17560"/>
    <hyperlink ref="D25" r:id="rId23" display="http://jira.imgo.tv/browse/APHONEAPP-17557"/>
    <hyperlink ref="D26" r:id="rId24" display="http://jira.imgo.tv/browse/APHONEAPP-17554"/>
    <hyperlink ref="D52" r:id="rId25" display="http://jira.imgo.tv/browse/APHONEAPP-17553"/>
    <hyperlink ref="D48" r:id="rId26" display="http://jira.imgo.tv/browse/APHONEAPP-17552"/>
    <hyperlink ref="D49" r:id="rId27" display="http://jira.imgo.tv/browse/APHONEAPP-17551"/>
    <hyperlink ref="D50" r:id="rId28" display="http://jira.imgo.tv/browse/APHONEAPP-17549"/>
    <hyperlink ref="D69" r:id="rId29" display="http://jira.imgo.tv/browse/APHONEAPP-17547"/>
    <hyperlink ref="D53" r:id="rId30" display="http://jira.imgo.tv/browse/APHONEAPP-17546"/>
    <hyperlink ref="D27" r:id="rId31" display="http://jira.imgo.tv/browse/APHONEAPP-17545"/>
    <hyperlink ref="D28" r:id="rId32" display="http://jira.imgo.tv/browse/APHONEAPP-17544"/>
    <hyperlink ref="D29" r:id="rId33" display="http://jira.imgo.tv/browse/APHONEAPP-17533"/>
    <hyperlink ref="D30" r:id="rId34" display="http://jira.imgo.tv/browse/APHONEAPP-17527"/>
    <hyperlink ref="D31" r:id="rId35" display="http://jira.imgo.tv/browse/APHONEAPP-17517"/>
    <hyperlink ref="D32" r:id="rId36" display="http://jira.imgo.tv/browse/APHONEAPP-17516"/>
    <hyperlink ref="D33" r:id="rId37" display="http://jira.imgo.tv/browse/APHONEAPP-17511"/>
    <hyperlink ref="D34" r:id="rId38" display="http://jira.imgo.tv/browse/APHONEAPP-17510"/>
    <hyperlink ref="D54" r:id="rId39" display="http://jira.imgo.tv/browse/APHONEAPP-17509"/>
    <hyperlink ref="D51" r:id="rId40" display="http://jira.imgo.tv/browse/APHONEAPP-17508"/>
    <hyperlink ref="D35" r:id="rId41" display="http://jira.imgo.tv/browse/APHONEAPP-17506"/>
    <hyperlink ref="D70" r:id="rId42" display="http://jira.imgo.tv/browse/APHONEAPP-17505"/>
    <hyperlink ref="D56" r:id="rId43" display="http://jira.imgo.tv/browse/APHONEAPP-17499"/>
    <hyperlink ref="D57" r:id="rId44" display="http://jira.imgo.tv/browse/APHONEAPP-17498"/>
    <hyperlink ref="D58" r:id="rId45" display="http://jira.imgo.tv/browse/APHONEAPP-17497"/>
    <hyperlink ref="D36" r:id="rId46" display="http://jira.imgo.tv/browse/APHONEAPP-17496"/>
    <hyperlink ref="D37" r:id="rId47" display="http://jira.imgo.tv/browse/APHONEAPP-17495"/>
    <hyperlink ref="D38" r:id="rId48" display="http://jira.imgo.tv/browse/APHONEAPP-17494"/>
    <hyperlink ref="D59" r:id="rId49" display="http://jira.imgo.tv/browse/APHONEAPP-17493"/>
    <hyperlink ref="D60" r:id="rId50" display="http://jira.imgo.tv/browse/APHONEAPP-17492"/>
    <hyperlink ref="D61" r:id="rId51" display="http://jira.imgo.tv/browse/APHONEAPP-17491"/>
    <hyperlink ref="D64" r:id="rId52" display="http://jira.imgo.tv/browse/APHONEAPP-17490"/>
    <hyperlink ref="D39" r:id="rId53" display="http://jira.imgo.tv/browse/APHONEAPP-17489"/>
    <hyperlink ref="D65" r:id="rId54" display="http://jira.imgo.tv/browse/APHONEAPP-17488"/>
    <hyperlink ref="D62" r:id="rId55" display="http://jira.imgo.tv/browse/APHONEAPP-17487"/>
    <hyperlink ref="D40" r:id="rId56" display="http://jira.imgo.tv/browse/APHONEAPP-17486"/>
    <hyperlink ref="D66" r:id="rId57" display="http://jira.imgo.tv/browse/APHONEAPP-17485"/>
    <hyperlink ref="D41" r:id="rId58" display="http://jira.imgo.tv/browse/APHONEAPP-17481"/>
    <hyperlink ref="D42" r:id="rId59" display="http://jira.imgo.tv/browse/APHONEAPP-17478"/>
    <hyperlink ref="D63" r:id="rId60" display="http://jira.imgo.tv/browse/APHONEAPP-17477"/>
    <hyperlink ref="D68" r:id="rId61" display="http://jira.imgo.tv/browse/APHONEAPP-17475"/>
    <hyperlink ref="D43" r:id="rId62" display="http://jira.imgo.tv/browse/APHONEAPP-17473"/>
    <hyperlink ref="D44" r:id="rId63" display="http://jira.imgo.tv/browse/APHONEAPP-17472"/>
    <hyperlink ref="D45" r:id="rId64" display="http://jira.imgo.tv/browse/APHONEAPP-17471"/>
    <hyperlink ref="D73" r:id="rId65" display="http://jira.imgo.tv/browse/APHONEAPP-17617"/>
    <hyperlink ref="D74" r:id="rId66" display="http://jira.imgo.tv/browse/APHONEAPP-17515"/>
    <hyperlink ref="D75" r:id="rId67" display="http://jira.imgo.tv/browse/APHONEAPP-17514"/>
    <hyperlink ref="D76" r:id="rId68" display="http://jira.imgo.tv/browse/APHONEAPP-17512"/>
    <hyperlink ref="D77" r:id="rId69" display="http://jira.imgo.tv/browse/APHONEAPP-17501"/>
    <hyperlink ref="D78" r:id="rId70" display="http://jira.imgo.tv/browse/APHONEAPP-17500"/>
    <hyperlink ref="D71" r:id="rId71" display="http://jira.imgo.tv/browse/APHONEAPP-17615"/>
    <hyperlink ref="D72" r:id="rId72" display="http://jira.imgo.tv/browse/APHONEAPP-17588"/>
    <hyperlink ref="D2" r:id="rId73" display="http://jira.imgo.tv/browse/APHONEAPP-17483"/>
    <hyperlink ref="D5" r:id="rId74" display="http://jira.imgo.tv/browse/APHONEAPP-17526"/>
    <hyperlink ref="D4" r:id="rId75" display="http://jira.imgo.tv/browse/APHONEAPP-17562"/>
    <hyperlink ref="D3" r:id="rId76" display="http://jira.imgo.tv/browse/APHONEAPP-17598"/>
    <hyperlink ref="D6" r:id="rId77" display="http://jira.imgo.tv/browse/APHONEAPP-17604"/>
  </hyperlinks>
  <pageMargins left="0.7" right="0.7" top="0.75" bottom="0.75" header="0.3" footer="0.3"/>
  <pageSetup paperSize="9" orientation="portrait" horizontalDpi="300" verticalDpi="300" r:id="rId78"/>
  <drawing r:id="rId79"/>
</worksheet>
</file>

<file path=xl/worksheets/sheet3.xml><?xml version="1.0" encoding="utf-8"?>
<worksheet xmlns="http://schemas.openxmlformats.org/spreadsheetml/2006/main" xmlns:r="http://schemas.openxmlformats.org/officeDocument/2006/relationships">
  <dimension ref="A1:AD8"/>
  <sheetViews>
    <sheetView topLeftCell="C1" workbookViewId="0">
      <selection activeCell="P22" sqref="P22"/>
    </sheetView>
  </sheetViews>
  <sheetFormatPr defaultColWidth="11.75" defaultRowHeight="14.25"/>
  <cols>
    <col min="1" max="1" width="4" style="130" hidden="1" customWidth="1"/>
    <col min="2" max="2" width="7.75" style="130" hidden="1" customWidth="1"/>
    <col min="3" max="3" width="15.5" style="130" customWidth="1"/>
    <col min="4" max="4" width="15.375" style="130" customWidth="1"/>
    <col min="5" max="5" width="6.375" style="130" hidden="1" customWidth="1"/>
    <col min="6" max="8" width="0" style="130" hidden="1" customWidth="1"/>
    <col min="9" max="9" width="4" style="130" hidden="1" customWidth="1"/>
    <col min="10" max="10" width="4.125" style="130" hidden="1" customWidth="1"/>
    <col min="11" max="11" width="16.375" style="130" customWidth="1"/>
    <col min="12" max="12" width="16.875" style="130" hidden="1" customWidth="1"/>
    <col min="13" max="13" width="16.875" style="130" customWidth="1"/>
    <col min="14" max="14" width="24.125" style="130" hidden="1" customWidth="1"/>
    <col min="15" max="15" width="18.25" style="130" customWidth="1"/>
    <col min="16" max="16" width="18.25" style="132" customWidth="1"/>
    <col min="17" max="17" width="13" style="130" customWidth="1"/>
    <col min="18" max="18" width="5.125" style="130" customWidth="1"/>
    <col min="19" max="19" width="15.125" style="130" customWidth="1"/>
    <col min="20" max="20" width="14.875" style="130" customWidth="1"/>
    <col min="21" max="21" width="6.25" style="130" hidden="1" customWidth="1"/>
    <col min="22" max="23" width="11.75" style="130"/>
    <col min="24" max="24" width="12.375" style="130" customWidth="1"/>
    <col min="25" max="25" width="8.5" style="130" customWidth="1"/>
    <col min="26" max="26" width="9.75" style="131" customWidth="1"/>
    <col min="27" max="16384" width="11.75" style="130"/>
  </cols>
  <sheetData>
    <row r="1" spans="1:30">
      <c r="A1" s="126" t="s">
        <v>177</v>
      </c>
      <c r="B1" s="126" t="s">
        <v>178</v>
      </c>
      <c r="C1" s="126" t="s">
        <v>179</v>
      </c>
      <c r="D1" s="126" t="s">
        <v>180</v>
      </c>
      <c r="E1" s="126" t="s">
        <v>181</v>
      </c>
      <c r="F1" s="126" t="s">
        <v>182</v>
      </c>
      <c r="G1" s="126" t="s">
        <v>183</v>
      </c>
      <c r="H1" s="126" t="s">
        <v>184</v>
      </c>
      <c r="I1" s="127" t="s">
        <v>185</v>
      </c>
      <c r="J1" s="127" t="s">
        <v>186</v>
      </c>
      <c r="K1" s="127" t="s">
        <v>187</v>
      </c>
      <c r="L1" s="127" t="s">
        <v>188</v>
      </c>
      <c r="M1" s="127" t="s">
        <v>187</v>
      </c>
      <c r="N1" s="127" t="s">
        <v>189</v>
      </c>
      <c r="O1" s="127" t="s">
        <v>190</v>
      </c>
      <c r="P1" s="128" t="s">
        <v>191</v>
      </c>
      <c r="Q1" s="127" t="s">
        <v>192</v>
      </c>
      <c r="R1" s="127" t="s">
        <v>193</v>
      </c>
      <c r="S1" s="127" t="s">
        <v>194</v>
      </c>
      <c r="T1" s="126" t="s">
        <v>195</v>
      </c>
      <c r="U1" s="126" t="s">
        <v>196</v>
      </c>
      <c r="V1" s="126" t="s">
        <v>197</v>
      </c>
      <c r="W1" s="126" t="s">
        <v>198</v>
      </c>
      <c r="X1" s="126" t="s">
        <v>291</v>
      </c>
      <c r="Y1" s="126" t="s">
        <v>199</v>
      </c>
      <c r="Z1" s="129" t="s">
        <v>200</v>
      </c>
      <c r="AA1" s="162" t="s">
        <v>251</v>
      </c>
      <c r="AB1" s="162" t="s">
        <v>252</v>
      </c>
      <c r="AC1" s="162" t="s">
        <v>253</v>
      </c>
      <c r="AD1" s="162" t="s">
        <v>290</v>
      </c>
    </row>
    <row r="2" spans="1:30" s="161" customFormat="1" ht="12.75" customHeight="1">
      <c r="C2" s="133" t="s">
        <v>307</v>
      </c>
      <c r="D2" s="133" t="s">
        <v>323</v>
      </c>
      <c r="K2" s="133" t="s">
        <v>329</v>
      </c>
      <c r="L2" s="133"/>
      <c r="M2" s="133">
        <v>2983</v>
      </c>
      <c r="N2" s="136" t="s">
        <v>308</v>
      </c>
      <c r="O2" s="133">
        <v>1395</v>
      </c>
      <c r="P2" s="134">
        <f t="shared" ref="P2:P7" si="0">O2/M2</f>
        <v>0.46765001676164936</v>
      </c>
      <c r="Q2" s="136" t="s">
        <v>309</v>
      </c>
      <c r="R2" s="133"/>
      <c r="S2" s="133"/>
      <c r="T2" s="133">
        <v>8</v>
      </c>
      <c r="U2" s="137">
        <v>21</v>
      </c>
      <c r="V2" s="133">
        <v>8</v>
      </c>
      <c r="W2" s="138">
        <v>0</v>
      </c>
      <c r="X2" s="138">
        <v>0</v>
      </c>
      <c r="Y2" s="138">
        <v>6</v>
      </c>
      <c r="Z2" s="135">
        <f t="shared" ref="Z2:Z7" si="1">O2/Y2</f>
        <v>232.5</v>
      </c>
    </row>
    <row r="3" spans="1:30" s="161" customFormat="1" ht="17.25" customHeight="1">
      <c r="C3" s="133" t="s">
        <v>307</v>
      </c>
      <c r="D3" s="133" t="s">
        <v>324</v>
      </c>
      <c r="K3" s="133" t="s">
        <v>329</v>
      </c>
      <c r="L3" s="133"/>
      <c r="M3" s="133">
        <v>2983</v>
      </c>
      <c r="N3" s="136" t="s">
        <v>310</v>
      </c>
      <c r="O3" s="133">
        <v>1420</v>
      </c>
      <c r="P3" s="134">
        <f t="shared" si="0"/>
        <v>0.47603084143479718</v>
      </c>
      <c r="Q3" s="136" t="s">
        <v>311</v>
      </c>
      <c r="R3" s="133"/>
      <c r="S3" s="133"/>
      <c r="T3" s="133">
        <v>14</v>
      </c>
      <c r="U3" s="137">
        <v>42</v>
      </c>
      <c r="V3" s="133">
        <v>22</v>
      </c>
      <c r="W3" s="138">
        <v>0</v>
      </c>
      <c r="X3" s="138">
        <v>8</v>
      </c>
      <c r="Y3" s="138">
        <v>5</v>
      </c>
      <c r="Z3" s="135">
        <f t="shared" si="1"/>
        <v>284</v>
      </c>
    </row>
    <row r="4" spans="1:30" s="161" customFormat="1" ht="13.5" customHeight="1">
      <c r="C4" s="133" t="s">
        <v>307</v>
      </c>
      <c r="D4" s="133" t="s">
        <v>325</v>
      </c>
      <c r="K4" s="133" t="s">
        <v>329</v>
      </c>
      <c r="L4" s="133"/>
      <c r="M4" s="133">
        <v>3049</v>
      </c>
      <c r="N4" s="136" t="s">
        <v>312</v>
      </c>
      <c r="O4" s="133">
        <v>2900</v>
      </c>
      <c r="P4" s="134">
        <f t="shared" si="0"/>
        <v>0.9511315185306658</v>
      </c>
      <c r="Q4" s="136" t="s">
        <v>313</v>
      </c>
      <c r="R4" s="133"/>
      <c r="S4" s="133"/>
      <c r="T4" s="133">
        <v>49</v>
      </c>
      <c r="U4" s="137">
        <v>60</v>
      </c>
      <c r="V4" s="133">
        <v>71</v>
      </c>
      <c r="W4" s="138">
        <v>0</v>
      </c>
      <c r="X4" s="138">
        <v>20</v>
      </c>
      <c r="Y4" s="138">
        <v>7</v>
      </c>
      <c r="Z4" s="135">
        <f t="shared" si="1"/>
        <v>414.28571428571428</v>
      </c>
    </row>
    <row r="5" spans="1:30" s="161" customFormat="1" ht="12.75" customHeight="1">
      <c r="C5" s="133" t="s">
        <v>307</v>
      </c>
      <c r="D5" s="133" t="s">
        <v>326</v>
      </c>
      <c r="K5" s="133" t="s">
        <v>329</v>
      </c>
      <c r="L5" s="133"/>
      <c r="M5" s="133">
        <v>3049</v>
      </c>
      <c r="N5" s="136" t="s">
        <v>314</v>
      </c>
      <c r="O5" s="133">
        <v>1407</v>
      </c>
      <c r="P5" s="134">
        <f t="shared" si="0"/>
        <v>0.46146277468022301</v>
      </c>
      <c r="Q5" s="136" t="s">
        <v>315</v>
      </c>
      <c r="R5" s="133"/>
      <c r="S5" s="133"/>
      <c r="T5" s="133">
        <v>6</v>
      </c>
      <c r="U5" s="137">
        <v>96</v>
      </c>
      <c r="V5" s="133">
        <v>77</v>
      </c>
      <c r="W5" s="138">
        <v>3</v>
      </c>
      <c r="X5" s="138">
        <v>26</v>
      </c>
      <c r="Y5" s="138">
        <v>7</v>
      </c>
      <c r="Z5" s="135">
        <f t="shared" si="1"/>
        <v>201</v>
      </c>
    </row>
    <row r="6" spans="1:30" s="161" customFormat="1" ht="12.75" customHeight="1">
      <c r="C6" s="133" t="s">
        <v>316</v>
      </c>
      <c r="D6" s="133" t="s">
        <v>327</v>
      </c>
      <c r="K6" s="133" t="s">
        <v>329</v>
      </c>
      <c r="L6" s="133"/>
      <c r="M6" s="133">
        <v>3049</v>
      </c>
      <c r="N6" s="136" t="s">
        <v>317</v>
      </c>
      <c r="O6" s="133">
        <v>332</v>
      </c>
      <c r="P6" s="134">
        <f t="shared" si="0"/>
        <v>0.10888816005247622</v>
      </c>
      <c r="Q6" s="136" t="s">
        <v>318</v>
      </c>
      <c r="R6" s="133"/>
      <c r="S6" s="133"/>
      <c r="T6" s="133">
        <v>5</v>
      </c>
      <c r="U6" s="137">
        <v>131</v>
      </c>
      <c r="V6" s="133">
        <v>82</v>
      </c>
      <c r="W6" s="138">
        <v>0</v>
      </c>
      <c r="X6" s="138">
        <v>2</v>
      </c>
      <c r="Y6" s="138">
        <v>4</v>
      </c>
      <c r="Z6" s="135">
        <f t="shared" si="1"/>
        <v>83</v>
      </c>
    </row>
    <row r="7" spans="1:30" s="161" customFormat="1" ht="12.75" customHeight="1">
      <c r="C7" s="133" t="s">
        <v>316</v>
      </c>
      <c r="D7" s="133" t="s">
        <v>328</v>
      </c>
      <c r="K7" s="133" t="s">
        <v>329</v>
      </c>
      <c r="L7" s="133"/>
      <c r="M7" s="133">
        <v>3049</v>
      </c>
      <c r="N7" s="136" t="s">
        <v>319</v>
      </c>
      <c r="O7" s="133">
        <v>35</v>
      </c>
      <c r="P7" s="134">
        <f t="shared" si="0"/>
        <v>1.1479173499508036E-2</v>
      </c>
      <c r="Q7" s="136" t="s">
        <v>320</v>
      </c>
      <c r="R7" s="133"/>
      <c r="S7" s="133"/>
      <c r="T7" s="133">
        <v>0</v>
      </c>
      <c r="U7" s="137">
        <v>155</v>
      </c>
      <c r="V7" s="133">
        <v>82</v>
      </c>
      <c r="W7" s="138">
        <v>2</v>
      </c>
      <c r="X7" s="138">
        <v>6</v>
      </c>
      <c r="Y7" s="138">
        <v>5</v>
      </c>
      <c r="Z7" s="135">
        <f t="shared" si="1"/>
        <v>7</v>
      </c>
    </row>
    <row r="8" spans="1:30" s="161" customFormat="1" ht="12.75" customHeight="1">
      <c r="C8" s="133" t="s">
        <v>316</v>
      </c>
      <c r="D8" s="133" t="s">
        <v>338</v>
      </c>
      <c r="K8" s="133" t="s">
        <v>329</v>
      </c>
      <c r="L8" s="133"/>
      <c r="M8" s="133">
        <v>3049</v>
      </c>
      <c r="N8" s="136" t="s">
        <v>319</v>
      </c>
      <c r="O8" s="133">
        <v>1331</v>
      </c>
      <c r="P8" s="134">
        <f t="shared" ref="P8" si="2">O8/M8</f>
        <v>0.43653656936700558</v>
      </c>
      <c r="Q8" s="136" t="s">
        <v>320</v>
      </c>
      <c r="R8" s="133"/>
      <c r="S8" s="133"/>
      <c r="T8" s="133">
        <v>1</v>
      </c>
      <c r="U8" s="137">
        <v>155</v>
      </c>
      <c r="V8" s="133">
        <v>82</v>
      </c>
      <c r="W8" s="138">
        <v>2</v>
      </c>
      <c r="X8" s="138">
        <v>6</v>
      </c>
      <c r="Y8" s="138">
        <v>5</v>
      </c>
      <c r="Z8" s="135">
        <f t="shared" ref="Z8" si="3">O8/Y8</f>
        <v>266.2</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U701"/>
  <sheetViews>
    <sheetView topLeftCell="A314" workbookViewId="0">
      <selection activeCell="F10" sqref="F10:F344"/>
    </sheetView>
  </sheetViews>
  <sheetFormatPr defaultRowHeight="14.25"/>
  <cols>
    <col min="1" max="1" width="22.375" style="165" customWidth="1"/>
    <col min="2" max="5" width="9" style="165"/>
    <col min="6" max="6" width="13.875" style="165" customWidth="1"/>
    <col min="7" max="16384" width="9" style="165"/>
  </cols>
  <sheetData>
    <row r="1" spans="1:21">
      <c r="A1" s="165" t="s">
        <v>255</v>
      </c>
      <c r="B1" s="165" t="s">
        <v>256</v>
      </c>
    </row>
    <row r="2" spans="1:21">
      <c r="A2" s="165" t="s">
        <v>257</v>
      </c>
      <c r="B2" s="165" t="s">
        <v>258</v>
      </c>
    </row>
    <row r="3" spans="1:21">
      <c r="A3" s="165" t="s">
        <v>259</v>
      </c>
      <c r="B3" s="165">
        <v>22210</v>
      </c>
    </row>
    <row r="4" spans="1:21">
      <c r="A4" s="165" t="s">
        <v>260</v>
      </c>
      <c r="B4" s="165" t="s">
        <v>261</v>
      </c>
    </row>
    <row r="5" spans="1:21">
      <c r="A5" s="165" t="s">
        <v>262</v>
      </c>
      <c r="B5" s="165" t="s">
        <v>263</v>
      </c>
    </row>
    <row r="6" spans="1:21">
      <c r="A6" s="165" t="s">
        <v>264</v>
      </c>
      <c r="B6" s="165" t="s">
        <v>265</v>
      </c>
    </row>
    <row r="7" spans="1:21">
      <c r="A7" s="165" t="s">
        <v>266</v>
      </c>
      <c r="B7" s="165" t="s">
        <v>267</v>
      </c>
    </row>
    <row r="8" spans="1:21">
      <c r="A8" s="165" t="s">
        <v>268</v>
      </c>
      <c r="B8" s="165">
        <v>10363</v>
      </c>
    </row>
    <row r="9" spans="1:21">
      <c r="A9" s="165" t="s">
        <v>269</v>
      </c>
      <c r="B9" s="165" t="s">
        <v>270</v>
      </c>
      <c r="C9" s="165" t="s">
        <v>271</v>
      </c>
      <c r="D9" s="165" t="s">
        <v>272</v>
      </c>
      <c r="E9" s="165" t="s">
        <v>273</v>
      </c>
      <c r="F9" s="165" t="s">
        <v>274</v>
      </c>
      <c r="G9" s="165" t="s">
        <v>275</v>
      </c>
      <c r="H9" s="165" t="s">
        <v>276</v>
      </c>
      <c r="I9" s="165" t="s">
        <v>277</v>
      </c>
      <c r="J9" s="165" t="s">
        <v>278</v>
      </c>
      <c r="K9" s="165" t="s">
        <v>279</v>
      </c>
      <c r="L9" s="165" t="s">
        <v>280</v>
      </c>
      <c r="M9" s="165" t="s">
        <v>281</v>
      </c>
      <c r="N9" s="165" t="s">
        <v>282</v>
      </c>
      <c r="O9" s="165" t="s">
        <v>283</v>
      </c>
      <c r="P9" s="165" t="s">
        <v>284</v>
      </c>
      <c r="Q9" s="165" t="s">
        <v>285</v>
      </c>
      <c r="R9" s="165" t="s">
        <v>286</v>
      </c>
      <c r="S9" s="165" t="s">
        <v>287</v>
      </c>
      <c r="T9" s="165" t="s">
        <v>288</v>
      </c>
      <c r="U9" s="165" t="s">
        <v>289</v>
      </c>
    </row>
    <row r="10" spans="1:21">
      <c r="A10" s="166">
        <v>43388.431944444441</v>
      </c>
      <c r="B10" s="165" t="s">
        <v>6</v>
      </c>
      <c r="C10" s="165">
        <v>183.57</v>
      </c>
      <c r="D10" s="165">
        <v>6.35</v>
      </c>
      <c r="E10" s="165">
        <v>1135.3499999999999</v>
      </c>
      <c r="F10" s="165">
        <v>8.75</v>
      </c>
      <c r="G10" s="165">
        <v>32.25</v>
      </c>
      <c r="H10" s="165">
        <v>4.82</v>
      </c>
      <c r="I10" s="165">
        <v>0</v>
      </c>
      <c r="J10" s="165">
        <v>50.28</v>
      </c>
      <c r="K10" s="165">
        <v>46.67</v>
      </c>
      <c r="L10" s="165">
        <v>48.45</v>
      </c>
      <c r="M10" s="165">
        <v>44.03</v>
      </c>
      <c r="N10" s="165">
        <v>0</v>
      </c>
      <c r="O10" s="165">
        <v>0</v>
      </c>
      <c r="P10" s="165">
        <v>7200</v>
      </c>
      <c r="Q10" s="165">
        <v>78</v>
      </c>
      <c r="R10" s="165">
        <v>-205</v>
      </c>
      <c r="S10" s="165">
        <v>27.7</v>
      </c>
      <c r="T10" s="165">
        <v>4.16</v>
      </c>
      <c r="U10" s="165">
        <v>-1</v>
      </c>
    </row>
    <row r="11" spans="1:21">
      <c r="A11" s="166">
        <v>43388.431944444441</v>
      </c>
      <c r="B11" s="165" t="s">
        <v>6</v>
      </c>
      <c r="C11" s="165">
        <v>183.63</v>
      </c>
      <c r="D11" s="165">
        <v>6.35</v>
      </c>
      <c r="E11" s="165">
        <v>1134.79</v>
      </c>
      <c r="F11" s="165">
        <v>7.88</v>
      </c>
      <c r="G11" s="165">
        <v>27.36</v>
      </c>
      <c r="H11" s="165">
        <v>23.46</v>
      </c>
      <c r="I11" s="165">
        <v>6.29</v>
      </c>
      <c r="J11" s="165">
        <v>35.840000000000003</v>
      </c>
      <c r="K11" s="165">
        <v>42.04</v>
      </c>
      <c r="L11" s="165">
        <v>29.56</v>
      </c>
      <c r="M11" s="165">
        <v>26.45</v>
      </c>
      <c r="N11" s="165">
        <v>0</v>
      </c>
      <c r="O11" s="165">
        <v>0</v>
      </c>
      <c r="P11" s="165">
        <v>7200</v>
      </c>
      <c r="Q11" s="165">
        <v>78</v>
      </c>
      <c r="R11" s="165">
        <v>-76</v>
      </c>
      <c r="S11" s="165">
        <v>27.7</v>
      </c>
      <c r="T11" s="165">
        <v>4.16</v>
      </c>
      <c r="U11" s="165">
        <v>-1</v>
      </c>
    </row>
    <row r="12" spans="1:21">
      <c r="A12" s="166">
        <v>43388.431944444441</v>
      </c>
      <c r="B12" s="165" t="s">
        <v>6</v>
      </c>
      <c r="C12" s="165">
        <v>184.9</v>
      </c>
      <c r="D12" s="165">
        <v>6.4</v>
      </c>
      <c r="E12" s="165">
        <v>1133.1300000000001</v>
      </c>
      <c r="F12" s="165">
        <v>11.1</v>
      </c>
      <c r="G12" s="165">
        <v>25.4</v>
      </c>
      <c r="H12" s="165">
        <v>15.82</v>
      </c>
      <c r="I12" s="165">
        <v>0</v>
      </c>
      <c r="J12" s="165">
        <v>40.119999999999997</v>
      </c>
      <c r="K12" s="165">
        <v>28.87</v>
      </c>
      <c r="L12" s="165">
        <v>32.9</v>
      </c>
      <c r="M12" s="165">
        <v>34.44</v>
      </c>
      <c r="N12" s="165">
        <v>0</v>
      </c>
      <c r="O12" s="165">
        <v>0</v>
      </c>
      <c r="P12" s="165">
        <v>7548</v>
      </c>
      <c r="Q12" s="165">
        <v>78</v>
      </c>
      <c r="R12" s="165">
        <v>9</v>
      </c>
      <c r="S12" s="165">
        <v>27.7</v>
      </c>
      <c r="T12" s="165">
        <v>4.16</v>
      </c>
      <c r="U12" s="165">
        <v>-1</v>
      </c>
    </row>
    <row r="13" spans="1:21">
      <c r="A13" s="166">
        <v>43388.431944444441</v>
      </c>
      <c r="B13" s="165" t="s">
        <v>6</v>
      </c>
      <c r="C13" s="165">
        <v>185</v>
      </c>
      <c r="D13" s="165">
        <v>6.4</v>
      </c>
      <c r="E13" s="165">
        <v>1132.77</v>
      </c>
      <c r="F13" s="165">
        <v>8.77</v>
      </c>
      <c r="G13" s="165">
        <v>23.26</v>
      </c>
      <c r="H13" s="165">
        <v>12.42</v>
      </c>
      <c r="I13" s="165">
        <v>0</v>
      </c>
      <c r="J13" s="165">
        <v>35.090000000000003</v>
      </c>
      <c r="K13" s="165">
        <v>40.4</v>
      </c>
      <c r="L13" s="165">
        <v>24.67</v>
      </c>
      <c r="M13" s="165">
        <v>27.45</v>
      </c>
      <c r="N13" s="165">
        <v>0</v>
      </c>
      <c r="O13" s="165">
        <v>0</v>
      </c>
      <c r="P13" s="165">
        <v>7548</v>
      </c>
      <c r="Q13" s="165">
        <v>78</v>
      </c>
      <c r="R13" s="165">
        <v>-162</v>
      </c>
      <c r="S13" s="165">
        <v>27.7</v>
      </c>
      <c r="T13" s="165">
        <v>4.16</v>
      </c>
      <c r="U13" s="165">
        <v>-1</v>
      </c>
    </row>
    <row r="14" spans="1:21">
      <c r="A14" s="166">
        <v>43388.431944444441</v>
      </c>
      <c r="B14" s="165" t="s">
        <v>6</v>
      </c>
      <c r="C14" s="165">
        <v>185.06</v>
      </c>
      <c r="D14" s="165">
        <v>6.4</v>
      </c>
      <c r="E14" s="165">
        <v>1131.07</v>
      </c>
      <c r="F14" s="165">
        <v>8.6300000000000008</v>
      </c>
      <c r="G14" s="165">
        <v>25.89</v>
      </c>
      <c r="H14" s="165">
        <v>7.27</v>
      </c>
      <c r="I14" s="165">
        <v>0</v>
      </c>
      <c r="J14" s="165">
        <v>40.46</v>
      </c>
      <c r="K14" s="165">
        <v>41.14</v>
      </c>
      <c r="L14" s="165">
        <v>31.1</v>
      </c>
      <c r="M14" s="165">
        <v>35.85</v>
      </c>
      <c r="N14" s="165">
        <v>0</v>
      </c>
      <c r="O14" s="165">
        <v>0</v>
      </c>
      <c r="P14" s="165">
        <v>7548</v>
      </c>
      <c r="Q14" s="165">
        <v>78</v>
      </c>
      <c r="R14" s="165">
        <v>-162</v>
      </c>
      <c r="S14" s="165">
        <v>27.7</v>
      </c>
      <c r="T14" s="165">
        <v>4.16</v>
      </c>
      <c r="U14" s="165">
        <v>-1</v>
      </c>
    </row>
    <row r="15" spans="1:21">
      <c r="A15" s="166">
        <v>43388.431944444441</v>
      </c>
      <c r="B15" s="165" t="s">
        <v>6</v>
      </c>
      <c r="C15" s="165">
        <v>184.83</v>
      </c>
      <c r="D15" s="165">
        <v>6.39</v>
      </c>
      <c r="E15" s="165">
        <v>1130.8900000000001</v>
      </c>
      <c r="F15" s="165">
        <v>11.94</v>
      </c>
      <c r="G15" s="165">
        <v>25.34</v>
      </c>
      <c r="H15" s="165">
        <v>12.96</v>
      </c>
      <c r="I15" s="165">
        <v>0</v>
      </c>
      <c r="J15" s="165">
        <v>45.45</v>
      </c>
      <c r="K15" s="165">
        <v>30.14</v>
      </c>
      <c r="L15" s="165">
        <v>32.47</v>
      </c>
      <c r="M15" s="165">
        <v>30.52</v>
      </c>
      <c r="N15" s="165">
        <v>0</v>
      </c>
      <c r="O15" s="165">
        <v>0</v>
      </c>
      <c r="P15" s="165">
        <v>7956</v>
      </c>
      <c r="Q15" s="165">
        <v>78</v>
      </c>
      <c r="R15" s="165">
        <v>9</v>
      </c>
      <c r="S15" s="165">
        <v>27.7</v>
      </c>
      <c r="T15" s="165">
        <v>4.16</v>
      </c>
      <c r="U15" s="165">
        <v>-1</v>
      </c>
    </row>
    <row r="16" spans="1:21">
      <c r="A16" s="166">
        <v>43388.431944444441</v>
      </c>
      <c r="B16" s="165" t="s">
        <v>6</v>
      </c>
      <c r="C16" s="165">
        <v>184.85</v>
      </c>
      <c r="D16" s="165">
        <v>6.4</v>
      </c>
      <c r="E16" s="165">
        <v>1130.53</v>
      </c>
      <c r="F16" s="165">
        <v>8.81</v>
      </c>
      <c r="G16" s="165">
        <v>23.52</v>
      </c>
      <c r="H16" s="165">
        <v>24.84</v>
      </c>
      <c r="I16" s="165">
        <v>6.96</v>
      </c>
      <c r="J16" s="165">
        <v>39.43</v>
      </c>
      <c r="K16" s="165">
        <v>21.99</v>
      </c>
      <c r="L16" s="165">
        <v>26.14</v>
      </c>
      <c r="M16" s="165">
        <v>19.73</v>
      </c>
      <c r="N16" s="165">
        <v>0</v>
      </c>
      <c r="O16" s="165">
        <v>0</v>
      </c>
      <c r="P16" s="165">
        <v>7968</v>
      </c>
      <c r="Q16" s="165">
        <v>78</v>
      </c>
      <c r="R16" s="165">
        <v>9</v>
      </c>
      <c r="S16" s="165">
        <v>27.7</v>
      </c>
      <c r="T16" s="165">
        <v>4.16</v>
      </c>
      <c r="U16" s="165">
        <v>-1</v>
      </c>
    </row>
    <row r="17" spans="1:21">
      <c r="A17" s="166">
        <v>43388.431944444441</v>
      </c>
      <c r="B17" s="165" t="s">
        <v>6</v>
      </c>
      <c r="C17" s="165">
        <v>184.88</v>
      </c>
      <c r="D17" s="165">
        <v>6.4</v>
      </c>
      <c r="E17" s="165">
        <v>1130.1600000000001</v>
      </c>
      <c r="F17" s="165">
        <v>8.69</v>
      </c>
      <c r="G17" s="165">
        <v>23.82</v>
      </c>
      <c r="H17" s="165">
        <v>6.13</v>
      </c>
      <c r="I17" s="165">
        <v>0</v>
      </c>
      <c r="J17" s="165">
        <v>46.37</v>
      </c>
      <c r="K17" s="165">
        <v>29.56</v>
      </c>
      <c r="L17" s="165">
        <v>28.3</v>
      </c>
      <c r="M17" s="165">
        <v>30.97</v>
      </c>
      <c r="N17" s="165">
        <v>0</v>
      </c>
      <c r="O17" s="165">
        <v>0</v>
      </c>
      <c r="P17" s="165">
        <v>7969</v>
      </c>
      <c r="Q17" s="165">
        <v>78</v>
      </c>
      <c r="R17" s="165">
        <v>-119</v>
      </c>
      <c r="S17" s="165">
        <v>27.7</v>
      </c>
      <c r="T17" s="165">
        <v>4.16</v>
      </c>
      <c r="U17" s="165">
        <v>-1</v>
      </c>
    </row>
    <row r="18" spans="1:21">
      <c r="A18" s="166">
        <v>43388.431944444441</v>
      </c>
      <c r="B18" s="165" t="s">
        <v>6</v>
      </c>
      <c r="C18" s="165">
        <v>185</v>
      </c>
      <c r="D18" s="165">
        <v>6.4</v>
      </c>
      <c r="E18" s="165">
        <v>1131.71</v>
      </c>
      <c r="F18" s="165">
        <v>9.42</v>
      </c>
      <c r="G18" s="165">
        <v>25.59</v>
      </c>
      <c r="H18" s="165">
        <v>14.56</v>
      </c>
      <c r="I18" s="165">
        <v>0</v>
      </c>
      <c r="J18" s="165">
        <v>43.53</v>
      </c>
      <c r="K18" s="165">
        <v>28.17</v>
      </c>
      <c r="L18" s="165">
        <v>35.06</v>
      </c>
      <c r="M18" s="165">
        <v>31.58</v>
      </c>
      <c r="N18" s="165">
        <v>0</v>
      </c>
      <c r="O18" s="165">
        <v>0</v>
      </c>
      <c r="P18" s="165">
        <v>8132</v>
      </c>
      <c r="Q18" s="165">
        <v>78</v>
      </c>
      <c r="R18" s="165">
        <v>9</v>
      </c>
      <c r="S18" s="165">
        <v>27.7</v>
      </c>
      <c r="T18" s="165">
        <v>4.16</v>
      </c>
      <c r="U18" s="165">
        <v>-1</v>
      </c>
    </row>
    <row r="19" spans="1:21">
      <c r="A19" s="166">
        <v>43388.431944444441</v>
      </c>
      <c r="B19" s="165" t="s">
        <v>6</v>
      </c>
      <c r="C19" s="165">
        <v>182.51</v>
      </c>
      <c r="D19" s="165">
        <v>6.31</v>
      </c>
      <c r="E19" s="165">
        <v>1131.5899999999999</v>
      </c>
      <c r="F19" s="165">
        <v>10.58</v>
      </c>
      <c r="G19" s="165">
        <v>25.3</v>
      </c>
      <c r="H19" s="165">
        <v>6.02</v>
      </c>
      <c r="I19" s="165">
        <v>0</v>
      </c>
      <c r="J19" s="165">
        <v>43.26</v>
      </c>
      <c r="K19" s="165">
        <v>34.18</v>
      </c>
      <c r="L19" s="165">
        <v>37.58</v>
      </c>
      <c r="M19" s="165">
        <v>30.38</v>
      </c>
      <c r="N19" s="165">
        <v>0</v>
      </c>
      <c r="O19" s="165">
        <v>0</v>
      </c>
      <c r="P19" s="165">
        <v>8435</v>
      </c>
      <c r="Q19" s="165">
        <v>78</v>
      </c>
      <c r="R19" s="165">
        <v>-76</v>
      </c>
      <c r="S19" s="165">
        <v>27.7</v>
      </c>
      <c r="T19" s="165">
        <v>4.16</v>
      </c>
      <c r="U19" s="165">
        <v>-1</v>
      </c>
    </row>
    <row r="20" spans="1:21">
      <c r="A20" s="166">
        <v>43388.431944444441</v>
      </c>
      <c r="B20" s="165" t="s">
        <v>6</v>
      </c>
      <c r="C20" s="165">
        <v>182.54</v>
      </c>
      <c r="D20" s="165">
        <v>6.32</v>
      </c>
      <c r="E20" s="165">
        <v>1131.47</v>
      </c>
      <c r="F20" s="165">
        <v>8.6300000000000008</v>
      </c>
      <c r="G20" s="165">
        <v>23.54</v>
      </c>
      <c r="H20" s="165">
        <v>12.58</v>
      </c>
      <c r="I20" s="165">
        <v>0</v>
      </c>
      <c r="J20" s="165">
        <v>40.119999999999997</v>
      </c>
      <c r="K20" s="165">
        <v>38.1</v>
      </c>
      <c r="L20" s="165">
        <v>25.17</v>
      </c>
      <c r="M20" s="165">
        <v>25.33</v>
      </c>
      <c r="N20" s="165">
        <v>0</v>
      </c>
      <c r="O20" s="165">
        <v>0</v>
      </c>
      <c r="P20" s="165">
        <v>8435</v>
      </c>
      <c r="Q20" s="165">
        <v>78</v>
      </c>
      <c r="R20" s="165">
        <v>-76</v>
      </c>
      <c r="S20" s="165">
        <v>27.7</v>
      </c>
      <c r="T20" s="165">
        <v>4.16</v>
      </c>
      <c r="U20" s="165">
        <v>-1</v>
      </c>
    </row>
    <row r="21" spans="1:21">
      <c r="A21" s="166">
        <v>43388.431944444441</v>
      </c>
      <c r="B21" s="165" t="s">
        <v>6</v>
      </c>
      <c r="C21" s="165">
        <v>182.71</v>
      </c>
      <c r="D21" s="165">
        <v>6.32</v>
      </c>
      <c r="E21" s="165">
        <v>1130.29</v>
      </c>
      <c r="F21" s="165">
        <v>8.0500000000000007</v>
      </c>
      <c r="G21" s="165">
        <v>24.56</v>
      </c>
      <c r="H21" s="165">
        <v>21.25</v>
      </c>
      <c r="I21" s="165">
        <v>8.59</v>
      </c>
      <c r="J21" s="165">
        <v>35.119999999999997</v>
      </c>
      <c r="K21" s="165">
        <v>27.27</v>
      </c>
      <c r="L21" s="165">
        <v>24.2</v>
      </c>
      <c r="M21" s="165">
        <v>30.97</v>
      </c>
      <c r="N21" s="165">
        <v>0</v>
      </c>
      <c r="O21" s="165">
        <v>0</v>
      </c>
      <c r="P21" s="165">
        <v>8436</v>
      </c>
      <c r="Q21" s="165">
        <v>78</v>
      </c>
      <c r="R21" s="165">
        <v>9</v>
      </c>
      <c r="S21" s="165">
        <v>27.7</v>
      </c>
      <c r="T21" s="165">
        <v>4.16</v>
      </c>
      <c r="U21" s="165">
        <v>-1</v>
      </c>
    </row>
    <row r="22" spans="1:21">
      <c r="A22" s="166">
        <v>43388.431944444441</v>
      </c>
      <c r="B22" s="165" t="s">
        <v>6</v>
      </c>
      <c r="C22" s="165">
        <v>183.32</v>
      </c>
      <c r="D22" s="165">
        <v>6.34</v>
      </c>
      <c r="E22" s="165">
        <v>1129.69</v>
      </c>
      <c r="F22" s="165">
        <v>11.1</v>
      </c>
      <c r="G22" s="165">
        <v>27.31</v>
      </c>
      <c r="H22" s="165">
        <v>0.59</v>
      </c>
      <c r="I22" s="165">
        <v>0</v>
      </c>
      <c r="J22" s="165">
        <v>47.57</v>
      </c>
      <c r="K22" s="165">
        <v>35.950000000000003</v>
      </c>
      <c r="L22" s="165">
        <v>40.35</v>
      </c>
      <c r="M22" s="165">
        <v>38.46</v>
      </c>
      <c r="N22" s="165">
        <v>0</v>
      </c>
      <c r="O22" s="165">
        <v>0</v>
      </c>
      <c r="P22" s="165">
        <v>8772</v>
      </c>
      <c r="Q22" s="165">
        <v>78</v>
      </c>
      <c r="R22" s="165">
        <v>-76</v>
      </c>
      <c r="S22" s="165">
        <v>27.7</v>
      </c>
      <c r="T22" s="165">
        <v>4.16</v>
      </c>
      <c r="U22" s="165">
        <v>-1</v>
      </c>
    </row>
    <row r="23" spans="1:21">
      <c r="A23" s="166">
        <v>43388.431944444441</v>
      </c>
      <c r="B23" s="165" t="s">
        <v>6</v>
      </c>
      <c r="C23" s="165">
        <v>183.37</v>
      </c>
      <c r="D23" s="165">
        <v>6.34</v>
      </c>
      <c r="E23" s="165">
        <v>1129.08</v>
      </c>
      <c r="F23" s="165">
        <v>8.67</v>
      </c>
      <c r="G23" s="165">
        <v>22.3</v>
      </c>
      <c r="H23" s="165">
        <v>10</v>
      </c>
      <c r="I23" s="165">
        <v>0</v>
      </c>
      <c r="J23" s="165">
        <v>42.11</v>
      </c>
      <c r="K23" s="165">
        <v>27.89</v>
      </c>
      <c r="L23" s="165">
        <v>24.5</v>
      </c>
      <c r="M23" s="165">
        <v>28.85</v>
      </c>
      <c r="N23" s="165">
        <v>0</v>
      </c>
      <c r="O23" s="165">
        <v>0</v>
      </c>
      <c r="P23" s="165">
        <v>8772</v>
      </c>
      <c r="Q23" s="165">
        <v>78</v>
      </c>
      <c r="R23" s="165">
        <v>-119</v>
      </c>
      <c r="S23" s="165">
        <v>27.7</v>
      </c>
      <c r="T23" s="165">
        <v>4.16</v>
      </c>
      <c r="U23" s="165">
        <v>-1</v>
      </c>
    </row>
    <row r="24" spans="1:21">
      <c r="A24" s="166">
        <v>43388.431944444441</v>
      </c>
      <c r="B24" s="165" t="s">
        <v>6</v>
      </c>
      <c r="C24" s="165">
        <v>183.56</v>
      </c>
      <c r="D24" s="165">
        <v>6.35</v>
      </c>
      <c r="E24" s="165">
        <v>1128.18</v>
      </c>
      <c r="F24" s="165">
        <v>8.76</v>
      </c>
      <c r="G24" s="165">
        <v>24.6</v>
      </c>
      <c r="H24" s="165">
        <v>8.6999999999999993</v>
      </c>
      <c r="I24" s="165">
        <v>0</v>
      </c>
      <c r="J24" s="165">
        <v>46.24</v>
      </c>
      <c r="K24" s="165">
        <v>33.33</v>
      </c>
      <c r="L24" s="165">
        <v>29.49</v>
      </c>
      <c r="M24" s="165">
        <v>29.73</v>
      </c>
      <c r="N24" s="165">
        <v>0</v>
      </c>
      <c r="O24" s="165">
        <v>0</v>
      </c>
      <c r="P24" s="165">
        <v>8773</v>
      </c>
      <c r="Q24" s="165">
        <v>78</v>
      </c>
      <c r="R24" s="165">
        <v>-76</v>
      </c>
      <c r="S24" s="165">
        <v>27.7</v>
      </c>
      <c r="T24" s="165">
        <v>4.16</v>
      </c>
      <c r="U24" s="165">
        <v>-1</v>
      </c>
    </row>
    <row r="25" spans="1:21">
      <c r="A25" s="166">
        <v>43388.431944444441</v>
      </c>
      <c r="B25" s="165" t="s">
        <v>6</v>
      </c>
      <c r="C25" s="165">
        <v>184.44</v>
      </c>
      <c r="D25" s="165">
        <v>6.38</v>
      </c>
      <c r="E25" s="165">
        <v>1127.93</v>
      </c>
      <c r="F25" s="165">
        <v>11.36</v>
      </c>
      <c r="G25" s="165">
        <v>24.75</v>
      </c>
      <c r="H25" s="165">
        <v>7.19</v>
      </c>
      <c r="I25" s="165">
        <v>0</v>
      </c>
      <c r="J25" s="165">
        <v>46.33</v>
      </c>
      <c r="K25" s="165">
        <v>35.22</v>
      </c>
      <c r="L25" s="165">
        <v>25.81</v>
      </c>
      <c r="M25" s="165">
        <v>33.54</v>
      </c>
      <c r="N25" s="165">
        <v>0</v>
      </c>
      <c r="O25" s="165">
        <v>0</v>
      </c>
      <c r="P25" s="165">
        <v>9072</v>
      </c>
      <c r="Q25" s="165">
        <v>78</v>
      </c>
      <c r="R25" s="165">
        <v>9</v>
      </c>
      <c r="S25" s="165">
        <v>28</v>
      </c>
      <c r="T25" s="165">
        <v>4.1289999999999996</v>
      </c>
      <c r="U25" s="165">
        <v>-1</v>
      </c>
    </row>
    <row r="26" spans="1:21">
      <c r="A26" s="166">
        <v>43388.431944444441</v>
      </c>
      <c r="B26" s="165" t="s">
        <v>6</v>
      </c>
      <c r="C26" s="165">
        <v>184.55</v>
      </c>
      <c r="D26" s="165">
        <v>6.38</v>
      </c>
      <c r="E26" s="165">
        <v>1127.21</v>
      </c>
      <c r="F26" s="165">
        <v>8.24</v>
      </c>
      <c r="G26" s="165">
        <v>23.13</v>
      </c>
      <c r="H26" s="165">
        <v>13.75</v>
      </c>
      <c r="I26" s="165">
        <v>13.41</v>
      </c>
      <c r="J26" s="165">
        <v>35.47</v>
      </c>
      <c r="K26" s="165">
        <v>30</v>
      </c>
      <c r="L26" s="165">
        <v>16.78</v>
      </c>
      <c r="M26" s="165">
        <v>28.95</v>
      </c>
      <c r="N26" s="165">
        <v>0</v>
      </c>
      <c r="O26" s="165">
        <v>0</v>
      </c>
      <c r="P26" s="165">
        <v>9072</v>
      </c>
      <c r="Q26" s="165">
        <v>78</v>
      </c>
      <c r="R26" s="165">
        <v>-33</v>
      </c>
      <c r="S26" s="165">
        <v>28</v>
      </c>
      <c r="T26" s="165">
        <v>4.1289999999999996</v>
      </c>
      <c r="U26" s="165">
        <v>-1</v>
      </c>
    </row>
    <row r="27" spans="1:21">
      <c r="A27" s="166">
        <v>43388.431944444441</v>
      </c>
      <c r="B27" s="165" t="s">
        <v>6</v>
      </c>
      <c r="C27" s="165">
        <v>184.64</v>
      </c>
      <c r="D27" s="165">
        <v>6.39</v>
      </c>
      <c r="E27" s="165">
        <v>1126.73</v>
      </c>
      <c r="F27" s="165">
        <v>8.67</v>
      </c>
      <c r="G27" s="165">
        <v>23.47</v>
      </c>
      <c r="H27" s="165">
        <v>9.43</v>
      </c>
      <c r="I27" s="165">
        <v>0</v>
      </c>
      <c r="J27" s="165">
        <v>35.75</v>
      </c>
      <c r="K27" s="165">
        <v>34.46</v>
      </c>
      <c r="L27" s="165">
        <v>34.21</v>
      </c>
      <c r="M27" s="165">
        <v>27.03</v>
      </c>
      <c r="N27" s="165">
        <v>0</v>
      </c>
      <c r="O27" s="165">
        <v>0</v>
      </c>
      <c r="P27" s="165">
        <v>9072</v>
      </c>
      <c r="Q27" s="165">
        <v>78</v>
      </c>
      <c r="R27" s="165">
        <v>-119</v>
      </c>
      <c r="S27" s="165">
        <v>28</v>
      </c>
      <c r="T27" s="165">
        <v>4.1289999999999996</v>
      </c>
      <c r="U27" s="165">
        <v>-1</v>
      </c>
    </row>
    <row r="28" spans="1:21">
      <c r="A28" s="166">
        <v>43388.431944444441</v>
      </c>
      <c r="B28" s="165" t="s">
        <v>6</v>
      </c>
      <c r="C28" s="165">
        <v>185.05</v>
      </c>
      <c r="D28" s="165">
        <v>6.4</v>
      </c>
      <c r="E28" s="165">
        <v>1125.1199999999999</v>
      </c>
      <c r="F28" s="165">
        <v>11.99</v>
      </c>
      <c r="G28" s="165">
        <v>27.19</v>
      </c>
      <c r="H28" s="165">
        <v>14.65</v>
      </c>
      <c r="I28" s="165">
        <v>0</v>
      </c>
      <c r="J28" s="165">
        <v>44.64</v>
      </c>
      <c r="K28" s="165">
        <v>30.77</v>
      </c>
      <c r="L28" s="165">
        <v>35.950000000000003</v>
      </c>
      <c r="M28" s="165">
        <v>36.770000000000003</v>
      </c>
      <c r="N28" s="165">
        <v>0</v>
      </c>
      <c r="O28" s="165">
        <v>0</v>
      </c>
      <c r="P28" s="165">
        <v>9371</v>
      </c>
      <c r="Q28" s="165">
        <v>78</v>
      </c>
      <c r="R28" s="165">
        <v>9</v>
      </c>
      <c r="S28" s="165">
        <v>28</v>
      </c>
      <c r="T28" s="165">
        <v>4.1289999999999996</v>
      </c>
      <c r="U28" s="165">
        <v>-1</v>
      </c>
    </row>
    <row r="29" spans="1:21">
      <c r="A29" s="166">
        <v>43388.431944444441</v>
      </c>
      <c r="B29" s="165" t="s">
        <v>6</v>
      </c>
      <c r="C29" s="165">
        <v>185.08</v>
      </c>
      <c r="D29" s="165">
        <v>6.4</v>
      </c>
      <c r="E29" s="165">
        <v>1124.76</v>
      </c>
      <c r="F29" s="165">
        <v>8.61</v>
      </c>
      <c r="G29" s="165">
        <v>22.95</v>
      </c>
      <c r="H29" s="165">
        <v>6.1</v>
      </c>
      <c r="I29" s="165">
        <v>0</v>
      </c>
      <c r="J29" s="165">
        <v>41.52</v>
      </c>
      <c r="K29" s="165">
        <v>32.47</v>
      </c>
      <c r="L29" s="165">
        <v>21.38</v>
      </c>
      <c r="M29" s="165">
        <v>36.200000000000003</v>
      </c>
      <c r="N29" s="165">
        <v>0</v>
      </c>
      <c r="O29" s="165">
        <v>0</v>
      </c>
      <c r="P29" s="165">
        <v>9371</v>
      </c>
      <c r="Q29" s="165">
        <v>78</v>
      </c>
      <c r="R29" s="165">
        <v>-162</v>
      </c>
      <c r="S29" s="165">
        <v>28</v>
      </c>
      <c r="T29" s="165">
        <v>4.1289999999999996</v>
      </c>
      <c r="U29" s="165">
        <v>-1</v>
      </c>
    </row>
    <row r="30" spans="1:21">
      <c r="A30" s="166">
        <v>43388.431944444441</v>
      </c>
      <c r="B30" s="165" t="s">
        <v>6</v>
      </c>
      <c r="C30" s="165">
        <v>185.11</v>
      </c>
      <c r="D30" s="165">
        <v>6.4</v>
      </c>
      <c r="E30" s="165">
        <v>1124.1500000000001</v>
      </c>
      <c r="F30" s="165">
        <v>8.86</v>
      </c>
      <c r="G30" s="165">
        <v>24.3</v>
      </c>
      <c r="H30" s="165">
        <v>7.32</v>
      </c>
      <c r="I30" s="165">
        <v>0</v>
      </c>
      <c r="J30" s="165">
        <v>45.9</v>
      </c>
      <c r="K30" s="165">
        <v>37.58</v>
      </c>
      <c r="L30" s="165">
        <v>19.079999999999998</v>
      </c>
      <c r="M30" s="165">
        <v>34.590000000000003</v>
      </c>
      <c r="N30" s="165">
        <v>0</v>
      </c>
      <c r="O30" s="165">
        <v>0</v>
      </c>
      <c r="P30" s="165">
        <v>9371</v>
      </c>
      <c r="Q30" s="165">
        <v>78</v>
      </c>
      <c r="R30" s="165">
        <v>9</v>
      </c>
      <c r="S30" s="165">
        <v>28</v>
      </c>
      <c r="T30" s="165">
        <v>4.1289999999999996</v>
      </c>
      <c r="U30" s="165">
        <v>-1</v>
      </c>
    </row>
    <row r="31" spans="1:21">
      <c r="A31" s="166">
        <v>43388.431944444441</v>
      </c>
      <c r="B31" s="165" t="s">
        <v>6</v>
      </c>
      <c r="C31" s="165">
        <v>182.46</v>
      </c>
      <c r="D31" s="165">
        <v>6.31</v>
      </c>
      <c r="E31" s="165">
        <v>1126.58</v>
      </c>
      <c r="F31" s="165">
        <v>10.76</v>
      </c>
      <c r="G31" s="165">
        <v>25.33</v>
      </c>
      <c r="H31" s="165">
        <v>17.2</v>
      </c>
      <c r="I31" s="165">
        <v>14.65</v>
      </c>
      <c r="J31" s="165">
        <v>39.29</v>
      </c>
      <c r="K31" s="165">
        <v>33.11</v>
      </c>
      <c r="L31" s="165">
        <v>24.31</v>
      </c>
      <c r="M31" s="165">
        <v>22.38</v>
      </c>
      <c r="N31" s="165">
        <v>0</v>
      </c>
      <c r="O31" s="165">
        <v>0</v>
      </c>
      <c r="P31" s="165">
        <v>9692</v>
      </c>
      <c r="Q31" s="165">
        <v>78</v>
      </c>
      <c r="R31" s="165">
        <v>-119</v>
      </c>
      <c r="S31" s="165">
        <v>28</v>
      </c>
      <c r="T31" s="165">
        <v>4.1289999999999996</v>
      </c>
      <c r="U31" s="165">
        <v>-1</v>
      </c>
    </row>
    <row r="32" spans="1:21">
      <c r="A32" s="166">
        <v>43388.431944444441</v>
      </c>
      <c r="B32" s="165" t="s">
        <v>6</v>
      </c>
      <c r="C32" s="165">
        <v>182.79</v>
      </c>
      <c r="D32" s="165">
        <v>6.32</v>
      </c>
      <c r="E32" s="165">
        <v>1199.6400000000001</v>
      </c>
      <c r="F32" s="165">
        <v>8.34</v>
      </c>
      <c r="G32" s="165">
        <v>37.69</v>
      </c>
      <c r="H32" s="165">
        <v>51.23</v>
      </c>
      <c r="I32" s="165">
        <v>6.17</v>
      </c>
      <c r="J32" s="165">
        <v>43.35</v>
      </c>
      <c r="K32" s="165">
        <v>43.79</v>
      </c>
      <c r="L32" s="165">
        <v>37.270000000000003</v>
      </c>
      <c r="M32" s="165">
        <v>44.38</v>
      </c>
      <c r="N32" s="165">
        <v>0</v>
      </c>
      <c r="O32" s="165">
        <v>0</v>
      </c>
      <c r="P32" s="165">
        <v>9692</v>
      </c>
      <c r="Q32" s="165">
        <v>78</v>
      </c>
      <c r="R32" s="165">
        <v>137</v>
      </c>
      <c r="S32" s="165">
        <v>28</v>
      </c>
      <c r="T32" s="165">
        <v>4.1289999999999996</v>
      </c>
      <c r="U32" s="165">
        <v>-1</v>
      </c>
    </row>
    <row r="33" spans="1:21">
      <c r="A33" s="166">
        <v>43388.431944444441</v>
      </c>
      <c r="B33" s="165" t="s">
        <v>6</v>
      </c>
      <c r="C33" s="165">
        <v>182.82</v>
      </c>
      <c r="D33" s="165">
        <v>6.32</v>
      </c>
      <c r="E33" s="165">
        <v>1199.8599999999999</v>
      </c>
      <c r="F33" s="165">
        <v>8.64</v>
      </c>
      <c r="G33" s="165">
        <v>27.5</v>
      </c>
      <c r="H33" s="165">
        <v>8.33</v>
      </c>
      <c r="I33" s="165">
        <v>2.33</v>
      </c>
      <c r="J33" s="165">
        <v>45.36</v>
      </c>
      <c r="K33" s="165">
        <v>38.409999999999997</v>
      </c>
      <c r="L33" s="165">
        <v>37.79</v>
      </c>
      <c r="M33" s="165">
        <v>32.08</v>
      </c>
      <c r="N33" s="165">
        <v>0</v>
      </c>
      <c r="O33" s="165">
        <v>0</v>
      </c>
      <c r="P33" s="165">
        <v>9692</v>
      </c>
      <c r="Q33" s="165">
        <v>78</v>
      </c>
      <c r="R33" s="165">
        <v>-119</v>
      </c>
      <c r="S33" s="165">
        <v>28</v>
      </c>
      <c r="T33" s="165">
        <v>4.1289999999999996</v>
      </c>
      <c r="U33" s="165">
        <v>-1</v>
      </c>
    </row>
    <row r="34" spans="1:21">
      <c r="A34" s="166">
        <v>43388.431944444441</v>
      </c>
      <c r="B34" s="165" t="s">
        <v>6</v>
      </c>
      <c r="C34" s="165">
        <v>183.17</v>
      </c>
      <c r="D34" s="165">
        <v>6.34</v>
      </c>
      <c r="E34" s="165">
        <v>1201.54</v>
      </c>
      <c r="F34" s="165">
        <v>11.04</v>
      </c>
      <c r="G34" s="165">
        <v>28.24</v>
      </c>
      <c r="H34" s="165">
        <v>17.2</v>
      </c>
      <c r="I34" s="165">
        <v>0.64</v>
      </c>
      <c r="J34" s="165">
        <v>39.520000000000003</v>
      </c>
      <c r="K34" s="165">
        <v>35.53</v>
      </c>
      <c r="L34" s="165">
        <v>32.89</v>
      </c>
      <c r="M34" s="165">
        <v>43.04</v>
      </c>
      <c r="N34" s="165">
        <v>0</v>
      </c>
      <c r="O34" s="165">
        <v>0</v>
      </c>
      <c r="P34" s="165">
        <v>10051</v>
      </c>
      <c r="Q34" s="165">
        <v>78</v>
      </c>
      <c r="R34" s="165">
        <v>-33</v>
      </c>
      <c r="S34" s="165">
        <v>28</v>
      </c>
      <c r="T34" s="165">
        <v>4.1289999999999996</v>
      </c>
      <c r="U34" s="165">
        <v>-1</v>
      </c>
    </row>
    <row r="35" spans="1:21">
      <c r="A35" s="166">
        <v>43388.432638888888</v>
      </c>
      <c r="B35" s="165" t="s">
        <v>6</v>
      </c>
      <c r="C35" s="165">
        <v>183.25</v>
      </c>
      <c r="D35" s="165">
        <v>6.34</v>
      </c>
      <c r="E35" s="165">
        <v>1200.76</v>
      </c>
      <c r="F35" s="165">
        <v>9.01</v>
      </c>
      <c r="G35" s="165">
        <v>26.61</v>
      </c>
      <c r="H35" s="165">
        <v>14.74</v>
      </c>
      <c r="I35" s="165">
        <v>0</v>
      </c>
      <c r="J35" s="165">
        <v>40.36</v>
      </c>
      <c r="K35" s="165">
        <v>31.51</v>
      </c>
      <c r="L35" s="165">
        <v>33.99</v>
      </c>
      <c r="M35" s="165">
        <v>38.96</v>
      </c>
      <c r="N35" s="165">
        <v>0</v>
      </c>
      <c r="O35" s="165">
        <v>0</v>
      </c>
      <c r="P35" s="165">
        <v>10052</v>
      </c>
      <c r="Q35" s="165">
        <v>78</v>
      </c>
      <c r="R35" s="165">
        <v>-119</v>
      </c>
      <c r="S35" s="165">
        <v>28</v>
      </c>
      <c r="T35" s="165">
        <v>4.1289999999999996</v>
      </c>
      <c r="U35" s="165">
        <v>-1</v>
      </c>
    </row>
    <row r="36" spans="1:21">
      <c r="A36" s="166">
        <v>43388.432638888888</v>
      </c>
      <c r="B36" s="165" t="s">
        <v>6</v>
      </c>
      <c r="C36" s="165">
        <v>183.32</v>
      </c>
      <c r="D36" s="165">
        <v>6.34</v>
      </c>
      <c r="E36" s="165">
        <v>1200.54</v>
      </c>
      <c r="F36" s="165">
        <v>8.9700000000000006</v>
      </c>
      <c r="G36" s="165">
        <v>24.29</v>
      </c>
      <c r="H36" s="165">
        <v>30</v>
      </c>
      <c r="I36" s="165">
        <v>17.649999999999999</v>
      </c>
      <c r="J36" s="165">
        <v>32.47</v>
      </c>
      <c r="K36" s="165">
        <v>21.74</v>
      </c>
      <c r="L36" s="165">
        <v>17.61</v>
      </c>
      <c r="M36" s="165">
        <v>25.69</v>
      </c>
      <c r="N36" s="165">
        <v>0</v>
      </c>
      <c r="O36" s="165">
        <v>0</v>
      </c>
      <c r="P36" s="165">
        <v>10053</v>
      </c>
      <c r="Q36" s="165">
        <v>78</v>
      </c>
      <c r="R36" s="165">
        <v>137</v>
      </c>
      <c r="S36" s="165">
        <v>28</v>
      </c>
      <c r="T36" s="165">
        <v>4.1289999999999996</v>
      </c>
      <c r="U36" s="165">
        <v>-1</v>
      </c>
    </row>
    <row r="37" spans="1:21">
      <c r="A37" s="166">
        <v>43388.432638888888</v>
      </c>
      <c r="B37" s="165" t="s">
        <v>6</v>
      </c>
      <c r="C37" s="165">
        <v>184.16</v>
      </c>
      <c r="D37" s="165">
        <v>6.37</v>
      </c>
      <c r="E37" s="165">
        <v>1199.52</v>
      </c>
      <c r="F37" s="165">
        <v>11.24</v>
      </c>
      <c r="G37" s="165">
        <v>23.69</v>
      </c>
      <c r="H37" s="165">
        <v>16.670000000000002</v>
      </c>
      <c r="I37" s="165">
        <v>0</v>
      </c>
      <c r="J37" s="165">
        <v>43.29</v>
      </c>
      <c r="K37" s="165">
        <v>41.33</v>
      </c>
      <c r="L37" s="165">
        <v>19.579999999999998</v>
      </c>
      <c r="M37" s="165">
        <v>20.55</v>
      </c>
      <c r="N37" s="165">
        <v>0</v>
      </c>
      <c r="O37" s="165">
        <v>0</v>
      </c>
      <c r="P37" s="165">
        <v>10402</v>
      </c>
      <c r="Q37" s="165">
        <v>78</v>
      </c>
      <c r="R37" s="165">
        <v>-119</v>
      </c>
      <c r="S37" s="165">
        <v>28</v>
      </c>
      <c r="T37" s="165">
        <v>4.1289999999999996</v>
      </c>
      <c r="U37" s="165">
        <v>-1</v>
      </c>
    </row>
    <row r="38" spans="1:21">
      <c r="A38" s="166">
        <v>43388.432638888888</v>
      </c>
      <c r="B38" s="165" t="s">
        <v>6</v>
      </c>
      <c r="C38" s="165">
        <v>184.21</v>
      </c>
      <c r="D38" s="165">
        <v>6.37</v>
      </c>
      <c r="E38" s="165">
        <v>1199.3</v>
      </c>
      <c r="F38" s="165">
        <v>8.8000000000000007</v>
      </c>
      <c r="G38" s="165">
        <v>22.61</v>
      </c>
      <c r="H38" s="165">
        <v>17.309999999999999</v>
      </c>
      <c r="I38" s="165">
        <v>0</v>
      </c>
      <c r="J38" s="165">
        <v>39.29</v>
      </c>
      <c r="K38" s="165">
        <v>24.65</v>
      </c>
      <c r="L38" s="165">
        <v>22.3</v>
      </c>
      <c r="M38" s="165">
        <v>31.54</v>
      </c>
      <c r="N38" s="165">
        <v>0</v>
      </c>
      <c r="O38" s="165">
        <v>0</v>
      </c>
      <c r="P38" s="165">
        <v>10402</v>
      </c>
      <c r="Q38" s="165">
        <v>78</v>
      </c>
      <c r="R38" s="165">
        <v>-33</v>
      </c>
      <c r="S38" s="165">
        <v>28</v>
      </c>
      <c r="T38" s="165">
        <v>4.1289999999999996</v>
      </c>
      <c r="U38" s="165">
        <v>-1</v>
      </c>
    </row>
    <row r="39" spans="1:21">
      <c r="A39" s="166">
        <v>43388.432638888888</v>
      </c>
      <c r="B39" s="165" t="s">
        <v>6</v>
      </c>
      <c r="C39" s="165">
        <v>184.26</v>
      </c>
      <c r="D39" s="165">
        <v>6.37</v>
      </c>
      <c r="E39" s="165">
        <v>1198.71</v>
      </c>
      <c r="F39" s="165">
        <v>8.41</v>
      </c>
      <c r="G39" s="165">
        <v>22.67</v>
      </c>
      <c r="H39" s="165">
        <v>7.36</v>
      </c>
      <c r="I39" s="165">
        <v>0</v>
      </c>
      <c r="J39" s="165">
        <v>41.67</v>
      </c>
      <c r="K39" s="165">
        <v>32.68</v>
      </c>
      <c r="L39" s="165">
        <v>24.84</v>
      </c>
      <c r="M39" s="165">
        <v>28.57</v>
      </c>
      <c r="N39" s="165">
        <v>0</v>
      </c>
      <c r="O39" s="165">
        <v>0</v>
      </c>
      <c r="P39" s="165">
        <v>10402</v>
      </c>
      <c r="Q39" s="165">
        <v>78</v>
      </c>
      <c r="R39" s="165">
        <v>-33</v>
      </c>
      <c r="S39" s="165">
        <v>28</v>
      </c>
      <c r="T39" s="165">
        <v>4.1289999999999996</v>
      </c>
      <c r="U39" s="165">
        <v>-1</v>
      </c>
    </row>
    <row r="40" spans="1:21">
      <c r="A40" s="166">
        <v>43388.432638888888</v>
      </c>
      <c r="B40" s="165" t="s">
        <v>6</v>
      </c>
      <c r="C40" s="165">
        <v>185.51</v>
      </c>
      <c r="D40" s="165">
        <v>6.42</v>
      </c>
      <c r="E40" s="165">
        <v>1196.9100000000001</v>
      </c>
      <c r="F40" s="165">
        <v>11.15</v>
      </c>
      <c r="G40" s="165">
        <v>28.98</v>
      </c>
      <c r="H40" s="165">
        <v>14.47</v>
      </c>
      <c r="I40" s="165">
        <v>1.26</v>
      </c>
      <c r="J40" s="165">
        <v>50</v>
      </c>
      <c r="K40" s="165">
        <v>43.42</v>
      </c>
      <c r="L40" s="165">
        <v>30.92</v>
      </c>
      <c r="M40" s="165">
        <v>33.549999999999997</v>
      </c>
      <c r="N40" s="165">
        <v>0</v>
      </c>
      <c r="O40" s="165">
        <v>0</v>
      </c>
      <c r="P40" s="165">
        <v>10678</v>
      </c>
      <c r="Q40" s="165">
        <v>78</v>
      </c>
      <c r="R40" s="165">
        <v>-33</v>
      </c>
      <c r="S40" s="165">
        <v>28</v>
      </c>
      <c r="T40" s="165">
        <v>4.1289999999999996</v>
      </c>
      <c r="U40" s="165">
        <v>-1</v>
      </c>
    </row>
    <row r="41" spans="1:21">
      <c r="A41" s="166">
        <v>43388.432638888888</v>
      </c>
      <c r="B41" s="165" t="s">
        <v>6</v>
      </c>
      <c r="C41" s="165">
        <v>185.61</v>
      </c>
      <c r="D41" s="165">
        <v>6.42</v>
      </c>
      <c r="E41" s="165">
        <v>1196.81</v>
      </c>
      <c r="F41" s="165">
        <v>8.09</v>
      </c>
      <c r="G41" s="165">
        <v>21.19</v>
      </c>
      <c r="H41" s="165">
        <v>21.66</v>
      </c>
      <c r="I41" s="165">
        <v>8.18</v>
      </c>
      <c r="J41" s="165">
        <v>34.340000000000003</v>
      </c>
      <c r="K41" s="165">
        <v>22</v>
      </c>
      <c r="L41" s="165">
        <v>17.829999999999998</v>
      </c>
      <c r="M41" s="165">
        <v>22.67</v>
      </c>
      <c r="N41" s="165">
        <v>0</v>
      </c>
      <c r="O41" s="165">
        <v>0</v>
      </c>
      <c r="P41" s="165">
        <v>10678</v>
      </c>
      <c r="Q41" s="165">
        <v>78</v>
      </c>
      <c r="R41" s="165">
        <v>-33</v>
      </c>
      <c r="S41" s="165">
        <v>28</v>
      </c>
      <c r="T41" s="165">
        <v>4.1289999999999996</v>
      </c>
      <c r="U41" s="165">
        <v>-1</v>
      </c>
    </row>
    <row r="42" spans="1:21">
      <c r="A42" s="166">
        <v>43388.432638888888</v>
      </c>
      <c r="B42" s="165" t="s">
        <v>6</v>
      </c>
      <c r="C42" s="165">
        <v>185.68</v>
      </c>
      <c r="D42" s="165">
        <v>6.42</v>
      </c>
      <c r="E42" s="165">
        <v>1196.81</v>
      </c>
      <c r="F42" s="165">
        <v>8.76</v>
      </c>
      <c r="G42" s="165">
        <v>23.28</v>
      </c>
      <c r="H42" s="165">
        <v>21.19</v>
      </c>
      <c r="I42" s="165">
        <v>1.31</v>
      </c>
      <c r="J42" s="165">
        <v>35.619999999999997</v>
      </c>
      <c r="K42" s="165">
        <v>25</v>
      </c>
      <c r="L42" s="165">
        <v>24.83</v>
      </c>
      <c r="M42" s="165">
        <v>31.37</v>
      </c>
      <c r="N42" s="165">
        <v>0</v>
      </c>
      <c r="O42" s="165">
        <v>0</v>
      </c>
      <c r="P42" s="165">
        <v>10678</v>
      </c>
      <c r="Q42" s="165">
        <v>78</v>
      </c>
      <c r="R42" s="165">
        <v>-162</v>
      </c>
      <c r="S42" s="165">
        <v>28</v>
      </c>
      <c r="T42" s="165">
        <v>4.1289999999999996</v>
      </c>
      <c r="U42" s="165">
        <v>-1</v>
      </c>
    </row>
    <row r="43" spans="1:21">
      <c r="A43" s="166">
        <v>43388.432638888888</v>
      </c>
      <c r="B43" s="165" t="s">
        <v>6</v>
      </c>
      <c r="C43" s="165">
        <v>185.1</v>
      </c>
      <c r="D43" s="165">
        <v>6.4</v>
      </c>
      <c r="E43" s="165">
        <v>1196.56</v>
      </c>
      <c r="F43" s="165">
        <v>12.34</v>
      </c>
      <c r="G43" s="165">
        <v>26.04</v>
      </c>
      <c r="H43" s="165">
        <v>8.5399999999999991</v>
      </c>
      <c r="I43" s="165">
        <v>0</v>
      </c>
      <c r="J43" s="165">
        <v>39.18</v>
      </c>
      <c r="K43" s="165">
        <v>41.18</v>
      </c>
      <c r="L43" s="165">
        <v>33.99</v>
      </c>
      <c r="M43" s="165">
        <v>34.590000000000003</v>
      </c>
      <c r="N43" s="165">
        <v>0</v>
      </c>
      <c r="O43" s="165">
        <v>0</v>
      </c>
      <c r="P43" s="165">
        <v>10891</v>
      </c>
      <c r="Q43" s="165">
        <v>78</v>
      </c>
      <c r="R43" s="165">
        <v>-33</v>
      </c>
      <c r="S43" s="165">
        <v>28</v>
      </c>
      <c r="T43" s="165">
        <v>4.1289999999999996</v>
      </c>
      <c r="U43" s="165">
        <v>-1</v>
      </c>
    </row>
    <row r="44" spans="1:21">
      <c r="A44" s="166">
        <v>43388.432638888888</v>
      </c>
      <c r="B44" s="165" t="s">
        <v>6</v>
      </c>
      <c r="C44" s="165">
        <v>185.13</v>
      </c>
      <c r="D44" s="165">
        <v>6.4</v>
      </c>
      <c r="E44" s="165">
        <v>1196.46</v>
      </c>
      <c r="F44" s="165">
        <v>8.5399999999999991</v>
      </c>
      <c r="G44" s="165">
        <v>23.56</v>
      </c>
      <c r="H44" s="165">
        <v>7.98</v>
      </c>
      <c r="I44" s="165">
        <v>0</v>
      </c>
      <c r="J44" s="165">
        <v>44.19</v>
      </c>
      <c r="K44" s="165">
        <v>31.65</v>
      </c>
      <c r="L44" s="165">
        <v>27.45</v>
      </c>
      <c r="M44" s="165">
        <v>29.63</v>
      </c>
      <c r="N44" s="165">
        <v>0</v>
      </c>
      <c r="O44" s="165">
        <v>0</v>
      </c>
      <c r="P44" s="165">
        <v>10891</v>
      </c>
      <c r="Q44" s="165">
        <v>78</v>
      </c>
      <c r="R44" s="165">
        <v>-76</v>
      </c>
      <c r="S44" s="165">
        <v>28</v>
      </c>
      <c r="T44" s="165">
        <v>4.1289999999999996</v>
      </c>
      <c r="U44" s="165">
        <v>-1</v>
      </c>
    </row>
    <row r="45" spans="1:21">
      <c r="A45" s="166">
        <v>43388.432638888888</v>
      </c>
      <c r="B45" s="165" t="s">
        <v>6</v>
      </c>
      <c r="C45" s="165">
        <v>185.15</v>
      </c>
      <c r="D45" s="165">
        <v>6.41</v>
      </c>
      <c r="E45" s="165">
        <v>1195.23</v>
      </c>
      <c r="F45" s="165">
        <v>8.5399999999999991</v>
      </c>
      <c r="G45" s="165">
        <v>23.22</v>
      </c>
      <c r="H45" s="165">
        <v>18.3</v>
      </c>
      <c r="I45" s="165">
        <v>0.65</v>
      </c>
      <c r="J45" s="165">
        <v>43.6</v>
      </c>
      <c r="K45" s="165">
        <v>27.97</v>
      </c>
      <c r="L45" s="165">
        <v>20.71</v>
      </c>
      <c r="M45" s="165">
        <v>25.83</v>
      </c>
      <c r="N45" s="165">
        <v>0</v>
      </c>
      <c r="O45" s="165">
        <v>0</v>
      </c>
      <c r="P45" s="165">
        <v>10891</v>
      </c>
      <c r="Q45" s="165">
        <v>78</v>
      </c>
      <c r="R45" s="165">
        <v>52</v>
      </c>
      <c r="S45" s="165">
        <v>28</v>
      </c>
      <c r="T45" s="165">
        <v>4.1289999999999996</v>
      </c>
      <c r="U45" s="165">
        <v>-1</v>
      </c>
    </row>
    <row r="46" spans="1:21">
      <c r="A46" s="166">
        <v>43388.432638888888</v>
      </c>
      <c r="B46" s="165" t="s">
        <v>6</v>
      </c>
      <c r="C46" s="165">
        <v>183.16</v>
      </c>
      <c r="D46" s="165">
        <v>6.34</v>
      </c>
      <c r="E46" s="165">
        <v>1194.74</v>
      </c>
      <c r="F46" s="165">
        <v>10.48</v>
      </c>
      <c r="G46" s="165">
        <v>31.85</v>
      </c>
      <c r="H46" s="165">
        <v>33.54</v>
      </c>
      <c r="I46" s="165">
        <v>20.13</v>
      </c>
      <c r="J46" s="165">
        <v>42.68</v>
      </c>
      <c r="K46" s="165">
        <v>40.51</v>
      </c>
      <c r="L46" s="165">
        <v>23.53</v>
      </c>
      <c r="M46" s="165">
        <v>30.07</v>
      </c>
      <c r="N46" s="165">
        <v>0</v>
      </c>
      <c r="O46" s="165">
        <v>0</v>
      </c>
      <c r="P46" s="165">
        <v>11125</v>
      </c>
      <c r="Q46" s="165">
        <v>78</v>
      </c>
      <c r="R46" s="165">
        <v>-119</v>
      </c>
      <c r="S46" s="165">
        <v>28</v>
      </c>
      <c r="T46" s="165">
        <v>4.1289999999999996</v>
      </c>
      <c r="U46" s="165">
        <v>-1</v>
      </c>
    </row>
    <row r="47" spans="1:21">
      <c r="A47" s="166">
        <v>43388.432638888888</v>
      </c>
      <c r="B47" s="165" t="s">
        <v>6</v>
      </c>
      <c r="C47" s="165">
        <v>183.2</v>
      </c>
      <c r="D47" s="165">
        <v>6.34</v>
      </c>
      <c r="E47" s="165">
        <v>1194.01</v>
      </c>
      <c r="F47" s="165">
        <v>8.6999999999999993</v>
      </c>
      <c r="G47" s="165">
        <v>22.4</v>
      </c>
      <c r="H47" s="165">
        <v>6.25</v>
      </c>
      <c r="I47" s="165">
        <v>5.62</v>
      </c>
      <c r="J47" s="165">
        <v>40.229999999999997</v>
      </c>
      <c r="K47" s="165">
        <v>24.64</v>
      </c>
      <c r="L47" s="165">
        <v>19.23</v>
      </c>
      <c r="M47" s="165">
        <v>37.659999999999997</v>
      </c>
      <c r="N47" s="165">
        <v>0</v>
      </c>
      <c r="O47" s="165">
        <v>0</v>
      </c>
      <c r="P47" s="165">
        <v>11126</v>
      </c>
      <c r="Q47" s="165">
        <v>78</v>
      </c>
      <c r="R47" s="165">
        <v>52</v>
      </c>
      <c r="S47" s="165">
        <v>28</v>
      </c>
      <c r="T47" s="165">
        <v>4.1289999999999996</v>
      </c>
      <c r="U47" s="165">
        <v>-1</v>
      </c>
    </row>
    <row r="48" spans="1:21">
      <c r="A48" s="166">
        <v>43388.432638888888</v>
      </c>
      <c r="B48" s="165" t="s">
        <v>6</v>
      </c>
      <c r="C48" s="165">
        <v>183.24</v>
      </c>
      <c r="D48" s="165">
        <v>6.34</v>
      </c>
      <c r="E48" s="165">
        <v>1193.6500000000001</v>
      </c>
      <c r="F48" s="165">
        <v>8.69</v>
      </c>
      <c r="G48" s="165">
        <v>22.3</v>
      </c>
      <c r="H48" s="165">
        <v>9.26</v>
      </c>
      <c r="I48" s="165">
        <v>0</v>
      </c>
      <c r="J48" s="165">
        <v>38.369999999999997</v>
      </c>
      <c r="K48" s="165">
        <v>24.11</v>
      </c>
      <c r="L48" s="165">
        <v>36.020000000000003</v>
      </c>
      <c r="M48" s="165">
        <v>25.48</v>
      </c>
      <c r="N48" s="165">
        <v>0</v>
      </c>
      <c r="O48" s="165">
        <v>0</v>
      </c>
      <c r="P48" s="165">
        <v>11126</v>
      </c>
      <c r="Q48" s="165">
        <v>78</v>
      </c>
      <c r="R48" s="165">
        <v>-33</v>
      </c>
      <c r="S48" s="165">
        <v>28</v>
      </c>
      <c r="T48" s="165">
        <v>4.1289999999999996</v>
      </c>
      <c r="U48" s="165">
        <v>-1</v>
      </c>
    </row>
    <row r="49" spans="1:21">
      <c r="A49" s="166">
        <v>43388.432638888888</v>
      </c>
      <c r="B49" s="165" t="s">
        <v>6</v>
      </c>
      <c r="C49" s="165">
        <v>183.54</v>
      </c>
      <c r="D49" s="165">
        <v>6.35</v>
      </c>
      <c r="E49" s="165">
        <v>1192.57</v>
      </c>
      <c r="F49" s="165">
        <v>9.84</v>
      </c>
      <c r="G49" s="165">
        <v>26.27</v>
      </c>
      <c r="H49" s="165">
        <v>16.77</v>
      </c>
      <c r="I49" s="165">
        <v>0</v>
      </c>
      <c r="J49" s="165">
        <v>45.35</v>
      </c>
      <c r="K49" s="165">
        <v>30.34</v>
      </c>
      <c r="L49" s="165">
        <v>30.82</v>
      </c>
      <c r="M49" s="165">
        <v>33.11</v>
      </c>
      <c r="N49" s="165">
        <v>0</v>
      </c>
      <c r="O49" s="165">
        <v>0</v>
      </c>
      <c r="P49" s="165">
        <v>11194</v>
      </c>
      <c r="Q49" s="165">
        <v>78</v>
      </c>
      <c r="R49" s="165">
        <v>-33</v>
      </c>
      <c r="S49" s="165">
        <v>28</v>
      </c>
      <c r="T49" s="165">
        <v>4.1289999999999996</v>
      </c>
      <c r="U49" s="165">
        <v>-1</v>
      </c>
    </row>
    <row r="50" spans="1:21">
      <c r="A50" s="166">
        <v>43388.432638888888</v>
      </c>
      <c r="B50" s="165" t="s">
        <v>6</v>
      </c>
      <c r="C50" s="165">
        <v>184.07</v>
      </c>
      <c r="D50" s="165">
        <v>6.37</v>
      </c>
      <c r="E50" s="165">
        <v>1192.32</v>
      </c>
      <c r="F50" s="165">
        <v>10.09</v>
      </c>
      <c r="G50" s="165">
        <v>24.77</v>
      </c>
      <c r="H50" s="165">
        <v>12.5</v>
      </c>
      <c r="I50" s="165">
        <v>0</v>
      </c>
      <c r="J50" s="165">
        <v>42.61</v>
      </c>
      <c r="K50" s="165">
        <v>35.29</v>
      </c>
      <c r="L50" s="165">
        <v>29.41</v>
      </c>
      <c r="M50" s="165">
        <v>27.67</v>
      </c>
      <c r="N50" s="165">
        <v>0</v>
      </c>
      <c r="O50" s="165">
        <v>0</v>
      </c>
      <c r="P50" s="165">
        <v>11397</v>
      </c>
      <c r="Q50" s="165">
        <v>78</v>
      </c>
      <c r="R50" s="165">
        <v>-33</v>
      </c>
      <c r="S50" s="165">
        <v>28</v>
      </c>
      <c r="T50" s="165">
        <v>4.1289999999999996</v>
      </c>
      <c r="U50" s="165">
        <v>-1</v>
      </c>
    </row>
    <row r="51" spans="1:21">
      <c r="A51" s="166">
        <v>43388.432638888888</v>
      </c>
      <c r="B51" s="165" t="s">
        <v>6</v>
      </c>
      <c r="C51" s="165">
        <v>184.13</v>
      </c>
      <c r="D51" s="165">
        <v>6.37</v>
      </c>
      <c r="E51" s="165">
        <v>1192.2</v>
      </c>
      <c r="F51" s="165">
        <v>8.1</v>
      </c>
      <c r="G51" s="165">
        <v>24.41</v>
      </c>
      <c r="H51" s="165">
        <v>23.23</v>
      </c>
      <c r="I51" s="165">
        <v>6.37</v>
      </c>
      <c r="J51" s="165">
        <v>38.6</v>
      </c>
      <c r="K51" s="165">
        <v>34.590000000000003</v>
      </c>
      <c r="L51" s="165">
        <v>21.53</v>
      </c>
      <c r="M51" s="165">
        <v>20.53</v>
      </c>
      <c r="N51" s="165">
        <v>0</v>
      </c>
      <c r="O51" s="165">
        <v>0</v>
      </c>
      <c r="P51" s="165">
        <v>11397</v>
      </c>
      <c r="Q51" s="165">
        <v>78</v>
      </c>
      <c r="R51" s="165">
        <v>52</v>
      </c>
      <c r="S51" s="165">
        <v>28</v>
      </c>
      <c r="T51" s="165">
        <v>4.1289999999999996</v>
      </c>
      <c r="U51" s="165">
        <v>-1</v>
      </c>
    </row>
    <row r="52" spans="1:21">
      <c r="A52" s="166">
        <v>43388.432638888888</v>
      </c>
      <c r="B52" s="165" t="s">
        <v>6</v>
      </c>
      <c r="C52" s="165">
        <v>184.63</v>
      </c>
      <c r="D52" s="165">
        <v>6.39</v>
      </c>
      <c r="E52" s="165">
        <v>1190.75</v>
      </c>
      <c r="F52" s="165">
        <v>9.82</v>
      </c>
      <c r="G52" s="165">
        <v>23.37</v>
      </c>
      <c r="H52" s="165">
        <v>7.36</v>
      </c>
      <c r="I52" s="165">
        <v>0</v>
      </c>
      <c r="J52" s="165">
        <v>39.659999999999997</v>
      </c>
      <c r="K52" s="165">
        <v>29.05</v>
      </c>
      <c r="L52" s="165">
        <v>29.56</v>
      </c>
      <c r="M52" s="165">
        <v>34.590000000000003</v>
      </c>
      <c r="N52" s="165">
        <v>0</v>
      </c>
      <c r="O52" s="165">
        <v>0</v>
      </c>
      <c r="P52" s="165">
        <v>11520</v>
      </c>
      <c r="Q52" s="165">
        <v>78</v>
      </c>
      <c r="R52" s="165">
        <v>9</v>
      </c>
      <c r="S52" s="165">
        <v>28</v>
      </c>
      <c r="T52" s="165">
        <v>4.1289999999999996</v>
      </c>
      <c r="U52" s="165">
        <v>-1</v>
      </c>
    </row>
    <row r="53" spans="1:21">
      <c r="A53" s="166">
        <v>43388.432638888888</v>
      </c>
      <c r="B53" s="165" t="s">
        <v>6</v>
      </c>
      <c r="C53" s="165">
        <v>185.2</v>
      </c>
      <c r="D53" s="165">
        <v>6.41</v>
      </c>
      <c r="E53" s="165">
        <v>1190.02</v>
      </c>
      <c r="F53" s="165">
        <v>9.92</v>
      </c>
      <c r="G53" s="165">
        <v>26.45</v>
      </c>
      <c r="H53" s="165">
        <v>7.83</v>
      </c>
      <c r="I53" s="165">
        <v>0</v>
      </c>
      <c r="J53" s="165">
        <v>41.08</v>
      </c>
      <c r="K53" s="165">
        <v>35.44</v>
      </c>
      <c r="L53" s="165">
        <v>35.22</v>
      </c>
      <c r="M53" s="165">
        <v>38.409999999999997</v>
      </c>
      <c r="N53" s="165">
        <v>0</v>
      </c>
      <c r="O53" s="165">
        <v>0</v>
      </c>
      <c r="P53" s="165">
        <v>11700</v>
      </c>
      <c r="Q53" s="165">
        <v>78</v>
      </c>
      <c r="R53" s="165">
        <v>-33</v>
      </c>
      <c r="S53" s="165">
        <v>28</v>
      </c>
      <c r="T53" s="165">
        <v>4.1289999999999996</v>
      </c>
      <c r="U53" s="165">
        <v>-1</v>
      </c>
    </row>
    <row r="54" spans="1:21">
      <c r="A54" s="166">
        <v>43388.432638888888</v>
      </c>
      <c r="B54" s="165" t="s">
        <v>6</v>
      </c>
      <c r="C54" s="165">
        <v>185.3</v>
      </c>
      <c r="D54" s="165">
        <v>6.41</v>
      </c>
      <c r="E54" s="165">
        <v>1189.42</v>
      </c>
      <c r="F54" s="165">
        <v>8.59</v>
      </c>
      <c r="G54" s="165">
        <v>22.8</v>
      </c>
      <c r="H54" s="165">
        <v>12.58</v>
      </c>
      <c r="I54" s="165">
        <v>0</v>
      </c>
      <c r="J54" s="165">
        <v>41.18</v>
      </c>
      <c r="K54" s="165">
        <v>28.08</v>
      </c>
      <c r="L54" s="165">
        <v>28.39</v>
      </c>
      <c r="M54" s="165">
        <v>25.97</v>
      </c>
      <c r="N54" s="165">
        <v>0</v>
      </c>
      <c r="O54" s="165">
        <v>0</v>
      </c>
      <c r="P54" s="165">
        <v>11701</v>
      </c>
      <c r="Q54" s="165">
        <v>78</v>
      </c>
      <c r="R54" s="165">
        <v>9</v>
      </c>
      <c r="S54" s="165">
        <v>28</v>
      </c>
      <c r="T54" s="165">
        <v>4.1289999999999996</v>
      </c>
      <c r="U54" s="165">
        <v>-1</v>
      </c>
    </row>
    <row r="55" spans="1:21">
      <c r="A55" s="166">
        <v>43388.432638888888</v>
      </c>
      <c r="B55" s="165" t="s">
        <v>6</v>
      </c>
      <c r="C55" s="165">
        <v>185.63</v>
      </c>
      <c r="D55" s="165">
        <v>6.42</v>
      </c>
      <c r="E55" s="165">
        <v>1187.82</v>
      </c>
      <c r="F55" s="165">
        <v>11.19</v>
      </c>
      <c r="G55" s="165">
        <v>27</v>
      </c>
      <c r="H55" s="165">
        <v>9.1999999999999993</v>
      </c>
      <c r="I55" s="165">
        <v>0</v>
      </c>
      <c r="J55" s="165">
        <v>44.89</v>
      </c>
      <c r="K55" s="165">
        <v>33.549999999999997</v>
      </c>
      <c r="L55" s="165">
        <v>27.63</v>
      </c>
      <c r="M55" s="165">
        <v>45.73</v>
      </c>
      <c r="N55" s="165">
        <v>0</v>
      </c>
      <c r="O55" s="165">
        <v>0</v>
      </c>
      <c r="P55" s="165">
        <v>11980</v>
      </c>
      <c r="Q55" s="165">
        <v>78</v>
      </c>
      <c r="R55" s="165">
        <v>9</v>
      </c>
      <c r="S55" s="165">
        <v>28</v>
      </c>
      <c r="T55" s="165">
        <v>4.1289999999999996</v>
      </c>
      <c r="U55" s="165">
        <v>-1</v>
      </c>
    </row>
    <row r="56" spans="1:21">
      <c r="A56" s="166">
        <v>43388.432638888888</v>
      </c>
      <c r="B56" s="165" t="s">
        <v>6</v>
      </c>
      <c r="C56" s="165">
        <v>185.66</v>
      </c>
      <c r="D56" s="165">
        <v>6.42</v>
      </c>
      <c r="E56" s="165">
        <v>1187.58</v>
      </c>
      <c r="F56" s="165">
        <v>9.2200000000000006</v>
      </c>
      <c r="G56" s="165">
        <v>23.63</v>
      </c>
      <c r="H56" s="165">
        <v>13.41</v>
      </c>
      <c r="I56" s="165">
        <v>10.3</v>
      </c>
      <c r="J56" s="165">
        <v>32.53</v>
      </c>
      <c r="K56" s="165">
        <v>24.68</v>
      </c>
      <c r="L56" s="165">
        <v>33.119999999999997</v>
      </c>
      <c r="M56" s="165">
        <v>28.21</v>
      </c>
      <c r="N56" s="165">
        <v>0</v>
      </c>
      <c r="O56" s="165">
        <v>0</v>
      </c>
      <c r="P56" s="165">
        <v>11981</v>
      </c>
      <c r="Q56" s="165">
        <v>78</v>
      </c>
      <c r="R56" s="165">
        <v>-162</v>
      </c>
      <c r="S56" s="165">
        <v>28</v>
      </c>
      <c r="T56" s="165">
        <v>4.1340000000000003</v>
      </c>
      <c r="U56" s="165">
        <v>-1</v>
      </c>
    </row>
    <row r="57" spans="1:21">
      <c r="A57" s="166">
        <v>43388.432638888888</v>
      </c>
      <c r="B57" s="165" t="s">
        <v>6</v>
      </c>
      <c r="C57" s="165">
        <v>185.7</v>
      </c>
      <c r="D57" s="165">
        <v>6.42</v>
      </c>
      <c r="E57" s="165">
        <v>1186.97</v>
      </c>
      <c r="F57" s="165">
        <v>8.76</v>
      </c>
      <c r="G57" s="165">
        <v>25.15</v>
      </c>
      <c r="H57" s="165">
        <v>8.64</v>
      </c>
      <c r="I57" s="165">
        <v>0</v>
      </c>
      <c r="J57" s="165">
        <v>40.909999999999997</v>
      </c>
      <c r="K57" s="165">
        <v>35.950000000000003</v>
      </c>
      <c r="L57" s="165">
        <v>28.48</v>
      </c>
      <c r="M57" s="165">
        <v>36.479999999999997</v>
      </c>
      <c r="N57" s="165">
        <v>0</v>
      </c>
      <c r="O57" s="165">
        <v>0</v>
      </c>
      <c r="P57" s="165">
        <v>11981</v>
      </c>
      <c r="Q57" s="165">
        <v>78</v>
      </c>
      <c r="R57" s="165">
        <v>-76</v>
      </c>
      <c r="S57" s="165">
        <v>28</v>
      </c>
      <c r="T57" s="165">
        <v>4.1340000000000003</v>
      </c>
      <c r="U57" s="165">
        <v>-1</v>
      </c>
    </row>
    <row r="58" spans="1:21">
      <c r="A58" s="166">
        <v>43388.432638888888</v>
      </c>
      <c r="B58" s="165" t="s">
        <v>6</v>
      </c>
      <c r="C58" s="165">
        <v>185.74</v>
      </c>
      <c r="D58" s="165">
        <v>6.43</v>
      </c>
      <c r="E58" s="165">
        <v>1189</v>
      </c>
      <c r="F58" s="165">
        <v>9.0399999999999991</v>
      </c>
      <c r="G58" s="165">
        <v>24.36</v>
      </c>
      <c r="H58" s="165">
        <v>6.17</v>
      </c>
      <c r="I58" s="165">
        <v>0</v>
      </c>
      <c r="J58" s="165">
        <v>45</v>
      </c>
      <c r="K58" s="165">
        <v>30.46</v>
      </c>
      <c r="L58" s="165">
        <v>25</v>
      </c>
      <c r="M58" s="165">
        <v>38.119999999999997</v>
      </c>
      <c r="N58" s="165">
        <v>0</v>
      </c>
      <c r="O58" s="165">
        <v>0</v>
      </c>
      <c r="P58" s="165">
        <v>11997</v>
      </c>
      <c r="Q58" s="165">
        <v>78</v>
      </c>
      <c r="R58" s="165">
        <v>9</v>
      </c>
      <c r="S58" s="165">
        <v>28</v>
      </c>
      <c r="T58" s="165">
        <v>4.1340000000000003</v>
      </c>
      <c r="U58" s="165">
        <v>-1</v>
      </c>
    </row>
    <row r="59" spans="1:21">
      <c r="A59" s="166">
        <v>43388.432638888888</v>
      </c>
      <c r="B59" s="165" t="s">
        <v>6</v>
      </c>
      <c r="C59" s="165">
        <v>183.16</v>
      </c>
      <c r="D59" s="165">
        <v>6.34</v>
      </c>
      <c r="E59" s="165">
        <v>1188.74</v>
      </c>
      <c r="F59" s="165">
        <v>10.62</v>
      </c>
      <c r="G59" s="165">
        <v>27.56</v>
      </c>
      <c r="H59" s="165">
        <v>4.82</v>
      </c>
      <c r="I59" s="165">
        <v>0</v>
      </c>
      <c r="J59" s="165">
        <v>50.27</v>
      </c>
      <c r="K59" s="165">
        <v>36.54</v>
      </c>
      <c r="L59" s="165">
        <v>30.82</v>
      </c>
      <c r="M59" s="165">
        <v>41.57</v>
      </c>
      <c r="N59" s="165">
        <v>0</v>
      </c>
      <c r="O59" s="165">
        <v>0</v>
      </c>
      <c r="P59" s="165">
        <v>12267</v>
      </c>
      <c r="Q59" s="165">
        <v>78</v>
      </c>
      <c r="R59" s="165">
        <v>-33</v>
      </c>
      <c r="S59" s="165">
        <v>28</v>
      </c>
      <c r="T59" s="165">
        <v>4.1340000000000003</v>
      </c>
      <c r="U59" s="165">
        <v>-1</v>
      </c>
    </row>
    <row r="60" spans="1:21">
      <c r="A60" s="166">
        <v>43388.432638888888</v>
      </c>
      <c r="B60" s="165" t="s">
        <v>6</v>
      </c>
      <c r="C60" s="165">
        <v>183.2</v>
      </c>
      <c r="D60" s="165">
        <v>6.34</v>
      </c>
      <c r="E60" s="165">
        <v>1188.49</v>
      </c>
      <c r="F60" s="165">
        <v>8.5500000000000007</v>
      </c>
      <c r="G60" s="165">
        <v>22.76</v>
      </c>
      <c r="H60" s="165">
        <v>8.64</v>
      </c>
      <c r="I60" s="165">
        <v>0</v>
      </c>
      <c r="J60" s="165">
        <v>41.52</v>
      </c>
      <c r="K60" s="165">
        <v>28.93</v>
      </c>
      <c r="L60" s="165">
        <v>26.92</v>
      </c>
      <c r="M60" s="165">
        <v>30</v>
      </c>
      <c r="N60" s="165">
        <v>0</v>
      </c>
      <c r="O60" s="165">
        <v>0</v>
      </c>
      <c r="P60" s="165">
        <v>12267</v>
      </c>
      <c r="Q60" s="165">
        <v>78</v>
      </c>
      <c r="R60" s="165">
        <v>-76</v>
      </c>
      <c r="S60" s="165">
        <v>28</v>
      </c>
      <c r="T60" s="165">
        <v>4.1340000000000003</v>
      </c>
      <c r="U60" s="165">
        <v>-1</v>
      </c>
    </row>
    <row r="61" spans="1:21">
      <c r="A61" s="166">
        <v>43388.432638888888</v>
      </c>
      <c r="B61" s="165" t="s">
        <v>6</v>
      </c>
      <c r="C61" s="165">
        <v>183.45</v>
      </c>
      <c r="D61" s="165">
        <v>6.35</v>
      </c>
      <c r="E61" s="165">
        <v>1187.54</v>
      </c>
      <c r="F61" s="165">
        <v>10.74</v>
      </c>
      <c r="G61" s="165">
        <v>26.59</v>
      </c>
      <c r="H61" s="165">
        <v>12.96</v>
      </c>
      <c r="I61" s="165">
        <v>15.43</v>
      </c>
      <c r="J61" s="165">
        <v>40.479999999999997</v>
      </c>
      <c r="K61" s="165">
        <v>31.58</v>
      </c>
      <c r="L61" s="165">
        <v>32.1</v>
      </c>
      <c r="M61" s="165">
        <v>26.8</v>
      </c>
      <c r="N61" s="165">
        <v>0</v>
      </c>
      <c r="O61" s="165">
        <v>0</v>
      </c>
      <c r="P61" s="165">
        <v>12546</v>
      </c>
      <c r="Q61" s="165">
        <v>78</v>
      </c>
      <c r="R61" s="165">
        <v>52</v>
      </c>
      <c r="S61" s="165">
        <v>28</v>
      </c>
      <c r="T61" s="165">
        <v>4.1340000000000003</v>
      </c>
      <c r="U61" s="165">
        <v>-1</v>
      </c>
    </row>
    <row r="62" spans="1:21">
      <c r="A62" s="166">
        <v>43388.432638888888</v>
      </c>
      <c r="B62" s="165" t="s">
        <v>6</v>
      </c>
      <c r="C62" s="165">
        <v>183.48</v>
      </c>
      <c r="D62" s="165">
        <v>6.35</v>
      </c>
      <c r="E62" s="165">
        <v>1187.17</v>
      </c>
      <c r="F62" s="165">
        <v>8.58</v>
      </c>
      <c r="G62" s="165">
        <v>23.68</v>
      </c>
      <c r="H62" s="165">
        <v>11.95</v>
      </c>
      <c r="I62" s="165">
        <v>0</v>
      </c>
      <c r="J62" s="165">
        <v>35.06</v>
      </c>
      <c r="K62" s="165">
        <v>31.61</v>
      </c>
      <c r="L62" s="165">
        <v>31.41</v>
      </c>
      <c r="M62" s="165">
        <v>31.29</v>
      </c>
      <c r="N62" s="165">
        <v>0</v>
      </c>
      <c r="O62" s="165">
        <v>0</v>
      </c>
      <c r="P62" s="165">
        <v>12547</v>
      </c>
      <c r="Q62" s="165">
        <v>78</v>
      </c>
      <c r="R62" s="165">
        <v>-33</v>
      </c>
      <c r="S62" s="165">
        <v>28</v>
      </c>
      <c r="T62" s="165">
        <v>4.1340000000000003</v>
      </c>
      <c r="U62" s="165">
        <v>-1</v>
      </c>
    </row>
    <row r="63" spans="1:21">
      <c r="A63" s="166">
        <v>43388.432638888888</v>
      </c>
      <c r="B63" s="165" t="s">
        <v>6</v>
      </c>
      <c r="C63" s="165">
        <v>183.53</v>
      </c>
      <c r="D63" s="165">
        <v>6.35</v>
      </c>
      <c r="E63" s="165">
        <v>1186.93</v>
      </c>
      <c r="F63" s="165">
        <v>8.68</v>
      </c>
      <c r="G63" s="165">
        <v>23.86</v>
      </c>
      <c r="H63" s="165">
        <v>18.59</v>
      </c>
      <c r="I63" s="165">
        <v>0.64</v>
      </c>
      <c r="J63" s="165">
        <v>40.85</v>
      </c>
      <c r="K63" s="165">
        <v>32.43</v>
      </c>
      <c r="L63" s="165">
        <v>30.97</v>
      </c>
      <c r="M63" s="165">
        <v>18.88</v>
      </c>
      <c r="N63" s="165">
        <v>0</v>
      </c>
      <c r="O63" s="165">
        <v>0</v>
      </c>
      <c r="P63" s="165">
        <v>12547</v>
      </c>
      <c r="Q63" s="165">
        <v>78</v>
      </c>
      <c r="R63" s="165">
        <v>-76</v>
      </c>
      <c r="S63" s="165">
        <v>28.5</v>
      </c>
      <c r="T63" s="165">
        <v>4.1239999999999997</v>
      </c>
      <c r="U63" s="165">
        <v>-1</v>
      </c>
    </row>
    <row r="64" spans="1:21">
      <c r="A64" s="166">
        <v>43388.432638888888</v>
      </c>
      <c r="B64" s="165" t="s">
        <v>6</v>
      </c>
      <c r="C64" s="165">
        <v>184.14</v>
      </c>
      <c r="D64" s="165">
        <v>6.37</v>
      </c>
      <c r="E64" s="165">
        <v>1185.6400000000001</v>
      </c>
      <c r="F64" s="165">
        <v>10.01</v>
      </c>
      <c r="G64" s="165">
        <v>25.34</v>
      </c>
      <c r="H64" s="165">
        <v>9.94</v>
      </c>
      <c r="I64" s="165">
        <v>0</v>
      </c>
      <c r="J64" s="165">
        <v>44.77</v>
      </c>
      <c r="K64" s="165">
        <v>30.46</v>
      </c>
      <c r="L64" s="165">
        <v>37.270000000000003</v>
      </c>
      <c r="M64" s="165">
        <v>28.95</v>
      </c>
      <c r="N64" s="165">
        <v>0</v>
      </c>
      <c r="O64" s="165">
        <v>0</v>
      </c>
      <c r="P64" s="165">
        <v>12717</v>
      </c>
      <c r="Q64" s="165">
        <v>78</v>
      </c>
      <c r="R64" s="165">
        <v>95</v>
      </c>
      <c r="S64" s="165">
        <v>28.5</v>
      </c>
      <c r="T64" s="165">
        <v>4.1239999999999997</v>
      </c>
      <c r="U64" s="165">
        <v>-1</v>
      </c>
    </row>
    <row r="65" spans="1:21">
      <c r="A65" s="166">
        <v>43388.432638888888</v>
      </c>
      <c r="B65" s="165" t="s">
        <v>6</v>
      </c>
      <c r="C65" s="165">
        <v>184.4</v>
      </c>
      <c r="D65" s="165">
        <v>6.38</v>
      </c>
      <c r="E65" s="165">
        <v>1185.4100000000001</v>
      </c>
      <c r="F65" s="165">
        <v>9.5299999999999994</v>
      </c>
      <c r="G65" s="165">
        <v>26.43</v>
      </c>
      <c r="H65" s="165">
        <v>14.38</v>
      </c>
      <c r="I65" s="165">
        <v>0</v>
      </c>
      <c r="J65" s="165">
        <v>44.07</v>
      </c>
      <c r="K65" s="165">
        <v>35.06</v>
      </c>
      <c r="L65" s="165">
        <v>28.4</v>
      </c>
      <c r="M65" s="165">
        <v>34.97</v>
      </c>
      <c r="N65" s="165">
        <v>0</v>
      </c>
      <c r="O65" s="165">
        <v>0</v>
      </c>
      <c r="P65" s="165">
        <v>12815</v>
      </c>
      <c r="Q65" s="165">
        <v>78</v>
      </c>
      <c r="R65" s="165">
        <v>-33</v>
      </c>
      <c r="S65" s="165">
        <v>28.5</v>
      </c>
      <c r="T65" s="165">
        <v>4.1239999999999997</v>
      </c>
      <c r="U65" s="165">
        <v>-1</v>
      </c>
    </row>
    <row r="66" spans="1:21">
      <c r="A66" s="166">
        <v>43388.432638888888</v>
      </c>
      <c r="B66" s="165" t="s">
        <v>6</v>
      </c>
      <c r="C66" s="165">
        <v>184.46</v>
      </c>
      <c r="D66" s="165">
        <v>6.38</v>
      </c>
      <c r="E66" s="165">
        <v>1185.32</v>
      </c>
      <c r="F66" s="165">
        <v>8.35</v>
      </c>
      <c r="G66" s="165">
        <v>21.38</v>
      </c>
      <c r="H66" s="165">
        <v>17.11</v>
      </c>
      <c r="I66" s="165">
        <v>15.79</v>
      </c>
      <c r="J66" s="165">
        <v>33.94</v>
      </c>
      <c r="K66" s="165">
        <v>21.01</v>
      </c>
      <c r="L66" s="165">
        <v>15.38</v>
      </c>
      <c r="M66" s="165">
        <v>23.65</v>
      </c>
      <c r="N66" s="165">
        <v>0</v>
      </c>
      <c r="O66" s="165">
        <v>0</v>
      </c>
      <c r="P66" s="165">
        <v>12816</v>
      </c>
      <c r="Q66" s="165">
        <v>78</v>
      </c>
      <c r="R66" s="165">
        <v>-33</v>
      </c>
      <c r="S66" s="165">
        <v>28.5</v>
      </c>
      <c r="T66" s="165">
        <v>4.1239999999999997</v>
      </c>
      <c r="U66" s="165">
        <v>-1</v>
      </c>
    </row>
    <row r="67" spans="1:21">
      <c r="A67" s="166">
        <v>43388.432638888888</v>
      </c>
      <c r="B67" s="165" t="s">
        <v>6</v>
      </c>
      <c r="C67" s="165">
        <v>184.58</v>
      </c>
      <c r="D67" s="165">
        <v>6.39</v>
      </c>
      <c r="E67" s="165">
        <v>1184.04</v>
      </c>
      <c r="F67" s="165">
        <v>8.58</v>
      </c>
      <c r="G67" s="165">
        <v>24.68</v>
      </c>
      <c r="H67" s="165">
        <v>18.18</v>
      </c>
      <c r="I67" s="165">
        <v>0</v>
      </c>
      <c r="J67" s="165">
        <v>40.83</v>
      </c>
      <c r="K67" s="165">
        <v>28.47</v>
      </c>
      <c r="L67" s="165">
        <v>29.22</v>
      </c>
      <c r="M67" s="165">
        <v>30.13</v>
      </c>
      <c r="N67" s="165">
        <v>0</v>
      </c>
      <c r="O67" s="165">
        <v>0</v>
      </c>
      <c r="P67" s="165">
        <v>12816</v>
      </c>
      <c r="Q67" s="165">
        <v>78</v>
      </c>
      <c r="R67" s="165">
        <v>-76</v>
      </c>
      <c r="S67" s="165">
        <v>28.5</v>
      </c>
      <c r="T67" s="165">
        <v>4.1239999999999997</v>
      </c>
      <c r="U67" s="165">
        <v>-1</v>
      </c>
    </row>
    <row r="68" spans="1:21">
      <c r="A68" s="166">
        <v>43388.432638888888</v>
      </c>
      <c r="B68" s="165" t="s">
        <v>6</v>
      </c>
      <c r="C68" s="165">
        <v>185.65</v>
      </c>
      <c r="D68" s="165">
        <v>6.42</v>
      </c>
      <c r="E68" s="165">
        <v>1183.32</v>
      </c>
      <c r="F68" s="165">
        <v>11.01</v>
      </c>
      <c r="G68" s="165">
        <v>25.83</v>
      </c>
      <c r="H68" s="165">
        <v>10.78</v>
      </c>
      <c r="I68" s="165">
        <v>0</v>
      </c>
      <c r="J68" s="165">
        <v>43.62</v>
      </c>
      <c r="K68" s="165">
        <v>31.21</v>
      </c>
      <c r="L68" s="165">
        <v>33.119999999999997</v>
      </c>
      <c r="M68" s="165">
        <v>35.19</v>
      </c>
      <c r="N68" s="165">
        <v>0</v>
      </c>
      <c r="O68" s="165">
        <v>0</v>
      </c>
      <c r="P68" s="165">
        <v>13109</v>
      </c>
      <c r="Q68" s="165">
        <v>78</v>
      </c>
      <c r="R68" s="165">
        <v>-33</v>
      </c>
      <c r="S68" s="165">
        <v>28.5</v>
      </c>
      <c r="T68" s="165">
        <v>4.1239999999999997</v>
      </c>
      <c r="U68" s="165">
        <v>-1</v>
      </c>
    </row>
    <row r="69" spans="1:21">
      <c r="A69" s="166">
        <v>43388.432638888888</v>
      </c>
      <c r="B69" s="165" t="s">
        <v>6</v>
      </c>
      <c r="C69" s="165">
        <v>185.75</v>
      </c>
      <c r="D69" s="165">
        <v>6.43</v>
      </c>
      <c r="E69" s="165">
        <v>1206.51</v>
      </c>
      <c r="F69" s="165">
        <v>8.61</v>
      </c>
      <c r="G69" s="165">
        <v>27.18</v>
      </c>
      <c r="H69" s="165">
        <v>4.97</v>
      </c>
      <c r="I69" s="165">
        <v>6.79</v>
      </c>
      <c r="J69" s="165">
        <v>42.13</v>
      </c>
      <c r="K69" s="165">
        <v>35.57</v>
      </c>
      <c r="L69" s="165">
        <v>38.36</v>
      </c>
      <c r="M69" s="165">
        <v>34.840000000000003</v>
      </c>
      <c r="N69" s="165">
        <v>0</v>
      </c>
      <c r="O69" s="165">
        <v>0</v>
      </c>
      <c r="P69" s="165">
        <v>13110</v>
      </c>
      <c r="Q69" s="165">
        <v>78</v>
      </c>
      <c r="R69" s="165">
        <v>95</v>
      </c>
      <c r="S69" s="165">
        <v>28.5</v>
      </c>
      <c r="T69" s="165">
        <v>4.1239999999999997</v>
      </c>
      <c r="U69" s="165">
        <v>-1</v>
      </c>
    </row>
    <row r="70" spans="1:21">
      <c r="A70" s="166">
        <v>43388.432638888888</v>
      </c>
      <c r="B70" s="165" t="s">
        <v>6</v>
      </c>
      <c r="C70" s="165">
        <v>184.96</v>
      </c>
      <c r="D70" s="165">
        <v>6.4</v>
      </c>
      <c r="E70" s="165">
        <v>1206.26</v>
      </c>
      <c r="F70" s="165">
        <v>8.57</v>
      </c>
      <c r="G70" s="165">
        <v>25.7</v>
      </c>
      <c r="H70" s="165">
        <v>14.74</v>
      </c>
      <c r="I70" s="165">
        <v>0</v>
      </c>
      <c r="J70" s="165">
        <v>38.1</v>
      </c>
      <c r="K70" s="165">
        <v>32.880000000000003</v>
      </c>
      <c r="L70" s="165">
        <v>30.52</v>
      </c>
      <c r="M70" s="165">
        <v>37.659999999999997</v>
      </c>
      <c r="N70" s="165">
        <v>0</v>
      </c>
      <c r="O70" s="165">
        <v>0</v>
      </c>
      <c r="P70" s="165">
        <v>13110</v>
      </c>
      <c r="Q70" s="165">
        <v>78</v>
      </c>
      <c r="R70" s="165">
        <v>-162</v>
      </c>
      <c r="S70" s="165">
        <v>28.5</v>
      </c>
      <c r="T70" s="165">
        <v>4.1239999999999997</v>
      </c>
      <c r="U70" s="165">
        <v>-1</v>
      </c>
    </row>
    <row r="71" spans="1:21">
      <c r="A71" s="166">
        <v>43388.432638888888</v>
      </c>
      <c r="B71" s="165" t="s">
        <v>6</v>
      </c>
      <c r="C71" s="165">
        <v>185.11</v>
      </c>
      <c r="D71" s="165">
        <v>6.4</v>
      </c>
      <c r="E71" s="165">
        <v>1206.6500000000001</v>
      </c>
      <c r="F71" s="165">
        <v>10.69</v>
      </c>
      <c r="G71" s="165">
        <v>25.41</v>
      </c>
      <c r="H71" s="165">
        <v>22.08</v>
      </c>
      <c r="I71" s="165">
        <v>16.46</v>
      </c>
      <c r="J71" s="165">
        <v>38.69</v>
      </c>
      <c r="K71" s="165">
        <v>26.39</v>
      </c>
      <c r="L71" s="165">
        <v>23.29</v>
      </c>
      <c r="M71" s="165">
        <v>24.49</v>
      </c>
      <c r="N71" s="165">
        <v>0</v>
      </c>
      <c r="O71" s="165">
        <v>0</v>
      </c>
      <c r="P71" s="165">
        <v>13351</v>
      </c>
      <c r="Q71" s="165">
        <v>78</v>
      </c>
      <c r="R71" s="165">
        <v>-162</v>
      </c>
      <c r="S71" s="165">
        <v>28.5</v>
      </c>
      <c r="T71" s="165">
        <v>4.1239999999999997</v>
      </c>
      <c r="U71" s="165">
        <v>-1</v>
      </c>
    </row>
    <row r="72" spans="1:21">
      <c r="A72" s="166">
        <v>43388.433333333334</v>
      </c>
      <c r="B72" s="165" t="s">
        <v>6</v>
      </c>
      <c r="C72" s="165">
        <v>185.11</v>
      </c>
      <c r="D72" s="165">
        <v>6.4</v>
      </c>
      <c r="E72" s="165">
        <v>1209.31</v>
      </c>
      <c r="F72" s="165">
        <v>8.82</v>
      </c>
      <c r="G72" s="165">
        <v>27.8</v>
      </c>
      <c r="H72" s="165">
        <v>21.12</v>
      </c>
      <c r="I72" s="165">
        <v>0</v>
      </c>
      <c r="J72" s="165">
        <v>47.13</v>
      </c>
      <c r="K72" s="165">
        <v>31.54</v>
      </c>
      <c r="L72" s="165">
        <v>33.74</v>
      </c>
      <c r="M72" s="165">
        <v>32.47</v>
      </c>
      <c r="N72" s="165">
        <v>0</v>
      </c>
      <c r="O72" s="165">
        <v>0</v>
      </c>
      <c r="P72" s="165">
        <v>13352</v>
      </c>
      <c r="Q72" s="165">
        <v>78</v>
      </c>
      <c r="R72" s="165">
        <v>180</v>
      </c>
      <c r="S72" s="165">
        <v>28.5</v>
      </c>
      <c r="T72" s="165">
        <v>4.1239999999999997</v>
      </c>
      <c r="U72" s="165">
        <v>-1</v>
      </c>
    </row>
    <row r="73" spans="1:21">
      <c r="A73" s="166">
        <v>43388.433333333334</v>
      </c>
      <c r="B73" s="165" t="s">
        <v>6</v>
      </c>
      <c r="C73" s="165">
        <v>185.14</v>
      </c>
      <c r="D73" s="165">
        <v>6.41</v>
      </c>
      <c r="E73" s="165">
        <v>1208.96</v>
      </c>
      <c r="F73" s="165">
        <v>8.76</v>
      </c>
      <c r="G73" s="165">
        <v>23.97</v>
      </c>
      <c r="H73" s="165">
        <v>11.95</v>
      </c>
      <c r="I73" s="165">
        <v>0.63</v>
      </c>
      <c r="J73" s="165">
        <v>43.86</v>
      </c>
      <c r="K73" s="165">
        <v>34.869999999999997</v>
      </c>
      <c r="L73" s="165">
        <v>18.95</v>
      </c>
      <c r="M73" s="165">
        <v>32.47</v>
      </c>
      <c r="N73" s="165">
        <v>0</v>
      </c>
      <c r="O73" s="165">
        <v>0</v>
      </c>
      <c r="P73" s="165">
        <v>13353</v>
      </c>
      <c r="Q73" s="165">
        <v>78</v>
      </c>
      <c r="R73" s="165">
        <v>-119</v>
      </c>
      <c r="S73" s="165">
        <v>28.5</v>
      </c>
      <c r="T73" s="165">
        <v>4.1239999999999997</v>
      </c>
      <c r="U73" s="165">
        <v>-1</v>
      </c>
    </row>
    <row r="74" spans="1:21">
      <c r="A74" s="166">
        <v>43388.433333333334</v>
      </c>
      <c r="B74" s="165" t="s">
        <v>6</v>
      </c>
      <c r="C74" s="165">
        <v>183.34</v>
      </c>
      <c r="D74" s="165">
        <v>6.34</v>
      </c>
      <c r="E74" s="165">
        <v>1210.42</v>
      </c>
      <c r="F74" s="165">
        <v>11.22</v>
      </c>
      <c r="G74" s="165">
        <v>25.93</v>
      </c>
      <c r="H74" s="165">
        <v>11.95</v>
      </c>
      <c r="I74" s="165">
        <v>0</v>
      </c>
      <c r="J74" s="165">
        <v>43.03</v>
      </c>
      <c r="K74" s="165">
        <v>36</v>
      </c>
      <c r="L74" s="165">
        <v>26.97</v>
      </c>
      <c r="M74" s="165">
        <v>37.5</v>
      </c>
      <c r="N74" s="165">
        <v>0</v>
      </c>
      <c r="O74" s="165">
        <v>0</v>
      </c>
      <c r="P74" s="165">
        <v>13698</v>
      </c>
      <c r="Q74" s="165">
        <v>78</v>
      </c>
      <c r="R74" s="165">
        <v>-76</v>
      </c>
      <c r="S74" s="165">
        <v>28.5</v>
      </c>
      <c r="T74" s="165">
        <v>4.1239999999999997</v>
      </c>
      <c r="U74" s="165">
        <v>-1</v>
      </c>
    </row>
    <row r="75" spans="1:21">
      <c r="A75" s="166">
        <v>43388.433333333334</v>
      </c>
      <c r="B75" s="165" t="s">
        <v>6</v>
      </c>
      <c r="C75" s="165">
        <v>183.38</v>
      </c>
      <c r="D75" s="165">
        <v>6.34</v>
      </c>
      <c r="E75" s="165">
        <v>1210.17</v>
      </c>
      <c r="F75" s="165">
        <v>8.69</v>
      </c>
      <c r="G75" s="165">
        <v>24.03</v>
      </c>
      <c r="H75" s="165">
        <v>6.79</v>
      </c>
      <c r="I75" s="165">
        <v>0</v>
      </c>
      <c r="J75" s="165">
        <v>46.82</v>
      </c>
      <c r="K75" s="165">
        <v>27.52</v>
      </c>
      <c r="L75" s="165">
        <v>22.84</v>
      </c>
      <c r="M75" s="165">
        <v>38.69</v>
      </c>
      <c r="N75" s="165">
        <v>0</v>
      </c>
      <c r="O75" s="165">
        <v>0</v>
      </c>
      <c r="P75" s="165">
        <v>13699</v>
      </c>
      <c r="Q75" s="165">
        <v>78</v>
      </c>
      <c r="R75" s="165">
        <v>-33</v>
      </c>
      <c r="S75" s="165">
        <v>28.5</v>
      </c>
      <c r="T75" s="165">
        <v>4.1239999999999997</v>
      </c>
      <c r="U75" s="165">
        <v>-1</v>
      </c>
    </row>
    <row r="76" spans="1:21">
      <c r="A76" s="166">
        <v>43388.433333333334</v>
      </c>
      <c r="B76" s="165" t="s">
        <v>6</v>
      </c>
      <c r="C76" s="165">
        <v>183.42</v>
      </c>
      <c r="D76" s="165">
        <v>6.35</v>
      </c>
      <c r="E76" s="165">
        <v>1209.82</v>
      </c>
      <c r="F76" s="165">
        <v>8.17</v>
      </c>
      <c r="G76" s="165">
        <v>21.72</v>
      </c>
      <c r="H76" s="165">
        <v>19.350000000000001</v>
      </c>
      <c r="I76" s="165">
        <v>8.2799999999999994</v>
      </c>
      <c r="J76" s="165">
        <v>35.15</v>
      </c>
      <c r="K76" s="165">
        <v>32.47</v>
      </c>
      <c r="L76" s="165">
        <v>18.79</v>
      </c>
      <c r="M76" s="165">
        <v>15.33</v>
      </c>
      <c r="N76" s="165">
        <v>0</v>
      </c>
      <c r="O76" s="165">
        <v>0</v>
      </c>
      <c r="P76" s="165">
        <v>13699</v>
      </c>
      <c r="Q76" s="165">
        <v>78</v>
      </c>
      <c r="R76" s="165">
        <v>-33</v>
      </c>
      <c r="S76" s="165">
        <v>28.5</v>
      </c>
      <c r="T76" s="165">
        <v>4.1239999999999997</v>
      </c>
      <c r="U76" s="165">
        <v>-1</v>
      </c>
    </row>
    <row r="77" spans="1:21">
      <c r="A77" s="166">
        <v>43388.433333333334</v>
      </c>
      <c r="B77" s="165" t="s">
        <v>6</v>
      </c>
      <c r="C77" s="165">
        <v>184.23</v>
      </c>
      <c r="D77" s="165">
        <v>6.37</v>
      </c>
      <c r="E77" s="165">
        <v>1208.8499999999999</v>
      </c>
      <c r="F77" s="165">
        <v>10.89</v>
      </c>
      <c r="G77" s="165">
        <v>26.76</v>
      </c>
      <c r="H77" s="165">
        <v>7.45</v>
      </c>
      <c r="I77" s="165">
        <v>0</v>
      </c>
      <c r="J77" s="165">
        <v>42.94</v>
      </c>
      <c r="K77" s="165">
        <v>35.33</v>
      </c>
      <c r="L77" s="165">
        <v>43.48</v>
      </c>
      <c r="M77" s="165">
        <v>31.25</v>
      </c>
      <c r="N77" s="165">
        <v>0</v>
      </c>
      <c r="O77" s="165">
        <v>0</v>
      </c>
      <c r="P77" s="165">
        <v>14012</v>
      </c>
      <c r="Q77" s="165">
        <v>78</v>
      </c>
      <c r="R77" s="165">
        <v>-33</v>
      </c>
      <c r="S77" s="165">
        <v>28.5</v>
      </c>
      <c r="T77" s="165">
        <v>4.1239999999999997</v>
      </c>
      <c r="U77" s="165">
        <v>-1</v>
      </c>
    </row>
    <row r="78" spans="1:21">
      <c r="A78" s="166">
        <v>43388.433333333334</v>
      </c>
      <c r="B78" s="165" t="s">
        <v>6</v>
      </c>
      <c r="C78" s="165">
        <v>184.29</v>
      </c>
      <c r="D78" s="165">
        <v>6.38</v>
      </c>
      <c r="E78" s="165">
        <v>1208.71</v>
      </c>
      <c r="F78" s="165">
        <v>8.74</v>
      </c>
      <c r="G78" s="165">
        <v>22.01</v>
      </c>
      <c r="H78" s="165">
        <v>12.66</v>
      </c>
      <c r="I78" s="165">
        <v>0.63</v>
      </c>
      <c r="J78" s="165">
        <v>34.380000000000003</v>
      </c>
      <c r="K78" s="165">
        <v>24.49</v>
      </c>
      <c r="L78" s="165">
        <v>32.909999999999997</v>
      </c>
      <c r="M78" s="165">
        <v>27.59</v>
      </c>
      <c r="N78" s="165">
        <v>0</v>
      </c>
      <c r="O78" s="165">
        <v>0</v>
      </c>
      <c r="P78" s="165">
        <v>14013</v>
      </c>
      <c r="Q78" s="165">
        <v>78</v>
      </c>
      <c r="R78" s="165">
        <v>137</v>
      </c>
      <c r="S78" s="165">
        <v>28.5</v>
      </c>
      <c r="T78" s="165">
        <v>4.1239999999999997</v>
      </c>
      <c r="U78" s="165">
        <v>-1</v>
      </c>
    </row>
    <row r="79" spans="1:21">
      <c r="A79" s="166">
        <v>43388.433333333334</v>
      </c>
      <c r="B79" s="165" t="s">
        <v>6</v>
      </c>
      <c r="C79" s="165">
        <v>184.33</v>
      </c>
      <c r="D79" s="165">
        <v>6.38</v>
      </c>
      <c r="E79" s="165">
        <v>1208.3499999999999</v>
      </c>
      <c r="F79" s="165">
        <v>8.68</v>
      </c>
      <c r="G79" s="165">
        <v>21.59</v>
      </c>
      <c r="H79" s="165">
        <v>7.45</v>
      </c>
      <c r="I79" s="165">
        <v>0</v>
      </c>
      <c r="J79" s="165">
        <v>38.729999999999997</v>
      </c>
      <c r="K79" s="165">
        <v>31.94</v>
      </c>
      <c r="L79" s="165">
        <v>24.5</v>
      </c>
      <c r="M79" s="165">
        <v>27.1</v>
      </c>
      <c r="N79" s="165">
        <v>0</v>
      </c>
      <c r="O79" s="165">
        <v>0</v>
      </c>
      <c r="P79" s="165">
        <v>14013</v>
      </c>
      <c r="Q79" s="165">
        <v>78</v>
      </c>
      <c r="R79" s="165">
        <v>-33</v>
      </c>
      <c r="S79" s="165">
        <v>28.5</v>
      </c>
      <c r="T79" s="165">
        <v>4.1239999999999997</v>
      </c>
      <c r="U79" s="165">
        <v>-1</v>
      </c>
    </row>
    <row r="80" spans="1:21">
      <c r="A80" s="166">
        <v>43388.433333333334</v>
      </c>
      <c r="B80" s="165" t="s">
        <v>6</v>
      </c>
      <c r="C80" s="165">
        <v>185.32</v>
      </c>
      <c r="D80" s="165">
        <v>6.41</v>
      </c>
      <c r="E80" s="165">
        <v>1207.48</v>
      </c>
      <c r="F80" s="165">
        <v>11.23</v>
      </c>
      <c r="G80" s="165">
        <v>25.45</v>
      </c>
      <c r="H80" s="165">
        <v>8.75</v>
      </c>
      <c r="I80" s="165">
        <v>1.26</v>
      </c>
      <c r="J80" s="165">
        <v>48.52</v>
      </c>
      <c r="K80" s="165">
        <v>34.97</v>
      </c>
      <c r="L80" s="165">
        <v>32.67</v>
      </c>
      <c r="M80" s="165">
        <v>26.62</v>
      </c>
      <c r="N80" s="165">
        <v>0</v>
      </c>
      <c r="O80" s="165">
        <v>0</v>
      </c>
      <c r="P80" s="165">
        <v>14293</v>
      </c>
      <c r="Q80" s="165">
        <v>78</v>
      </c>
      <c r="R80" s="165">
        <v>-33</v>
      </c>
      <c r="S80" s="165">
        <v>28.5</v>
      </c>
      <c r="T80" s="165">
        <v>4.1239999999999997</v>
      </c>
      <c r="U80" s="165">
        <v>-1</v>
      </c>
    </row>
    <row r="81" spans="1:21">
      <c r="A81" s="166">
        <v>43388.433333333334</v>
      </c>
      <c r="B81" s="165" t="s">
        <v>6</v>
      </c>
      <c r="C81" s="165">
        <v>185.43</v>
      </c>
      <c r="D81" s="165">
        <v>6.42</v>
      </c>
      <c r="E81" s="165">
        <v>1207.1300000000001</v>
      </c>
      <c r="F81" s="165">
        <v>8.19</v>
      </c>
      <c r="G81" s="165">
        <v>22.34</v>
      </c>
      <c r="H81" s="165">
        <v>16.77</v>
      </c>
      <c r="I81" s="165">
        <v>9.3800000000000008</v>
      </c>
      <c r="J81" s="165">
        <v>37.35</v>
      </c>
      <c r="K81" s="165">
        <v>21.23</v>
      </c>
      <c r="L81" s="165">
        <v>24.36</v>
      </c>
      <c r="M81" s="165">
        <v>24.2</v>
      </c>
      <c r="N81" s="165">
        <v>0</v>
      </c>
      <c r="O81" s="165">
        <v>0</v>
      </c>
      <c r="P81" s="165">
        <v>14294</v>
      </c>
      <c r="Q81" s="165">
        <v>78</v>
      </c>
      <c r="R81" s="165">
        <v>9</v>
      </c>
      <c r="S81" s="165">
        <v>28.5</v>
      </c>
      <c r="T81" s="165">
        <v>4.1239999999999997</v>
      </c>
      <c r="U81" s="165">
        <v>-1</v>
      </c>
    </row>
    <row r="82" spans="1:21">
      <c r="A82" s="166">
        <v>43388.433333333334</v>
      </c>
      <c r="B82" s="165" t="s">
        <v>6</v>
      </c>
      <c r="C82" s="165">
        <v>185.5</v>
      </c>
      <c r="D82" s="165">
        <v>6.42</v>
      </c>
      <c r="E82" s="165">
        <v>1206.6400000000001</v>
      </c>
      <c r="F82" s="165">
        <v>8.6199999999999992</v>
      </c>
      <c r="G82" s="165">
        <v>23.81</v>
      </c>
      <c r="H82" s="165">
        <v>17.420000000000002</v>
      </c>
      <c r="I82" s="165">
        <v>0</v>
      </c>
      <c r="J82" s="165">
        <v>42.11</v>
      </c>
      <c r="K82" s="165">
        <v>32.409999999999997</v>
      </c>
      <c r="L82" s="165">
        <v>26.45</v>
      </c>
      <c r="M82" s="165">
        <v>23.29</v>
      </c>
      <c r="N82" s="165">
        <v>0</v>
      </c>
      <c r="O82" s="165">
        <v>0</v>
      </c>
      <c r="P82" s="165">
        <v>14294</v>
      </c>
      <c r="Q82" s="165">
        <v>78</v>
      </c>
      <c r="R82" s="165">
        <v>-119</v>
      </c>
      <c r="S82" s="165">
        <v>28.5</v>
      </c>
      <c r="T82" s="165">
        <v>4.1239999999999997</v>
      </c>
      <c r="U82" s="165">
        <v>-1</v>
      </c>
    </row>
    <row r="83" spans="1:21">
      <c r="A83" s="166">
        <v>43388.433333333334</v>
      </c>
      <c r="B83" s="165" t="s">
        <v>6</v>
      </c>
      <c r="C83" s="165">
        <v>185.54</v>
      </c>
      <c r="D83" s="165">
        <v>6.42</v>
      </c>
      <c r="E83" s="165">
        <v>1207.1300000000001</v>
      </c>
      <c r="F83" s="165">
        <v>12.42</v>
      </c>
      <c r="G83" s="165">
        <v>27.63</v>
      </c>
      <c r="H83" s="165">
        <v>10.07</v>
      </c>
      <c r="I83" s="165">
        <v>12.84</v>
      </c>
      <c r="J83" s="165">
        <v>38.71</v>
      </c>
      <c r="K83" s="165">
        <v>40.67</v>
      </c>
      <c r="L83" s="165">
        <v>34.69</v>
      </c>
      <c r="M83" s="165">
        <v>28.28</v>
      </c>
      <c r="N83" s="165">
        <v>0</v>
      </c>
      <c r="O83" s="165">
        <v>0</v>
      </c>
      <c r="P83" s="165">
        <v>14581</v>
      </c>
      <c r="Q83" s="165">
        <v>78</v>
      </c>
      <c r="R83" s="165">
        <v>95</v>
      </c>
      <c r="S83" s="165">
        <v>28.5</v>
      </c>
      <c r="T83" s="165">
        <v>4.1239999999999997</v>
      </c>
      <c r="U83" s="165">
        <v>-1</v>
      </c>
    </row>
    <row r="84" spans="1:21">
      <c r="A84" s="166">
        <v>43388.433333333334</v>
      </c>
      <c r="B84" s="165" t="s">
        <v>6</v>
      </c>
      <c r="C84" s="165">
        <v>185.56</v>
      </c>
      <c r="D84" s="165">
        <v>6.42</v>
      </c>
      <c r="E84" s="165">
        <v>1206.8</v>
      </c>
      <c r="F84" s="165">
        <v>8.6999999999999993</v>
      </c>
      <c r="G84" s="165">
        <v>23.75</v>
      </c>
      <c r="H84" s="165">
        <v>13.92</v>
      </c>
      <c r="I84" s="165">
        <v>0</v>
      </c>
      <c r="J84" s="165">
        <v>38.950000000000003</v>
      </c>
      <c r="K84" s="165">
        <v>25.52</v>
      </c>
      <c r="L84" s="165">
        <v>31.65</v>
      </c>
      <c r="M84" s="165">
        <v>31.79</v>
      </c>
      <c r="N84" s="165">
        <v>0</v>
      </c>
      <c r="O84" s="165">
        <v>0</v>
      </c>
      <c r="P84" s="165">
        <v>14581</v>
      </c>
      <c r="Q84" s="165">
        <v>78</v>
      </c>
      <c r="R84" s="165">
        <v>-33</v>
      </c>
      <c r="S84" s="165">
        <v>28.5</v>
      </c>
      <c r="T84" s="165">
        <v>4.1239999999999997</v>
      </c>
      <c r="U84" s="165">
        <v>-1</v>
      </c>
    </row>
    <row r="85" spans="1:21">
      <c r="A85" s="166">
        <v>43388.433333333334</v>
      </c>
      <c r="B85" s="165" t="s">
        <v>6</v>
      </c>
      <c r="C85" s="165">
        <v>185.59</v>
      </c>
      <c r="D85" s="165">
        <v>6.42</v>
      </c>
      <c r="E85" s="165">
        <v>1206.54</v>
      </c>
      <c r="F85" s="165">
        <v>8.69</v>
      </c>
      <c r="G85" s="165">
        <v>22.93</v>
      </c>
      <c r="H85" s="165">
        <v>10</v>
      </c>
      <c r="I85" s="165">
        <v>0</v>
      </c>
      <c r="J85" s="165">
        <v>46.82</v>
      </c>
      <c r="K85" s="165">
        <v>32.69</v>
      </c>
      <c r="L85" s="165">
        <v>20.92</v>
      </c>
      <c r="M85" s="165">
        <v>25.66</v>
      </c>
      <c r="N85" s="165">
        <v>0</v>
      </c>
      <c r="O85" s="165">
        <v>0</v>
      </c>
      <c r="P85" s="165">
        <v>14582</v>
      </c>
      <c r="Q85" s="165">
        <v>78</v>
      </c>
      <c r="R85" s="165">
        <v>-33</v>
      </c>
      <c r="S85" s="165">
        <v>28.5</v>
      </c>
      <c r="T85" s="165">
        <v>4.1239999999999997</v>
      </c>
      <c r="U85" s="165">
        <v>-1</v>
      </c>
    </row>
    <row r="86" spans="1:21">
      <c r="A86" s="166">
        <v>43388.433333333334</v>
      </c>
      <c r="B86" s="165" t="s">
        <v>6</v>
      </c>
      <c r="C86" s="165">
        <v>183.38</v>
      </c>
      <c r="D86" s="165">
        <v>6.34</v>
      </c>
      <c r="E86" s="165">
        <v>1212.8399999999999</v>
      </c>
      <c r="F86" s="165">
        <v>10.050000000000001</v>
      </c>
      <c r="G86" s="165">
        <v>25.97</v>
      </c>
      <c r="H86" s="165">
        <v>8.14</v>
      </c>
      <c r="I86" s="165">
        <v>6.51</v>
      </c>
      <c r="J86" s="165">
        <v>43.02</v>
      </c>
      <c r="K86" s="165">
        <v>36.31</v>
      </c>
      <c r="L86" s="165">
        <v>27.78</v>
      </c>
      <c r="M86" s="165">
        <v>34.19</v>
      </c>
      <c r="N86" s="165">
        <v>0</v>
      </c>
      <c r="O86" s="165">
        <v>0</v>
      </c>
      <c r="P86" s="165">
        <v>14818</v>
      </c>
      <c r="Q86" s="165">
        <v>78</v>
      </c>
      <c r="R86" s="165">
        <v>9</v>
      </c>
      <c r="S86" s="165">
        <v>28.5</v>
      </c>
      <c r="T86" s="165">
        <v>4.1239999999999997</v>
      </c>
      <c r="U86" s="165">
        <v>-1</v>
      </c>
    </row>
    <row r="87" spans="1:21">
      <c r="A87" s="166">
        <v>43388.433333333334</v>
      </c>
      <c r="B87" s="165" t="s">
        <v>6</v>
      </c>
      <c r="C87" s="165">
        <v>183.66</v>
      </c>
      <c r="D87" s="165">
        <v>6.35</v>
      </c>
      <c r="E87" s="165">
        <v>1212.72</v>
      </c>
      <c r="F87" s="165">
        <v>11.63</v>
      </c>
      <c r="G87" s="165">
        <v>27.1</v>
      </c>
      <c r="H87" s="165">
        <v>3.64</v>
      </c>
      <c r="I87" s="165">
        <v>0</v>
      </c>
      <c r="J87" s="165">
        <v>45.09</v>
      </c>
      <c r="K87" s="165">
        <v>41.51</v>
      </c>
      <c r="L87" s="165">
        <v>35.85</v>
      </c>
      <c r="M87" s="165">
        <v>36.53</v>
      </c>
      <c r="N87" s="165">
        <v>0</v>
      </c>
      <c r="O87" s="165">
        <v>0</v>
      </c>
      <c r="P87" s="165">
        <v>15151</v>
      </c>
      <c r="Q87" s="165">
        <v>78</v>
      </c>
      <c r="R87" s="165">
        <v>-76</v>
      </c>
      <c r="S87" s="165">
        <v>28.5</v>
      </c>
      <c r="T87" s="165">
        <v>4.1239999999999997</v>
      </c>
      <c r="U87" s="165">
        <v>-1</v>
      </c>
    </row>
    <row r="88" spans="1:21">
      <c r="A88" s="166">
        <v>43388.433333333334</v>
      </c>
      <c r="B88" s="165" t="s">
        <v>6</v>
      </c>
      <c r="C88" s="165">
        <v>183.71</v>
      </c>
      <c r="D88" s="165">
        <v>6.36</v>
      </c>
      <c r="E88" s="165">
        <v>1212.8399999999999</v>
      </c>
      <c r="F88" s="165">
        <v>8.68</v>
      </c>
      <c r="G88" s="165">
        <v>24.34</v>
      </c>
      <c r="H88" s="165">
        <v>13.38</v>
      </c>
      <c r="I88" s="165">
        <v>0</v>
      </c>
      <c r="J88" s="165">
        <v>36.21</v>
      </c>
      <c r="K88" s="165">
        <v>30.46</v>
      </c>
      <c r="L88" s="165">
        <v>33.33</v>
      </c>
      <c r="M88" s="165">
        <v>32.43</v>
      </c>
      <c r="N88" s="165">
        <v>0</v>
      </c>
      <c r="O88" s="165">
        <v>0</v>
      </c>
      <c r="P88" s="165">
        <v>15151</v>
      </c>
      <c r="Q88" s="165">
        <v>78</v>
      </c>
      <c r="R88" s="165">
        <v>-119</v>
      </c>
      <c r="S88" s="165">
        <v>28.5</v>
      </c>
      <c r="T88" s="165">
        <v>4.1239999999999997</v>
      </c>
      <c r="U88" s="165">
        <v>-1</v>
      </c>
    </row>
    <row r="89" spans="1:21">
      <c r="A89" s="166">
        <v>43388.433333333334</v>
      </c>
      <c r="B89" s="165" t="s">
        <v>6</v>
      </c>
      <c r="C89" s="165">
        <v>184.41</v>
      </c>
      <c r="D89" s="165">
        <v>6.38</v>
      </c>
      <c r="E89" s="165">
        <v>1212</v>
      </c>
      <c r="F89" s="165">
        <v>10.01</v>
      </c>
      <c r="G89" s="165">
        <v>25.37</v>
      </c>
      <c r="H89" s="165">
        <v>1.78</v>
      </c>
      <c r="I89" s="165">
        <v>0</v>
      </c>
      <c r="J89" s="165">
        <v>41.38</v>
      </c>
      <c r="K89" s="165">
        <v>36.200000000000003</v>
      </c>
      <c r="L89" s="165">
        <v>38.24</v>
      </c>
      <c r="M89" s="165">
        <v>34.76</v>
      </c>
      <c r="N89" s="165">
        <v>0</v>
      </c>
      <c r="O89" s="165">
        <v>0</v>
      </c>
      <c r="P89" s="165">
        <v>15354</v>
      </c>
      <c r="Q89" s="165">
        <v>78</v>
      </c>
      <c r="R89" s="165">
        <v>9</v>
      </c>
      <c r="S89" s="165">
        <v>28.5</v>
      </c>
      <c r="T89" s="165">
        <v>4.1239999999999997</v>
      </c>
      <c r="U89" s="165">
        <v>-1</v>
      </c>
    </row>
    <row r="90" spans="1:21">
      <c r="A90" s="166">
        <v>43388.433333333334</v>
      </c>
      <c r="B90" s="165" t="s">
        <v>6</v>
      </c>
      <c r="C90" s="165">
        <v>184.58</v>
      </c>
      <c r="D90" s="165">
        <v>6.39</v>
      </c>
      <c r="E90" s="165">
        <v>1211.6400000000001</v>
      </c>
      <c r="F90" s="165">
        <v>9.51</v>
      </c>
      <c r="G90" s="165">
        <v>24.32</v>
      </c>
      <c r="H90" s="165">
        <v>16.23</v>
      </c>
      <c r="I90" s="165">
        <v>0</v>
      </c>
      <c r="J90" s="165">
        <v>40.49</v>
      </c>
      <c r="K90" s="165">
        <v>27.14</v>
      </c>
      <c r="L90" s="165">
        <v>30.32</v>
      </c>
      <c r="M90" s="165">
        <v>31.21</v>
      </c>
      <c r="N90" s="165">
        <v>0</v>
      </c>
      <c r="O90" s="165">
        <v>0</v>
      </c>
      <c r="P90" s="165">
        <v>15439</v>
      </c>
      <c r="Q90" s="165">
        <v>78</v>
      </c>
      <c r="R90" s="165">
        <v>-76</v>
      </c>
      <c r="S90" s="165">
        <v>28.5</v>
      </c>
      <c r="T90" s="165">
        <v>4.1239999999999997</v>
      </c>
      <c r="U90" s="165">
        <v>-1</v>
      </c>
    </row>
    <row r="91" spans="1:21">
      <c r="A91" s="166">
        <v>43388.433333333334</v>
      </c>
      <c r="B91" s="165" t="s">
        <v>6</v>
      </c>
      <c r="C91" s="165">
        <v>184.62</v>
      </c>
      <c r="D91" s="165">
        <v>6.39</v>
      </c>
      <c r="E91" s="165">
        <v>1214.07</v>
      </c>
      <c r="F91" s="165">
        <v>8.16</v>
      </c>
      <c r="G91" s="165">
        <v>22.67</v>
      </c>
      <c r="H91" s="165">
        <v>16.13</v>
      </c>
      <c r="I91" s="165">
        <v>11.88</v>
      </c>
      <c r="J91" s="165">
        <v>32.94</v>
      </c>
      <c r="K91" s="165">
        <v>22.97</v>
      </c>
      <c r="L91" s="165">
        <v>21.33</v>
      </c>
      <c r="M91" s="165">
        <v>29.81</v>
      </c>
      <c r="N91" s="165">
        <v>0</v>
      </c>
      <c r="O91" s="165">
        <v>0</v>
      </c>
      <c r="P91" s="165">
        <v>15440</v>
      </c>
      <c r="Q91" s="165">
        <v>78</v>
      </c>
      <c r="R91" s="165">
        <v>-33</v>
      </c>
      <c r="S91" s="165">
        <v>28.5</v>
      </c>
      <c r="T91" s="165">
        <v>4.1239999999999997</v>
      </c>
      <c r="U91" s="165">
        <v>-1</v>
      </c>
    </row>
    <row r="92" spans="1:21">
      <c r="A92" s="166">
        <v>43388.433333333334</v>
      </c>
      <c r="B92" s="165" t="s">
        <v>6</v>
      </c>
      <c r="C92" s="165">
        <v>184.95</v>
      </c>
      <c r="D92" s="165">
        <v>6.4</v>
      </c>
      <c r="E92" s="165">
        <v>1213.23</v>
      </c>
      <c r="F92" s="165">
        <v>9.66</v>
      </c>
      <c r="G92" s="165">
        <v>25.21</v>
      </c>
      <c r="H92" s="165">
        <v>11.25</v>
      </c>
      <c r="I92" s="165">
        <v>0</v>
      </c>
      <c r="J92" s="165">
        <v>43.89</v>
      </c>
      <c r="K92" s="165">
        <v>35.369999999999997</v>
      </c>
      <c r="L92" s="165">
        <v>29.49</v>
      </c>
      <c r="M92" s="165">
        <v>30.41</v>
      </c>
      <c r="N92" s="165">
        <v>0</v>
      </c>
      <c r="O92" s="165">
        <v>0</v>
      </c>
      <c r="P92" s="165">
        <v>15520</v>
      </c>
      <c r="Q92" s="165">
        <v>78</v>
      </c>
      <c r="R92" s="165">
        <v>9</v>
      </c>
      <c r="S92" s="165">
        <v>28.5</v>
      </c>
      <c r="T92" s="165">
        <v>4.1239999999999997</v>
      </c>
      <c r="U92" s="165">
        <v>-1</v>
      </c>
    </row>
    <row r="93" spans="1:21">
      <c r="A93" s="166">
        <v>43388.433333333334</v>
      </c>
      <c r="B93" s="165" t="s">
        <v>6</v>
      </c>
      <c r="C93" s="165">
        <v>185.7</v>
      </c>
      <c r="D93" s="165">
        <v>6.42</v>
      </c>
      <c r="E93" s="165">
        <v>1213.08</v>
      </c>
      <c r="F93" s="165">
        <v>10.16</v>
      </c>
      <c r="G93" s="165">
        <v>24.08</v>
      </c>
      <c r="H93" s="165">
        <v>11.88</v>
      </c>
      <c r="I93" s="165">
        <v>0</v>
      </c>
      <c r="J93" s="165">
        <v>38.1</v>
      </c>
      <c r="K93" s="165">
        <v>29.05</v>
      </c>
      <c r="L93" s="165">
        <v>36.479999999999997</v>
      </c>
      <c r="M93" s="165">
        <v>28.93</v>
      </c>
      <c r="N93" s="165">
        <v>0</v>
      </c>
      <c r="O93" s="165">
        <v>0</v>
      </c>
      <c r="P93" s="165">
        <v>15702</v>
      </c>
      <c r="Q93" s="165">
        <v>78</v>
      </c>
      <c r="R93" s="165">
        <v>-76</v>
      </c>
      <c r="S93" s="165">
        <v>28.5</v>
      </c>
      <c r="T93" s="165">
        <v>4.1239999999999997</v>
      </c>
      <c r="U93" s="165">
        <v>-1</v>
      </c>
    </row>
    <row r="94" spans="1:21">
      <c r="A94" s="166">
        <v>43388.433333333334</v>
      </c>
      <c r="B94" s="165" t="s">
        <v>6</v>
      </c>
      <c r="C94" s="165">
        <v>185.77</v>
      </c>
      <c r="D94" s="165">
        <v>6.43</v>
      </c>
      <c r="E94" s="165">
        <v>1212.6300000000001</v>
      </c>
      <c r="F94" s="165">
        <v>8.69</v>
      </c>
      <c r="G94" s="165">
        <v>22.99</v>
      </c>
      <c r="H94" s="165">
        <v>8.1199999999999992</v>
      </c>
      <c r="I94" s="165">
        <v>0</v>
      </c>
      <c r="J94" s="165">
        <v>39.630000000000003</v>
      </c>
      <c r="K94" s="165">
        <v>30.41</v>
      </c>
      <c r="L94" s="165">
        <v>29.03</v>
      </c>
      <c r="M94" s="165">
        <v>31.21</v>
      </c>
      <c r="N94" s="165">
        <v>0</v>
      </c>
      <c r="O94" s="165">
        <v>0</v>
      </c>
      <c r="P94" s="165">
        <v>15703</v>
      </c>
      <c r="Q94" s="165">
        <v>78</v>
      </c>
      <c r="R94" s="165">
        <v>-119</v>
      </c>
      <c r="S94" s="165">
        <v>28.5</v>
      </c>
      <c r="T94" s="165">
        <v>4.1239999999999997</v>
      </c>
      <c r="U94" s="165">
        <v>-1</v>
      </c>
    </row>
    <row r="95" spans="1:21">
      <c r="A95" s="166">
        <v>43388.433333333334</v>
      </c>
      <c r="B95" s="165" t="s">
        <v>6</v>
      </c>
      <c r="C95" s="165">
        <v>185.64</v>
      </c>
      <c r="D95" s="165">
        <v>6.42</v>
      </c>
      <c r="E95" s="165">
        <v>1211.96</v>
      </c>
      <c r="F95" s="165">
        <v>12.3</v>
      </c>
      <c r="G95" s="165">
        <v>27.46</v>
      </c>
      <c r="H95" s="165">
        <v>10.43</v>
      </c>
      <c r="I95" s="165">
        <v>0</v>
      </c>
      <c r="J95" s="165">
        <v>46.51</v>
      </c>
      <c r="K95" s="165">
        <v>38.36</v>
      </c>
      <c r="L95" s="165">
        <v>32.28</v>
      </c>
      <c r="M95" s="165">
        <v>36.880000000000003</v>
      </c>
      <c r="N95" s="165">
        <v>0</v>
      </c>
      <c r="O95" s="165">
        <v>0</v>
      </c>
      <c r="P95" s="165">
        <v>16013</v>
      </c>
      <c r="Q95" s="165">
        <v>78</v>
      </c>
      <c r="R95" s="165">
        <v>52</v>
      </c>
      <c r="S95" s="165">
        <v>28.5</v>
      </c>
      <c r="T95" s="165">
        <v>4.1239999999999997</v>
      </c>
      <c r="U95" s="165">
        <v>-1</v>
      </c>
    </row>
    <row r="96" spans="1:21">
      <c r="A96" s="166">
        <v>43388.433333333334</v>
      </c>
      <c r="B96" s="165" t="s">
        <v>6</v>
      </c>
      <c r="C96" s="165">
        <v>185.67</v>
      </c>
      <c r="D96" s="165">
        <v>6.42</v>
      </c>
      <c r="E96" s="165">
        <v>1211.75</v>
      </c>
      <c r="F96" s="165">
        <v>8.14</v>
      </c>
      <c r="G96" s="165">
        <v>24.84</v>
      </c>
      <c r="H96" s="165">
        <v>13.84</v>
      </c>
      <c r="I96" s="165">
        <v>9.94</v>
      </c>
      <c r="J96" s="165">
        <v>43.29</v>
      </c>
      <c r="K96" s="165">
        <v>30.72</v>
      </c>
      <c r="L96" s="165">
        <v>23.84</v>
      </c>
      <c r="M96" s="165">
        <v>27.22</v>
      </c>
      <c r="N96" s="165">
        <v>0</v>
      </c>
      <c r="O96" s="165">
        <v>0</v>
      </c>
      <c r="P96" s="165">
        <v>16013</v>
      </c>
      <c r="Q96" s="165">
        <v>78</v>
      </c>
      <c r="R96" s="165">
        <v>-162</v>
      </c>
      <c r="S96" s="165">
        <v>28.5</v>
      </c>
      <c r="T96" s="165">
        <v>4.1239999999999997</v>
      </c>
      <c r="U96" s="165">
        <v>-1</v>
      </c>
    </row>
    <row r="97" spans="1:21">
      <c r="A97" s="166">
        <v>43388.433333333334</v>
      </c>
      <c r="B97" s="165" t="s">
        <v>6</v>
      </c>
      <c r="C97" s="165">
        <v>185.69</v>
      </c>
      <c r="D97" s="165">
        <v>6.42</v>
      </c>
      <c r="E97" s="165">
        <v>1211.3900000000001</v>
      </c>
      <c r="F97" s="165">
        <v>8.49</v>
      </c>
      <c r="G97" s="165">
        <v>22.51</v>
      </c>
      <c r="H97" s="165">
        <v>12.74</v>
      </c>
      <c r="I97" s="165">
        <v>0</v>
      </c>
      <c r="J97" s="165">
        <v>41.76</v>
      </c>
      <c r="K97" s="165">
        <v>21.99</v>
      </c>
      <c r="L97" s="165">
        <v>28.3</v>
      </c>
      <c r="M97" s="165">
        <v>28.48</v>
      </c>
      <c r="N97" s="165">
        <v>0</v>
      </c>
      <c r="O97" s="165">
        <v>0</v>
      </c>
      <c r="P97" s="165">
        <v>16014</v>
      </c>
      <c r="Q97" s="165">
        <v>78</v>
      </c>
      <c r="R97" s="165">
        <v>9</v>
      </c>
      <c r="S97" s="165">
        <v>28.5</v>
      </c>
      <c r="T97" s="165">
        <v>4.1239999999999997</v>
      </c>
      <c r="U97" s="165">
        <v>-1</v>
      </c>
    </row>
    <row r="98" spans="1:21">
      <c r="A98" s="166">
        <v>43388.433333333334</v>
      </c>
      <c r="B98" s="165" t="s">
        <v>6</v>
      </c>
      <c r="C98" s="165">
        <v>185.82</v>
      </c>
      <c r="D98" s="165">
        <v>6.43</v>
      </c>
      <c r="E98" s="165">
        <v>1212.3900000000001</v>
      </c>
      <c r="F98" s="165">
        <v>10.83</v>
      </c>
      <c r="G98" s="165">
        <v>26.05</v>
      </c>
      <c r="H98" s="165">
        <v>12.66</v>
      </c>
      <c r="I98" s="165">
        <v>0</v>
      </c>
      <c r="J98" s="165">
        <v>47.93</v>
      </c>
      <c r="K98" s="165">
        <v>33.799999999999997</v>
      </c>
      <c r="L98" s="165">
        <v>29.14</v>
      </c>
      <c r="M98" s="165">
        <v>32.47</v>
      </c>
      <c r="N98" s="165">
        <v>0</v>
      </c>
      <c r="O98" s="165">
        <v>0</v>
      </c>
      <c r="P98" s="165">
        <v>16318</v>
      </c>
      <c r="Q98" s="165">
        <v>78</v>
      </c>
      <c r="R98" s="165">
        <v>95</v>
      </c>
      <c r="S98" s="165">
        <v>28.5</v>
      </c>
      <c r="T98" s="165">
        <v>4.1239999999999997</v>
      </c>
      <c r="U98" s="165">
        <v>-1</v>
      </c>
    </row>
    <row r="99" spans="1:21">
      <c r="A99" s="166">
        <v>43388.433333333334</v>
      </c>
      <c r="B99" s="165" t="s">
        <v>6</v>
      </c>
      <c r="C99" s="165">
        <v>183.53</v>
      </c>
      <c r="D99" s="165">
        <v>6.35</v>
      </c>
      <c r="E99" s="165">
        <v>1212.4000000000001</v>
      </c>
      <c r="F99" s="165">
        <v>9.2899999999999991</v>
      </c>
      <c r="G99" s="165">
        <v>23.65</v>
      </c>
      <c r="H99" s="165">
        <v>8.86</v>
      </c>
      <c r="I99" s="165">
        <v>0</v>
      </c>
      <c r="J99" s="165">
        <v>45.09</v>
      </c>
      <c r="K99" s="165">
        <v>27.89</v>
      </c>
      <c r="L99" s="165">
        <v>18.95</v>
      </c>
      <c r="M99" s="165">
        <v>39.49</v>
      </c>
      <c r="N99" s="165">
        <v>0</v>
      </c>
      <c r="O99" s="165">
        <v>0</v>
      </c>
      <c r="P99" s="165">
        <v>16330</v>
      </c>
      <c r="Q99" s="165">
        <v>78</v>
      </c>
      <c r="R99" s="165">
        <v>-33</v>
      </c>
      <c r="S99" s="165">
        <v>28.5</v>
      </c>
      <c r="T99" s="165">
        <v>4.1239999999999997</v>
      </c>
      <c r="U99" s="165">
        <v>-1</v>
      </c>
    </row>
    <row r="100" spans="1:21">
      <c r="A100" s="166">
        <v>43388.433333333334</v>
      </c>
      <c r="B100" s="165" t="s">
        <v>6</v>
      </c>
      <c r="C100" s="165">
        <v>183.56</v>
      </c>
      <c r="D100" s="165">
        <v>6.35</v>
      </c>
      <c r="E100" s="165">
        <v>1212.03</v>
      </c>
      <c r="F100" s="165">
        <v>8.61</v>
      </c>
      <c r="G100" s="165">
        <v>23.59</v>
      </c>
      <c r="H100" s="165">
        <v>11.32</v>
      </c>
      <c r="I100" s="165">
        <v>0</v>
      </c>
      <c r="J100" s="165">
        <v>39.53</v>
      </c>
      <c r="K100" s="165">
        <v>28.77</v>
      </c>
      <c r="L100" s="165">
        <v>35.33</v>
      </c>
      <c r="M100" s="165">
        <v>26.45</v>
      </c>
      <c r="N100" s="165">
        <v>0</v>
      </c>
      <c r="O100" s="165">
        <v>0</v>
      </c>
      <c r="P100" s="165">
        <v>16331</v>
      </c>
      <c r="Q100" s="165">
        <v>78</v>
      </c>
      <c r="R100" s="165">
        <v>-119</v>
      </c>
      <c r="S100" s="165">
        <v>28.5</v>
      </c>
      <c r="T100" s="165">
        <v>4.1239999999999997</v>
      </c>
      <c r="U100" s="165">
        <v>-1</v>
      </c>
    </row>
    <row r="101" spans="1:21">
      <c r="A101" s="166">
        <v>43388.433333333334</v>
      </c>
      <c r="B101" s="165" t="s">
        <v>6</v>
      </c>
      <c r="C101" s="165">
        <v>183.61</v>
      </c>
      <c r="D101" s="165">
        <v>6.35</v>
      </c>
      <c r="E101" s="165">
        <v>1212.04</v>
      </c>
      <c r="F101" s="165">
        <v>8.1300000000000008</v>
      </c>
      <c r="G101" s="165">
        <v>21.98</v>
      </c>
      <c r="H101" s="165">
        <v>27.92</v>
      </c>
      <c r="I101" s="165">
        <v>9.0299999999999994</v>
      </c>
      <c r="J101" s="165">
        <v>32.700000000000003</v>
      </c>
      <c r="K101" s="165">
        <v>30.2</v>
      </c>
      <c r="L101" s="165">
        <v>16.78</v>
      </c>
      <c r="M101" s="165">
        <v>14.67</v>
      </c>
      <c r="N101" s="165">
        <v>0</v>
      </c>
      <c r="O101" s="165">
        <v>0</v>
      </c>
      <c r="P101" s="165">
        <v>16331</v>
      </c>
      <c r="Q101" s="165">
        <v>78</v>
      </c>
      <c r="R101" s="165">
        <v>9</v>
      </c>
      <c r="S101" s="165">
        <v>28.5</v>
      </c>
      <c r="T101" s="165">
        <v>4.1239999999999997</v>
      </c>
      <c r="U101" s="165">
        <v>-1</v>
      </c>
    </row>
    <row r="102" spans="1:21">
      <c r="A102" s="166">
        <v>43388.433333333334</v>
      </c>
      <c r="B102" s="165" t="s">
        <v>6</v>
      </c>
      <c r="C102" s="165">
        <v>183.67</v>
      </c>
      <c r="D102" s="165">
        <v>6.35</v>
      </c>
      <c r="E102" s="165">
        <v>1211.19</v>
      </c>
      <c r="F102" s="165">
        <v>8.9700000000000006</v>
      </c>
      <c r="G102" s="165">
        <v>23.32</v>
      </c>
      <c r="H102" s="165">
        <v>20.67</v>
      </c>
      <c r="I102" s="165">
        <v>0</v>
      </c>
      <c r="J102" s="165">
        <v>35.22</v>
      </c>
      <c r="K102" s="165">
        <v>30.07</v>
      </c>
      <c r="L102" s="165">
        <v>28.17</v>
      </c>
      <c r="M102" s="165">
        <v>26.03</v>
      </c>
      <c r="N102" s="165">
        <v>0</v>
      </c>
      <c r="O102" s="165">
        <v>0</v>
      </c>
      <c r="P102" s="165">
        <v>16332</v>
      </c>
      <c r="Q102" s="165">
        <v>78</v>
      </c>
      <c r="R102" s="165">
        <v>-119</v>
      </c>
      <c r="S102" s="165">
        <v>28.5</v>
      </c>
      <c r="T102" s="165">
        <v>4.1239999999999997</v>
      </c>
      <c r="U102" s="165">
        <v>-1</v>
      </c>
    </row>
    <row r="103" spans="1:21">
      <c r="A103" s="166">
        <v>43388.433333333334</v>
      </c>
      <c r="B103" s="165" t="s">
        <v>6</v>
      </c>
      <c r="C103" s="165">
        <v>184.03</v>
      </c>
      <c r="D103" s="165">
        <v>6.37</v>
      </c>
      <c r="E103" s="165">
        <v>1210.5899999999999</v>
      </c>
      <c r="F103" s="165">
        <v>10.77</v>
      </c>
      <c r="G103" s="165">
        <v>24.92</v>
      </c>
      <c r="H103" s="165">
        <v>5.45</v>
      </c>
      <c r="I103" s="165">
        <v>0</v>
      </c>
      <c r="J103" s="165">
        <v>45.51</v>
      </c>
      <c r="K103" s="165">
        <v>30.92</v>
      </c>
      <c r="L103" s="165">
        <v>32.26</v>
      </c>
      <c r="M103" s="165">
        <v>35</v>
      </c>
      <c r="N103" s="165">
        <v>0</v>
      </c>
      <c r="O103" s="165">
        <v>0</v>
      </c>
      <c r="P103" s="165">
        <v>16594</v>
      </c>
      <c r="Q103" s="165">
        <v>78</v>
      </c>
      <c r="R103" s="165">
        <v>-33</v>
      </c>
      <c r="S103" s="165">
        <v>28.5</v>
      </c>
      <c r="T103" s="165">
        <v>4.1239999999999997</v>
      </c>
      <c r="U103" s="165">
        <v>-1</v>
      </c>
    </row>
    <row r="104" spans="1:21">
      <c r="A104" s="166">
        <v>43388.433333333334</v>
      </c>
      <c r="B104" s="165" t="s">
        <v>6</v>
      </c>
      <c r="C104" s="165">
        <v>184.09</v>
      </c>
      <c r="D104" s="165">
        <v>6.37</v>
      </c>
      <c r="E104" s="165">
        <v>1209.74</v>
      </c>
      <c r="F104" s="165">
        <v>8.64</v>
      </c>
      <c r="G104" s="165">
        <v>28.19</v>
      </c>
      <c r="H104" s="165">
        <v>22.44</v>
      </c>
      <c r="I104" s="165">
        <v>7.74</v>
      </c>
      <c r="J104" s="165">
        <v>46.47</v>
      </c>
      <c r="K104" s="165">
        <v>34.04</v>
      </c>
      <c r="L104" s="165">
        <v>30.52</v>
      </c>
      <c r="M104" s="165">
        <v>26.67</v>
      </c>
      <c r="N104" s="165">
        <v>0</v>
      </c>
      <c r="O104" s="165">
        <v>0</v>
      </c>
      <c r="P104" s="165">
        <v>16594</v>
      </c>
      <c r="Q104" s="165">
        <v>78</v>
      </c>
      <c r="R104" s="165">
        <v>9</v>
      </c>
      <c r="S104" s="165">
        <v>28.5</v>
      </c>
      <c r="T104" s="165">
        <v>4.1239999999999997</v>
      </c>
      <c r="U104" s="165">
        <v>-1</v>
      </c>
    </row>
    <row r="105" spans="1:21">
      <c r="A105" s="166">
        <v>43388.433333333334</v>
      </c>
      <c r="B105" s="165" t="s">
        <v>6</v>
      </c>
      <c r="C105" s="165">
        <v>184.94</v>
      </c>
      <c r="D105" s="165">
        <v>6.4</v>
      </c>
      <c r="E105" s="165">
        <v>1208.75</v>
      </c>
      <c r="F105" s="165">
        <v>10.95</v>
      </c>
      <c r="G105" s="165">
        <v>26.74</v>
      </c>
      <c r="H105" s="165">
        <v>18.87</v>
      </c>
      <c r="I105" s="165">
        <v>0</v>
      </c>
      <c r="J105" s="165">
        <v>38.950000000000003</v>
      </c>
      <c r="K105" s="165">
        <v>32.21</v>
      </c>
      <c r="L105" s="165">
        <v>34.19</v>
      </c>
      <c r="M105" s="165">
        <v>36.36</v>
      </c>
      <c r="N105" s="165">
        <v>0</v>
      </c>
      <c r="O105" s="165">
        <v>0</v>
      </c>
      <c r="P105" s="165">
        <v>16842</v>
      </c>
      <c r="Q105" s="165">
        <v>78</v>
      </c>
      <c r="R105" s="165">
        <v>-33</v>
      </c>
      <c r="S105" s="165">
        <v>28.5</v>
      </c>
      <c r="T105" s="165">
        <v>4.1239999999999997</v>
      </c>
      <c r="U105" s="165">
        <v>-1</v>
      </c>
    </row>
    <row r="106" spans="1:21">
      <c r="A106" s="166">
        <v>43388.433333333334</v>
      </c>
      <c r="B106" s="165" t="s">
        <v>6</v>
      </c>
      <c r="C106" s="165">
        <v>184.99</v>
      </c>
      <c r="D106" s="165">
        <v>6.4</v>
      </c>
      <c r="E106" s="165">
        <v>1208.5</v>
      </c>
      <c r="F106" s="165">
        <v>8.0299999999999994</v>
      </c>
      <c r="G106" s="165">
        <v>22.26</v>
      </c>
      <c r="H106" s="165">
        <v>28.48</v>
      </c>
      <c r="I106" s="165">
        <v>8.92</v>
      </c>
      <c r="J106" s="165">
        <v>34.340000000000003</v>
      </c>
      <c r="K106" s="165">
        <v>23.13</v>
      </c>
      <c r="L106" s="165">
        <v>21.19</v>
      </c>
      <c r="M106" s="165">
        <v>16.2</v>
      </c>
      <c r="N106" s="165">
        <v>0</v>
      </c>
      <c r="O106" s="165">
        <v>0</v>
      </c>
      <c r="P106" s="165">
        <v>16843</v>
      </c>
      <c r="Q106" s="165">
        <v>78</v>
      </c>
      <c r="R106" s="165">
        <v>-33</v>
      </c>
      <c r="S106" s="165">
        <v>28.5</v>
      </c>
      <c r="T106" s="165">
        <v>4.1239999999999997</v>
      </c>
      <c r="U106" s="165">
        <v>-1</v>
      </c>
    </row>
    <row r="107" spans="1:21">
      <c r="A107" s="166">
        <v>43388.433333333334</v>
      </c>
      <c r="B107" s="165" t="s">
        <v>6</v>
      </c>
      <c r="C107" s="165">
        <v>185.04</v>
      </c>
      <c r="D107" s="165">
        <v>6.4</v>
      </c>
      <c r="E107" s="165">
        <v>1208.02</v>
      </c>
      <c r="F107" s="165">
        <v>8.68</v>
      </c>
      <c r="G107" s="165">
        <v>23.41</v>
      </c>
      <c r="H107" s="165">
        <v>20.53</v>
      </c>
      <c r="I107" s="165">
        <v>0</v>
      </c>
      <c r="J107" s="165">
        <v>35.58</v>
      </c>
      <c r="K107" s="165">
        <v>33.799999999999997</v>
      </c>
      <c r="L107" s="165">
        <v>28</v>
      </c>
      <c r="M107" s="165">
        <v>22.52</v>
      </c>
      <c r="N107" s="165">
        <v>0</v>
      </c>
      <c r="O107" s="165">
        <v>0</v>
      </c>
      <c r="P107" s="165">
        <v>16844</v>
      </c>
      <c r="Q107" s="165">
        <v>78</v>
      </c>
      <c r="R107" s="165">
        <v>-76</v>
      </c>
      <c r="S107" s="165">
        <v>28.5</v>
      </c>
      <c r="T107" s="165">
        <v>4.1239999999999997</v>
      </c>
      <c r="U107" s="165">
        <v>-1</v>
      </c>
    </row>
    <row r="108" spans="1:21">
      <c r="A108" s="166">
        <v>43388.433333333334</v>
      </c>
      <c r="B108" s="165" t="s">
        <v>6</v>
      </c>
      <c r="C108" s="165">
        <v>185.11</v>
      </c>
      <c r="D108" s="165">
        <v>6.4</v>
      </c>
      <c r="E108" s="165">
        <v>1207.6600000000001</v>
      </c>
      <c r="F108" s="165">
        <v>8.76</v>
      </c>
      <c r="G108" s="165">
        <v>22.67</v>
      </c>
      <c r="H108" s="165">
        <v>13.46</v>
      </c>
      <c r="I108" s="165">
        <v>0</v>
      </c>
      <c r="J108" s="165">
        <v>34.520000000000003</v>
      </c>
      <c r="K108" s="165">
        <v>25.36</v>
      </c>
      <c r="L108" s="165">
        <v>31.03</v>
      </c>
      <c r="M108" s="165">
        <v>32</v>
      </c>
      <c r="N108" s="165">
        <v>0</v>
      </c>
      <c r="O108" s="165">
        <v>0</v>
      </c>
      <c r="P108" s="165">
        <v>16844</v>
      </c>
      <c r="Q108" s="165">
        <v>78</v>
      </c>
      <c r="R108" s="165">
        <v>-119</v>
      </c>
      <c r="S108" s="165">
        <v>28.5</v>
      </c>
      <c r="T108" s="165">
        <v>4.1239999999999997</v>
      </c>
      <c r="U108" s="165">
        <v>-1</v>
      </c>
    </row>
    <row r="109" spans="1:21">
      <c r="A109" s="166">
        <v>43388.433333333334</v>
      </c>
      <c r="B109" s="165" t="s">
        <v>6</v>
      </c>
      <c r="C109" s="165">
        <v>185.45</v>
      </c>
      <c r="D109" s="165">
        <v>6.42</v>
      </c>
      <c r="E109" s="165">
        <v>1206.56</v>
      </c>
      <c r="F109" s="165">
        <v>11.89</v>
      </c>
      <c r="G109" s="165">
        <v>24.86</v>
      </c>
      <c r="H109" s="165">
        <v>12.1</v>
      </c>
      <c r="I109" s="165">
        <v>0</v>
      </c>
      <c r="J109" s="165">
        <v>43.6</v>
      </c>
      <c r="K109" s="165">
        <v>34.9</v>
      </c>
      <c r="L109" s="165">
        <v>31.25</v>
      </c>
      <c r="M109" s="165">
        <v>26.71</v>
      </c>
      <c r="N109" s="165">
        <v>0</v>
      </c>
      <c r="O109" s="165">
        <v>0</v>
      </c>
      <c r="P109" s="165">
        <v>17062</v>
      </c>
      <c r="Q109" s="165">
        <v>78</v>
      </c>
      <c r="R109" s="165">
        <v>-119</v>
      </c>
      <c r="S109" s="165">
        <v>28.5</v>
      </c>
      <c r="T109" s="165">
        <v>4.1239999999999997</v>
      </c>
      <c r="U109" s="165">
        <v>-1</v>
      </c>
    </row>
    <row r="110" spans="1:21">
      <c r="A110" s="166">
        <v>43388.434027777781</v>
      </c>
      <c r="B110" s="165" t="s">
        <v>6</v>
      </c>
      <c r="C110" s="165">
        <v>185.48</v>
      </c>
      <c r="D110" s="165">
        <v>6.42</v>
      </c>
      <c r="E110" s="165">
        <v>1205.54</v>
      </c>
      <c r="F110" s="165">
        <v>8.68</v>
      </c>
      <c r="G110" s="165">
        <v>26.36</v>
      </c>
      <c r="H110" s="165">
        <v>20</v>
      </c>
      <c r="I110" s="165">
        <v>0</v>
      </c>
      <c r="J110" s="165">
        <v>40.369999999999997</v>
      </c>
      <c r="K110" s="165">
        <v>34.25</v>
      </c>
      <c r="L110" s="165">
        <v>25</v>
      </c>
      <c r="M110" s="165">
        <v>38.46</v>
      </c>
      <c r="N110" s="165">
        <v>0</v>
      </c>
      <c r="O110" s="165">
        <v>0</v>
      </c>
      <c r="P110" s="165">
        <v>17063</v>
      </c>
      <c r="Q110" s="165">
        <v>78</v>
      </c>
      <c r="R110" s="165">
        <v>9</v>
      </c>
      <c r="S110" s="165">
        <v>28.5</v>
      </c>
      <c r="T110" s="165">
        <v>4.1239999999999997</v>
      </c>
      <c r="U110" s="165">
        <v>-1</v>
      </c>
    </row>
    <row r="111" spans="1:21">
      <c r="A111" s="166">
        <v>43388.434027777781</v>
      </c>
      <c r="B111" s="165" t="s">
        <v>6</v>
      </c>
      <c r="C111" s="165">
        <v>185.52</v>
      </c>
      <c r="D111" s="165">
        <v>6.42</v>
      </c>
      <c r="E111" s="165">
        <v>1205.17</v>
      </c>
      <c r="F111" s="165">
        <v>8.34</v>
      </c>
      <c r="G111" s="165">
        <v>21.45</v>
      </c>
      <c r="H111" s="165">
        <v>22.01</v>
      </c>
      <c r="I111" s="165">
        <v>8.07</v>
      </c>
      <c r="J111" s="165">
        <v>37.950000000000003</v>
      </c>
      <c r="K111" s="165">
        <v>22.6</v>
      </c>
      <c r="L111" s="165">
        <v>17.12</v>
      </c>
      <c r="M111" s="165">
        <v>20</v>
      </c>
      <c r="N111" s="165">
        <v>0</v>
      </c>
      <c r="O111" s="165">
        <v>0</v>
      </c>
      <c r="P111" s="165">
        <v>17064</v>
      </c>
      <c r="Q111" s="165">
        <v>78</v>
      </c>
      <c r="R111" s="165">
        <v>9</v>
      </c>
      <c r="S111" s="165">
        <v>28.5</v>
      </c>
      <c r="T111" s="165">
        <v>4.1239999999999997</v>
      </c>
      <c r="U111" s="165">
        <v>-1</v>
      </c>
    </row>
    <row r="112" spans="1:21">
      <c r="A112" s="166">
        <v>43388.434027777781</v>
      </c>
      <c r="B112" s="165" t="s">
        <v>6</v>
      </c>
      <c r="C112" s="165">
        <v>183.54</v>
      </c>
      <c r="D112" s="165">
        <v>6.35</v>
      </c>
      <c r="E112" s="165">
        <v>1206.32</v>
      </c>
      <c r="F112" s="165">
        <v>11.35</v>
      </c>
      <c r="G112" s="165">
        <v>26.34</v>
      </c>
      <c r="H112" s="165">
        <v>10.69</v>
      </c>
      <c r="I112" s="165">
        <v>0</v>
      </c>
      <c r="J112" s="165">
        <v>48.21</v>
      </c>
      <c r="K112" s="165">
        <v>41.45</v>
      </c>
      <c r="L112" s="165">
        <v>31.41</v>
      </c>
      <c r="M112" s="165">
        <v>25.53</v>
      </c>
      <c r="N112" s="165">
        <v>0</v>
      </c>
      <c r="O112" s="165">
        <v>0</v>
      </c>
      <c r="P112" s="165">
        <v>17333</v>
      </c>
      <c r="Q112" s="165">
        <v>78</v>
      </c>
      <c r="R112" s="165">
        <v>9</v>
      </c>
      <c r="S112" s="165">
        <v>28.5</v>
      </c>
      <c r="T112" s="165">
        <v>4.1239999999999997</v>
      </c>
      <c r="U112" s="165">
        <v>-1</v>
      </c>
    </row>
    <row r="113" spans="1:21">
      <c r="A113" s="166">
        <v>43388.434027777781</v>
      </c>
      <c r="B113" s="165" t="s">
        <v>6</v>
      </c>
      <c r="C113" s="165">
        <v>183.57</v>
      </c>
      <c r="D113" s="165">
        <v>6.35</v>
      </c>
      <c r="E113" s="165">
        <v>1206.32</v>
      </c>
      <c r="F113" s="165">
        <v>8.68</v>
      </c>
      <c r="G113" s="165">
        <v>20.72</v>
      </c>
      <c r="H113" s="165">
        <v>11.54</v>
      </c>
      <c r="I113" s="165">
        <v>0</v>
      </c>
      <c r="J113" s="165">
        <v>37.04</v>
      </c>
      <c r="K113" s="165">
        <v>26.76</v>
      </c>
      <c r="L113" s="165">
        <v>21.71</v>
      </c>
      <c r="M113" s="165">
        <v>27.63</v>
      </c>
      <c r="N113" s="165">
        <v>0</v>
      </c>
      <c r="O113" s="165">
        <v>0</v>
      </c>
      <c r="P113" s="165">
        <v>17334</v>
      </c>
      <c r="Q113" s="165">
        <v>78</v>
      </c>
      <c r="R113" s="165">
        <v>-119</v>
      </c>
      <c r="S113" s="165">
        <v>28.5</v>
      </c>
      <c r="T113" s="165">
        <v>4.1239999999999997</v>
      </c>
      <c r="U113" s="165">
        <v>-1</v>
      </c>
    </row>
    <row r="114" spans="1:21">
      <c r="A114" s="166">
        <v>43388.434027777781</v>
      </c>
      <c r="B114" s="165" t="s">
        <v>6</v>
      </c>
      <c r="C114" s="165">
        <v>183.61</v>
      </c>
      <c r="D114" s="165">
        <v>6.35</v>
      </c>
      <c r="E114" s="165">
        <v>1205.47</v>
      </c>
      <c r="F114" s="165">
        <v>8.85</v>
      </c>
      <c r="G114" s="165">
        <v>22.79</v>
      </c>
      <c r="H114" s="165">
        <v>16.77</v>
      </c>
      <c r="I114" s="165">
        <v>0.64</v>
      </c>
      <c r="J114" s="165">
        <v>38.04</v>
      </c>
      <c r="K114" s="165">
        <v>31.88</v>
      </c>
      <c r="L114" s="165">
        <v>23.97</v>
      </c>
      <c r="M114" s="165">
        <v>26.03</v>
      </c>
      <c r="N114" s="165">
        <v>0</v>
      </c>
      <c r="O114" s="165">
        <v>0</v>
      </c>
      <c r="P114" s="165">
        <v>17334</v>
      </c>
      <c r="Q114" s="165">
        <v>78</v>
      </c>
      <c r="R114" s="165">
        <v>-33</v>
      </c>
      <c r="S114" s="165">
        <v>28.5</v>
      </c>
      <c r="T114" s="165">
        <v>4.1239999999999997</v>
      </c>
      <c r="U114" s="165">
        <v>-1</v>
      </c>
    </row>
    <row r="115" spans="1:21">
      <c r="A115" s="166">
        <v>43388.434027777781</v>
      </c>
      <c r="B115" s="165" t="s">
        <v>6</v>
      </c>
      <c r="C115" s="165">
        <v>183.78</v>
      </c>
      <c r="D115" s="165">
        <v>6.36</v>
      </c>
      <c r="E115" s="165">
        <v>1205.23</v>
      </c>
      <c r="F115" s="165">
        <v>10.92</v>
      </c>
      <c r="G115" s="165">
        <v>24.95</v>
      </c>
      <c r="H115" s="165">
        <v>12.03</v>
      </c>
      <c r="I115" s="165">
        <v>0</v>
      </c>
      <c r="J115" s="165">
        <v>46.24</v>
      </c>
      <c r="K115" s="165">
        <v>34.25</v>
      </c>
      <c r="L115" s="165">
        <v>33.56</v>
      </c>
      <c r="M115" s="165">
        <v>22.67</v>
      </c>
      <c r="N115" s="165">
        <v>0</v>
      </c>
      <c r="O115" s="165">
        <v>0</v>
      </c>
      <c r="P115" s="165">
        <v>17541</v>
      </c>
      <c r="Q115" s="165">
        <v>78</v>
      </c>
      <c r="R115" s="165">
        <v>9</v>
      </c>
      <c r="S115" s="165">
        <v>28.5</v>
      </c>
      <c r="T115" s="165">
        <v>4.1239999999999997</v>
      </c>
      <c r="U115" s="165">
        <v>-1</v>
      </c>
    </row>
    <row r="116" spans="1:21">
      <c r="A116" s="166">
        <v>43388.434027777781</v>
      </c>
      <c r="B116" s="165" t="s">
        <v>6</v>
      </c>
      <c r="C116" s="165">
        <v>183.81</v>
      </c>
      <c r="D116" s="165">
        <v>6.36</v>
      </c>
      <c r="E116" s="165">
        <v>1205.24</v>
      </c>
      <c r="F116" s="165">
        <v>8.09</v>
      </c>
      <c r="G116" s="165">
        <v>22.79</v>
      </c>
      <c r="H116" s="165">
        <v>18.63</v>
      </c>
      <c r="I116" s="165">
        <v>8.07</v>
      </c>
      <c r="J116" s="165">
        <v>37.72</v>
      </c>
      <c r="K116" s="165">
        <v>29.73</v>
      </c>
      <c r="L116" s="165">
        <v>22.3</v>
      </c>
      <c r="M116" s="165">
        <v>20.13</v>
      </c>
      <c r="N116" s="165">
        <v>0</v>
      </c>
      <c r="O116" s="165">
        <v>0</v>
      </c>
      <c r="P116" s="165">
        <v>17542</v>
      </c>
      <c r="Q116" s="165">
        <v>78</v>
      </c>
      <c r="R116" s="165">
        <v>-76</v>
      </c>
      <c r="S116" s="165">
        <v>28.5</v>
      </c>
      <c r="T116" s="165">
        <v>4.1239999999999997</v>
      </c>
      <c r="U116" s="165">
        <v>-1</v>
      </c>
    </row>
    <row r="117" spans="1:21">
      <c r="A117" s="166">
        <v>43388.434027777781</v>
      </c>
      <c r="B117" s="165" t="s">
        <v>6</v>
      </c>
      <c r="C117" s="165">
        <v>183.85</v>
      </c>
      <c r="D117" s="165">
        <v>6.36</v>
      </c>
      <c r="E117" s="165">
        <v>1205.18</v>
      </c>
      <c r="F117" s="165">
        <v>8.6300000000000008</v>
      </c>
      <c r="G117" s="165">
        <v>26.44</v>
      </c>
      <c r="H117" s="165">
        <v>17.760000000000002</v>
      </c>
      <c r="I117" s="165">
        <v>16.989999999999998</v>
      </c>
      <c r="J117" s="165">
        <v>39.520000000000003</v>
      </c>
      <c r="K117" s="165">
        <v>25.35</v>
      </c>
      <c r="L117" s="165">
        <v>31.54</v>
      </c>
      <c r="M117" s="165">
        <v>26.24</v>
      </c>
      <c r="N117" s="165">
        <v>0</v>
      </c>
      <c r="O117" s="165">
        <v>0</v>
      </c>
      <c r="P117" s="165">
        <v>17542</v>
      </c>
      <c r="Q117" s="165">
        <v>78</v>
      </c>
      <c r="R117" s="165">
        <v>-76</v>
      </c>
      <c r="S117" s="165">
        <v>28.5</v>
      </c>
      <c r="T117" s="165">
        <v>4.1239999999999997</v>
      </c>
      <c r="U117" s="165">
        <v>-1</v>
      </c>
    </row>
    <row r="118" spans="1:21">
      <c r="A118" s="166">
        <v>43388.434027777781</v>
      </c>
      <c r="B118" s="165" t="s">
        <v>6</v>
      </c>
      <c r="C118" s="165">
        <v>184.6</v>
      </c>
      <c r="D118" s="165">
        <v>6.39</v>
      </c>
      <c r="E118" s="165">
        <v>1204.6300000000001</v>
      </c>
      <c r="F118" s="165">
        <v>11.05</v>
      </c>
      <c r="G118" s="165">
        <v>28.21</v>
      </c>
      <c r="H118" s="165">
        <v>8.6999999999999993</v>
      </c>
      <c r="I118" s="165">
        <v>0</v>
      </c>
      <c r="J118" s="165">
        <v>50.56</v>
      </c>
      <c r="K118" s="165">
        <v>39.6</v>
      </c>
      <c r="L118" s="165">
        <v>32</v>
      </c>
      <c r="M118" s="165">
        <v>37.75</v>
      </c>
      <c r="N118" s="165">
        <v>0</v>
      </c>
      <c r="O118" s="165">
        <v>0</v>
      </c>
      <c r="P118" s="165">
        <v>17759</v>
      </c>
      <c r="Q118" s="165">
        <v>78</v>
      </c>
      <c r="R118" s="165">
        <v>9</v>
      </c>
      <c r="S118" s="165">
        <v>28.5</v>
      </c>
      <c r="T118" s="165">
        <v>4.1239999999999997</v>
      </c>
      <c r="U118" s="165">
        <v>-1</v>
      </c>
    </row>
    <row r="119" spans="1:21">
      <c r="A119" s="166">
        <v>43388.434027777781</v>
      </c>
      <c r="B119" s="165" t="s">
        <v>6</v>
      </c>
      <c r="C119" s="165">
        <v>184.65</v>
      </c>
      <c r="D119" s="165">
        <v>6.39</v>
      </c>
      <c r="E119" s="165">
        <v>1204.6300000000001</v>
      </c>
      <c r="F119" s="165">
        <v>8.5399999999999991</v>
      </c>
      <c r="G119" s="165">
        <v>21.88</v>
      </c>
      <c r="H119" s="165">
        <v>12.1</v>
      </c>
      <c r="I119" s="165">
        <v>0</v>
      </c>
      <c r="J119" s="165">
        <v>38.369999999999997</v>
      </c>
      <c r="K119" s="165">
        <v>26.35</v>
      </c>
      <c r="L119" s="165">
        <v>18.79</v>
      </c>
      <c r="M119" s="165">
        <v>34.64</v>
      </c>
      <c r="N119" s="165">
        <v>0</v>
      </c>
      <c r="O119" s="165">
        <v>0</v>
      </c>
      <c r="P119" s="165">
        <v>17760</v>
      </c>
      <c r="Q119" s="165">
        <v>78</v>
      </c>
      <c r="R119" s="165">
        <v>-119</v>
      </c>
      <c r="S119" s="165">
        <v>28.5</v>
      </c>
      <c r="T119" s="165">
        <v>4.1239999999999997</v>
      </c>
      <c r="U119" s="165">
        <v>-1</v>
      </c>
    </row>
    <row r="120" spans="1:21">
      <c r="A120" s="166">
        <v>43388.434027777781</v>
      </c>
      <c r="B120" s="165" t="s">
        <v>6</v>
      </c>
      <c r="C120" s="165">
        <v>184.7</v>
      </c>
      <c r="D120" s="165">
        <v>6.39</v>
      </c>
      <c r="E120" s="165">
        <v>1209.52</v>
      </c>
      <c r="F120" s="165">
        <v>8.5500000000000007</v>
      </c>
      <c r="G120" s="165">
        <v>23.46</v>
      </c>
      <c r="H120" s="165">
        <v>8.59</v>
      </c>
      <c r="I120" s="165">
        <v>0</v>
      </c>
      <c r="J120" s="165">
        <v>38.729999999999997</v>
      </c>
      <c r="K120" s="165">
        <v>24.82</v>
      </c>
      <c r="L120" s="165">
        <v>25.32</v>
      </c>
      <c r="M120" s="165">
        <v>42.59</v>
      </c>
      <c r="N120" s="165">
        <v>0</v>
      </c>
      <c r="O120" s="165">
        <v>0</v>
      </c>
      <c r="P120" s="165">
        <v>17760</v>
      </c>
      <c r="Q120" s="165">
        <v>78</v>
      </c>
      <c r="R120" s="165">
        <v>52</v>
      </c>
      <c r="S120" s="165">
        <v>28.5</v>
      </c>
      <c r="T120" s="165">
        <v>4.1239999999999997</v>
      </c>
      <c r="U120" s="165">
        <v>-1</v>
      </c>
    </row>
    <row r="121" spans="1:21">
      <c r="A121" s="166">
        <v>43388.434027777781</v>
      </c>
      <c r="B121" s="165" t="s">
        <v>6</v>
      </c>
      <c r="C121" s="165">
        <v>184.79</v>
      </c>
      <c r="D121" s="165">
        <v>6.39</v>
      </c>
      <c r="E121" s="165">
        <v>1211.7</v>
      </c>
      <c r="F121" s="165">
        <v>8.5399999999999991</v>
      </c>
      <c r="G121" s="165">
        <v>23.37</v>
      </c>
      <c r="H121" s="165">
        <v>23.42</v>
      </c>
      <c r="I121" s="165">
        <v>8.6999999999999993</v>
      </c>
      <c r="J121" s="165">
        <v>32.93</v>
      </c>
      <c r="K121" s="165">
        <v>28</v>
      </c>
      <c r="L121" s="165">
        <v>18.79</v>
      </c>
      <c r="M121" s="165">
        <v>28.29</v>
      </c>
      <c r="N121" s="165">
        <v>0</v>
      </c>
      <c r="O121" s="165">
        <v>0</v>
      </c>
      <c r="P121" s="165">
        <v>17761</v>
      </c>
      <c r="Q121" s="165">
        <v>78</v>
      </c>
      <c r="R121" s="165">
        <v>9</v>
      </c>
      <c r="S121" s="165">
        <v>28.5</v>
      </c>
      <c r="T121" s="165">
        <v>4.1239999999999997</v>
      </c>
      <c r="U121" s="165">
        <v>-1</v>
      </c>
    </row>
    <row r="122" spans="1:21">
      <c r="A122" s="166">
        <v>43388.434027777781</v>
      </c>
      <c r="B122" s="165" t="s">
        <v>6</v>
      </c>
      <c r="C122" s="165">
        <v>185.79</v>
      </c>
      <c r="D122" s="165">
        <v>6.43</v>
      </c>
      <c r="E122" s="165">
        <v>1211.44</v>
      </c>
      <c r="F122" s="165">
        <v>10.54</v>
      </c>
      <c r="G122" s="165">
        <v>26.41</v>
      </c>
      <c r="H122" s="165">
        <v>9.3800000000000008</v>
      </c>
      <c r="I122" s="165">
        <v>0</v>
      </c>
      <c r="J122" s="165">
        <v>43.79</v>
      </c>
      <c r="K122" s="165">
        <v>35.33</v>
      </c>
      <c r="L122" s="165">
        <v>33.33</v>
      </c>
      <c r="M122" s="165">
        <v>36.590000000000003</v>
      </c>
      <c r="N122" s="165">
        <v>0</v>
      </c>
      <c r="O122" s="165">
        <v>0</v>
      </c>
      <c r="P122" s="165">
        <v>18056</v>
      </c>
      <c r="Q122" s="165">
        <v>78</v>
      </c>
      <c r="R122" s="165">
        <v>9</v>
      </c>
      <c r="S122" s="165">
        <v>28.5</v>
      </c>
      <c r="T122" s="165">
        <v>4.1239999999999997</v>
      </c>
      <c r="U122" s="165">
        <v>-1</v>
      </c>
    </row>
    <row r="123" spans="1:21">
      <c r="A123" s="166">
        <v>43388.434027777781</v>
      </c>
      <c r="B123" s="165" t="s">
        <v>6</v>
      </c>
      <c r="C123" s="165">
        <v>185.87</v>
      </c>
      <c r="D123" s="165">
        <v>6.43</v>
      </c>
      <c r="E123" s="165">
        <v>1211.3</v>
      </c>
      <c r="F123" s="165">
        <v>8.69</v>
      </c>
      <c r="G123" s="165">
        <v>22.72</v>
      </c>
      <c r="H123" s="165">
        <v>10.06</v>
      </c>
      <c r="I123" s="165">
        <v>0</v>
      </c>
      <c r="J123" s="165">
        <v>38.64</v>
      </c>
      <c r="K123" s="165">
        <v>22.45</v>
      </c>
      <c r="L123" s="165">
        <v>29.56</v>
      </c>
      <c r="M123" s="165">
        <v>34.42</v>
      </c>
      <c r="N123" s="165">
        <v>0</v>
      </c>
      <c r="O123" s="165">
        <v>0</v>
      </c>
      <c r="P123" s="165">
        <v>18057</v>
      </c>
      <c r="Q123" s="165">
        <v>78</v>
      </c>
      <c r="R123" s="165">
        <v>-33</v>
      </c>
      <c r="S123" s="165">
        <v>28.5</v>
      </c>
      <c r="T123" s="165">
        <v>4.1239999999999997</v>
      </c>
      <c r="U123" s="165">
        <v>-1</v>
      </c>
    </row>
    <row r="124" spans="1:21">
      <c r="A124" s="166">
        <v>43388.434027777781</v>
      </c>
      <c r="B124" s="165" t="s">
        <v>6</v>
      </c>
      <c r="C124" s="165">
        <v>185.27</v>
      </c>
      <c r="D124" s="165">
        <v>6.41</v>
      </c>
      <c r="E124" s="165">
        <v>1211.5</v>
      </c>
      <c r="F124" s="165">
        <v>11.73</v>
      </c>
      <c r="G124" s="165">
        <v>27.12</v>
      </c>
      <c r="H124" s="165">
        <v>10</v>
      </c>
      <c r="I124" s="165">
        <v>0.62</v>
      </c>
      <c r="J124" s="165">
        <v>41.57</v>
      </c>
      <c r="K124" s="165">
        <v>35.21</v>
      </c>
      <c r="L124" s="165">
        <v>37.89</v>
      </c>
      <c r="M124" s="165">
        <v>37.799999999999997</v>
      </c>
      <c r="N124" s="165">
        <v>0</v>
      </c>
      <c r="O124" s="165">
        <v>0</v>
      </c>
      <c r="P124" s="165">
        <v>18286</v>
      </c>
      <c r="Q124" s="165">
        <v>78</v>
      </c>
      <c r="R124" s="165">
        <v>9</v>
      </c>
      <c r="S124" s="165">
        <v>28.5</v>
      </c>
      <c r="T124" s="165">
        <v>4.1239999999999997</v>
      </c>
      <c r="U124" s="165">
        <v>-1</v>
      </c>
    </row>
    <row r="125" spans="1:21">
      <c r="A125" s="166">
        <v>43388.434027777781</v>
      </c>
      <c r="B125" s="165" t="s">
        <v>6</v>
      </c>
      <c r="C125" s="165">
        <v>185.3</v>
      </c>
      <c r="D125" s="165">
        <v>6.41</v>
      </c>
      <c r="E125" s="165">
        <v>1211.5</v>
      </c>
      <c r="F125" s="165">
        <v>9.41</v>
      </c>
      <c r="G125" s="165">
        <v>23.58</v>
      </c>
      <c r="H125" s="165">
        <v>0.6</v>
      </c>
      <c r="I125" s="165">
        <v>0</v>
      </c>
      <c r="J125" s="165">
        <v>43.02</v>
      </c>
      <c r="K125" s="165">
        <v>36.479999999999997</v>
      </c>
      <c r="L125" s="165">
        <v>38.409999999999997</v>
      </c>
      <c r="M125" s="165">
        <v>22.37</v>
      </c>
      <c r="N125" s="165">
        <v>0</v>
      </c>
      <c r="O125" s="165">
        <v>0</v>
      </c>
      <c r="P125" s="165">
        <v>18388</v>
      </c>
      <c r="Q125" s="165">
        <v>78</v>
      </c>
      <c r="R125" s="165">
        <v>95</v>
      </c>
      <c r="S125" s="165">
        <v>28.5</v>
      </c>
      <c r="T125" s="165">
        <v>4.1239999999999997</v>
      </c>
      <c r="U125" s="165">
        <v>-1</v>
      </c>
    </row>
    <row r="126" spans="1:21">
      <c r="A126" s="166">
        <v>43388.434027777781</v>
      </c>
      <c r="B126" s="165" t="s">
        <v>6</v>
      </c>
      <c r="C126" s="165">
        <v>185.32</v>
      </c>
      <c r="D126" s="165">
        <v>6.41</v>
      </c>
      <c r="E126" s="165">
        <v>1211.3699999999999</v>
      </c>
      <c r="F126" s="165">
        <v>8.2799999999999994</v>
      </c>
      <c r="G126" s="165">
        <v>22.47</v>
      </c>
      <c r="H126" s="165">
        <v>20.89</v>
      </c>
      <c r="I126" s="165">
        <v>8.1199999999999992</v>
      </c>
      <c r="J126" s="165">
        <v>30.77</v>
      </c>
      <c r="K126" s="165">
        <v>27.92</v>
      </c>
      <c r="L126" s="165">
        <v>20.67</v>
      </c>
      <c r="M126" s="165">
        <v>26.97</v>
      </c>
      <c r="N126" s="165">
        <v>0</v>
      </c>
      <c r="O126" s="165">
        <v>0</v>
      </c>
      <c r="P126" s="165">
        <v>18389</v>
      </c>
      <c r="Q126" s="165">
        <v>78</v>
      </c>
      <c r="R126" s="165">
        <v>9</v>
      </c>
      <c r="S126" s="165">
        <v>28.5</v>
      </c>
      <c r="T126" s="165">
        <v>4.1239999999999997</v>
      </c>
      <c r="U126" s="165">
        <v>-1</v>
      </c>
    </row>
    <row r="127" spans="1:21">
      <c r="A127" s="166">
        <v>43388.434027777781</v>
      </c>
      <c r="B127" s="165" t="s">
        <v>6</v>
      </c>
      <c r="C127" s="165">
        <v>183.79</v>
      </c>
      <c r="D127" s="165">
        <v>6.36</v>
      </c>
      <c r="E127" s="165">
        <v>1212.5</v>
      </c>
      <c r="F127" s="165">
        <v>11.26</v>
      </c>
      <c r="G127" s="165">
        <v>26.88</v>
      </c>
      <c r="H127" s="165">
        <v>6.67</v>
      </c>
      <c r="I127" s="165">
        <v>0</v>
      </c>
      <c r="J127" s="165">
        <v>47.98</v>
      </c>
      <c r="K127" s="165">
        <v>39.47</v>
      </c>
      <c r="L127" s="165">
        <v>31.88</v>
      </c>
      <c r="M127" s="165">
        <v>35.29</v>
      </c>
      <c r="N127" s="165">
        <v>0</v>
      </c>
      <c r="O127" s="165">
        <v>0</v>
      </c>
      <c r="P127" s="165">
        <v>18737</v>
      </c>
      <c r="Q127" s="165">
        <v>78</v>
      </c>
      <c r="R127" s="165">
        <v>9</v>
      </c>
      <c r="S127" s="165">
        <v>28.5</v>
      </c>
      <c r="T127" s="165">
        <v>4.1239999999999997</v>
      </c>
      <c r="U127" s="165">
        <v>-1</v>
      </c>
    </row>
    <row r="128" spans="1:21">
      <c r="A128" s="166">
        <v>43388.434027777781</v>
      </c>
      <c r="B128" s="165" t="s">
        <v>6</v>
      </c>
      <c r="C128" s="165">
        <v>183.83</v>
      </c>
      <c r="D128" s="165">
        <v>6.36</v>
      </c>
      <c r="E128" s="165">
        <v>1212.44</v>
      </c>
      <c r="F128" s="165">
        <v>8.67</v>
      </c>
      <c r="G128" s="165">
        <v>22.83</v>
      </c>
      <c r="H128" s="165">
        <v>19.21</v>
      </c>
      <c r="I128" s="165">
        <v>0</v>
      </c>
      <c r="J128" s="165">
        <v>34.549999999999997</v>
      </c>
      <c r="K128" s="165">
        <v>23.4</v>
      </c>
      <c r="L128" s="165">
        <v>23.29</v>
      </c>
      <c r="M128" s="165">
        <v>35.479999999999997</v>
      </c>
      <c r="N128" s="165">
        <v>0</v>
      </c>
      <c r="O128" s="165">
        <v>0</v>
      </c>
      <c r="P128" s="165">
        <v>18737</v>
      </c>
      <c r="Q128" s="165">
        <v>78</v>
      </c>
      <c r="R128" s="165">
        <v>9</v>
      </c>
      <c r="S128" s="165">
        <v>28.5</v>
      </c>
      <c r="T128" s="165">
        <v>4.1239999999999997</v>
      </c>
      <c r="U128" s="165">
        <v>-1</v>
      </c>
    </row>
    <row r="129" spans="1:21">
      <c r="A129" s="166">
        <v>43388.434027777781</v>
      </c>
      <c r="B129" s="165" t="s">
        <v>6</v>
      </c>
      <c r="C129" s="165">
        <v>183.86</v>
      </c>
      <c r="D129" s="165">
        <v>6.36</v>
      </c>
      <c r="E129" s="165">
        <v>1212.54</v>
      </c>
      <c r="F129" s="165">
        <v>8.68</v>
      </c>
      <c r="G129" s="165">
        <v>23.17</v>
      </c>
      <c r="H129" s="165">
        <v>10</v>
      </c>
      <c r="I129" s="165">
        <v>0</v>
      </c>
      <c r="J129" s="165">
        <v>44.58</v>
      </c>
      <c r="K129" s="165">
        <v>28.47</v>
      </c>
      <c r="L129" s="165">
        <v>25.95</v>
      </c>
      <c r="M129" s="165">
        <v>29.94</v>
      </c>
      <c r="N129" s="165">
        <v>0</v>
      </c>
      <c r="O129" s="165">
        <v>0</v>
      </c>
      <c r="P129" s="165">
        <v>18738</v>
      </c>
      <c r="Q129" s="165">
        <v>78</v>
      </c>
      <c r="R129" s="165">
        <v>137</v>
      </c>
      <c r="S129" s="165">
        <v>28.5</v>
      </c>
      <c r="T129" s="165">
        <v>4.1239999999999997</v>
      </c>
      <c r="U129" s="165">
        <v>-1</v>
      </c>
    </row>
    <row r="130" spans="1:21">
      <c r="A130" s="166">
        <v>43388.434027777781</v>
      </c>
      <c r="B130" s="165" t="s">
        <v>6</v>
      </c>
      <c r="C130" s="165">
        <v>184.01</v>
      </c>
      <c r="D130" s="165">
        <v>6.37</v>
      </c>
      <c r="E130" s="165">
        <v>1212.02</v>
      </c>
      <c r="F130" s="165">
        <v>9.39</v>
      </c>
      <c r="G130" s="165">
        <v>23.8</v>
      </c>
      <c r="H130" s="165">
        <v>10.130000000000001</v>
      </c>
      <c r="I130" s="165">
        <v>0</v>
      </c>
      <c r="J130" s="165">
        <v>45.98</v>
      </c>
      <c r="K130" s="165">
        <v>30.99</v>
      </c>
      <c r="L130" s="165">
        <v>32.89</v>
      </c>
      <c r="M130" s="165">
        <v>21.57</v>
      </c>
      <c r="N130" s="165">
        <v>0</v>
      </c>
      <c r="O130" s="165">
        <v>0</v>
      </c>
      <c r="P130" s="165">
        <v>18784</v>
      </c>
      <c r="Q130" s="165">
        <v>78</v>
      </c>
      <c r="R130" s="165">
        <v>52</v>
      </c>
      <c r="S130" s="165">
        <v>28.5</v>
      </c>
      <c r="T130" s="165">
        <v>4.1239999999999997</v>
      </c>
      <c r="U130" s="165">
        <v>-1</v>
      </c>
    </row>
    <row r="131" spans="1:21">
      <c r="A131" s="166">
        <v>43388.434027777781</v>
      </c>
      <c r="B131" s="165" t="s">
        <v>6</v>
      </c>
      <c r="C131" s="165">
        <v>184.57</v>
      </c>
      <c r="D131" s="165">
        <v>6.39</v>
      </c>
      <c r="E131" s="165">
        <v>1212.1400000000001</v>
      </c>
      <c r="F131" s="165">
        <v>10.01</v>
      </c>
      <c r="G131" s="165">
        <v>24.77</v>
      </c>
      <c r="H131" s="165">
        <v>11.9</v>
      </c>
      <c r="I131" s="165">
        <v>6.51</v>
      </c>
      <c r="J131" s="165">
        <v>41.62</v>
      </c>
      <c r="K131" s="165">
        <v>39.51</v>
      </c>
      <c r="L131" s="165">
        <v>24.39</v>
      </c>
      <c r="M131" s="165">
        <v>24.84</v>
      </c>
      <c r="N131" s="165">
        <v>0</v>
      </c>
      <c r="O131" s="165">
        <v>0</v>
      </c>
      <c r="P131" s="165">
        <v>18999</v>
      </c>
      <c r="Q131" s="165">
        <v>78</v>
      </c>
      <c r="R131" s="165">
        <v>-119</v>
      </c>
      <c r="S131" s="165">
        <v>28.5</v>
      </c>
      <c r="T131" s="165">
        <v>4.1239999999999997</v>
      </c>
      <c r="U131" s="165">
        <v>-1</v>
      </c>
    </row>
    <row r="132" spans="1:21">
      <c r="A132" s="166">
        <v>43388.434027777781</v>
      </c>
      <c r="B132" s="165" t="s">
        <v>6</v>
      </c>
      <c r="C132" s="165">
        <v>184.62</v>
      </c>
      <c r="D132" s="165">
        <v>6.39</v>
      </c>
      <c r="E132" s="165">
        <v>1212.17</v>
      </c>
      <c r="F132" s="165">
        <v>8.67</v>
      </c>
      <c r="G132" s="165">
        <v>23.02</v>
      </c>
      <c r="H132" s="165">
        <v>14.01</v>
      </c>
      <c r="I132" s="165">
        <v>0</v>
      </c>
      <c r="J132" s="165">
        <v>41.86</v>
      </c>
      <c r="K132" s="165">
        <v>24.31</v>
      </c>
      <c r="L132" s="165">
        <v>33.119999999999997</v>
      </c>
      <c r="M132" s="165">
        <v>23.13</v>
      </c>
      <c r="N132" s="165">
        <v>0</v>
      </c>
      <c r="O132" s="165">
        <v>0</v>
      </c>
      <c r="P132" s="165">
        <v>19000</v>
      </c>
      <c r="Q132" s="165">
        <v>78</v>
      </c>
      <c r="R132" s="165">
        <v>-33</v>
      </c>
      <c r="S132" s="165">
        <v>28.5</v>
      </c>
      <c r="T132" s="165">
        <v>4.1239999999999997</v>
      </c>
      <c r="U132" s="165">
        <v>-1</v>
      </c>
    </row>
    <row r="133" spans="1:21">
      <c r="A133" s="166">
        <v>43388.434027777781</v>
      </c>
      <c r="B133" s="165" t="s">
        <v>6</v>
      </c>
      <c r="C133" s="165">
        <v>184.68</v>
      </c>
      <c r="D133" s="165">
        <v>6.39</v>
      </c>
      <c r="E133" s="165">
        <v>1211.0899999999999</v>
      </c>
      <c r="F133" s="165">
        <v>8.7899999999999991</v>
      </c>
      <c r="G133" s="165">
        <v>24.4</v>
      </c>
      <c r="H133" s="165">
        <v>18.420000000000002</v>
      </c>
      <c r="I133" s="165">
        <v>1.3</v>
      </c>
      <c r="J133" s="165">
        <v>39.76</v>
      </c>
      <c r="K133" s="165">
        <v>25.71</v>
      </c>
      <c r="L133" s="165">
        <v>36.6</v>
      </c>
      <c r="M133" s="165">
        <v>23.45</v>
      </c>
      <c r="N133" s="165">
        <v>0</v>
      </c>
      <c r="O133" s="165">
        <v>0</v>
      </c>
      <c r="P133" s="165">
        <v>19001</v>
      </c>
      <c r="Q133" s="165">
        <v>78</v>
      </c>
      <c r="R133" s="165">
        <v>-33</v>
      </c>
      <c r="S133" s="165">
        <v>28.5</v>
      </c>
      <c r="T133" s="165">
        <v>4.1239999999999997</v>
      </c>
      <c r="U133" s="165">
        <v>-1</v>
      </c>
    </row>
    <row r="134" spans="1:21">
      <c r="A134" s="166">
        <v>43388.434027777781</v>
      </c>
      <c r="B134" s="165" t="s">
        <v>6</v>
      </c>
      <c r="C134" s="165">
        <v>185.53</v>
      </c>
      <c r="D134" s="165">
        <v>6.42</v>
      </c>
      <c r="E134" s="165">
        <v>1210.3599999999999</v>
      </c>
      <c r="F134" s="165">
        <v>11.2</v>
      </c>
      <c r="G134" s="165">
        <v>26.96</v>
      </c>
      <c r="H134" s="165">
        <v>12.82</v>
      </c>
      <c r="I134" s="165">
        <v>0</v>
      </c>
      <c r="J134" s="165">
        <v>44.72</v>
      </c>
      <c r="K134" s="165">
        <v>42.57</v>
      </c>
      <c r="L134" s="165">
        <v>28.19</v>
      </c>
      <c r="M134" s="165">
        <v>33.770000000000003</v>
      </c>
      <c r="N134" s="165">
        <v>0</v>
      </c>
      <c r="O134" s="165">
        <v>0</v>
      </c>
      <c r="P134" s="165">
        <v>19326</v>
      </c>
      <c r="Q134" s="165">
        <v>78</v>
      </c>
      <c r="R134" s="165">
        <v>95</v>
      </c>
      <c r="S134" s="165">
        <v>28.5</v>
      </c>
      <c r="T134" s="165">
        <v>4.1239999999999997</v>
      </c>
      <c r="U134" s="165">
        <v>-1</v>
      </c>
    </row>
    <row r="135" spans="1:21">
      <c r="A135" s="166">
        <v>43388.434027777781</v>
      </c>
      <c r="B135" s="165" t="s">
        <v>6</v>
      </c>
      <c r="C135" s="165">
        <v>185.6</v>
      </c>
      <c r="D135" s="165">
        <v>6.42</v>
      </c>
      <c r="E135" s="165">
        <v>1210.3399999999999</v>
      </c>
      <c r="F135" s="165">
        <v>8.84</v>
      </c>
      <c r="G135" s="165">
        <v>21.81</v>
      </c>
      <c r="H135" s="165">
        <v>24</v>
      </c>
      <c r="I135" s="165">
        <v>0</v>
      </c>
      <c r="J135" s="165">
        <v>33.99</v>
      </c>
      <c r="K135" s="165">
        <v>23.88</v>
      </c>
      <c r="L135" s="165">
        <v>20.28</v>
      </c>
      <c r="M135" s="165">
        <v>28.87</v>
      </c>
      <c r="N135" s="165">
        <v>0</v>
      </c>
      <c r="O135" s="165">
        <v>0</v>
      </c>
      <c r="P135" s="165">
        <v>19327</v>
      </c>
      <c r="Q135" s="165">
        <v>78</v>
      </c>
      <c r="R135" s="165">
        <v>9</v>
      </c>
      <c r="S135" s="165">
        <v>28.5</v>
      </c>
      <c r="T135" s="165">
        <v>4.1239999999999997</v>
      </c>
      <c r="U135" s="165">
        <v>-1</v>
      </c>
    </row>
    <row r="136" spans="1:21">
      <c r="A136" s="166">
        <v>43388.434027777781</v>
      </c>
      <c r="B136" s="165" t="s">
        <v>6</v>
      </c>
      <c r="C136" s="165">
        <v>185.69</v>
      </c>
      <c r="D136" s="165">
        <v>6.42</v>
      </c>
      <c r="E136" s="165">
        <v>1210.26</v>
      </c>
      <c r="F136" s="165">
        <v>7.95</v>
      </c>
      <c r="G136" s="165">
        <v>21.95</v>
      </c>
      <c r="H136" s="165">
        <v>32.21</v>
      </c>
      <c r="I136" s="165">
        <v>6.76</v>
      </c>
      <c r="J136" s="165">
        <v>28.95</v>
      </c>
      <c r="K136" s="165">
        <v>25.5</v>
      </c>
      <c r="L136" s="165">
        <v>19.73</v>
      </c>
      <c r="M136" s="165">
        <v>18.239999999999998</v>
      </c>
      <c r="N136" s="165">
        <v>0</v>
      </c>
      <c r="O136" s="165">
        <v>0</v>
      </c>
      <c r="P136" s="165">
        <v>19327</v>
      </c>
      <c r="Q136" s="165">
        <v>78</v>
      </c>
      <c r="R136" s="165">
        <v>52</v>
      </c>
      <c r="S136" s="165">
        <v>28.5</v>
      </c>
      <c r="T136" s="165">
        <v>4.1239999999999997</v>
      </c>
      <c r="U136" s="165">
        <v>-1</v>
      </c>
    </row>
    <row r="137" spans="1:21">
      <c r="A137" s="166">
        <v>43388.434027777781</v>
      </c>
      <c r="B137" s="165" t="s">
        <v>6</v>
      </c>
      <c r="C137" s="165">
        <v>185.13</v>
      </c>
      <c r="D137" s="165">
        <v>6.4</v>
      </c>
      <c r="E137" s="165">
        <v>1210.02</v>
      </c>
      <c r="F137" s="165">
        <v>9.0500000000000007</v>
      </c>
      <c r="G137" s="165">
        <v>24.54</v>
      </c>
      <c r="H137" s="165">
        <v>16.88</v>
      </c>
      <c r="I137" s="165">
        <v>0</v>
      </c>
      <c r="J137" s="165">
        <v>36.200000000000003</v>
      </c>
      <c r="K137" s="165">
        <v>33.56</v>
      </c>
      <c r="L137" s="165">
        <v>34.42</v>
      </c>
      <c r="M137" s="165">
        <v>26.06</v>
      </c>
      <c r="N137" s="165">
        <v>0</v>
      </c>
      <c r="O137" s="165">
        <v>0</v>
      </c>
      <c r="P137" s="165">
        <v>19328</v>
      </c>
      <c r="Q137" s="165">
        <v>78</v>
      </c>
      <c r="R137" s="165">
        <v>95</v>
      </c>
      <c r="S137" s="165">
        <v>28.5</v>
      </c>
      <c r="T137" s="165">
        <v>4.1239999999999997</v>
      </c>
      <c r="U137" s="165">
        <v>-1</v>
      </c>
    </row>
    <row r="138" spans="1:21">
      <c r="A138" s="166">
        <v>43388.434027777781</v>
      </c>
      <c r="B138" s="165" t="s">
        <v>6</v>
      </c>
      <c r="C138" s="165">
        <v>185.33</v>
      </c>
      <c r="D138" s="165">
        <v>6.41</v>
      </c>
      <c r="E138" s="165">
        <v>1210.02</v>
      </c>
      <c r="F138" s="165">
        <v>12.17</v>
      </c>
      <c r="G138" s="165">
        <v>27.26</v>
      </c>
      <c r="H138" s="165">
        <v>8.02</v>
      </c>
      <c r="I138" s="165">
        <v>7.98</v>
      </c>
      <c r="J138" s="165">
        <v>44.25</v>
      </c>
      <c r="K138" s="165">
        <v>37.090000000000003</v>
      </c>
      <c r="L138" s="165">
        <v>30.72</v>
      </c>
      <c r="M138" s="165">
        <v>35.44</v>
      </c>
      <c r="N138" s="165">
        <v>0</v>
      </c>
      <c r="O138" s="165">
        <v>0</v>
      </c>
      <c r="P138" s="165">
        <v>19661</v>
      </c>
      <c r="Q138" s="165">
        <v>78</v>
      </c>
      <c r="R138" s="165">
        <v>-33</v>
      </c>
      <c r="S138" s="165">
        <v>28.5</v>
      </c>
      <c r="T138" s="165">
        <v>4.1239999999999997</v>
      </c>
      <c r="U138" s="165">
        <v>-1</v>
      </c>
    </row>
    <row r="139" spans="1:21">
      <c r="A139" s="166">
        <v>43388.434027777781</v>
      </c>
      <c r="B139" s="165" t="s">
        <v>6</v>
      </c>
      <c r="C139" s="165">
        <v>185.36</v>
      </c>
      <c r="D139" s="165">
        <v>6.41</v>
      </c>
      <c r="E139" s="165">
        <v>1209.76</v>
      </c>
      <c r="F139" s="165">
        <v>8.82</v>
      </c>
      <c r="G139" s="165">
        <v>24.52</v>
      </c>
      <c r="H139" s="165">
        <v>15.48</v>
      </c>
      <c r="I139" s="165">
        <v>1.29</v>
      </c>
      <c r="J139" s="165">
        <v>35.15</v>
      </c>
      <c r="K139" s="165">
        <v>29.25</v>
      </c>
      <c r="L139" s="165">
        <v>30.97</v>
      </c>
      <c r="M139" s="165">
        <v>34.64</v>
      </c>
      <c r="N139" s="165">
        <v>0</v>
      </c>
      <c r="O139" s="165">
        <v>0</v>
      </c>
      <c r="P139" s="165">
        <v>19661</v>
      </c>
      <c r="Q139" s="165">
        <v>78</v>
      </c>
      <c r="R139" s="165">
        <v>137</v>
      </c>
      <c r="S139" s="165">
        <v>28.5</v>
      </c>
      <c r="T139" s="165">
        <v>4.1239999999999997</v>
      </c>
      <c r="U139" s="165">
        <v>-1</v>
      </c>
    </row>
    <row r="140" spans="1:21">
      <c r="A140" s="166">
        <v>43388.434027777781</v>
      </c>
      <c r="B140" s="165" t="s">
        <v>6</v>
      </c>
      <c r="C140" s="165">
        <v>185.42</v>
      </c>
      <c r="D140" s="165">
        <v>6.41</v>
      </c>
      <c r="E140" s="165">
        <v>1209.6500000000001</v>
      </c>
      <c r="F140" s="165">
        <v>8.66</v>
      </c>
      <c r="G140" s="165">
        <v>23.57</v>
      </c>
      <c r="H140" s="165">
        <v>20.53</v>
      </c>
      <c r="I140" s="165">
        <v>0</v>
      </c>
      <c r="J140" s="165">
        <v>37.35</v>
      </c>
      <c r="K140" s="165">
        <v>29.33</v>
      </c>
      <c r="L140" s="165">
        <v>27.03</v>
      </c>
      <c r="M140" s="165">
        <v>26.21</v>
      </c>
      <c r="N140" s="165">
        <v>0</v>
      </c>
      <c r="O140" s="165">
        <v>0</v>
      </c>
      <c r="P140" s="165">
        <v>19661</v>
      </c>
      <c r="Q140" s="165">
        <v>78</v>
      </c>
      <c r="R140" s="165">
        <v>-76</v>
      </c>
      <c r="S140" s="165">
        <v>28.5</v>
      </c>
      <c r="T140" s="165">
        <v>4.1239999999999997</v>
      </c>
      <c r="U140" s="165">
        <v>-1</v>
      </c>
    </row>
    <row r="141" spans="1:21">
      <c r="A141" s="166">
        <v>43388.434027777781</v>
      </c>
      <c r="B141" s="165" t="s">
        <v>6</v>
      </c>
      <c r="C141" s="165">
        <v>183.95</v>
      </c>
      <c r="D141" s="165">
        <v>6.36</v>
      </c>
      <c r="E141" s="165">
        <v>1210.48</v>
      </c>
      <c r="F141" s="165">
        <v>11.24</v>
      </c>
      <c r="G141" s="165">
        <v>24.63</v>
      </c>
      <c r="H141" s="165">
        <v>24.16</v>
      </c>
      <c r="I141" s="165">
        <v>8.7200000000000006</v>
      </c>
      <c r="J141" s="165">
        <v>34.39</v>
      </c>
      <c r="K141" s="165">
        <v>28.57</v>
      </c>
      <c r="L141" s="165">
        <v>25</v>
      </c>
      <c r="M141" s="165">
        <v>26.76</v>
      </c>
      <c r="N141" s="165">
        <v>0</v>
      </c>
      <c r="O141" s="165">
        <v>0</v>
      </c>
      <c r="P141" s="165">
        <v>19911</v>
      </c>
      <c r="Q141" s="165">
        <v>78</v>
      </c>
      <c r="R141" s="165">
        <v>180</v>
      </c>
      <c r="S141" s="165">
        <v>28.5</v>
      </c>
      <c r="T141" s="165">
        <v>4.1239999999999997</v>
      </c>
      <c r="U141" s="165">
        <v>-1</v>
      </c>
    </row>
    <row r="142" spans="1:21">
      <c r="A142" s="166">
        <v>43388.434027777781</v>
      </c>
      <c r="B142" s="165" t="s">
        <v>6</v>
      </c>
      <c r="C142" s="165">
        <v>183.98</v>
      </c>
      <c r="D142" s="165">
        <v>6.36</v>
      </c>
      <c r="E142" s="165">
        <v>1210.23</v>
      </c>
      <c r="F142" s="165">
        <v>8.57</v>
      </c>
      <c r="G142" s="165">
        <v>22.05</v>
      </c>
      <c r="H142" s="165">
        <v>19.21</v>
      </c>
      <c r="I142" s="165">
        <v>5.23</v>
      </c>
      <c r="J142" s="165">
        <v>32.72</v>
      </c>
      <c r="K142" s="165">
        <v>25.35</v>
      </c>
      <c r="L142" s="165">
        <v>29.45</v>
      </c>
      <c r="M142" s="165">
        <v>20.14</v>
      </c>
      <c r="N142" s="165">
        <v>0</v>
      </c>
      <c r="O142" s="165">
        <v>0</v>
      </c>
      <c r="P142" s="165">
        <v>19912</v>
      </c>
      <c r="Q142" s="165">
        <v>78</v>
      </c>
      <c r="R142" s="165">
        <v>-162</v>
      </c>
      <c r="S142" s="165">
        <v>28.5</v>
      </c>
      <c r="T142" s="165">
        <v>4.1239999999999997</v>
      </c>
      <c r="U142" s="165">
        <v>-1</v>
      </c>
    </row>
    <row r="143" spans="1:21">
      <c r="A143" s="166">
        <v>43388.434027777781</v>
      </c>
      <c r="B143" s="165" t="s">
        <v>6</v>
      </c>
      <c r="C143" s="165">
        <v>184.01</v>
      </c>
      <c r="D143" s="165">
        <v>6.37</v>
      </c>
      <c r="E143" s="165">
        <v>1208.3</v>
      </c>
      <c r="F143" s="165">
        <v>8.51</v>
      </c>
      <c r="G143" s="165">
        <v>30</v>
      </c>
      <c r="H143" s="165">
        <v>24.2</v>
      </c>
      <c r="I143" s="165">
        <v>0</v>
      </c>
      <c r="J143" s="165">
        <v>41.18</v>
      </c>
      <c r="K143" s="165">
        <v>40.69</v>
      </c>
      <c r="L143" s="165">
        <v>40.76</v>
      </c>
      <c r="M143" s="165">
        <v>33.549999999999997</v>
      </c>
      <c r="N143" s="165">
        <v>0</v>
      </c>
      <c r="O143" s="165">
        <v>0</v>
      </c>
      <c r="P143" s="165">
        <v>19912</v>
      </c>
      <c r="Q143" s="165">
        <v>78</v>
      </c>
      <c r="R143" s="165">
        <v>-33</v>
      </c>
      <c r="S143" s="165">
        <v>28.5</v>
      </c>
      <c r="T143" s="165">
        <v>4.1239999999999997</v>
      </c>
      <c r="U143" s="165">
        <v>-1</v>
      </c>
    </row>
    <row r="144" spans="1:21">
      <c r="A144" s="166">
        <v>43388.434027777781</v>
      </c>
      <c r="B144" s="165" t="s">
        <v>6</v>
      </c>
      <c r="C144" s="165">
        <v>184.53</v>
      </c>
      <c r="D144" s="165">
        <v>6.38</v>
      </c>
      <c r="E144" s="165">
        <v>1207.8599999999999</v>
      </c>
      <c r="F144" s="165">
        <v>11.11</v>
      </c>
      <c r="G144" s="165">
        <v>26.14</v>
      </c>
      <c r="H144" s="165">
        <v>18.420000000000002</v>
      </c>
      <c r="I144" s="165">
        <v>0</v>
      </c>
      <c r="J144" s="165">
        <v>42.07</v>
      </c>
      <c r="K144" s="165">
        <v>31.25</v>
      </c>
      <c r="L144" s="165">
        <v>36.130000000000003</v>
      </c>
      <c r="M144" s="165">
        <v>28.19</v>
      </c>
      <c r="N144" s="165">
        <v>0</v>
      </c>
      <c r="O144" s="165">
        <v>0</v>
      </c>
      <c r="P144" s="165">
        <v>20184</v>
      </c>
      <c r="Q144" s="165">
        <v>78</v>
      </c>
      <c r="R144" s="165">
        <v>-248</v>
      </c>
      <c r="S144" s="165">
        <v>28.5</v>
      </c>
      <c r="T144" s="165">
        <v>4.1239999999999997</v>
      </c>
      <c r="U144" s="165">
        <v>-1</v>
      </c>
    </row>
    <row r="145" spans="1:21">
      <c r="A145" s="166">
        <v>43388.434027777781</v>
      </c>
      <c r="B145" s="165" t="s">
        <v>6</v>
      </c>
      <c r="C145" s="165">
        <v>184.58</v>
      </c>
      <c r="D145" s="165">
        <v>6.39</v>
      </c>
      <c r="E145" s="165">
        <v>1207.6099999999999</v>
      </c>
      <c r="F145" s="165">
        <v>8.75</v>
      </c>
      <c r="G145" s="165">
        <v>23.16</v>
      </c>
      <c r="H145" s="165">
        <v>13.38</v>
      </c>
      <c r="I145" s="165">
        <v>0</v>
      </c>
      <c r="J145" s="165">
        <v>40.24</v>
      </c>
      <c r="K145" s="165">
        <v>27.27</v>
      </c>
      <c r="L145" s="165">
        <v>29.03</v>
      </c>
      <c r="M145" s="165">
        <v>28.39</v>
      </c>
      <c r="N145" s="165">
        <v>0</v>
      </c>
      <c r="O145" s="165">
        <v>0</v>
      </c>
      <c r="P145" s="165">
        <v>20185</v>
      </c>
      <c r="Q145" s="165">
        <v>78</v>
      </c>
      <c r="R145" s="165">
        <v>-76</v>
      </c>
      <c r="S145" s="165">
        <v>28.5</v>
      </c>
      <c r="T145" s="165">
        <v>4.1239999999999997</v>
      </c>
      <c r="U145" s="165">
        <v>-1</v>
      </c>
    </row>
    <row r="146" spans="1:21">
      <c r="A146" s="166">
        <v>43388.434027777781</v>
      </c>
      <c r="B146" s="165" t="s">
        <v>6</v>
      </c>
      <c r="C146" s="165">
        <v>184.63</v>
      </c>
      <c r="D146" s="165">
        <v>6.39</v>
      </c>
      <c r="E146" s="165">
        <v>1207.48</v>
      </c>
      <c r="F146" s="165">
        <v>8.58</v>
      </c>
      <c r="G146" s="165">
        <v>22.99</v>
      </c>
      <c r="H146" s="165">
        <v>10.76</v>
      </c>
      <c r="I146" s="165">
        <v>1.89</v>
      </c>
      <c r="J146" s="165">
        <v>37.5</v>
      </c>
      <c r="K146" s="165">
        <v>27.78</v>
      </c>
      <c r="L146" s="165">
        <v>29.63</v>
      </c>
      <c r="M146" s="165">
        <v>30.07</v>
      </c>
      <c r="N146" s="165">
        <v>0</v>
      </c>
      <c r="O146" s="165">
        <v>0</v>
      </c>
      <c r="P146" s="165">
        <v>20185</v>
      </c>
      <c r="Q146" s="165">
        <v>78</v>
      </c>
      <c r="R146" s="165">
        <v>52</v>
      </c>
      <c r="S146" s="165">
        <v>28.5</v>
      </c>
      <c r="T146" s="165">
        <v>4.1239999999999997</v>
      </c>
      <c r="U146" s="165">
        <v>-1</v>
      </c>
    </row>
    <row r="147" spans="1:21">
      <c r="A147" s="166">
        <v>43388.434027777781</v>
      </c>
      <c r="B147" s="165" t="s">
        <v>6</v>
      </c>
      <c r="C147" s="165">
        <v>185.47</v>
      </c>
      <c r="D147" s="165">
        <v>6.42</v>
      </c>
      <c r="E147" s="165">
        <v>1206.31</v>
      </c>
      <c r="F147" s="165">
        <v>11.11</v>
      </c>
      <c r="G147" s="165">
        <v>26.18</v>
      </c>
      <c r="H147" s="165">
        <v>11.61</v>
      </c>
      <c r="I147" s="165">
        <v>14.94</v>
      </c>
      <c r="J147" s="165">
        <v>44.65</v>
      </c>
      <c r="K147" s="165">
        <v>32.409999999999997</v>
      </c>
      <c r="L147" s="165">
        <v>24.83</v>
      </c>
      <c r="M147" s="165">
        <v>28.57</v>
      </c>
      <c r="N147" s="165">
        <v>0</v>
      </c>
      <c r="O147" s="165">
        <v>0</v>
      </c>
      <c r="P147" s="165">
        <v>20572</v>
      </c>
      <c r="Q147" s="165">
        <v>78</v>
      </c>
      <c r="R147" s="165">
        <v>-33</v>
      </c>
      <c r="S147" s="165">
        <v>28.5</v>
      </c>
      <c r="T147" s="165">
        <v>4.1239999999999997</v>
      </c>
      <c r="U147" s="165">
        <v>-1</v>
      </c>
    </row>
    <row r="148" spans="1:21">
      <c r="A148" s="166">
        <v>43388.43472222222</v>
      </c>
      <c r="B148" s="165" t="s">
        <v>6</v>
      </c>
      <c r="C148" s="165">
        <v>185.51</v>
      </c>
      <c r="D148" s="165">
        <v>6.42</v>
      </c>
      <c r="E148" s="165">
        <v>1205</v>
      </c>
      <c r="F148" s="165">
        <v>8.7799999999999994</v>
      </c>
      <c r="G148" s="165">
        <v>23.98</v>
      </c>
      <c r="H148" s="165">
        <v>13.92</v>
      </c>
      <c r="I148" s="165">
        <v>0</v>
      </c>
      <c r="J148" s="165">
        <v>42.29</v>
      </c>
      <c r="K148" s="165">
        <v>29.86</v>
      </c>
      <c r="L148" s="165">
        <v>30.2</v>
      </c>
      <c r="M148" s="165">
        <v>26.85</v>
      </c>
      <c r="N148" s="165">
        <v>0</v>
      </c>
      <c r="O148" s="165">
        <v>0</v>
      </c>
      <c r="P148" s="165">
        <v>20573</v>
      </c>
      <c r="Q148" s="165">
        <v>78</v>
      </c>
      <c r="R148" s="165">
        <v>52</v>
      </c>
      <c r="S148" s="165">
        <v>28.5</v>
      </c>
      <c r="T148" s="165">
        <v>4.1239999999999997</v>
      </c>
      <c r="U148" s="165">
        <v>-1</v>
      </c>
    </row>
    <row r="149" spans="1:21">
      <c r="A149" s="166">
        <v>43388.43472222222</v>
      </c>
      <c r="B149" s="165" t="s">
        <v>6</v>
      </c>
      <c r="C149" s="165">
        <v>185.61</v>
      </c>
      <c r="D149" s="165">
        <v>6.42</v>
      </c>
      <c r="E149" s="165">
        <v>1204.3800000000001</v>
      </c>
      <c r="F149" s="165">
        <v>8.74</v>
      </c>
      <c r="G149" s="165">
        <v>24.25</v>
      </c>
      <c r="H149" s="165">
        <v>9.94</v>
      </c>
      <c r="I149" s="165">
        <v>1.86</v>
      </c>
      <c r="J149" s="165">
        <v>40.229999999999997</v>
      </c>
      <c r="K149" s="165">
        <v>29.8</v>
      </c>
      <c r="L149" s="165">
        <v>32.08</v>
      </c>
      <c r="M149" s="165">
        <v>30.97</v>
      </c>
      <c r="N149" s="165">
        <v>0</v>
      </c>
      <c r="O149" s="165">
        <v>0</v>
      </c>
      <c r="P149" s="165">
        <v>20575</v>
      </c>
      <c r="Q149" s="165">
        <v>78</v>
      </c>
      <c r="R149" s="165">
        <v>52</v>
      </c>
      <c r="S149" s="165">
        <v>28.5</v>
      </c>
      <c r="T149" s="165">
        <v>4.1239999999999997</v>
      </c>
      <c r="U149" s="165">
        <v>-1</v>
      </c>
    </row>
    <row r="150" spans="1:21">
      <c r="A150" s="166">
        <v>43388.43472222222</v>
      </c>
      <c r="B150" s="165" t="s">
        <v>6</v>
      </c>
      <c r="C150" s="165">
        <v>184.69</v>
      </c>
      <c r="D150" s="165">
        <v>6.39</v>
      </c>
      <c r="E150" s="165">
        <v>1204.8900000000001</v>
      </c>
      <c r="F150" s="165">
        <v>8.64</v>
      </c>
      <c r="G150" s="165">
        <v>23.92</v>
      </c>
      <c r="H150" s="165">
        <v>12.66</v>
      </c>
      <c r="I150" s="165">
        <v>1.26</v>
      </c>
      <c r="J150" s="165">
        <v>41.04</v>
      </c>
      <c r="K150" s="165">
        <v>37.090000000000003</v>
      </c>
      <c r="L150" s="165">
        <v>23.18</v>
      </c>
      <c r="M150" s="165">
        <v>27.39</v>
      </c>
      <c r="N150" s="165">
        <v>0</v>
      </c>
      <c r="O150" s="165">
        <v>0</v>
      </c>
      <c r="P150" s="165">
        <v>21196</v>
      </c>
      <c r="Q150" s="165">
        <v>78</v>
      </c>
      <c r="R150" s="165">
        <v>95</v>
      </c>
      <c r="S150" s="165">
        <v>28.5</v>
      </c>
      <c r="T150" s="165">
        <v>4.1239999999999997</v>
      </c>
      <c r="U150" s="165">
        <v>-1</v>
      </c>
    </row>
    <row r="151" spans="1:21">
      <c r="A151" s="166">
        <v>43388.43472222222</v>
      </c>
      <c r="B151" s="165" t="s">
        <v>6</v>
      </c>
      <c r="C151" s="165">
        <v>184.72</v>
      </c>
      <c r="D151" s="165">
        <v>6.39</v>
      </c>
      <c r="E151" s="165">
        <v>1204.6600000000001</v>
      </c>
      <c r="F151" s="165">
        <v>8.09</v>
      </c>
      <c r="G151" s="165">
        <v>22.01</v>
      </c>
      <c r="H151" s="165">
        <v>18.059999999999999</v>
      </c>
      <c r="I151" s="165">
        <v>11.39</v>
      </c>
      <c r="J151" s="165">
        <v>35.5</v>
      </c>
      <c r="K151" s="165">
        <v>21.53</v>
      </c>
      <c r="L151" s="165">
        <v>22.37</v>
      </c>
      <c r="M151" s="165">
        <v>22.15</v>
      </c>
      <c r="N151" s="165">
        <v>0</v>
      </c>
      <c r="O151" s="165">
        <v>0</v>
      </c>
      <c r="P151" s="165">
        <v>21196</v>
      </c>
      <c r="Q151" s="165">
        <v>78</v>
      </c>
      <c r="R151" s="165">
        <v>-76</v>
      </c>
      <c r="S151" s="165">
        <v>28.5</v>
      </c>
      <c r="T151" s="165">
        <v>4.1239999999999997</v>
      </c>
      <c r="U151" s="165">
        <v>-1</v>
      </c>
    </row>
    <row r="152" spans="1:21">
      <c r="A152" s="166">
        <v>43388.43472222222</v>
      </c>
      <c r="B152" s="165" t="s">
        <v>6</v>
      </c>
      <c r="C152" s="165">
        <v>180.56</v>
      </c>
      <c r="D152" s="165">
        <v>6.25</v>
      </c>
      <c r="E152" s="165">
        <v>1208.47</v>
      </c>
      <c r="F152" s="165">
        <v>11.53</v>
      </c>
      <c r="G152" s="165">
        <v>28.72</v>
      </c>
      <c r="H152" s="165">
        <v>9.82</v>
      </c>
      <c r="I152" s="165">
        <v>0</v>
      </c>
      <c r="J152" s="165">
        <v>49.12</v>
      </c>
      <c r="K152" s="165">
        <v>38.1</v>
      </c>
      <c r="L152" s="165">
        <v>36.67</v>
      </c>
      <c r="M152" s="165">
        <v>39.380000000000003</v>
      </c>
      <c r="N152" s="165">
        <v>0</v>
      </c>
      <c r="O152" s="165">
        <v>0</v>
      </c>
      <c r="P152" s="165">
        <v>21494</v>
      </c>
      <c r="Q152" s="165">
        <v>78</v>
      </c>
      <c r="R152" s="165">
        <v>-119</v>
      </c>
      <c r="S152" s="165">
        <v>28.5</v>
      </c>
      <c r="T152" s="165">
        <v>4.1239999999999997</v>
      </c>
      <c r="U152" s="165">
        <v>-1</v>
      </c>
    </row>
    <row r="153" spans="1:21">
      <c r="A153" s="166">
        <v>43388.43472222222</v>
      </c>
      <c r="B153" s="165" t="s">
        <v>6</v>
      </c>
      <c r="C153" s="165">
        <v>180.58</v>
      </c>
      <c r="D153" s="165">
        <v>6.25</v>
      </c>
      <c r="E153" s="165">
        <v>1208.3499999999999</v>
      </c>
      <c r="F153" s="165">
        <v>8.7100000000000009</v>
      </c>
      <c r="G153" s="165">
        <v>21.55</v>
      </c>
      <c r="H153" s="165">
        <v>14.1</v>
      </c>
      <c r="I153" s="165">
        <v>0</v>
      </c>
      <c r="J153" s="165">
        <v>43.1</v>
      </c>
      <c r="K153" s="165">
        <v>31.51</v>
      </c>
      <c r="L153" s="165">
        <v>16.899999999999999</v>
      </c>
      <c r="M153" s="165">
        <v>21.23</v>
      </c>
      <c r="N153" s="165">
        <v>0</v>
      </c>
      <c r="O153" s="165">
        <v>0</v>
      </c>
      <c r="P153" s="165">
        <v>21494</v>
      </c>
      <c r="Q153" s="165">
        <v>78</v>
      </c>
      <c r="R153" s="165">
        <v>-33</v>
      </c>
      <c r="S153" s="165">
        <v>28.5</v>
      </c>
      <c r="T153" s="165">
        <v>4.1239999999999997</v>
      </c>
      <c r="U153" s="165">
        <v>-1</v>
      </c>
    </row>
    <row r="154" spans="1:21">
      <c r="A154" s="166">
        <v>43388.43472222222</v>
      </c>
      <c r="B154" s="165" t="s">
        <v>6</v>
      </c>
      <c r="C154" s="165">
        <v>180.64</v>
      </c>
      <c r="D154" s="165">
        <v>6.25</v>
      </c>
      <c r="E154" s="165">
        <v>1208.23</v>
      </c>
      <c r="F154" s="165">
        <v>8.6999999999999993</v>
      </c>
      <c r="G154" s="165">
        <v>23.26</v>
      </c>
      <c r="H154" s="165">
        <v>14.84</v>
      </c>
      <c r="I154" s="165">
        <v>0</v>
      </c>
      <c r="J154" s="165">
        <v>40.46</v>
      </c>
      <c r="K154" s="165">
        <v>29.41</v>
      </c>
      <c r="L154" s="165">
        <v>21.09</v>
      </c>
      <c r="M154" s="165">
        <v>32.89</v>
      </c>
      <c r="N154" s="165">
        <v>0</v>
      </c>
      <c r="O154" s="165">
        <v>0</v>
      </c>
      <c r="P154" s="165">
        <v>21495</v>
      </c>
      <c r="Q154" s="165">
        <v>78</v>
      </c>
      <c r="R154" s="165">
        <v>-33</v>
      </c>
      <c r="S154" s="165">
        <v>28.5</v>
      </c>
      <c r="T154" s="165">
        <v>4.1239999999999997</v>
      </c>
      <c r="U154" s="165">
        <v>-1</v>
      </c>
    </row>
    <row r="155" spans="1:21">
      <c r="A155" s="166">
        <v>43388.43472222222</v>
      </c>
      <c r="B155" s="165" t="s">
        <v>6</v>
      </c>
      <c r="C155" s="165">
        <v>181.46</v>
      </c>
      <c r="D155" s="165">
        <v>6.28</v>
      </c>
      <c r="E155" s="165">
        <v>1207.78</v>
      </c>
      <c r="F155" s="165">
        <v>11.43</v>
      </c>
      <c r="G155" s="165">
        <v>25.23</v>
      </c>
      <c r="H155" s="165">
        <v>22.67</v>
      </c>
      <c r="I155" s="165">
        <v>0</v>
      </c>
      <c r="J155" s="165">
        <v>38.22</v>
      </c>
      <c r="K155" s="165">
        <v>31.94</v>
      </c>
      <c r="L155" s="165">
        <v>32.39</v>
      </c>
      <c r="M155" s="165">
        <v>26.24</v>
      </c>
      <c r="N155" s="165">
        <v>0</v>
      </c>
      <c r="O155" s="165">
        <v>0</v>
      </c>
      <c r="P155" s="165">
        <v>21755</v>
      </c>
      <c r="Q155" s="165">
        <v>78</v>
      </c>
      <c r="R155" s="165">
        <v>95</v>
      </c>
      <c r="S155" s="165">
        <v>28.5</v>
      </c>
      <c r="T155" s="165">
        <v>4.1239999999999997</v>
      </c>
      <c r="U155" s="165">
        <v>-1</v>
      </c>
    </row>
    <row r="156" spans="1:21">
      <c r="A156" s="166">
        <v>43388.43472222222</v>
      </c>
      <c r="B156" s="165" t="s">
        <v>6</v>
      </c>
      <c r="C156" s="165">
        <v>181.51</v>
      </c>
      <c r="D156" s="165">
        <v>6.28</v>
      </c>
      <c r="E156" s="165">
        <v>1207.54</v>
      </c>
      <c r="F156" s="165">
        <v>8.07</v>
      </c>
      <c r="G156" s="165">
        <v>22.77</v>
      </c>
      <c r="H156" s="165">
        <v>16.97</v>
      </c>
      <c r="I156" s="165">
        <v>7.32</v>
      </c>
      <c r="J156" s="165">
        <v>35.75</v>
      </c>
      <c r="K156" s="165">
        <v>31.17</v>
      </c>
      <c r="L156" s="165">
        <v>22.52</v>
      </c>
      <c r="M156" s="165">
        <v>22.22</v>
      </c>
      <c r="N156" s="165">
        <v>0</v>
      </c>
      <c r="O156" s="165">
        <v>0</v>
      </c>
      <c r="P156" s="165">
        <v>21755</v>
      </c>
      <c r="Q156" s="165">
        <v>78</v>
      </c>
      <c r="R156" s="165">
        <v>-162</v>
      </c>
      <c r="S156" s="165">
        <v>28.5</v>
      </c>
      <c r="T156" s="165">
        <v>4.1239999999999997</v>
      </c>
      <c r="U156" s="165">
        <v>-1</v>
      </c>
    </row>
    <row r="157" spans="1:21">
      <c r="A157" s="166">
        <v>43388.43472222222</v>
      </c>
      <c r="B157" s="165" t="s">
        <v>6</v>
      </c>
      <c r="C157" s="165">
        <v>181.57</v>
      </c>
      <c r="D157" s="165">
        <v>6.28</v>
      </c>
      <c r="E157" s="165">
        <v>1207.4100000000001</v>
      </c>
      <c r="F157" s="165">
        <v>8.69</v>
      </c>
      <c r="G157" s="165">
        <v>22.26</v>
      </c>
      <c r="H157" s="165">
        <v>13.46</v>
      </c>
      <c r="I157" s="165">
        <v>0</v>
      </c>
      <c r="J157" s="165">
        <v>47.93</v>
      </c>
      <c r="K157" s="165">
        <v>34.229999999999997</v>
      </c>
      <c r="L157" s="165">
        <v>17.690000000000001</v>
      </c>
      <c r="M157" s="165">
        <v>17.93</v>
      </c>
      <c r="N157" s="165">
        <v>0</v>
      </c>
      <c r="O157" s="165">
        <v>0</v>
      </c>
      <c r="P157" s="165">
        <v>21756</v>
      </c>
      <c r="Q157" s="165">
        <v>78</v>
      </c>
      <c r="R157" s="165">
        <v>137</v>
      </c>
      <c r="S157" s="165">
        <v>28.5</v>
      </c>
      <c r="T157" s="165">
        <v>4.1239999999999997</v>
      </c>
      <c r="U157" s="165">
        <v>-1</v>
      </c>
    </row>
    <row r="158" spans="1:21">
      <c r="A158" s="166">
        <v>43388.43472222222</v>
      </c>
      <c r="B158" s="165" t="s">
        <v>6</v>
      </c>
      <c r="C158" s="165">
        <v>182.46</v>
      </c>
      <c r="D158" s="165">
        <v>6.31</v>
      </c>
      <c r="E158" s="165">
        <v>1206.33</v>
      </c>
      <c r="F158" s="165">
        <v>11.26</v>
      </c>
      <c r="G158" s="165">
        <v>26.28</v>
      </c>
      <c r="H158" s="165">
        <v>10.43</v>
      </c>
      <c r="I158" s="165">
        <v>0</v>
      </c>
      <c r="J158" s="165">
        <v>43.68</v>
      </c>
      <c r="K158" s="165">
        <v>35.76</v>
      </c>
      <c r="L158" s="165">
        <v>32.24</v>
      </c>
      <c r="M158" s="165">
        <v>36.130000000000003</v>
      </c>
      <c r="N158" s="165">
        <v>0</v>
      </c>
      <c r="O158" s="165">
        <v>0</v>
      </c>
      <c r="P158" s="165">
        <v>21967</v>
      </c>
      <c r="Q158" s="165">
        <v>78</v>
      </c>
      <c r="R158" s="165">
        <v>-119</v>
      </c>
      <c r="S158" s="165">
        <v>28.5</v>
      </c>
      <c r="T158" s="165">
        <v>4.1239999999999997</v>
      </c>
      <c r="U158" s="165">
        <v>-1</v>
      </c>
    </row>
    <row r="159" spans="1:21">
      <c r="A159" s="166">
        <v>43388.43472222222</v>
      </c>
      <c r="B159" s="165" t="s">
        <v>6</v>
      </c>
      <c r="C159" s="165">
        <v>182.53</v>
      </c>
      <c r="D159" s="165">
        <v>6.31</v>
      </c>
      <c r="E159" s="165">
        <v>1206.0899999999999</v>
      </c>
      <c r="F159" s="165">
        <v>8.6199999999999992</v>
      </c>
      <c r="G159" s="165">
        <v>27</v>
      </c>
      <c r="H159" s="165">
        <v>13.12</v>
      </c>
      <c r="I159" s="165">
        <v>0</v>
      </c>
      <c r="J159" s="165">
        <v>42.46</v>
      </c>
      <c r="K159" s="165">
        <v>28.67</v>
      </c>
      <c r="L159" s="165">
        <v>41.57</v>
      </c>
      <c r="M159" s="165">
        <v>34.18</v>
      </c>
      <c r="N159" s="165">
        <v>0</v>
      </c>
      <c r="O159" s="165">
        <v>0</v>
      </c>
      <c r="P159" s="165">
        <v>21967</v>
      </c>
      <c r="Q159" s="165">
        <v>78</v>
      </c>
      <c r="R159" s="165">
        <v>-33</v>
      </c>
      <c r="S159" s="165">
        <v>28.5</v>
      </c>
      <c r="T159" s="165">
        <v>4.1239999999999997</v>
      </c>
      <c r="U159" s="165">
        <v>-1</v>
      </c>
    </row>
    <row r="160" spans="1:21">
      <c r="A160" s="166">
        <v>43388.43472222222</v>
      </c>
      <c r="B160" s="165" t="s">
        <v>6</v>
      </c>
      <c r="C160" s="165">
        <v>182.62</v>
      </c>
      <c r="D160" s="165">
        <v>6.32</v>
      </c>
      <c r="E160" s="165">
        <v>1205.48</v>
      </c>
      <c r="F160" s="165">
        <v>8.58</v>
      </c>
      <c r="G160" s="165">
        <v>24.68</v>
      </c>
      <c r="H160" s="165">
        <v>12.82</v>
      </c>
      <c r="I160" s="165">
        <v>0</v>
      </c>
      <c r="J160" s="165">
        <v>37.35</v>
      </c>
      <c r="K160" s="165">
        <v>35.81</v>
      </c>
      <c r="L160" s="165">
        <v>34.57</v>
      </c>
      <c r="M160" s="165">
        <v>27.1</v>
      </c>
      <c r="N160" s="165">
        <v>0</v>
      </c>
      <c r="O160" s="165">
        <v>0</v>
      </c>
      <c r="P160" s="165">
        <v>21968</v>
      </c>
      <c r="Q160" s="165">
        <v>78</v>
      </c>
      <c r="R160" s="165">
        <v>-162</v>
      </c>
      <c r="S160" s="165">
        <v>28.5</v>
      </c>
      <c r="T160" s="165">
        <v>4.1239999999999997</v>
      </c>
      <c r="U160" s="165">
        <v>-1</v>
      </c>
    </row>
    <row r="161" spans="1:21">
      <c r="A161" s="166">
        <v>43388.43472222222</v>
      </c>
      <c r="B161" s="165" t="s">
        <v>6</v>
      </c>
      <c r="C161" s="165">
        <v>183.07</v>
      </c>
      <c r="D161" s="165">
        <v>6.33</v>
      </c>
      <c r="E161" s="165">
        <v>1204.3900000000001</v>
      </c>
      <c r="F161" s="165">
        <v>8.57</v>
      </c>
      <c r="G161" s="165">
        <v>23.17</v>
      </c>
      <c r="H161" s="165">
        <v>24.38</v>
      </c>
      <c r="I161" s="165">
        <v>7.01</v>
      </c>
      <c r="J161" s="165">
        <v>38.29</v>
      </c>
      <c r="K161" s="165">
        <v>18.309999999999999</v>
      </c>
      <c r="L161" s="165">
        <v>23.57</v>
      </c>
      <c r="M161" s="165">
        <v>25.32</v>
      </c>
      <c r="N161" s="165">
        <v>0</v>
      </c>
      <c r="O161" s="165">
        <v>0</v>
      </c>
      <c r="P161" s="165">
        <v>22010</v>
      </c>
      <c r="Q161" s="165">
        <v>78</v>
      </c>
      <c r="R161" s="165">
        <v>9</v>
      </c>
      <c r="S161" s="165">
        <v>28.5</v>
      </c>
      <c r="T161" s="165">
        <v>4.1239999999999997</v>
      </c>
      <c r="U161" s="165">
        <v>-1</v>
      </c>
    </row>
    <row r="162" spans="1:21">
      <c r="A162" s="166">
        <v>43388.43472222222</v>
      </c>
      <c r="B162" s="165" t="s">
        <v>6</v>
      </c>
      <c r="C162" s="165">
        <v>183.89</v>
      </c>
      <c r="D162" s="165">
        <v>6.36</v>
      </c>
      <c r="E162" s="165">
        <v>1204.03</v>
      </c>
      <c r="F162" s="165">
        <v>10.67</v>
      </c>
      <c r="G162" s="165">
        <v>25.28</v>
      </c>
      <c r="H162" s="165">
        <v>0</v>
      </c>
      <c r="I162" s="165">
        <v>0</v>
      </c>
      <c r="J162" s="165">
        <v>43.65</v>
      </c>
      <c r="K162" s="165">
        <v>46.84</v>
      </c>
      <c r="L162" s="165">
        <v>31.25</v>
      </c>
      <c r="M162" s="165">
        <v>30.97</v>
      </c>
      <c r="N162" s="165">
        <v>0</v>
      </c>
      <c r="O162" s="165">
        <v>0</v>
      </c>
      <c r="P162" s="165">
        <v>22184</v>
      </c>
      <c r="Q162" s="165">
        <v>78</v>
      </c>
      <c r="R162" s="165">
        <v>-76</v>
      </c>
      <c r="S162" s="165">
        <v>28.5</v>
      </c>
      <c r="T162" s="165">
        <v>4.1239999999999997</v>
      </c>
      <c r="U162" s="165">
        <v>-1</v>
      </c>
    </row>
    <row r="163" spans="1:21">
      <c r="A163" s="166">
        <v>43388.43472222222</v>
      </c>
      <c r="B163" s="165" t="s">
        <v>6</v>
      </c>
      <c r="C163" s="165">
        <v>183.98</v>
      </c>
      <c r="D163" s="165">
        <v>6.37</v>
      </c>
      <c r="E163" s="165">
        <v>1203.79</v>
      </c>
      <c r="F163" s="165">
        <v>8.65</v>
      </c>
      <c r="G163" s="165">
        <v>20.84</v>
      </c>
      <c r="H163" s="165">
        <v>15.58</v>
      </c>
      <c r="I163" s="165">
        <v>0</v>
      </c>
      <c r="J163" s="165">
        <v>39.26</v>
      </c>
      <c r="K163" s="165">
        <v>19.399999999999999</v>
      </c>
      <c r="L163" s="165">
        <v>27.03</v>
      </c>
      <c r="M163" s="165">
        <v>22.82</v>
      </c>
      <c r="N163" s="165">
        <v>0</v>
      </c>
      <c r="O163" s="165">
        <v>0</v>
      </c>
      <c r="P163" s="165">
        <v>22185</v>
      </c>
      <c r="Q163" s="165">
        <v>78</v>
      </c>
      <c r="R163" s="165">
        <v>-119</v>
      </c>
      <c r="S163" s="165">
        <v>28.5</v>
      </c>
      <c r="T163" s="165">
        <v>4.1239999999999997</v>
      </c>
      <c r="U163" s="165">
        <v>-1</v>
      </c>
    </row>
    <row r="164" spans="1:21">
      <c r="A164" s="166">
        <v>43388.43472222222</v>
      </c>
      <c r="B164" s="165" t="s">
        <v>6</v>
      </c>
      <c r="C164" s="165">
        <v>184.11</v>
      </c>
      <c r="D164" s="165">
        <v>6.37</v>
      </c>
      <c r="E164" s="165">
        <v>1203</v>
      </c>
      <c r="F164" s="165">
        <v>8.94</v>
      </c>
      <c r="G164" s="165">
        <v>23.95</v>
      </c>
      <c r="H164" s="165">
        <v>19.87</v>
      </c>
      <c r="I164" s="165">
        <v>0</v>
      </c>
      <c r="J164" s="165">
        <v>36.81</v>
      </c>
      <c r="K164" s="165">
        <v>33.1</v>
      </c>
      <c r="L164" s="165">
        <v>23.13</v>
      </c>
      <c r="M164" s="165">
        <v>30.61</v>
      </c>
      <c r="N164" s="165">
        <v>0</v>
      </c>
      <c r="O164" s="165">
        <v>0</v>
      </c>
      <c r="P164" s="165">
        <v>22185</v>
      </c>
      <c r="Q164" s="165">
        <v>78</v>
      </c>
      <c r="R164" s="165">
        <v>-162</v>
      </c>
      <c r="S164" s="165">
        <v>28.5</v>
      </c>
      <c r="T164" s="165">
        <v>4.1239999999999997</v>
      </c>
      <c r="U164" s="165">
        <v>-1</v>
      </c>
    </row>
    <row r="165" spans="1:21">
      <c r="A165" s="166">
        <v>43388.43472222222</v>
      </c>
      <c r="B165" s="165" t="s">
        <v>6</v>
      </c>
      <c r="C165" s="165">
        <v>184.55</v>
      </c>
      <c r="D165" s="165">
        <v>6.38</v>
      </c>
      <c r="E165" s="165">
        <v>1202.47</v>
      </c>
      <c r="F165" s="165">
        <v>11.95</v>
      </c>
      <c r="G165" s="165">
        <v>27.11</v>
      </c>
      <c r="H165" s="165">
        <v>0</v>
      </c>
      <c r="I165" s="165">
        <v>0</v>
      </c>
      <c r="J165" s="165">
        <v>50</v>
      </c>
      <c r="K165" s="165">
        <v>36.6</v>
      </c>
      <c r="L165" s="165">
        <v>43.64</v>
      </c>
      <c r="M165" s="165">
        <v>32.1</v>
      </c>
      <c r="N165" s="165">
        <v>0</v>
      </c>
      <c r="O165" s="165">
        <v>0</v>
      </c>
      <c r="P165" s="165">
        <v>22607</v>
      </c>
      <c r="Q165" s="165">
        <v>78</v>
      </c>
      <c r="R165" s="165">
        <v>-33</v>
      </c>
      <c r="S165" s="165">
        <v>28.5</v>
      </c>
      <c r="T165" s="165">
        <v>4.1239999999999997</v>
      </c>
      <c r="U165" s="165">
        <v>-1</v>
      </c>
    </row>
    <row r="166" spans="1:21">
      <c r="A166" s="166">
        <v>43388.43472222222</v>
      </c>
      <c r="B166" s="165" t="s">
        <v>6</v>
      </c>
      <c r="C166" s="165">
        <v>184.58</v>
      </c>
      <c r="D166" s="165">
        <v>6.39</v>
      </c>
      <c r="E166" s="165">
        <v>1201.99</v>
      </c>
      <c r="F166" s="165">
        <v>8.18</v>
      </c>
      <c r="G166" s="165">
        <v>22.67</v>
      </c>
      <c r="H166" s="165">
        <v>15.53</v>
      </c>
      <c r="I166" s="165">
        <v>9.0399999999999991</v>
      </c>
      <c r="J166" s="165">
        <v>34.880000000000003</v>
      </c>
      <c r="K166" s="165">
        <v>22.82</v>
      </c>
      <c r="L166" s="165">
        <v>24.34</v>
      </c>
      <c r="M166" s="165">
        <v>29.41</v>
      </c>
      <c r="N166" s="165">
        <v>0</v>
      </c>
      <c r="O166" s="165">
        <v>0</v>
      </c>
      <c r="P166" s="165">
        <v>22608</v>
      </c>
      <c r="Q166" s="165">
        <v>78</v>
      </c>
      <c r="R166" s="165">
        <v>-119</v>
      </c>
      <c r="S166" s="165">
        <v>28.5</v>
      </c>
      <c r="T166" s="165">
        <v>4.1239999999999997</v>
      </c>
      <c r="U166" s="165">
        <v>-1</v>
      </c>
    </row>
    <row r="167" spans="1:21">
      <c r="A167" s="166">
        <v>43388.43472222222</v>
      </c>
      <c r="B167" s="165" t="s">
        <v>6</v>
      </c>
      <c r="C167" s="165">
        <v>184.62</v>
      </c>
      <c r="D167" s="165">
        <v>6.39</v>
      </c>
      <c r="E167" s="165">
        <v>1201.71</v>
      </c>
      <c r="F167" s="165">
        <v>8.69</v>
      </c>
      <c r="G167" s="165">
        <v>22.91</v>
      </c>
      <c r="H167" s="165">
        <v>15.58</v>
      </c>
      <c r="I167" s="165">
        <v>0</v>
      </c>
      <c r="J167" s="165">
        <v>37.130000000000003</v>
      </c>
      <c r="K167" s="165">
        <v>30.56</v>
      </c>
      <c r="L167" s="165">
        <v>27.92</v>
      </c>
      <c r="M167" s="165">
        <v>26.03</v>
      </c>
      <c r="N167" s="165">
        <v>0</v>
      </c>
      <c r="O167" s="165">
        <v>0</v>
      </c>
      <c r="P167" s="165">
        <v>22608</v>
      </c>
      <c r="Q167" s="165">
        <v>78</v>
      </c>
      <c r="R167" s="165">
        <v>95</v>
      </c>
      <c r="S167" s="165">
        <v>28.5</v>
      </c>
      <c r="T167" s="165">
        <v>4.1239999999999997</v>
      </c>
      <c r="U167" s="165">
        <v>-1</v>
      </c>
    </row>
    <row r="168" spans="1:21">
      <c r="A168" s="166">
        <v>43388.43472222222</v>
      </c>
      <c r="B168" s="165" t="s">
        <v>6</v>
      </c>
      <c r="C168" s="165">
        <v>180.59</v>
      </c>
      <c r="D168" s="165">
        <v>6.25</v>
      </c>
      <c r="E168" s="165">
        <v>1205.04</v>
      </c>
      <c r="F168" s="165">
        <v>11.39</v>
      </c>
      <c r="G168" s="165">
        <v>28.42</v>
      </c>
      <c r="H168" s="165">
        <v>18.18</v>
      </c>
      <c r="I168" s="165">
        <v>0</v>
      </c>
      <c r="J168" s="165">
        <v>38.46</v>
      </c>
      <c r="K168" s="165">
        <v>40.65</v>
      </c>
      <c r="L168" s="165">
        <v>37.25</v>
      </c>
      <c r="M168" s="165">
        <v>35.76</v>
      </c>
      <c r="N168" s="165">
        <v>0</v>
      </c>
      <c r="O168" s="165">
        <v>0</v>
      </c>
      <c r="P168" s="165">
        <v>23079</v>
      </c>
      <c r="Q168" s="165">
        <v>78</v>
      </c>
      <c r="R168" s="165">
        <v>-33</v>
      </c>
      <c r="S168" s="165">
        <v>28.5</v>
      </c>
      <c r="T168" s="165">
        <v>4.1239999999999997</v>
      </c>
      <c r="U168" s="165">
        <v>-1</v>
      </c>
    </row>
    <row r="169" spans="1:21">
      <c r="A169" s="166">
        <v>43388.43472222222</v>
      </c>
      <c r="B169" s="165" t="s">
        <v>6</v>
      </c>
      <c r="C169" s="165">
        <v>180.62</v>
      </c>
      <c r="D169" s="165">
        <v>6.25</v>
      </c>
      <c r="E169" s="165">
        <v>1205.04</v>
      </c>
      <c r="F169" s="165">
        <v>8.5299999999999994</v>
      </c>
      <c r="G169" s="165">
        <v>22.53</v>
      </c>
      <c r="H169" s="165">
        <v>11.88</v>
      </c>
      <c r="I169" s="165">
        <v>0</v>
      </c>
      <c r="J169" s="165">
        <v>33.130000000000003</v>
      </c>
      <c r="K169" s="165">
        <v>37.97</v>
      </c>
      <c r="L169" s="165">
        <v>24.32</v>
      </c>
      <c r="M169" s="165">
        <v>27.95</v>
      </c>
      <c r="N169" s="165">
        <v>0</v>
      </c>
      <c r="O169" s="165">
        <v>0</v>
      </c>
      <c r="P169" s="165">
        <v>23080</v>
      </c>
      <c r="Q169" s="165">
        <v>78</v>
      </c>
      <c r="R169" s="165">
        <v>-33</v>
      </c>
      <c r="S169" s="165">
        <v>28.5</v>
      </c>
      <c r="T169" s="165">
        <v>4.1239999999999997</v>
      </c>
      <c r="U169" s="165">
        <v>-1</v>
      </c>
    </row>
    <row r="170" spans="1:21">
      <c r="A170" s="166">
        <v>43388.43472222222</v>
      </c>
      <c r="B170" s="165" t="s">
        <v>6</v>
      </c>
      <c r="C170" s="165">
        <v>180.66</v>
      </c>
      <c r="D170" s="165">
        <v>6.25</v>
      </c>
      <c r="E170" s="165">
        <v>1205.29</v>
      </c>
      <c r="F170" s="165">
        <v>8.64</v>
      </c>
      <c r="G170" s="165">
        <v>24.31</v>
      </c>
      <c r="H170" s="165">
        <v>14.01</v>
      </c>
      <c r="I170" s="165">
        <v>0</v>
      </c>
      <c r="J170" s="165">
        <v>34.5</v>
      </c>
      <c r="K170" s="165">
        <v>28.97</v>
      </c>
      <c r="L170" s="165">
        <v>35</v>
      </c>
      <c r="M170" s="165">
        <v>33.33</v>
      </c>
      <c r="N170" s="165">
        <v>0</v>
      </c>
      <c r="O170" s="165">
        <v>0</v>
      </c>
      <c r="P170" s="165">
        <v>23080</v>
      </c>
      <c r="Q170" s="165">
        <v>78</v>
      </c>
      <c r="R170" s="165">
        <v>-76</v>
      </c>
      <c r="S170" s="165">
        <v>28.5</v>
      </c>
      <c r="T170" s="165">
        <v>4.1239999999999997</v>
      </c>
      <c r="U170" s="165">
        <v>-1</v>
      </c>
    </row>
    <row r="171" spans="1:21">
      <c r="A171" s="166">
        <v>43388.43472222222</v>
      </c>
      <c r="B171" s="165" t="s">
        <v>6</v>
      </c>
      <c r="C171" s="165">
        <v>180.99</v>
      </c>
      <c r="D171" s="165">
        <v>6.26</v>
      </c>
      <c r="E171" s="165">
        <v>1207.71</v>
      </c>
      <c r="F171" s="165">
        <v>9.85</v>
      </c>
      <c r="G171" s="165">
        <v>26.55</v>
      </c>
      <c r="H171" s="165">
        <v>24.18</v>
      </c>
      <c r="I171" s="165">
        <v>10.76</v>
      </c>
      <c r="J171" s="165">
        <v>41.32</v>
      </c>
      <c r="K171" s="165">
        <v>30.92</v>
      </c>
      <c r="L171" s="165">
        <v>29.68</v>
      </c>
      <c r="M171" s="165">
        <v>21.48</v>
      </c>
      <c r="N171" s="165">
        <v>0</v>
      </c>
      <c r="O171" s="165">
        <v>0</v>
      </c>
      <c r="P171" s="165">
        <v>23428</v>
      </c>
      <c r="Q171" s="165">
        <v>78</v>
      </c>
      <c r="R171" s="165">
        <v>9</v>
      </c>
      <c r="S171" s="165">
        <v>28.5</v>
      </c>
      <c r="T171" s="165">
        <v>4.1239999999999997</v>
      </c>
      <c r="U171" s="165">
        <v>-1</v>
      </c>
    </row>
    <row r="172" spans="1:21">
      <c r="A172" s="166">
        <v>43388.43472222222</v>
      </c>
      <c r="B172" s="165" t="s">
        <v>6</v>
      </c>
      <c r="C172" s="165">
        <v>181.04</v>
      </c>
      <c r="D172" s="165">
        <v>6.26</v>
      </c>
      <c r="E172" s="165">
        <v>1207.23</v>
      </c>
      <c r="F172" s="165">
        <v>8.57</v>
      </c>
      <c r="G172" s="165">
        <v>23.7</v>
      </c>
      <c r="H172" s="165">
        <v>11.46</v>
      </c>
      <c r="I172" s="165">
        <v>0</v>
      </c>
      <c r="J172" s="165">
        <v>45.25</v>
      </c>
      <c r="K172" s="165">
        <v>31.29</v>
      </c>
      <c r="L172" s="165">
        <v>20.53</v>
      </c>
      <c r="M172" s="165">
        <v>31.58</v>
      </c>
      <c r="N172" s="165">
        <v>0</v>
      </c>
      <c r="O172" s="165">
        <v>0</v>
      </c>
      <c r="P172" s="165">
        <v>23428</v>
      </c>
      <c r="Q172" s="165">
        <v>78</v>
      </c>
      <c r="R172" s="165">
        <v>-119</v>
      </c>
      <c r="S172" s="165">
        <v>28.5</v>
      </c>
      <c r="T172" s="165">
        <v>4.1239999999999997</v>
      </c>
      <c r="U172" s="165">
        <v>-1</v>
      </c>
    </row>
    <row r="173" spans="1:21">
      <c r="A173" s="166">
        <v>43388.43472222222</v>
      </c>
      <c r="B173" s="165" t="s">
        <v>6</v>
      </c>
      <c r="C173" s="165">
        <v>181.09</v>
      </c>
      <c r="D173" s="165">
        <v>6.27</v>
      </c>
      <c r="E173" s="165">
        <v>1207.23</v>
      </c>
      <c r="F173" s="165">
        <v>8.61</v>
      </c>
      <c r="G173" s="165">
        <v>22.41</v>
      </c>
      <c r="H173" s="165">
        <v>19.61</v>
      </c>
      <c r="I173" s="165">
        <v>0.66</v>
      </c>
      <c r="J173" s="165">
        <v>36.47</v>
      </c>
      <c r="K173" s="165">
        <v>28.99</v>
      </c>
      <c r="L173" s="165">
        <v>25.85</v>
      </c>
      <c r="M173" s="165">
        <v>21.92</v>
      </c>
      <c r="N173" s="165">
        <v>0</v>
      </c>
      <c r="O173" s="165">
        <v>0</v>
      </c>
      <c r="P173" s="165">
        <v>23429</v>
      </c>
      <c r="Q173" s="165">
        <v>78</v>
      </c>
      <c r="R173" s="165">
        <v>-76</v>
      </c>
      <c r="S173" s="165">
        <v>28.5</v>
      </c>
      <c r="T173" s="165">
        <v>4.1239999999999997</v>
      </c>
      <c r="U173" s="165">
        <v>-1</v>
      </c>
    </row>
    <row r="174" spans="1:21">
      <c r="A174" s="166">
        <v>43388.43472222222</v>
      </c>
      <c r="B174" s="165" t="s">
        <v>6</v>
      </c>
      <c r="C174" s="165">
        <v>181.94</v>
      </c>
      <c r="D174" s="165">
        <v>6.29</v>
      </c>
      <c r="E174" s="165">
        <v>1207.23</v>
      </c>
      <c r="F174" s="165">
        <v>11.37</v>
      </c>
      <c r="G174" s="165">
        <v>27.7</v>
      </c>
      <c r="H174" s="165">
        <v>20.67</v>
      </c>
      <c r="I174" s="165">
        <v>0</v>
      </c>
      <c r="J174" s="165">
        <v>45.45</v>
      </c>
      <c r="K174" s="165">
        <v>27.54</v>
      </c>
      <c r="L174" s="165">
        <v>34.229999999999997</v>
      </c>
      <c r="M174" s="165">
        <v>36.840000000000003</v>
      </c>
      <c r="N174" s="165">
        <v>0</v>
      </c>
      <c r="O174" s="165">
        <v>0</v>
      </c>
      <c r="P174" s="165">
        <v>23788</v>
      </c>
      <c r="Q174" s="165">
        <v>78</v>
      </c>
      <c r="R174" s="165">
        <v>-33</v>
      </c>
      <c r="S174" s="165">
        <v>28.5</v>
      </c>
      <c r="T174" s="165">
        <v>4.1239999999999997</v>
      </c>
      <c r="U174" s="165">
        <v>-1</v>
      </c>
    </row>
    <row r="175" spans="1:21">
      <c r="A175" s="166">
        <v>43388.43472222222</v>
      </c>
      <c r="B175" s="165" t="s">
        <v>6</v>
      </c>
      <c r="C175" s="165">
        <v>181.99</v>
      </c>
      <c r="D175" s="165">
        <v>6.3</v>
      </c>
      <c r="E175" s="165">
        <v>1207.17</v>
      </c>
      <c r="F175" s="165">
        <v>8.81</v>
      </c>
      <c r="G175" s="165">
        <v>21.23</v>
      </c>
      <c r="H175" s="165">
        <v>8.07</v>
      </c>
      <c r="I175" s="165">
        <v>0</v>
      </c>
      <c r="J175" s="165">
        <v>39.409999999999997</v>
      </c>
      <c r="K175" s="165">
        <v>25.68</v>
      </c>
      <c r="L175" s="165">
        <v>33.99</v>
      </c>
      <c r="M175" s="165">
        <v>20.13</v>
      </c>
      <c r="N175" s="165">
        <v>0</v>
      </c>
      <c r="O175" s="165">
        <v>0</v>
      </c>
      <c r="P175" s="165">
        <v>23788</v>
      </c>
      <c r="Q175" s="165">
        <v>78</v>
      </c>
      <c r="R175" s="165">
        <v>-76</v>
      </c>
      <c r="S175" s="165">
        <v>28.5</v>
      </c>
      <c r="T175" s="165">
        <v>4.1239999999999997</v>
      </c>
      <c r="U175" s="165">
        <v>-1</v>
      </c>
    </row>
    <row r="176" spans="1:21">
      <c r="A176" s="166">
        <v>43388.43472222222</v>
      </c>
      <c r="B176" s="165" t="s">
        <v>6</v>
      </c>
      <c r="C176" s="165">
        <v>182.04</v>
      </c>
      <c r="D176" s="165">
        <v>6.3</v>
      </c>
      <c r="E176" s="165">
        <v>1206.92</v>
      </c>
      <c r="F176" s="165">
        <v>8.0299999999999994</v>
      </c>
      <c r="G176" s="165">
        <v>23.1</v>
      </c>
      <c r="H176" s="165">
        <v>25.48</v>
      </c>
      <c r="I176" s="165">
        <v>7.69</v>
      </c>
      <c r="J176" s="165">
        <v>40.96</v>
      </c>
      <c r="K176" s="165">
        <v>19.579999999999998</v>
      </c>
      <c r="L176" s="165">
        <v>22.52</v>
      </c>
      <c r="M176" s="165">
        <v>20.81</v>
      </c>
      <c r="N176" s="165">
        <v>0</v>
      </c>
      <c r="O176" s="165">
        <v>0</v>
      </c>
      <c r="P176" s="165">
        <v>23789</v>
      </c>
      <c r="Q176" s="165">
        <v>78</v>
      </c>
      <c r="R176" s="165">
        <v>9</v>
      </c>
      <c r="S176" s="165">
        <v>28.5</v>
      </c>
      <c r="T176" s="165">
        <v>4.1239999999999997</v>
      </c>
      <c r="U176" s="165">
        <v>-1</v>
      </c>
    </row>
    <row r="177" spans="1:21">
      <c r="A177" s="166">
        <v>43388.43472222222</v>
      </c>
      <c r="B177" s="165" t="s">
        <v>6</v>
      </c>
      <c r="C177" s="165">
        <v>183.01</v>
      </c>
      <c r="D177" s="165">
        <v>6.33</v>
      </c>
      <c r="E177" s="165">
        <v>1206.03</v>
      </c>
      <c r="F177" s="165">
        <v>11.38</v>
      </c>
      <c r="G177" s="165">
        <v>26.1</v>
      </c>
      <c r="H177" s="165">
        <v>6.79</v>
      </c>
      <c r="I177" s="165">
        <v>0</v>
      </c>
      <c r="J177" s="165">
        <v>44.19</v>
      </c>
      <c r="K177" s="165">
        <v>37.5</v>
      </c>
      <c r="L177" s="165">
        <v>34.67</v>
      </c>
      <c r="M177" s="165">
        <v>33.96</v>
      </c>
      <c r="N177" s="165">
        <v>0</v>
      </c>
      <c r="O177" s="165">
        <v>0</v>
      </c>
      <c r="P177" s="165">
        <v>24207</v>
      </c>
      <c r="Q177" s="165">
        <v>78</v>
      </c>
      <c r="R177" s="165">
        <v>-119</v>
      </c>
      <c r="S177" s="165">
        <v>28.5</v>
      </c>
      <c r="T177" s="165">
        <v>4.1239999999999997</v>
      </c>
      <c r="U177" s="165">
        <v>-1</v>
      </c>
    </row>
    <row r="178" spans="1:21">
      <c r="A178" s="166">
        <v>43388.43472222222</v>
      </c>
      <c r="B178" s="165" t="s">
        <v>6</v>
      </c>
      <c r="C178" s="165">
        <v>183.07</v>
      </c>
      <c r="D178" s="165">
        <v>6.33</v>
      </c>
      <c r="E178" s="165">
        <v>1205.55</v>
      </c>
      <c r="F178" s="165">
        <v>8.7799999999999994</v>
      </c>
      <c r="G178" s="165">
        <v>22.39</v>
      </c>
      <c r="H178" s="165">
        <v>16.88</v>
      </c>
      <c r="I178" s="165">
        <v>0</v>
      </c>
      <c r="J178" s="165">
        <v>39.26</v>
      </c>
      <c r="K178" s="165">
        <v>26.24</v>
      </c>
      <c r="L178" s="165">
        <v>22.3</v>
      </c>
      <c r="M178" s="165">
        <v>29.33</v>
      </c>
      <c r="N178" s="165">
        <v>0</v>
      </c>
      <c r="O178" s="165">
        <v>0</v>
      </c>
      <c r="P178" s="165">
        <v>24207</v>
      </c>
      <c r="Q178" s="165">
        <v>78</v>
      </c>
      <c r="R178" s="165">
        <v>-33</v>
      </c>
      <c r="S178" s="165">
        <v>28.5</v>
      </c>
      <c r="T178" s="165">
        <v>4.1239999999999997</v>
      </c>
      <c r="U178" s="165">
        <v>-1</v>
      </c>
    </row>
    <row r="179" spans="1:21">
      <c r="A179" s="166">
        <v>43388.43472222222</v>
      </c>
      <c r="B179" s="165" t="s">
        <v>6</v>
      </c>
      <c r="C179" s="165">
        <v>183.17</v>
      </c>
      <c r="D179" s="165">
        <v>6.34</v>
      </c>
      <c r="E179" s="165">
        <v>1205.55</v>
      </c>
      <c r="F179" s="165">
        <v>8.61</v>
      </c>
      <c r="G179" s="165">
        <v>22.6</v>
      </c>
      <c r="H179" s="165">
        <v>13.38</v>
      </c>
      <c r="I179" s="165">
        <v>0</v>
      </c>
      <c r="J179" s="165">
        <v>39.18</v>
      </c>
      <c r="K179" s="165">
        <v>24.31</v>
      </c>
      <c r="L179" s="165">
        <v>30</v>
      </c>
      <c r="M179" s="165">
        <v>27.81</v>
      </c>
      <c r="N179" s="165">
        <v>0</v>
      </c>
      <c r="O179" s="165">
        <v>0</v>
      </c>
      <c r="P179" s="165">
        <v>24208</v>
      </c>
      <c r="Q179" s="165">
        <v>78</v>
      </c>
      <c r="R179" s="165">
        <v>9</v>
      </c>
      <c r="S179" s="165">
        <v>28.5</v>
      </c>
      <c r="T179" s="165">
        <v>4.1239999999999997</v>
      </c>
      <c r="U179" s="165">
        <v>-1</v>
      </c>
    </row>
    <row r="180" spans="1:21">
      <c r="A180" s="166">
        <v>43388.43472222222</v>
      </c>
      <c r="B180" s="165" t="s">
        <v>6</v>
      </c>
      <c r="C180" s="165">
        <v>184.39</v>
      </c>
      <c r="D180" s="165">
        <v>6.38</v>
      </c>
      <c r="E180" s="165">
        <v>1204.74</v>
      </c>
      <c r="F180" s="165">
        <v>10.82</v>
      </c>
      <c r="G180" s="165">
        <v>28.15</v>
      </c>
      <c r="H180" s="165">
        <v>10.76</v>
      </c>
      <c r="I180" s="165">
        <v>0</v>
      </c>
      <c r="J180" s="165">
        <v>44.85</v>
      </c>
      <c r="K180" s="165">
        <v>40.130000000000003</v>
      </c>
      <c r="L180" s="165">
        <v>37.89</v>
      </c>
      <c r="M180" s="165">
        <v>35.03</v>
      </c>
      <c r="N180" s="165">
        <v>0</v>
      </c>
      <c r="O180" s="165">
        <v>0</v>
      </c>
      <c r="P180" s="165">
        <v>24497</v>
      </c>
      <c r="Q180" s="165">
        <v>78</v>
      </c>
      <c r="R180" s="165">
        <v>9</v>
      </c>
      <c r="S180" s="165">
        <v>28.5</v>
      </c>
      <c r="T180" s="165">
        <v>4.1239999999999997</v>
      </c>
      <c r="U180" s="165">
        <v>-1</v>
      </c>
    </row>
    <row r="181" spans="1:21">
      <c r="A181" s="166">
        <v>43388.43472222222</v>
      </c>
      <c r="B181" s="165" t="s">
        <v>6</v>
      </c>
      <c r="C181" s="165">
        <v>184.46</v>
      </c>
      <c r="D181" s="165">
        <v>6.38</v>
      </c>
      <c r="E181" s="165">
        <v>1204.49</v>
      </c>
      <c r="F181" s="165">
        <v>7.95</v>
      </c>
      <c r="G181" s="165">
        <v>22.38</v>
      </c>
      <c r="H181" s="165">
        <v>16.88</v>
      </c>
      <c r="I181" s="165">
        <v>7.41</v>
      </c>
      <c r="J181" s="165">
        <v>38.86</v>
      </c>
      <c r="K181" s="165">
        <v>24.16</v>
      </c>
      <c r="L181" s="165">
        <v>17.11</v>
      </c>
      <c r="M181" s="165">
        <v>28.48</v>
      </c>
      <c r="N181" s="165">
        <v>0</v>
      </c>
      <c r="O181" s="165">
        <v>0</v>
      </c>
      <c r="P181" s="165">
        <v>24497</v>
      </c>
      <c r="Q181" s="165">
        <v>78</v>
      </c>
      <c r="R181" s="165">
        <v>-33</v>
      </c>
      <c r="S181" s="165">
        <v>28.5</v>
      </c>
      <c r="T181" s="165">
        <v>4.1239999999999997</v>
      </c>
      <c r="U181" s="165">
        <v>-1</v>
      </c>
    </row>
    <row r="182" spans="1:21">
      <c r="A182" s="166">
        <v>43388.43472222222</v>
      </c>
      <c r="B182" s="165" t="s">
        <v>6</v>
      </c>
      <c r="C182" s="165">
        <v>184.55</v>
      </c>
      <c r="D182" s="165">
        <v>6.38</v>
      </c>
      <c r="E182" s="165">
        <v>1204.2</v>
      </c>
      <c r="F182" s="165">
        <v>8.7100000000000009</v>
      </c>
      <c r="G182" s="165">
        <v>23.48</v>
      </c>
      <c r="H182" s="165">
        <v>19.61</v>
      </c>
      <c r="I182" s="165">
        <v>0</v>
      </c>
      <c r="J182" s="165">
        <v>37.130000000000003</v>
      </c>
      <c r="K182" s="165">
        <v>25.71</v>
      </c>
      <c r="L182" s="165">
        <v>33.33</v>
      </c>
      <c r="M182" s="165">
        <v>24.14</v>
      </c>
      <c r="N182" s="165">
        <v>0</v>
      </c>
      <c r="O182" s="165">
        <v>0</v>
      </c>
      <c r="P182" s="165">
        <v>24498</v>
      </c>
      <c r="Q182" s="165">
        <v>78</v>
      </c>
      <c r="R182" s="165">
        <v>9</v>
      </c>
      <c r="S182" s="165">
        <v>28.5</v>
      </c>
      <c r="T182" s="165">
        <v>4.1239999999999997</v>
      </c>
      <c r="U182" s="165">
        <v>-1</v>
      </c>
    </row>
    <row r="183" spans="1:21">
      <c r="A183" s="166">
        <v>43388.43472222222</v>
      </c>
      <c r="B183" s="165" t="s">
        <v>6</v>
      </c>
      <c r="C183" s="165">
        <v>184.44</v>
      </c>
      <c r="D183" s="165">
        <v>6.38</v>
      </c>
      <c r="E183" s="165">
        <v>1204.1500000000001</v>
      </c>
      <c r="F183" s="165">
        <v>12.54</v>
      </c>
      <c r="G183" s="165">
        <v>27.55</v>
      </c>
      <c r="H183" s="165">
        <v>16.13</v>
      </c>
      <c r="I183" s="165">
        <v>0</v>
      </c>
      <c r="J183" s="165">
        <v>43.45</v>
      </c>
      <c r="K183" s="165">
        <v>36.729999999999997</v>
      </c>
      <c r="L183" s="165">
        <v>30.07</v>
      </c>
      <c r="M183" s="165">
        <v>38.56</v>
      </c>
      <c r="N183" s="165">
        <v>0</v>
      </c>
      <c r="O183" s="165">
        <v>0</v>
      </c>
      <c r="P183" s="165">
        <v>24709</v>
      </c>
      <c r="Q183" s="165">
        <v>78</v>
      </c>
      <c r="R183" s="165">
        <v>-33</v>
      </c>
      <c r="S183" s="165">
        <v>28.5</v>
      </c>
      <c r="T183" s="165">
        <v>4.1239999999999997</v>
      </c>
      <c r="U183" s="165">
        <v>-1</v>
      </c>
    </row>
    <row r="184" spans="1:21">
      <c r="A184" s="166">
        <v>43388.43472222222</v>
      </c>
      <c r="B184" s="165" t="s">
        <v>6</v>
      </c>
      <c r="C184" s="165">
        <v>184.45</v>
      </c>
      <c r="D184" s="165">
        <v>6.38</v>
      </c>
      <c r="E184" s="165">
        <v>1204.17</v>
      </c>
      <c r="F184" s="165">
        <v>8.76</v>
      </c>
      <c r="G184" s="165">
        <v>24.18</v>
      </c>
      <c r="H184" s="165">
        <v>10.06</v>
      </c>
      <c r="I184" s="165">
        <v>0</v>
      </c>
      <c r="J184" s="165">
        <v>40.35</v>
      </c>
      <c r="K184" s="165">
        <v>28.67</v>
      </c>
      <c r="L184" s="165">
        <v>28.39</v>
      </c>
      <c r="M184" s="165">
        <v>37.25</v>
      </c>
      <c r="N184" s="165">
        <v>0</v>
      </c>
      <c r="O184" s="165">
        <v>0</v>
      </c>
      <c r="P184" s="165">
        <v>24709</v>
      </c>
      <c r="Q184" s="165">
        <v>78</v>
      </c>
      <c r="R184" s="165">
        <v>-76</v>
      </c>
      <c r="S184" s="165">
        <v>28.5</v>
      </c>
      <c r="T184" s="165">
        <v>4.1239999999999997</v>
      </c>
      <c r="U184" s="165">
        <v>-1</v>
      </c>
    </row>
    <row r="185" spans="1:21">
      <c r="A185" s="166">
        <v>43388.435416666667</v>
      </c>
      <c r="B185" s="165" t="s">
        <v>6</v>
      </c>
      <c r="C185" s="165">
        <v>184.46</v>
      </c>
      <c r="D185" s="165">
        <v>6.38</v>
      </c>
      <c r="E185" s="165">
        <v>1203.1600000000001</v>
      </c>
      <c r="F185" s="165">
        <v>8.91</v>
      </c>
      <c r="G185" s="165">
        <v>23.77</v>
      </c>
      <c r="H185" s="165">
        <v>19.46</v>
      </c>
      <c r="I185" s="165">
        <v>0</v>
      </c>
      <c r="J185" s="165">
        <v>42.31</v>
      </c>
      <c r="K185" s="165">
        <v>26.87</v>
      </c>
      <c r="L185" s="165">
        <v>19.12</v>
      </c>
      <c r="M185" s="165">
        <v>34.229999999999997</v>
      </c>
      <c r="N185" s="165">
        <v>0</v>
      </c>
      <c r="O185" s="165">
        <v>0</v>
      </c>
      <c r="P185" s="165">
        <v>24709</v>
      </c>
      <c r="Q185" s="165">
        <v>78</v>
      </c>
      <c r="R185" s="165">
        <v>-76</v>
      </c>
      <c r="S185" s="165">
        <v>28.5</v>
      </c>
      <c r="T185" s="165">
        <v>4.1239999999999997</v>
      </c>
      <c r="U185" s="165">
        <v>-1</v>
      </c>
    </row>
    <row r="186" spans="1:21">
      <c r="A186" s="166">
        <v>43388.435416666667</v>
      </c>
      <c r="B186" s="165" t="s">
        <v>6</v>
      </c>
      <c r="C186" s="165">
        <v>184.55</v>
      </c>
      <c r="D186" s="165">
        <v>6.38</v>
      </c>
      <c r="E186" s="165">
        <v>1205.67</v>
      </c>
      <c r="F186" s="165">
        <v>8.84</v>
      </c>
      <c r="G186" s="165">
        <v>22.27</v>
      </c>
      <c r="H186" s="165">
        <v>20.27</v>
      </c>
      <c r="I186" s="165">
        <v>20</v>
      </c>
      <c r="J186" s="165">
        <v>35.22</v>
      </c>
      <c r="K186" s="165">
        <v>23.74</v>
      </c>
      <c r="L186" s="165">
        <v>16.059999999999999</v>
      </c>
      <c r="M186" s="165">
        <v>16.670000000000002</v>
      </c>
      <c r="N186" s="165">
        <v>0</v>
      </c>
      <c r="O186" s="165">
        <v>0</v>
      </c>
      <c r="P186" s="165">
        <v>24724</v>
      </c>
      <c r="Q186" s="165">
        <v>78</v>
      </c>
      <c r="R186" s="165">
        <v>9</v>
      </c>
      <c r="S186" s="165">
        <v>28.5</v>
      </c>
      <c r="T186" s="165">
        <v>4.1239999999999997</v>
      </c>
      <c r="U186" s="165">
        <v>-1</v>
      </c>
    </row>
    <row r="187" spans="1:21">
      <c r="A187" s="166">
        <v>43388.455555555556</v>
      </c>
      <c r="B187" s="165" t="s">
        <v>6</v>
      </c>
      <c r="C187" s="165">
        <v>169.65</v>
      </c>
      <c r="D187" s="165">
        <v>5.87</v>
      </c>
      <c r="E187" s="165">
        <v>1230.31</v>
      </c>
      <c r="F187" s="165">
        <v>9.3000000000000007</v>
      </c>
      <c r="G187" s="165">
        <v>30.85</v>
      </c>
      <c r="H187" s="165">
        <v>31.65</v>
      </c>
      <c r="I187" s="165">
        <v>0</v>
      </c>
      <c r="J187" s="165">
        <v>35.71</v>
      </c>
      <c r="K187" s="165">
        <v>43.5</v>
      </c>
      <c r="L187" s="165">
        <v>34.299999999999997</v>
      </c>
      <c r="M187" s="165">
        <v>38.119999999999997</v>
      </c>
      <c r="N187" s="165">
        <v>0</v>
      </c>
      <c r="O187" s="165">
        <v>0</v>
      </c>
      <c r="P187" s="165">
        <v>3411</v>
      </c>
      <c r="Q187" s="165">
        <v>81</v>
      </c>
      <c r="R187" s="165">
        <v>-119</v>
      </c>
      <c r="S187" s="165">
        <v>30.2</v>
      </c>
      <c r="T187" s="165">
        <v>4.1559999999999997</v>
      </c>
      <c r="U187" s="165">
        <v>-1</v>
      </c>
    </row>
    <row r="188" spans="1:21">
      <c r="A188" s="166">
        <v>43388.456250000003</v>
      </c>
      <c r="B188" s="165" t="s">
        <v>6</v>
      </c>
      <c r="C188" s="165">
        <v>170.05</v>
      </c>
      <c r="D188" s="165">
        <v>5.88</v>
      </c>
      <c r="E188" s="165">
        <v>1230.18</v>
      </c>
      <c r="F188" s="165">
        <v>10.69</v>
      </c>
      <c r="G188" s="165">
        <v>31.47</v>
      </c>
      <c r="H188" s="165">
        <v>18.350000000000001</v>
      </c>
      <c r="I188" s="165">
        <v>0</v>
      </c>
      <c r="J188" s="165">
        <v>43.71</v>
      </c>
      <c r="K188" s="165">
        <v>46.59</v>
      </c>
      <c r="L188" s="165">
        <v>38.119999999999997</v>
      </c>
      <c r="M188" s="165">
        <v>39.020000000000003</v>
      </c>
      <c r="N188" s="165">
        <v>0</v>
      </c>
      <c r="O188" s="165">
        <v>0</v>
      </c>
      <c r="P188" s="165">
        <v>3646</v>
      </c>
      <c r="Q188" s="165">
        <v>81</v>
      </c>
      <c r="R188" s="165">
        <v>52</v>
      </c>
      <c r="S188" s="165">
        <v>30.2</v>
      </c>
      <c r="T188" s="165">
        <v>4.1559999999999997</v>
      </c>
      <c r="U188" s="165">
        <v>-1</v>
      </c>
    </row>
    <row r="189" spans="1:21">
      <c r="A189" s="166">
        <v>43388.456250000003</v>
      </c>
      <c r="B189" s="165" t="s">
        <v>6</v>
      </c>
      <c r="C189" s="165">
        <v>167.87</v>
      </c>
      <c r="D189" s="165">
        <v>5.81</v>
      </c>
      <c r="E189" s="165">
        <v>1232.4000000000001</v>
      </c>
      <c r="F189" s="165">
        <v>9.42</v>
      </c>
      <c r="G189" s="165">
        <v>28.86</v>
      </c>
      <c r="H189" s="165">
        <v>24.1</v>
      </c>
      <c r="I189" s="165">
        <v>11.11</v>
      </c>
      <c r="J189" s="165">
        <v>39.130000000000003</v>
      </c>
      <c r="K189" s="165">
        <v>39.33</v>
      </c>
      <c r="L189" s="165">
        <v>28.31</v>
      </c>
      <c r="M189" s="165">
        <v>30.3</v>
      </c>
      <c r="N189" s="165">
        <v>0</v>
      </c>
      <c r="O189" s="165">
        <v>0</v>
      </c>
      <c r="P189" s="165">
        <v>3894</v>
      </c>
      <c r="Q189" s="165">
        <v>81</v>
      </c>
      <c r="R189" s="165">
        <v>-76</v>
      </c>
      <c r="S189" s="165">
        <v>30.2</v>
      </c>
      <c r="T189" s="165">
        <v>4.1559999999999997</v>
      </c>
      <c r="U189" s="165">
        <v>-1</v>
      </c>
    </row>
    <row r="190" spans="1:21">
      <c r="A190" s="166">
        <v>43388.456250000003</v>
      </c>
      <c r="B190" s="165" t="s">
        <v>6</v>
      </c>
      <c r="C190" s="165">
        <v>167.98</v>
      </c>
      <c r="D190" s="165">
        <v>5.81</v>
      </c>
      <c r="E190" s="165">
        <v>1232.4000000000001</v>
      </c>
      <c r="F190" s="165">
        <v>8.18</v>
      </c>
      <c r="G190" s="165">
        <v>27.64</v>
      </c>
      <c r="H190" s="165">
        <v>15.82</v>
      </c>
      <c r="I190" s="165">
        <v>0</v>
      </c>
      <c r="J190" s="165">
        <v>45.61</v>
      </c>
      <c r="K190" s="165">
        <v>40.450000000000003</v>
      </c>
      <c r="L190" s="165">
        <v>26.95</v>
      </c>
      <c r="M190" s="165">
        <v>33.93</v>
      </c>
      <c r="N190" s="165">
        <v>0</v>
      </c>
      <c r="O190" s="165">
        <v>0</v>
      </c>
      <c r="P190" s="165">
        <v>3894</v>
      </c>
      <c r="Q190" s="165">
        <v>81</v>
      </c>
      <c r="R190" s="165">
        <v>-76</v>
      </c>
      <c r="S190" s="165">
        <v>30.2</v>
      </c>
      <c r="T190" s="165">
        <v>4.1559999999999997</v>
      </c>
      <c r="U190" s="165">
        <v>-1</v>
      </c>
    </row>
    <row r="191" spans="1:21">
      <c r="A191" s="166">
        <v>43388.456250000003</v>
      </c>
      <c r="B191" s="165" t="s">
        <v>6</v>
      </c>
      <c r="C191" s="165">
        <v>168.58</v>
      </c>
      <c r="D191" s="165">
        <v>5.83</v>
      </c>
      <c r="E191" s="165">
        <v>1230.5899999999999</v>
      </c>
      <c r="F191" s="165">
        <v>9.2200000000000006</v>
      </c>
      <c r="G191" s="165">
        <v>28.46</v>
      </c>
      <c r="H191" s="165">
        <v>13.66</v>
      </c>
      <c r="I191" s="165">
        <v>0</v>
      </c>
      <c r="J191" s="165">
        <v>38.46</v>
      </c>
      <c r="K191" s="165">
        <v>50.29</v>
      </c>
      <c r="L191" s="165">
        <v>27.88</v>
      </c>
      <c r="M191" s="165">
        <v>37.950000000000003</v>
      </c>
      <c r="N191" s="165">
        <v>0</v>
      </c>
      <c r="O191" s="165">
        <v>0</v>
      </c>
      <c r="P191" s="165">
        <v>3990</v>
      </c>
      <c r="Q191" s="165">
        <v>81</v>
      </c>
      <c r="R191" s="165">
        <v>52</v>
      </c>
      <c r="S191" s="165">
        <v>30.2</v>
      </c>
      <c r="T191" s="165">
        <v>4.1559999999999997</v>
      </c>
      <c r="U191" s="165">
        <v>-1</v>
      </c>
    </row>
    <row r="192" spans="1:21">
      <c r="A192" s="166">
        <v>43388.456250000003</v>
      </c>
      <c r="B192" s="165" t="s">
        <v>6</v>
      </c>
      <c r="C192" s="165">
        <v>169.42</v>
      </c>
      <c r="D192" s="165">
        <v>5.86</v>
      </c>
      <c r="E192" s="165">
        <v>1230.0999999999999</v>
      </c>
      <c r="F192" s="165">
        <v>9.91</v>
      </c>
      <c r="G192" s="165">
        <v>28.09</v>
      </c>
      <c r="H192" s="165">
        <v>9.1999999999999993</v>
      </c>
      <c r="I192" s="165">
        <v>0</v>
      </c>
      <c r="J192" s="165">
        <v>34.1</v>
      </c>
      <c r="K192" s="165">
        <v>41.71</v>
      </c>
      <c r="L192" s="165">
        <v>37.85</v>
      </c>
      <c r="M192" s="165">
        <v>42.61</v>
      </c>
      <c r="N192" s="165">
        <v>0</v>
      </c>
      <c r="O192" s="165">
        <v>0</v>
      </c>
      <c r="P192" s="165">
        <v>4153</v>
      </c>
      <c r="Q192" s="165">
        <v>81</v>
      </c>
      <c r="R192" s="165">
        <v>-76</v>
      </c>
      <c r="S192" s="165">
        <v>30.2</v>
      </c>
      <c r="T192" s="165">
        <v>4.1559999999999997</v>
      </c>
      <c r="U192" s="165">
        <v>-1</v>
      </c>
    </row>
    <row r="193" spans="1:21">
      <c r="A193" s="166">
        <v>43388.456250000003</v>
      </c>
      <c r="B193" s="165" t="s">
        <v>6</v>
      </c>
      <c r="C193" s="165">
        <v>169.46</v>
      </c>
      <c r="D193" s="165">
        <v>5.86</v>
      </c>
      <c r="E193" s="165">
        <v>1229.49</v>
      </c>
      <c r="F193" s="165">
        <v>8.26</v>
      </c>
      <c r="G193" s="165">
        <v>28.43</v>
      </c>
      <c r="H193" s="165">
        <v>6.63</v>
      </c>
      <c r="I193" s="165">
        <v>0</v>
      </c>
      <c r="J193" s="165">
        <v>40.46</v>
      </c>
      <c r="K193" s="165">
        <v>42.49</v>
      </c>
      <c r="L193" s="165">
        <v>32.14</v>
      </c>
      <c r="M193" s="165">
        <v>45.4</v>
      </c>
      <c r="N193" s="165">
        <v>0</v>
      </c>
      <c r="O193" s="165">
        <v>0</v>
      </c>
      <c r="P193" s="165">
        <v>4155</v>
      </c>
      <c r="Q193" s="165">
        <v>81</v>
      </c>
      <c r="R193" s="165">
        <v>-119</v>
      </c>
      <c r="S193" s="165">
        <v>30.2</v>
      </c>
      <c r="T193" s="165">
        <v>4.1559999999999997</v>
      </c>
      <c r="U193" s="165">
        <v>-1</v>
      </c>
    </row>
    <row r="194" spans="1:21">
      <c r="A194" s="166">
        <v>43388.456250000003</v>
      </c>
      <c r="B194" s="165" t="s">
        <v>6</v>
      </c>
      <c r="C194" s="165">
        <v>169.57</v>
      </c>
      <c r="D194" s="165">
        <v>5.87</v>
      </c>
      <c r="E194" s="165">
        <v>1232.25</v>
      </c>
      <c r="F194" s="165">
        <v>8.1</v>
      </c>
      <c r="G194" s="165">
        <v>25.54</v>
      </c>
      <c r="H194" s="165">
        <v>20.38</v>
      </c>
      <c r="I194" s="165">
        <v>11.8</v>
      </c>
      <c r="J194" s="165">
        <v>27.39</v>
      </c>
      <c r="K194" s="165">
        <v>31.18</v>
      </c>
      <c r="L194" s="165">
        <v>29.19</v>
      </c>
      <c r="M194" s="165">
        <v>32.54</v>
      </c>
      <c r="N194" s="165">
        <v>0</v>
      </c>
      <c r="O194" s="165">
        <v>0</v>
      </c>
      <c r="P194" s="165">
        <v>4156</v>
      </c>
      <c r="Q194" s="165">
        <v>81</v>
      </c>
      <c r="R194" s="165">
        <v>-119</v>
      </c>
      <c r="S194" s="165">
        <v>30.2</v>
      </c>
      <c r="T194" s="165">
        <v>4.1559999999999997</v>
      </c>
      <c r="U194" s="165">
        <v>-1</v>
      </c>
    </row>
    <row r="195" spans="1:21">
      <c r="A195" s="166">
        <v>43388.456250000003</v>
      </c>
      <c r="B195" s="165" t="s">
        <v>6</v>
      </c>
      <c r="C195" s="165">
        <v>167.09</v>
      </c>
      <c r="D195" s="165">
        <v>5.78</v>
      </c>
      <c r="E195" s="165">
        <v>1231.28</v>
      </c>
      <c r="F195" s="165">
        <v>10.43</v>
      </c>
      <c r="G195" s="165">
        <v>29.53</v>
      </c>
      <c r="H195" s="165">
        <v>7.98</v>
      </c>
      <c r="I195" s="165">
        <v>0</v>
      </c>
      <c r="J195" s="165">
        <v>42.42</v>
      </c>
      <c r="K195" s="165">
        <v>45.45</v>
      </c>
      <c r="L195" s="165">
        <v>33.130000000000003</v>
      </c>
      <c r="M195" s="165">
        <v>45.09</v>
      </c>
      <c r="N195" s="165">
        <v>0</v>
      </c>
      <c r="O195" s="165">
        <v>0</v>
      </c>
      <c r="P195" s="165">
        <v>4444</v>
      </c>
      <c r="Q195" s="165">
        <v>81</v>
      </c>
      <c r="R195" s="165">
        <v>-119</v>
      </c>
      <c r="S195" s="165">
        <v>30.2</v>
      </c>
      <c r="T195" s="165">
        <v>4.1559999999999997</v>
      </c>
      <c r="U195" s="165">
        <v>-1</v>
      </c>
    </row>
    <row r="196" spans="1:21">
      <c r="A196" s="166">
        <v>43388.456250000003</v>
      </c>
      <c r="B196" s="165" t="s">
        <v>6</v>
      </c>
      <c r="C196" s="165">
        <v>167.22</v>
      </c>
      <c r="D196" s="165">
        <v>5.79</v>
      </c>
      <c r="E196" s="165">
        <v>1231.31</v>
      </c>
      <c r="F196" s="165">
        <v>8.35</v>
      </c>
      <c r="G196" s="165">
        <v>26.7</v>
      </c>
      <c r="H196" s="165">
        <v>5.45</v>
      </c>
      <c r="I196" s="165">
        <v>0</v>
      </c>
      <c r="J196" s="165">
        <v>39.64</v>
      </c>
      <c r="K196" s="165">
        <v>46.03</v>
      </c>
      <c r="L196" s="165">
        <v>37.5</v>
      </c>
      <c r="M196" s="165">
        <v>28.32</v>
      </c>
      <c r="N196" s="165">
        <v>0</v>
      </c>
      <c r="O196" s="165">
        <v>0</v>
      </c>
      <c r="P196" s="165">
        <v>4444</v>
      </c>
      <c r="Q196" s="165">
        <v>81</v>
      </c>
      <c r="R196" s="165">
        <v>-76</v>
      </c>
      <c r="S196" s="165">
        <v>30.2</v>
      </c>
      <c r="T196" s="165">
        <v>4.1559999999999997</v>
      </c>
      <c r="U196" s="165">
        <v>-1</v>
      </c>
    </row>
    <row r="197" spans="1:21">
      <c r="A197" s="166">
        <v>43388.456250000003</v>
      </c>
      <c r="B197" s="165" t="s">
        <v>6</v>
      </c>
      <c r="C197" s="165">
        <v>167.4</v>
      </c>
      <c r="D197" s="165">
        <v>5.79</v>
      </c>
      <c r="E197" s="165">
        <v>1229.8499999999999</v>
      </c>
      <c r="F197" s="165">
        <v>8.39</v>
      </c>
      <c r="G197" s="165">
        <v>29.12</v>
      </c>
      <c r="H197" s="165">
        <v>15.48</v>
      </c>
      <c r="I197" s="165">
        <v>0</v>
      </c>
      <c r="J197" s="165">
        <v>38.18</v>
      </c>
      <c r="K197" s="165">
        <v>44.38</v>
      </c>
      <c r="L197" s="165">
        <v>30.86</v>
      </c>
      <c r="M197" s="165">
        <v>42.11</v>
      </c>
      <c r="N197" s="165">
        <v>0</v>
      </c>
      <c r="O197" s="165">
        <v>0</v>
      </c>
      <c r="P197" s="165">
        <v>4445</v>
      </c>
      <c r="Q197" s="165">
        <v>81</v>
      </c>
      <c r="R197" s="165">
        <v>9</v>
      </c>
      <c r="S197" s="165">
        <v>30.2</v>
      </c>
      <c r="T197" s="165">
        <v>4.1559999999999997</v>
      </c>
      <c r="U197" s="165">
        <v>-1</v>
      </c>
    </row>
    <row r="198" spans="1:21">
      <c r="A198" s="166">
        <v>43388.456250000003</v>
      </c>
      <c r="B198" s="165" t="s">
        <v>6</v>
      </c>
      <c r="C198" s="165">
        <v>169.19</v>
      </c>
      <c r="D198" s="165">
        <v>5.85</v>
      </c>
      <c r="E198" s="165">
        <v>1228.04</v>
      </c>
      <c r="F198" s="165">
        <v>10.31</v>
      </c>
      <c r="G198" s="165">
        <v>30.13</v>
      </c>
      <c r="H198" s="165">
        <v>15.09</v>
      </c>
      <c r="I198" s="165">
        <v>0</v>
      </c>
      <c r="J198" s="165">
        <v>40.85</v>
      </c>
      <c r="K198" s="165">
        <v>41.57</v>
      </c>
      <c r="L198" s="165">
        <v>40.119999999999997</v>
      </c>
      <c r="M198" s="165">
        <v>39.78</v>
      </c>
      <c r="N198" s="165">
        <v>0</v>
      </c>
      <c r="O198" s="165">
        <v>0</v>
      </c>
      <c r="P198" s="165">
        <v>4693</v>
      </c>
      <c r="Q198" s="165">
        <v>81</v>
      </c>
      <c r="R198" s="165">
        <v>-76</v>
      </c>
      <c r="S198" s="165">
        <v>30.2</v>
      </c>
      <c r="T198" s="165">
        <v>4.1559999999999997</v>
      </c>
      <c r="U198" s="165">
        <v>-1</v>
      </c>
    </row>
    <row r="199" spans="1:21">
      <c r="A199" s="166">
        <v>43388.456250000003</v>
      </c>
      <c r="B199" s="165" t="s">
        <v>6</v>
      </c>
      <c r="C199" s="165">
        <v>168.9</v>
      </c>
      <c r="D199" s="165">
        <v>5.84</v>
      </c>
      <c r="E199" s="165">
        <v>1227.9100000000001</v>
      </c>
      <c r="F199" s="165">
        <v>8.48</v>
      </c>
      <c r="G199" s="165">
        <v>27.07</v>
      </c>
      <c r="H199" s="165">
        <v>12.5</v>
      </c>
      <c r="I199" s="165">
        <v>15.82</v>
      </c>
      <c r="J199" s="165">
        <v>40.119999999999997</v>
      </c>
      <c r="K199" s="165">
        <v>37.57</v>
      </c>
      <c r="L199" s="165">
        <v>25.48</v>
      </c>
      <c r="M199" s="165">
        <v>29.59</v>
      </c>
      <c r="N199" s="165">
        <v>0</v>
      </c>
      <c r="O199" s="165">
        <v>0</v>
      </c>
      <c r="P199" s="165">
        <v>4693</v>
      </c>
      <c r="Q199" s="165">
        <v>81</v>
      </c>
      <c r="R199" s="165">
        <v>-76</v>
      </c>
      <c r="S199" s="165">
        <v>30.2</v>
      </c>
      <c r="T199" s="165">
        <v>4.1559999999999997</v>
      </c>
      <c r="U199" s="165">
        <v>-1</v>
      </c>
    </row>
    <row r="200" spans="1:21">
      <c r="A200" s="166">
        <v>43388.456250000003</v>
      </c>
      <c r="B200" s="165" t="s">
        <v>6</v>
      </c>
      <c r="C200" s="165">
        <v>168.94</v>
      </c>
      <c r="D200" s="165">
        <v>5.84</v>
      </c>
      <c r="E200" s="165">
        <v>1227.77</v>
      </c>
      <c r="F200" s="165">
        <v>8.24</v>
      </c>
      <c r="G200" s="165">
        <v>25.91</v>
      </c>
      <c r="H200" s="165">
        <v>9.09</v>
      </c>
      <c r="I200" s="165">
        <v>0</v>
      </c>
      <c r="J200" s="165">
        <v>34.549999999999997</v>
      </c>
      <c r="K200" s="165">
        <v>41.14</v>
      </c>
      <c r="L200" s="165">
        <v>28.14</v>
      </c>
      <c r="M200" s="165">
        <v>40.11</v>
      </c>
      <c r="N200" s="165">
        <v>0</v>
      </c>
      <c r="O200" s="165">
        <v>0</v>
      </c>
      <c r="P200" s="165">
        <v>4694</v>
      </c>
      <c r="Q200" s="165">
        <v>81</v>
      </c>
      <c r="R200" s="165">
        <v>-119</v>
      </c>
      <c r="S200" s="165">
        <v>30.2</v>
      </c>
      <c r="T200" s="165">
        <v>4.1559999999999997</v>
      </c>
      <c r="U200" s="165">
        <v>-1</v>
      </c>
    </row>
    <row r="201" spans="1:21">
      <c r="A201" s="166">
        <v>43388.456250000003</v>
      </c>
      <c r="B201" s="165" t="s">
        <v>6</v>
      </c>
      <c r="C201" s="165">
        <v>169.34</v>
      </c>
      <c r="D201" s="165">
        <v>5.86</v>
      </c>
      <c r="E201" s="165">
        <v>1227.26</v>
      </c>
      <c r="F201" s="165">
        <v>10.67</v>
      </c>
      <c r="G201" s="165">
        <v>30.13</v>
      </c>
      <c r="H201" s="165">
        <v>23.87</v>
      </c>
      <c r="I201" s="165">
        <v>0</v>
      </c>
      <c r="J201" s="165">
        <v>38.71</v>
      </c>
      <c r="K201" s="165">
        <v>39.39</v>
      </c>
      <c r="L201" s="165">
        <v>36.590000000000003</v>
      </c>
      <c r="M201" s="165">
        <v>40.74</v>
      </c>
      <c r="N201" s="165">
        <v>0</v>
      </c>
      <c r="O201" s="165">
        <v>0</v>
      </c>
      <c r="P201" s="165">
        <v>4929</v>
      </c>
      <c r="Q201" s="165">
        <v>81</v>
      </c>
      <c r="R201" s="165">
        <v>-33</v>
      </c>
      <c r="S201" s="165">
        <v>30.2</v>
      </c>
      <c r="T201" s="165">
        <v>4.1559999999999997</v>
      </c>
      <c r="U201" s="165">
        <v>-1</v>
      </c>
    </row>
    <row r="202" spans="1:21">
      <c r="A202" s="166">
        <v>43388.456250000003</v>
      </c>
      <c r="B202" s="165" t="s">
        <v>6</v>
      </c>
      <c r="C202" s="165">
        <v>167.7</v>
      </c>
      <c r="D202" s="165">
        <v>5.8</v>
      </c>
      <c r="E202" s="165">
        <v>1228.0999999999999</v>
      </c>
      <c r="F202" s="165">
        <v>8.36</v>
      </c>
      <c r="G202" s="165">
        <v>27.14</v>
      </c>
      <c r="H202" s="165">
        <v>11.04</v>
      </c>
      <c r="I202" s="165">
        <v>0</v>
      </c>
      <c r="J202" s="165">
        <v>36.840000000000003</v>
      </c>
      <c r="K202" s="165">
        <v>39.18</v>
      </c>
      <c r="L202" s="165">
        <v>35.96</v>
      </c>
      <c r="M202" s="165">
        <v>37.43</v>
      </c>
      <c r="N202" s="165">
        <v>0</v>
      </c>
      <c r="O202" s="165">
        <v>0</v>
      </c>
      <c r="P202" s="165">
        <v>4929</v>
      </c>
      <c r="Q202" s="165">
        <v>81</v>
      </c>
      <c r="R202" s="165">
        <v>-33</v>
      </c>
      <c r="S202" s="165">
        <v>30.2</v>
      </c>
      <c r="T202" s="165">
        <v>4.1559999999999997</v>
      </c>
      <c r="U202" s="165">
        <v>-1</v>
      </c>
    </row>
    <row r="203" spans="1:21">
      <c r="A203" s="166">
        <v>43388.456250000003</v>
      </c>
      <c r="B203" s="165" t="s">
        <v>6</v>
      </c>
      <c r="C203" s="165">
        <v>167.79</v>
      </c>
      <c r="D203" s="165">
        <v>5.8</v>
      </c>
      <c r="E203" s="165">
        <v>1227.49</v>
      </c>
      <c r="F203" s="165">
        <v>8.2200000000000006</v>
      </c>
      <c r="G203" s="165">
        <v>27.08</v>
      </c>
      <c r="H203" s="165">
        <v>15.29</v>
      </c>
      <c r="I203" s="165">
        <v>0</v>
      </c>
      <c r="J203" s="165">
        <v>39.51</v>
      </c>
      <c r="K203" s="165">
        <v>41.81</v>
      </c>
      <c r="L203" s="165">
        <v>28.83</v>
      </c>
      <c r="M203" s="165">
        <v>34.520000000000003</v>
      </c>
      <c r="N203" s="165">
        <v>0</v>
      </c>
      <c r="O203" s="165">
        <v>0</v>
      </c>
      <c r="P203" s="165">
        <v>4930</v>
      </c>
      <c r="Q203" s="165">
        <v>81</v>
      </c>
      <c r="R203" s="165">
        <v>-33</v>
      </c>
      <c r="S203" s="165">
        <v>30.2</v>
      </c>
      <c r="T203" s="165">
        <v>4.1559999999999997</v>
      </c>
      <c r="U203" s="165">
        <v>-1</v>
      </c>
    </row>
    <row r="204" spans="1:21">
      <c r="A204" s="166">
        <v>43388.456250000003</v>
      </c>
      <c r="B204" s="165" t="s">
        <v>6</v>
      </c>
      <c r="C204" s="165">
        <v>169.66</v>
      </c>
      <c r="D204" s="165">
        <v>5.87</v>
      </c>
      <c r="E204" s="165">
        <v>1225.55</v>
      </c>
      <c r="F204" s="165">
        <v>10.49</v>
      </c>
      <c r="G204" s="165">
        <v>27.21</v>
      </c>
      <c r="H204" s="165">
        <v>15.92</v>
      </c>
      <c r="I204" s="165">
        <v>10.56</v>
      </c>
      <c r="J204" s="165">
        <v>35</v>
      </c>
      <c r="K204" s="165">
        <v>39.520000000000003</v>
      </c>
      <c r="L204" s="165">
        <v>34.159999999999997</v>
      </c>
      <c r="M204" s="165">
        <v>27.39</v>
      </c>
      <c r="N204" s="165">
        <v>0</v>
      </c>
      <c r="O204" s="165">
        <v>0</v>
      </c>
      <c r="P204" s="165">
        <v>5209</v>
      </c>
      <c r="Q204" s="165">
        <v>81</v>
      </c>
      <c r="R204" s="165">
        <v>-76</v>
      </c>
      <c r="S204" s="165">
        <v>30.2</v>
      </c>
      <c r="T204" s="165">
        <v>4.1559999999999997</v>
      </c>
      <c r="U204" s="165">
        <v>-1</v>
      </c>
    </row>
    <row r="205" spans="1:21">
      <c r="A205" s="166">
        <v>43388.456250000003</v>
      </c>
      <c r="B205" s="165" t="s">
        <v>6</v>
      </c>
      <c r="C205" s="165">
        <v>169.8</v>
      </c>
      <c r="D205" s="165">
        <v>5.87</v>
      </c>
      <c r="E205" s="165">
        <v>1198.31</v>
      </c>
      <c r="F205" s="165">
        <v>8.39</v>
      </c>
      <c r="G205" s="165">
        <v>32.78</v>
      </c>
      <c r="H205" s="165">
        <v>4.91</v>
      </c>
      <c r="I205" s="165">
        <v>21.08</v>
      </c>
      <c r="J205" s="165">
        <v>49.72</v>
      </c>
      <c r="K205" s="165">
        <v>46.59</v>
      </c>
      <c r="L205" s="165">
        <v>40</v>
      </c>
      <c r="M205" s="165">
        <v>31.58</v>
      </c>
      <c r="N205" s="165">
        <v>0</v>
      </c>
      <c r="O205" s="165">
        <v>0</v>
      </c>
      <c r="P205" s="165">
        <v>5209</v>
      </c>
      <c r="Q205" s="165">
        <v>81</v>
      </c>
      <c r="R205" s="165">
        <v>-119</v>
      </c>
      <c r="S205" s="165">
        <v>30.2</v>
      </c>
      <c r="T205" s="165">
        <v>4.1559999999999997</v>
      </c>
      <c r="U205" s="165">
        <v>-1</v>
      </c>
    </row>
    <row r="206" spans="1:21">
      <c r="A206" s="166">
        <v>43388.456250000003</v>
      </c>
      <c r="B206" s="165" t="s">
        <v>6</v>
      </c>
      <c r="C206" s="165">
        <v>165.93</v>
      </c>
      <c r="D206" s="165">
        <v>5.74</v>
      </c>
      <c r="E206" s="165">
        <v>1196.8399999999999</v>
      </c>
      <c r="F206" s="165">
        <v>9.2200000000000006</v>
      </c>
      <c r="G206" s="165">
        <v>26.44</v>
      </c>
      <c r="H206" s="165">
        <v>26.32</v>
      </c>
      <c r="I206" s="165">
        <v>14.1</v>
      </c>
      <c r="J206" s="165">
        <v>35.1</v>
      </c>
      <c r="K206" s="165">
        <v>27.46</v>
      </c>
      <c r="L206" s="165">
        <v>31.37</v>
      </c>
      <c r="M206" s="165">
        <v>24.66</v>
      </c>
      <c r="N206" s="165">
        <v>0</v>
      </c>
      <c r="O206" s="165">
        <v>0</v>
      </c>
      <c r="P206" s="165">
        <v>6263</v>
      </c>
      <c r="Q206" s="165">
        <v>81</v>
      </c>
      <c r="R206" s="165">
        <v>-76</v>
      </c>
      <c r="S206" s="165">
        <v>30.2</v>
      </c>
      <c r="T206" s="165">
        <v>4.1559999999999997</v>
      </c>
      <c r="U206" s="165">
        <v>-1</v>
      </c>
    </row>
    <row r="207" spans="1:21">
      <c r="A207" s="166">
        <v>43388.456250000003</v>
      </c>
      <c r="B207" s="165" t="s">
        <v>6</v>
      </c>
      <c r="C207" s="165">
        <v>165.75</v>
      </c>
      <c r="D207" s="165">
        <v>5.73</v>
      </c>
      <c r="E207" s="165">
        <v>1196.6600000000001</v>
      </c>
      <c r="F207" s="165">
        <v>10.84</v>
      </c>
      <c r="G207" s="165">
        <v>26.41</v>
      </c>
      <c r="H207" s="165">
        <v>24.67</v>
      </c>
      <c r="I207" s="165">
        <v>10.53</v>
      </c>
      <c r="J207" s="165">
        <v>38.03</v>
      </c>
      <c r="K207" s="165">
        <v>31.88</v>
      </c>
      <c r="L207" s="165">
        <v>19.57</v>
      </c>
      <c r="M207" s="165">
        <v>34.69</v>
      </c>
      <c r="N207" s="165">
        <v>0</v>
      </c>
      <c r="O207" s="165">
        <v>0</v>
      </c>
      <c r="P207" s="165">
        <v>6263</v>
      </c>
      <c r="Q207" s="165">
        <v>81</v>
      </c>
      <c r="R207" s="165">
        <v>-33</v>
      </c>
      <c r="S207" s="165">
        <v>30.2</v>
      </c>
      <c r="T207" s="165">
        <v>4.1559999999999997</v>
      </c>
      <c r="U207" s="165">
        <v>-1</v>
      </c>
    </row>
    <row r="208" spans="1:21">
      <c r="A208" s="166">
        <v>43388.456250000003</v>
      </c>
      <c r="B208" s="165" t="s">
        <v>6</v>
      </c>
      <c r="C208" s="165">
        <v>166.24</v>
      </c>
      <c r="D208" s="165">
        <v>5.75</v>
      </c>
      <c r="E208" s="165">
        <v>1198.2</v>
      </c>
      <c r="F208" s="165">
        <v>11.26</v>
      </c>
      <c r="G208" s="165">
        <v>24.02</v>
      </c>
      <c r="H208" s="165">
        <v>10.56</v>
      </c>
      <c r="I208" s="165">
        <v>0</v>
      </c>
      <c r="J208" s="165">
        <v>36.18</v>
      </c>
      <c r="K208" s="165">
        <v>33.33</v>
      </c>
      <c r="L208" s="165">
        <v>33.119999999999997</v>
      </c>
      <c r="M208" s="165">
        <v>32.9</v>
      </c>
      <c r="N208" s="165">
        <v>0</v>
      </c>
      <c r="O208" s="165">
        <v>0</v>
      </c>
      <c r="P208" s="165">
        <v>6545</v>
      </c>
      <c r="Q208" s="165">
        <v>81</v>
      </c>
      <c r="R208" s="165">
        <v>-119</v>
      </c>
      <c r="S208" s="165">
        <v>30.2</v>
      </c>
      <c r="T208" s="165">
        <v>4.1559999999999997</v>
      </c>
      <c r="U208" s="165">
        <v>-1</v>
      </c>
    </row>
    <row r="209" spans="1:21">
      <c r="A209" s="166">
        <v>43388.456250000003</v>
      </c>
      <c r="B209" s="165" t="s">
        <v>6</v>
      </c>
      <c r="C209" s="165">
        <v>166.28</v>
      </c>
      <c r="D209" s="165">
        <v>5.75</v>
      </c>
      <c r="E209" s="165">
        <v>1197.8399999999999</v>
      </c>
      <c r="F209" s="165">
        <v>8.9600000000000009</v>
      </c>
      <c r="G209" s="165">
        <v>20.149999999999999</v>
      </c>
      <c r="H209" s="165">
        <v>4.82</v>
      </c>
      <c r="I209" s="165">
        <v>0</v>
      </c>
      <c r="J209" s="165">
        <v>35.33</v>
      </c>
      <c r="K209" s="165">
        <v>26.24</v>
      </c>
      <c r="L209" s="165">
        <v>28.57</v>
      </c>
      <c r="M209" s="165">
        <v>29.22</v>
      </c>
      <c r="N209" s="165">
        <v>0</v>
      </c>
      <c r="O209" s="165">
        <v>0</v>
      </c>
      <c r="P209" s="165">
        <v>6546</v>
      </c>
      <c r="Q209" s="165">
        <v>81</v>
      </c>
      <c r="R209" s="165">
        <v>-76</v>
      </c>
      <c r="S209" s="165">
        <v>30.2</v>
      </c>
      <c r="T209" s="165">
        <v>4.1559999999999997</v>
      </c>
      <c r="U209" s="165">
        <v>-1</v>
      </c>
    </row>
    <row r="210" spans="1:21">
      <c r="A210" s="166">
        <v>43388.456250000003</v>
      </c>
      <c r="B210" s="165" t="s">
        <v>6</v>
      </c>
      <c r="C210" s="165">
        <v>162.54</v>
      </c>
      <c r="D210" s="165">
        <v>5.62</v>
      </c>
      <c r="E210" s="165">
        <v>1200.8599999999999</v>
      </c>
      <c r="F210" s="165">
        <v>9.16</v>
      </c>
      <c r="G210" s="165">
        <v>18.649999999999999</v>
      </c>
      <c r="H210" s="165">
        <v>10.69</v>
      </c>
      <c r="I210" s="165">
        <v>0</v>
      </c>
      <c r="J210" s="165">
        <v>25.87</v>
      </c>
      <c r="K210" s="165">
        <v>20.74</v>
      </c>
      <c r="L210" s="165">
        <v>27.33</v>
      </c>
      <c r="M210" s="165">
        <v>29.05</v>
      </c>
      <c r="N210" s="165">
        <v>0</v>
      </c>
      <c r="O210" s="165">
        <v>0</v>
      </c>
      <c r="P210" s="165">
        <v>6546</v>
      </c>
      <c r="Q210" s="165">
        <v>81</v>
      </c>
      <c r="R210" s="165">
        <v>-76</v>
      </c>
      <c r="S210" s="165">
        <v>30.2</v>
      </c>
      <c r="T210" s="165">
        <v>4.1559999999999997</v>
      </c>
      <c r="U210" s="165">
        <v>-1</v>
      </c>
    </row>
    <row r="211" spans="1:21">
      <c r="A211" s="166">
        <v>43388.456250000003</v>
      </c>
      <c r="B211" s="165" t="s">
        <v>6</v>
      </c>
      <c r="C211" s="165">
        <v>163.07</v>
      </c>
      <c r="D211" s="165">
        <v>5.64</v>
      </c>
      <c r="E211" s="165">
        <v>1199.32</v>
      </c>
      <c r="F211" s="165">
        <v>9.15</v>
      </c>
      <c r="G211" s="165">
        <v>21.81</v>
      </c>
      <c r="H211" s="165">
        <v>13.41</v>
      </c>
      <c r="I211" s="165">
        <v>9.0399999999999991</v>
      </c>
      <c r="J211" s="165">
        <v>39.24</v>
      </c>
      <c r="K211" s="165">
        <v>22.76</v>
      </c>
      <c r="L211" s="165">
        <v>15.48</v>
      </c>
      <c r="M211" s="165">
        <v>32.24</v>
      </c>
      <c r="N211" s="165">
        <v>0</v>
      </c>
      <c r="O211" s="165">
        <v>0</v>
      </c>
      <c r="P211" s="165">
        <v>6587</v>
      </c>
      <c r="Q211" s="165">
        <v>81</v>
      </c>
      <c r="R211" s="165">
        <v>9</v>
      </c>
      <c r="S211" s="165">
        <v>30.2</v>
      </c>
      <c r="T211" s="165">
        <v>4.1559999999999997</v>
      </c>
      <c r="U211" s="165">
        <v>-1</v>
      </c>
    </row>
    <row r="212" spans="1:21">
      <c r="A212" s="166">
        <v>43388.456250000003</v>
      </c>
      <c r="B212" s="165" t="s">
        <v>6</v>
      </c>
      <c r="C212" s="165">
        <v>164.58</v>
      </c>
      <c r="D212" s="165">
        <v>5.69</v>
      </c>
      <c r="E212" s="165">
        <v>1198.8699999999999</v>
      </c>
      <c r="F212" s="165">
        <v>10.17</v>
      </c>
      <c r="G212" s="165">
        <v>21.95</v>
      </c>
      <c r="H212" s="165">
        <v>8.07</v>
      </c>
      <c r="I212" s="165">
        <v>0</v>
      </c>
      <c r="J212" s="165">
        <v>26.03</v>
      </c>
      <c r="K212" s="165">
        <v>33.770000000000003</v>
      </c>
      <c r="L212" s="165">
        <v>20.78</v>
      </c>
      <c r="M212" s="165">
        <v>44.38</v>
      </c>
      <c r="N212" s="165">
        <v>0</v>
      </c>
      <c r="O212" s="165">
        <v>0</v>
      </c>
      <c r="P212" s="165">
        <v>6851</v>
      </c>
      <c r="Q212" s="165">
        <v>81</v>
      </c>
      <c r="R212" s="165">
        <v>-119</v>
      </c>
      <c r="S212" s="165">
        <v>30.2</v>
      </c>
      <c r="T212" s="165">
        <v>4.1559999999999997</v>
      </c>
      <c r="U212" s="165">
        <v>-1</v>
      </c>
    </row>
    <row r="213" spans="1:21">
      <c r="A213" s="166">
        <v>43388.456250000003</v>
      </c>
      <c r="B213" s="165" t="s">
        <v>6</v>
      </c>
      <c r="C213" s="165">
        <v>164.69</v>
      </c>
      <c r="D213" s="165">
        <v>5.7</v>
      </c>
      <c r="E213" s="165">
        <v>1198.5</v>
      </c>
      <c r="F213" s="165">
        <v>8.83</v>
      </c>
      <c r="G213" s="165">
        <v>21.01</v>
      </c>
      <c r="H213" s="165">
        <v>17.420000000000002</v>
      </c>
      <c r="I213" s="165">
        <v>0</v>
      </c>
      <c r="J213" s="165">
        <v>28.97</v>
      </c>
      <c r="K213" s="165">
        <v>22.38</v>
      </c>
      <c r="L213" s="165">
        <v>28.57</v>
      </c>
      <c r="M213" s="165">
        <v>30.07</v>
      </c>
      <c r="N213" s="165">
        <v>0</v>
      </c>
      <c r="O213" s="165">
        <v>0</v>
      </c>
      <c r="P213" s="165">
        <v>6851</v>
      </c>
      <c r="Q213" s="165">
        <v>81</v>
      </c>
      <c r="R213" s="165">
        <v>52</v>
      </c>
      <c r="S213" s="165">
        <v>30.5</v>
      </c>
      <c r="T213" s="165">
        <v>4.1539999999999999</v>
      </c>
      <c r="U213" s="165">
        <v>-1</v>
      </c>
    </row>
    <row r="214" spans="1:21">
      <c r="A214" s="166">
        <v>43388.456250000003</v>
      </c>
      <c r="B214" s="165" t="s">
        <v>6</v>
      </c>
      <c r="C214" s="165">
        <v>164.96</v>
      </c>
      <c r="D214" s="165">
        <v>5.71</v>
      </c>
      <c r="E214" s="165">
        <v>1197.5999999999999</v>
      </c>
      <c r="F214" s="165">
        <v>11.75</v>
      </c>
      <c r="G214" s="165">
        <v>23.6</v>
      </c>
      <c r="H214" s="165">
        <v>9.8800000000000008</v>
      </c>
      <c r="I214" s="165">
        <v>0</v>
      </c>
      <c r="J214" s="165">
        <v>40.380000000000003</v>
      </c>
      <c r="K214" s="165">
        <v>30</v>
      </c>
      <c r="L214" s="165">
        <v>23.13</v>
      </c>
      <c r="M214" s="165">
        <v>39.75</v>
      </c>
      <c r="N214" s="165">
        <v>0</v>
      </c>
      <c r="O214" s="165">
        <v>0</v>
      </c>
      <c r="P214" s="165">
        <v>7102</v>
      </c>
      <c r="Q214" s="165">
        <v>81</v>
      </c>
      <c r="R214" s="165">
        <v>9</v>
      </c>
      <c r="S214" s="165">
        <v>30.5</v>
      </c>
      <c r="T214" s="165">
        <v>4.1539999999999999</v>
      </c>
      <c r="U214" s="165">
        <v>-1</v>
      </c>
    </row>
    <row r="215" spans="1:21">
      <c r="A215" s="166">
        <v>43388.456250000003</v>
      </c>
      <c r="B215" s="165" t="s">
        <v>6</v>
      </c>
      <c r="C215" s="165">
        <v>165</v>
      </c>
      <c r="D215" s="165">
        <v>5.71</v>
      </c>
      <c r="E215" s="165">
        <v>1197.48</v>
      </c>
      <c r="F215" s="165">
        <v>8.8699999999999992</v>
      </c>
      <c r="G215" s="165">
        <v>22.99</v>
      </c>
      <c r="H215" s="165">
        <v>0</v>
      </c>
      <c r="I215" s="165">
        <v>0</v>
      </c>
      <c r="J215" s="165">
        <v>35.44</v>
      </c>
      <c r="K215" s="165">
        <v>42.68</v>
      </c>
      <c r="L215" s="165">
        <v>33.33</v>
      </c>
      <c r="M215" s="165">
        <v>29.19</v>
      </c>
      <c r="N215" s="165">
        <v>0</v>
      </c>
      <c r="O215" s="165">
        <v>0</v>
      </c>
      <c r="P215" s="165">
        <v>7103</v>
      </c>
      <c r="Q215" s="165">
        <v>81</v>
      </c>
      <c r="R215" s="165">
        <v>-76</v>
      </c>
      <c r="S215" s="165">
        <v>30.5</v>
      </c>
      <c r="T215" s="165">
        <v>4.1539999999999999</v>
      </c>
      <c r="U215" s="165">
        <v>-1</v>
      </c>
    </row>
    <row r="216" spans="1:21">
      <c r="A216" s="166">
        <v>43388.456250000003</v>
      </c>
      <c r="B216" s="165" t="s">
        <v>6</v>
      </c>
      <c r="C216" s="165">
        <v>165.04</v>
      </c>
      <c r="D216" s="165">
        <v>5.71</v>
      </c>
      <c r="E216" s="165">
        <v>1197.21</v>
      </c>
      <c r="F216" s="165">
        <v>8.4</v>
      </c>
      <c r="G216" s="165">
        <v>20.059999999999999</v>
      </c>
      <c r="H216" s="165">
        <v>11.59</v>
      </c>
      <c r="I216" s="165">
        <v>6.06</v>
      </c>
      <c r="J216" s="165">
        <v>28.1</v>
      </c>
      <c r="K216" s="165">
        <v>28.48</v>
      </c>
      <c r="L216" s="165">
        <v>19.88</v>
      </c>
      <c r="M216" s="165">
        <v>27.67</v>
      </c>
      <c r="N216" s="165">
        <v>0</v>
      </c>
      <c r="O216" s="165">
        <v>0</v>
      </c>
      <c r="P216" s="165">
        <v>7103</v>
      </c>
      <c r="Q216" s="165">
        <v>81</v>
      </c>
      <c r="R216" s="165">
        <v>-119</v>
      </c>
      <c r="S216" s="165">
        <v>30.5</v>
      </c>
      <c r="T216" s="165">
        <v>4.1539999999999999</v>
      </c>
      <c r="U216" s="165">
        <v>-1</v>
      </c>
    </row>
    <row r="217" spans="1:21">
      <c r="A217" s="166">
        <v>43388.456944444442</v>
      </c>
      <c r="B217" s="165" t="s">
        <v>6</v>
      </c>
      <c r="C217" s="165">
        <v>164.65</v>
      </c>
      <c r="D217" s="165">
        <v>5.7</v>
      </c>
      <c r="E217" s="165">
        <v>1195.98</v>
      </c>
      <c r="F217" s="165">
        <v>10.210000000000001</v>
      </c>
      <c r="G217" s="165">
        <v>27.6</v>
      </c>
      <c r="H217" s="165">
        <v>13.33</v>
      </c>
      <c r="I217" s="165">
        <v>0</v>
      </c>
      <c r="J217" s="165">
        <v>39.380000000000003</v>
      </c>
      <c r="K217" s="165">
        <v>39.33</v>
      </c>
      <c r="L217" s="165">
        <v>33.99</v>
      </c>
      <c r="M217" s="165">
        <v>41.57</v>
      </c>
      <c r="N217" s="165">
        <v>0</v>
      </c>
      <c r="O217" s="165">
        <v>0</v>
      </c>
      <c r="P217" s="165">
        <v>7322</v>
      </c>
      <c r="Q217" s="165">
        <v>81</v>
      </c>
      <c r="R217" s="165">
        <v>95</v>
      </c>
      <c r="S217" s="165">
        <v>30.5</v>
      </c>
      <c r="T217" s="165">
        <v>4.1539999999999999</v>
      </c>
      <c r="U217" s="165">
        <v>-1</v>
      </c>
    </row>
    <row r="218" spans="1:21">
      <c r="A218" s="166">
        <v>43388.456944444442</v>
      </c>
      <c r="B218" s="165" t="s">
        <v>6</v>
      </c>
      <c r="C218" s="165">
        <v>165.17</v>
      </c>
      <c r="D218" s="165">
        <v>5.71</v>
      </c>
      <c r="E218" s="165">
        <v>1194.8900000000001</v>
      </c>
      <c r="F218" s="165">
        <v>9.8699999999999992</v>
      </c>
      <c r="G218" s="165">
        <v>25.05</v>
      </c>
      <c r="H218" s="165">
        <v>16.350000000000001</v>
      </c>
      <c r="I218" s="165">
        <v>9.32</v>
      </c>
      <c r="J218" s="165">
        <v>44.65</v>
      </c>
      <c r="K218" s="165">
        <v>26.24</v>
      </c>
      <c r="L218" s="165">
        <v>28.1</v>
      </c>
      <c r="M218" s="165">
        <v>26.17</v>
      </c>
      <c r="N218" s="165">
        <v>0</v>
      </c>
      <c r="O218" s="165">
        <v>0</v>
      </c>
      <c r="P218" s="165">
        <v>7359</v>
      </c>
      <c r="Q218" s="165">
        <v>81</v>
      </c>
      <c r="R218" s="165">
        <v>223</v>
      </c>
      <c r="S218" s="165">
        <v>30.5</v>
      </c>
      <c r="T218" s="165">
        <v>4.1539999999999999</v>
      </c>
      <c r="U218" s="165">
        <v>-1</v>
      </c>
    </row>
    <row r="219" spans="1:21">
      <c r="A219" s="166">
        <v>43388.456944444442</v>
      </c>
      <c r="B219" s="165" t="s">
        <v>6</v>
      </c>
      <c r="C219" s="165">
        <v>165.29</v>
      </c>
      <c r="D219" s="165">
        <v>5.72</v>
      </c>
      <c r="E219" s="165">
        <v>1195.6500000000001</v>
      </c>
      <c r="F219" s="165">
        <v>0</v>
      </c>
      <c r="G219" s="165">
        <v>0</v>
      </c>
      <c r="H219" s="165">
        <v>102.85</v>
      </c>
      <c r="I219" s="165">
        <v>100.62</v>
      </c>
      <c r="J219" s="165">
        <v>33.1</v>
      </c>
      <c r="K219" s="165">
        <v>31.72</v>
      </c>
      <c r="L219" s="165">
        <v>31.61</v>
      </c>
      <c r="M219" s="165">
        <v>26.62</v>
      </c>
      <c r="N219" s="165">
        <v>0</v>
      </c>
      <c r="O219" s="165">
        <v>0</v>
      </c>
      <c r="P219" s="165">
        <v>7359</v>
      </c>
      <c r="Q219" s="165">
        <v>81</v>
      </c>
      <c r="R219" s="165">
        <v>-119</v>
      </c>
      <c r="S219" s="165">
        <v>30.5</v>
      </c>
      <c r="T219" s="165">
        <v>4.1539999999999999</v>
      </c>
      <c r="U219" s="165">
        <v>-1</v>
      </c>
    </row>
    <row r="220" spans="1:21">
      <c r="A220" s="166">
        <v>43388.456944444442</v>
      </c>
      <c r="B220" s="165" t="s">
        <v>6</v>
      </c>
      <c r="C220" s="165">
        <v>164.95</v>
      </c>
      <c r="D220" s="165">
        <v>5.71</v>
      </c>
      <c r="E220" s="165">
        <v>1194.81</v>
      </c>
      <c r="F220" s="165">
        <v>11.31</v>
      </c>
      <c r="G220" s="165">
        <v>28.37</v>
      </c>
      <c r="H220" s="165">
        <v>7.47</v>
      </c>
      <c r="I220" s="165">
        <v>1.1599999999999999</v>
      </c>
      <c r="J220" s="165">
        <v>43.79</v>
      </c>
      <c r="K220" s="165">
        <v>46.54</v>
      </c>
      <c r="L220" s="165">
        <v>43.45</v>
      </c>
      <c r="M220" s="165">
        <v>30.3</v>
      </c>
      <c r="N220" s="165">
        <v>0</v>
      </c>
      <c r="O220" s="165">
        <v>0</v>
      </c>
      <c r="P220" s="165">
        <v>7359</v>
      </c>
      <c r="Q220" s="165">
        <v>81</v>
      </c>
      <c r="R220" s="165">
        <v>95</v>
      </c>
      <c r="S220" s="165">
        <v>30.5</v>
      </c>
      <c r="T220" s="165">
        <v>4.1539999999999999</v>
      </c>
      <c r="U220" s="165">
        <v>-1</v>
      </c>
    </row>
    <row r="221" spans="1:21">
      <c r="A221" s="166">
        <v>43388.456944444442</v>
      </c>
      <c r="B221" s="165" t="s">
        <v>6</v>
      </c>
      <c r="C221" s="165">
        <v>165.24</v>
      </c>
      <c r="D221" s="165">
        <v>5.72</v>
      </c>
      <c r="E221" s="165">
        <v>1192.3</v>
      </c>
      <c r="F221" s="165">
        <v>15.72</v>
      </c>
      <c r="G221" s="165">
        <v>38.54</v>
      </c>
      <c r="H221" s="165">
        <v>31.21</v>
      </c>
      <c r="I221" s="165">
        <v>16.77</v>
      </c>
      <c r="J221" s="165">
        <v>52.87</v>
      </c>
      <c r="K221" s="165">
        <v>47.62</v>
      </c>
      <c r="L221" s="165">
        <v>42</v>
      </c>
      <c r="M221" s="165">
        <v>42.36</v>
      </c>
      <c r="N221" s="165">
        <v>0</v>
      </c>
      <c r="O221" s="165">
        <v>0</v>
      </c>
      <c r="P221" s="165">
        <v>7439</v>
      </c>
      <c r="Q221" s="165">
        <v>81</v>
      </c>
      <c r="R221" s="165">
        <v>-162</v>
      </c>
      <c r="S221" s="165">
        <v>30.5</v>
      </c>
      <c r="T221" s="165">
        <v>4.1539999999999999</v>
      </c>
      <c r="U221" s="165">
        <v>-1</v>
      </c>
    </row>
    <row r="222" spans="1:21">
      <c r="A222" s="166">
        <v>43388.456944444442</v>
      </c>
      <c r="B222" s="165" t="s">
        <v>6</v>
      </c>
      <c r="C222" s="165">
        <v>165.97</v>
      </c>
      <c r="D222" s="165">
        <v>5.74</v>
      </c>
      <c r="E222" s="165">
        <v>1194.8800000000001</v>
      </c>
      <c r="F222" s="165">
        <v>8.4</v>
      </c>
      <c r="G222" s="165">
        <v>23.54</v>
      </c>
      <c r="H222" s="165">
        <v>15.69</v>
      </c>
      <c r="I222" s="165">
        <v>0</v>
      </c>
      <c r="J222" s="165">
        <v>33.770000000000003</v>
      </c>
      <c r="K222" s="165">
        <v>29.45</v>
      </c>
      <c r="L222" s="165">
        <v>28.95</v>
      </c>
      <c r="M222" s="165">
        <v>34</v>
      </c>
      <c r="N222" s="165">
        <v>0</v>
      </c>
      <c r="O222" s="165">
        <v>0</v>
      </c>
      <c r="P222" s="165">
        <v>7439</v>
      </c>
      <c r="Q222" s="165">
        <v>81</v>
      </c>
      <c r="R222" s="165">
        <v>-76</v>
      </c>
      <c r="S222" s="165">
        <v>30.5</v>
      </c>
      <c r="T222" s="165">
        <v>4.1539999999999999</v>
      </c>
      <c r="U222" s="165">
        <v>-1</v>
      </c>
    </row>
    <row r="223" spans="1:21">
      <c r="A223" s="166">
        <v>43388.456944444442</v>
      </c>
      <c r="B223" s="165" t="s">
        <v>6</v>
      </c>
      <c r="C223" s="165">
        <v>166.31</v>
      </c>
      <c r="D223" s="165">
        <v>5.75</v>
      </c>
      <c r="E223" s="165">
        <v>1194.25</v>
      </c>
      <c r="F223" s="165">
        <v>7.24</v>
      </c>
      <c r="G223" s="165">
        <v>19.149999999999999</v>
      </c>
      <c r="H223" s="165">
        <v>15.13</v>
      </c>
      <c r="I223" s="165">
        <v>0</v>
      </c>
      <c r="J223" s="165">
        <v>27.33</v>
      </c>
      <c r="K223" s="165">
        <v>25.87</v>
      </c>
      <c r="L223" s="165">
        <v>20.92</v>
      </c>
      <c r="M223" s="165">
        <v>26.71</v>
      </c>
      <c r="N223" s="165">
        <v>0</v>
      </c>
      <c r="O223" s="165">
        <v>0</v>
      </c>
      <c r="P223" s="165">
        <v>7439</v>
      </c>
      <c r="Q223" s="165">
        <v>81</v>
      </c>
      <c r="R223" s="165">
        <v>-119</v>
      </c>
      <c r="S223" s="165">
        <v>30.5</v>
      </c>
      <c r="T223" s="165">
        <v>4.1539999999999999</v>
      </c>
      <c r="U223" s="165">
        <v>-1</v>
      </c>
    </row>
    <row r="224" spans="1:21">
      <c r="A224" s="166">
        <v>43388.456944444442</v>
      </c>
      <c r="B224" s="165" t="s">
        <v>6</v>
      </c>
      <c r="C224" s="165">
        <v>166.31</v>
      </c>
      <c r="D224" s="165">
        <v>5.75</v>
      </c>
      <c r="E224" s="165">
        <v>1194</v>
      </c>
      <c r="F224" s="165">
        <v>6.35</v>
      </c>
      <c r="G224" s="165">
        <v>19.399999999999999</v>
      </c>
      <c r="H224" s="165">
        <v>21.62</v>
      </c>
      <c r="I224" s="165">
        <v>0</v>
      </c>
      <c r="J224" s="165">
        <v>21.9</v>
      </c>
      <c r="K224" s="165">
        <v>27.27</v>
      </c>
      <c r="L224" s="165">
        <v>16.899999999999999</v>
      </c>
      <c r="M224" s="165">
        <v>29.05</v>
      </c>
      <c r="N224" s="165">
        <v>0</v>
      </c>
      <c r="O224" s="165">
        <v>0</v>
      </c>
      <c r="P224" s="165">
        <v>7439</v>
      </c>
      <c r="Q224" s="165">
        <v>81</v>
      </c>
      <c r="R224" s="165">
        <v>-205</v>
      </c>
      <c r="S224" s="165">
        <v>30.5</v>
      </c>
      <c r="T224" s="165">
        <v>4.1539999999999999</v>
      </c>
      <c r="U224" s="165">
        <v>-1</v>
      </c>
    </row>
    <row r="225" spans="1:21">
      <c r="A225" s="166">
        <v>43388.456944444442</v>
      </c>
      <c r="B225" s="165" t="s">
        <v>6</v>
      </c>
      <c r="C225" s="165">
        <v>166.32</v>
      </c>
      <c r="D225" s="165">
        <v>5.75</v>
      </c>
      <c r="E225" s="165">
        <v>1193.75</v>
      </c>
      <c r="F225" s="165">
        <v>6.17</v>
      </c>
      <c r="G225" s="165">
        <v>18.52</v>
      </c>
      <c r="H225" s="165">
        <v>16.34</v>
      </c>
      <c r="I225" s="165">
        <v>0</v>
      </c>
      <c r="J225" s="165">
        <v>30.46</v>
      </c>
      <c r="K225" s="165">
        <v>27.63</v>
      </c>
      <c r="L225" s="165">
        <v>20.95</v>
      </c>
      <c r="M225" s="165">
        <v>16.11</v>
      </c>
      <c r="N225" s="165">
        <v>0</v>
      </c>
      <c r="O225" s="165">
        <v>0</v>
      </c>
      <c r="P225" s="165">
        <v>7439</v>
      </c>
      <c r="Q225" s="165">
        <v>81</v>
      </c>
      <c r="R225" s="165">
        <v>-205</v>
      </c>
      <c r="S225" s="165">
        <v>30.5</v>
      </c>
      <c r="T225" s="165">
        <v>4.1539999999999999</v>
      </c>
      <c r="U225" s="165">
        <v>-1</v>
      </c>
    </row>
    <row r="226" spans="1:21">
      <c r="A226" s="166">
        <v>43388.456944444442</v>
      </c>
      <c r="B226" s="165" t="s">
        <v>6</v>
      </c>
      <c r="C226" s="165">
        <v>166.36</v>
      </c>
      <c r="D226" s="165">
        <v>5.76</v>
      </c>
      <c r="E226" s="165">
        <v>1192.74</v>
      </c>
      <c r="F226" s="165">
        <v>5.88</v>
      </c>
      <c r="G226" s="165">
        <v>20.309999999999999</v>
      </c>
      <c r="H226" s="165">
        <v>26.32</v>
      </c>
      <c r="I226" s="165">
        <v>6.45</v>
      </c>
      <c r="J226" s="165">
        <v>24.52</v>
      </c>
      <c r="K226" s="165">
        <v>22.76</v>
      </c>
      <c r="L226" s="165">
        <v>20</v>
      </c>
      <c r="M226" s="165">
        <v>22.22</v>
      </c>
      <c r="N226" s="165">
        <v>0</v>
      </c>
      <c r="O226" s="165">
        <v>0</v>
      </c>
      <c r="P226" s="165">
        <v>7439</v>
      </c>
      <c r="Q226" s="165">
        <v>81</v>
      </c>
      <c r="R226" s="165">
        <v>9</v>
      </c>
      <c r="S226" s="165">
        <v>30.5</v>
      </c>
      <c r="T226" s="165">
        <v>4.1539999999999999</v>
      </c>
      <c r="U226" s="165">
        <v>-1</v>
      </c>
    </row>
    <row r="227" spans="1:21">
      <c r="A227" s="166">
        <v>43388.456944444442</v>
      </c>
      <c r="B227" s="165" t="s">
        <v>6</v>
      </c>
      <c r="C227" s="165">
        <v>166.38</v>
      </c>
      <c r="D227" s="165">
        <v>5.76</v>
      </c>
      <c r="E227" s="165">
        <v>1192.51</v>
      </c>
      <c r="F227" s="165">
        <v>6.29</v>
      </c>
      <c r="G227" s="165">
        <v>17.62</v>
      </c>
      <c r="H227" s="165">
        <v>8.5</v>
      </c>
      <c r="I227" s="165">
        <v>6.49</v>
      </c>
      <c r="J227" s="165">
        <v>25.52</v>
      </c>
      <c r="K227" s="165">
        <v>21.19</v>
      </c>
      <c r="L227" s="165">
        <v>30.2</v>
      </c>
      <c r="M227" s="165">
        <v>14.39</v>
      </c>
      <c r="N227" s="165">
        <v>0</v>
      </c>
      <c r="O227" s="165">
        <v>0</v>
      </c>
      <c r="P227" s="165">
        <v>7439</v>
      </c>
      <c r="Q227" s="165">
        <v>81</v>
      </c>
      <c r="R227" s="165">
        <v>-119</v>
      </c>
      <c r="S227" s="165">
        <v>30.5</v>
      </c>
      <c r="T227" s="165">
        <v>4.1539999999999999</v>
      </c>
      <c r="U227" s="165">
        <v>-1</v>
      </c>
    </row>
    <row r="228" spans="1:21">
      <c r="A228" s="166">
        <v>43388.456944444442</v>
      </c>
      <c r="B228" s="165" t="s">
        <v>6</v>
      </c>
      <c r="C228" s="165">
        <v>166.4</v>
      </c>
      <c r="D228" s="165">
        <v>5.76</v>
      </c>
      <c r="E228" s="165">
        <v>1191.25</v>
      </c>
      <c r="F228" s="165">
        <v>6.12</v>
      </c>
      <c r="G228" s="165">
        <v>17.91</v>
      </c>
      <c r="H228" s="165">
        <v>16.559999999999999</v>
      </c>
      <c r="I228" s="165">
        <v>0</v>
      </c>
      <c r="J228" s="165">
        <v>32.28</v>
      </c>
      <c r="K228" s="165">
        <v>21.53</v>
      </c>
      <c r="L228" s="165">
        <v>20.95</v>
      </c>
      <c r="M228" s="165">
        <v>15.86</v>
      </c>
      <c r="N228" s="165">
        <v>0</v>
      </c>
      <c r="O228" s="165">
        <v>0</v>
      </c>
      <c r="P228" s="165">
        <v>7439</v>
      </c>
      <c r="Q228" s="165">
        <v>81</v>
      </c>
      <c r="R228" s="165">
        <v>-33</v>
      </c>
      <c r="S228" s="165">
        <v>30.5</v>
      </c>
      <c r="T228" s="165">
        <v>4.1539999999999999</v>
      </c>
      <c r="U228" s="165">
        <v>-1</v>
      </c>
    </row>
    <row r="229" spans="1:21">
      <c r="A229" s="166">
        <v>43388.456944444442</v>
      </c>
      <c r="B229" s="165" t="s">
        <v>6</v>
      </c>
      <c r="C229" s="165">
        <v>166.42</v>
      </c>
      <c r="D229" s="165">
        <v>5.76</v>
      </c>
      <c r="E229" s="165">
        <v>1191.27</v>
      </c>
      <c r="F229" s="165">
        <v>6.13</v>
      </c>
      <c r="G229" s="165">
        <v>16.690000000000001</v>
      </c>
      <c r="H229" s="165">
        <v>16.45</v>
      </c>
      <c r="I229" s="165">
        <v>1.32</v>
      </c>
      <c r="J229" s="165">
        <v>22.97</v>
      </c>
      <c r="K229" s="165">
        <v>15.83</v>
      </c>
      <c r="L229" s="165">
        <v>15.65</v>
      </c>
      <c r="M229" s="165">
        <v>28.47</v>
      </c>
      <c r="N229" s="165">
        <v>0</v>
      </c>
      <c r="O229" s="165">
        <v>0</v>
      </c>
      <c r="P229" s="165">
        <v>7439</v>
      </c>
      <c r="Q229" s="165">
        <v>81</v>
      </c>
      <c r="R229" s="165">
        <v>-205</v>
      </c>
      <c r="S229" s="165">
        <v>30.5</v>
      </c>
      <c r="T229" s="165">
        <v>4.1539999999999999</v>
      </c>
      <c r="U229" s="165">
        <v>-1</v>
      </c>
    </row>
    <row r="230" spans="1:21">
      <c r="A230" s="166">
        <v>43388.456944444442</v>
      </c>
      <c r="B230" s="165" t="s">
        <v>6</v>
      </c>
      <c r="C230" s="165">
        <v>166.44</v>
      </c>
      <c r="D230" s="165">
        <v>5.76</v>
      </c>
      <c r="E230" s="165">
        <v>1190.99</v>
      </c>
      <c r="F230" s="165">
        <v>6.04</v>
      </c>
      <c r="G230" s="165">
        <v>17.23</v>
      </c>
      <c r="H230" s="165">
        <v>16.989999999999998</v>
      </c>
      <c r="I230" s="165">
        <v>0</v>
      </c>
      <c r="J230" s="165">
        <v>21.38</v>
      </c>
      <c r="K230" s="165">
        <v>26.17</v>
      </c>
      <c r="L230" s="165">
        <v>7.53</v>
      </c>
      <c r="M230" s="165">
        <v>31.76</v>
      </c>
      <c r="N230" s="165">
        <v>0</v>
      </c>
      <c r="O230" s="165">
        <v>0</v>
      </c>
      <c r="P230" s="165">
        <v>7439</v>
      </c>
      <c r="Q230" s="165">
        <v>81</v>
      </c>
      <c r="R230" s="165">
        <v>-76</v>
      </c>
      <c r="S230" s="165">
        <v>30.5</v>
      </c>
      <c r="T230" s="165">
        <v>4.1539999999999999</v>
      </c>
      <c r="U230" s="165">
        <v>-1</v>
      </c>
    </row>
    <row r="231" spans="1:21">
      <c r="A231" s="166">
        <v>43388.456944444442</v>
      </c>
      <c r="B231" s="165" t="s">
        <v>6</v>
      </c>
      <c r="C231" s="165">
        <v>166.64</v>
      </c>
      <c r="D231" s="165">
        <v>5.76</v>
      </c>
      <c r="E231" s="165">
        <v>1190.75</v>
      </c>
      <c r="F231" s="165">
        <v>5.73</v>
      </c>
      <c r="G231" s="165">
        <v>19.36</v>
      </c>
      <c r="H231" s="165">
        <v>26.71</v>
      </c>
      <c r="I231" s="165">
        <v>7.48</v>
      </c>
      <c r="J231" s="165">
        <v>18.62</v>
      </c>
      <c r="K231" s="165">
        <v>19.440000000000001</v>
      </c>
      <c r="L231" s="165">
        <v>15.75</v>
      </c>
      <c r="M231" s="165">
        <v>28.28</v>
      </c>
      <c r="N231" s="165">
        <v>0</v>
      </c>
      <c r="O231" s="165">
        <v>0</v>
      </c>
      <c r="P231" s="165">
        <v>7441</v>
      </c>
      <c r="Q231" s="165">
        <v>81</v>
      </c>
      <c r="R231" s="165">
        <v>9</v>
      </c>
      <c r="S231" s="165">
        <v>30.5</v>
      </c>
      <c r="T231" s="165">
        <v>4.1630000000000003</v>
      </c>
      <c r="U231" s="165">
        <v>-1</v>
      </c>
    </row>
    <row r="232" spans="1:21">
      <c r="A232" s="166">
        <v>43388.456944444442</v>
      </c>
      <c r="B232" s="165" t="s">
        <v>6</v>
      </c>
      <c r="C232" s="165">
        <v>166.66</v>
      </c>
      <c r="D232" s="165">
        <v>5.77</v>
      </c>
      <c r="E232" s="165">
        <v>1190.42</v>
      </c>
      <c r="F232" s="165">
        <v>6.1</v>
      </c>
      <c r="G232" s="165">
        <v>17.97</v>
      </c>
      <c r="H232" s="165">
        <v>13.73</v>
      </c>
      <c r="I232" s="165">
        <v>0</v>
      </c>
      <c r="J232" s="165">
        <v>25.95</v>
      </c>
      <c r="K232" s="165">
        <v>33.96</v>
      </c>
      <c r="L232" s="165">
        <v>14.19</v>
      </c>
      <c r="M232" s="165">
        <v>19.309999999999999</v>
      </c>
      <c r="N232" s="165">
        <v>0</v>
      </c>
      <c r="O232" s="165">
        <v>0</v>
      </c>
      <c r="P232" s="165">
        <v>7441</v>
      </c>
      <c r="Q232" s="165">
        <v>81</v>
      </c>
      <c r="R232" s="165">
        <v>-33</v>
      </c>
      <c r="S232" s="165">
        <v>30.5</v>
      </c>
      <c r="T232" s="165">
        <v>4.1630000000000003</v>
      </c>
      <c r="U232" s="165">
        <v>-1</v>
      </c>
    </row>
    <row r="233" spans="1:21">
      <c r="A233" s="166">
        <v>43388.456944444442</v>
      </c>
      <c r="B233" s="165" t="s">
        <v>6</v>
      </c>
      <c r="C233" s="165">
        <v>166.67</v>
      </c>
      <c r="D233" s="165">
        <v>5.77</v>
      </c>
      <c r="E233" s="165">
        <v>1189.24</v>
      </c>
      <c r="F233" s="165">
        <v>6.08</v>
      </c>
      <c r="G233" s="165">
        <v>18.25</v>
      </c>
      <c r="H233" s="165">
        <v>15.03</v>
      </c>
      <c r="I233" s="165">
        <v>0</v>
      </c>
      <c r="J233" s="165">
        <v>23.18</v>
      </c>
      <c r="K233" s="165">
        <v>25.52</v>
      </c>
      <c r="L233" s="165">
        <v>26.62</v>
      </c>
      <c r="M233" s="165">
        <v>19.73</v>
      </c>
      <c r="N233" s="165">
        <v>0</v>
      </c>
      <c r="O233" s="165">
        <v>0</v>
      </c>
      <c r="P233" s="165">
        <v>7441</v>
      </c>
      <c r="Q233" s="165">
        <v>81</v>
      </c>
      <c r="R233" s="165">
        <v>-205</v>
      </c>
      <c r="S233" s="165">
        <v>30.5</v>
      </c>
      <c r="T233" s="165">
        <v>4.1630000000000003</v>
      </c>
      <c r="U233" s="165">
        <v>-1</v>
      </c>
    </row>
    <row r="234" spans="1:21">
      <c r="A234" s="166">
        <v>43388.456944444442</v>
      </c>
      <c r="B234" s="165" t="s">
        <v>6</v>
      </c>
      <c r="C234" s="165">
        <v>166.71</v>
      </c>
      <c r="D234" s="165">
        <v>5.77</v>
      </c>
      <c r="E234" s="165">
        <v>1188.8800000000001</v>
      </c>
      <c r="F234" s="165">
        <v>6.21</v>
      </c>
      <c r="G234" s="165">
        <v>17.18</v>
      </c>
      <c r="H234" s="165">
        <v>16.559999999999999</v>
      </c>
      <c r="I234" s="165">
        <v>0</v>
      </c>
      <c r="J234" s="165">
        <v>27.92</v>
      </c>
      <c r="K234" s="165">
        <v>22.22</v>
      </c>
      <c r="L234" s="165">
        <v>11.89</v>
      </c>
      <c r="M234" s="165">
        <v>24.82</v>
      </c>
      <c r="N234" s="165">
        <v>0</v>
      </c>
      <c r="O234" s="165">
        <v>0</v>
      </c>
      <c r="P234" s="165">
        <v>7441</v>
      </c>
      <c r="Q234" s="165">
        <v>81</v>
      </c>
      <c r="R234" s="165">
        <v>-162</v>
      </c>
      <c r="S234" s="165">
        <v>30.5</v>
      </c>
      <c r="T234" s="165">
        <v>4.1630000000000003</v>
      </c>
      <c r="U234" s="165">
        <v>-1</v>
      </c>
    </row>
    <row r="235" spans="1:21">
      <c r="A235" s="166">
        <v>43388.456944444442</v>
      </c>
      <c r="B235" s="165" t="s">
        <v>6</v>
      </c>
      <c r="C235" s="165">
        <v>166.74</v>
      </c>
      <c r="D235" s="165">
        <v>5.77</v>
      </c>
      <c r="E235" s="165">
        <v>1188.1099999999999</v>
      </c>
      <c r="F235" s="165">
        <v>6.15</v>
      </c>
      <c r="G235" s="165">
        <v>18.46</v>
      </c>
      <c r="H235" s="165">
        <v>16.559999999999999</v>
      </c>
      <c r="I235" s="165">
        <v>0</v>
      </c>
      <c r="J235" s="165">
        <v>32.24</v>
      </c>
      <c r="K235" s="165">
        <v>21.62</v>
      </c>
      <c r="L235" s="165">
        <v>21.23</v>
      </c>
      <c r="M235" s="165">
        <v>19.309999999999999</v>
      </c>
      <c r="N235" s="165">
        <v>0</v>
      </c>
      <c r="O235" s="165">
        <v>0</v>
      </c>
      <c r="P235" s="165">
        <v>7441</v>
      </c>
      <c r="Q235" s="165">
        <v>81</v>
      </c>
      <c r="R235" s="165">
        <v>-205</v>
      </c>
      <c r="S235" s="165">
        <v>30.5</v>
      </c>
      <c r="T235" s="165">
        <v>4.1630000000000003</v>
      </c>
      <c r="U235" s="165">
        <v>-1</v>
      </c>
    </row>
    <row r="236" spans="1:21">
      <c r="A236" s="166">
        <v>43388.456944444442</v>
      </c>
      <c r="B236" s="165" t="s">
        <v>6</v>
      </c>
      <c r="C236" s="165">
        <v>166.77</v>
      </c>
      <c r="D236" s="165">
        <v>5.77</v>
      </c>
      <c r="E236" s="165">
        <v>1187.8</v>
      </c>
      <c r="F236" s="165">
        <v>6.31</v>
      </c>
      <c r="G236" s="165">
        <v>20.49</v>
      </c>
      <c r="H236" s="165">
        <v>14.29</v>
      </c>
      <c r="I236" s="165">
        <v>1.95</v>
      </c>
      <c r="J236" s="165">
        <v>21.92</v>
      </c>
      <c r="K236" s="165">
        <v>28.95</v>
      </c>
      <c r="L236" s="165">
        <v>28.57</v>
      </c>
      <c r="M236" s="165">
        <v>27.81</v>
      </c>
      <c r="N236" s="165">
        <v>0</v>
      </c>
      <c r="O236" s="165">
        <v>0</v>
      </c>
      <c r="P236" s="165">
        <v>7441</v>
      </c>
      <c r="Q236" s="165">
        <v>81</v>
      </c>
      <c r="R236" s="165">
        <v>-119</v>
      </c>
      <c r="S236" s="165">
        <v>30.5</v>
      </c>
      <c r="T236" s="165">
        <v>4.1630000000000003</v>
      </c>
      <c r="U236" s="165">
        <v>-1</v>
      </c>
    </row>
    <row r="237" spans="1:21">
      <c r="A237" s="166">
        <v>43388.456944444442</v>
      </c>
      <c r="B237" s="165" t="s">
        <v>6</v>
      </c>
      <c r="C237" s="165">
        <v>166.79</v>
      </c>
      <c r="D237" s="165">
        <v>5.77</v>
      </c>
      <c r="E237" s="165">
        <v>1187.45</v>
      </c>
      <c r="F237" s="165">
        <v>6.13</v>
      </c>
      <c r="G237" s="165">
        <v>16.75</v>
      </c>
      <c r="H237" s="165">
        <v>20</v>
      </c>
      <c r="I237" s="165">
        <v>7.53</v>
      </c>
      <c r="J237" s="165">
        <v>26.57</v>
      </c>
      <c r="K237" s="165">
        <v>24.29</v>
      </c>
      <c r="L237" s="165">
        <v>9.49</v>
      </c>
      <c r="M237" s="165">
        <v>12.5</v>
      </c>
      <c r="N237" s="165">
        <v>0</v>
      </c>
      <c r="O237" s="165">
        <v>0</v>
      </c>
      <c r="P237" s="165">
        <v>7441</v>
      </c>
      <c r="Q237" s="165">
        <v>81</v>
      </c>
      <c r="R237" s="165">
        <v>-76</v>
      </c>
      <c r="S237" s="165">
        <v>30.5</v>
      </c>
      <c r="T237" s="165">
        <v>4.1630000000000003</v>
      </c>
      <c r="U237" s="165">
        <v>-1</v>
      </c>
    </row>
    <row r="238" spans="1:21">
      <c r="A238" s="166">
        <v>43388.456944444442</v>
      </c>
      <c r="B238" s="165" t="s">
        <v>6</v>
      </c>
      <c r="C238" s="165">
        <v>166.83</v>
      </c>
      <c r="D238" s="165">
        <v>5.77</v>
      </c>
      <c r="E238" s="165">
        <v>1187.3</v>
      </c>
      <c r="F238" s="165">
        <v>6.23</v>
      </c>
      <c r="G238" s="165">
        <v>17.489999999999998</v>
      </c>
      <c r="H238" s="165">
        <v>10.9</v>
      </c>
      <c r="I238" s="165">
        <v>0</v>
      </c>
      <c r="J238" s="165">
        <v>27.92</v>
      </c>
      <c r="K238" s="165">
        <v>18.059999999999999</v>
      </c>
      <c r="L238" s="165">
        <v>17.760000000000002</v>
      </c>
      <c r="M238" s="165">
        <v>30.92</v>
      </c>
      <c r="N238" s="165">
        <v>0</v>
      </c>
      <c r="O238" s="165">
        <v>0</v>
      </c>
      <c r="P238" s="165">
        <v>7441</v>
      </c>
      <c r="Q238" s="165">
        <v>81</v>
      </c>
      <c r="R238" s="165">
        <v>-76</v>
      </c>
      <c r="S238" s="165">
        <v>30.5</v>
      </c>
      <c r="T238" s="165">
        <v>4.1630000000000003</v>
      </c>
      <c r="U238" s="165">
        <v>-1</v>
      </c>
    </row>
    <row r="239" spans="1:21">
      <c r="A239" s="166">
        <v>43388.456944444442</v>
      </c>
      <c r="B239" s="165" t="s">
        <v>6</v>
      </c>
      <c r="C239" s="165">
        <v>166.84</v>
      </c>
      <c r="D239" s="165">
        <v>5.77</v>
      </c>
      <c r="E239" s="165">
        <v>1186.96</v>
      </c>
      <c r="F239" s="165">
        <v>6.19</v>
      </c>
      <c r="G239" s="165">
        <v>18.579999999999998</v>
      </c>
      <c r="H239" s="165">
        <v>22.45</v>
      </c>
      <c r="I239" s="165">
        <v>0</v>
      </c>
      <c r="J239" s="165">
        <v>19.850000000000001</v>
      </c>
      <c r="K239" s="165">
        <v>25</v>
      </c>
      <c r="L239" s="165">
        <v>17.239999999999998</v>
      </c>
      <c r="M239" s="165">
        <v>26.85</v>
      </c>
      <c r="N239" s="165">
        <v>0</v>
      </c>
      <c r="O239" s="165">
        <v>0</v>
      </c>
      <c r="P239" s="165">
        <v>7441</v>
      </c>
      <c r="Q239" s="165">
        <v>81</v>
      </c>
      <c r="R239" s="165">
        <v>-162</v>
      </c>
      <c r="S239" s="165">
        <v>30.5</v>
      </c>
      <c r="T239" s="165">
        <v>4.1630000000000003</v>
      </c>
      <c r="U239" s="165">
        <v>-1</v>
      </c>
    </row>
    <row r="240" spans="1:21">
      <c r="A240" s="166">
        <v>43388.456944444442</v>
      </c>
      <c r="B240" s="165" t="s">
        <v>6</v>
      </c>
      <c r="C240" s="165">
        <v>166.86</v>
      </c>
      <c r="D240" s="165">
        <v>5.77</v>
      </c>
      <c r="E240" s="165">
        <v>1186.54</v>
      </c>
      <c r="F240" s="165">
        <v>6.21</v>
      </c>
      <c r="G240" s="165">
        <v>16.25</v>
      </c>
      <c r="H240" s="165">
        <v>16.670000000000002</v>
      </c>
      <c r="I240" s="165">
        <v>0</v>
      </c>
      <c r="J240" s="165">
        <v>31.61</v>
      </c>
      <c r="K240" s="165">
        <v>16.899999999999999</v>
      </c>
      <c r="L240" s="165">
        <v>16.329999999999998</v>
      </c>
      <c r="M240" s="165">
        <v>15.71</v>
      </c>
      <c r="N240" s="165">
        <v>0</v>
      </c>
      <c r="O240" s="165">
        <v>0</v>
      </c>
      <c r="P240" s="165">
        <v>7441</v>
      </c>
      <c r="Q240" s="165">
        <v>81</v>
      </c>
      <c r="R240" s="165">
        <v>-162</v>
      </c>
      <c r="S240" s="165">
        <v>30.5</v>
      </c>
      <c r="T240" s="165">
        <v>4.1630000000000003</v>
      </c>
      <c r="U240" s="165">
        <v>-1</v>
      </c>
    </row>
    <row r="241" spans="1:21">
      <c r="A241" s="166">
        <v>43388.456944444442</v>
      </c>
      <c r="B241" s="165" t="s">
        <v>6</v>
      </c>
      <c r="C241" s="165">
        <v>166.88</v>
      </c>
      <c r="D241" s="165">
        <v>5.77</v>
      </c>
      <c r="E241" s="165">
        <v>1186.06</v>
      </c>
      <c r="F241" s="165">
        <v>6.19</v>
      </c>
      <c r="G241" s="165">
        <v>18</v>
      </c>
      <c r="H241" s="165">
        <v>11.92</v>
      </c>
      <c r="I241" s="165">
        <v>0</v>
      </c>
      <c r="J241" s="165">
        <v>25.68</v>
      </c>
      <c r="K241" s="165">
        <v>31.65</v>
      </c>
      <c r="L241" s="165">
        <v>15</v>
      </c>
      <c r="M241" s="165">
        <v>23.4</v>
      </c>
      <c r="N241" s="165">
        <v>0</v>
      </c>
      <c r="O241" s="165">
        <v>0</v>
      </c>
      <c r="P241" s="165">
        <v>7441</v>
      </c>
      <c r="Q241" s="165">
        <v>81</v>
      </c>
      <c r="R241" s="165">
        <v>9</v>
      </c>
      <c r="S241" s="165">
        <v>30.5</v>
      </c>
      <c r="T241" s="165">
        <v>4.1630000000000003</v>
      </c>
      <c r="U241" s="165">
        <v>-1</v>
      </c>
    </row>
    <row r="242" spans="1:21">
      <c r="A242" s="166">
        <v>43388.456944444442</v>
      </c>
      <c r="B242" s="165" t="s">
        <v>6</v>
      </c>
      <c r="C242" s="165">
        <v>166.91</v>
      </c>
      <c r="D242" s="165">
        <v>5.77</v>
      </c>
      <c r="E242" s="165">
        <v>1186.04</v>
      </c>
      <c r="F242" s="165">
        <v>5.84</v>
      </c>
      <c r="G242" s="165">
        <v>16.61</v>
      </c>
      <c r="H242" s="165">
        <v>23.33</v>
      </c>
      <c r="I242" s="165">
        <v>5.84</v>
      </c>
      <c r="J242" s="165">
        <v>22.22</v>
      </c>
      <c r="K242" s="165">
        <v>23.84</v>
      </c>
      <c r="L242" s="165">
        <v>13.51</v>
      </c>
      <c r="M242" s="165">
        <v>11.11</v>
      </c>
      <c r="N242" s="165">
        <v>0</v>
      </c>
      <c r="O242" s="165">
        <v>0</v>
      </c>
      <c r="P242" s="165">
        <v>7441</v>
      </c>
      <c r="Q242" s="165">
        <v>81</v>
      </c>
      <c r="R242" s="165">
        <v>9</v>
      </c>
      <c r="S242" s="165">
        <v>30.5</v>
      </c>
      <c r="T242" s="165">
        <v>4.1630000000000003</v>
      </c>
      <c r="U242" s="165">
        <v>-1</v>
      </c>
    </row>
    <row r="243" spans="1:21">
      <c r="A243" s="166">
        <v>43388.456944444442</v>
      </c>
      <c r="B243" s="165" t="s">
        <v>6</v>
      </c>
      <c r="C243" s="165">
        <v>166.93</v>
      </c>
      <c r="D243" s="165">
        <v>5.77</v>
      </c>
      <c r="E243" s="165">
        <v>1185.6400000000001</v>
      </c>
      <c r="F243" s="165">
        <v>6.15</v>
      </c>
      <c r="G243" s="165">
        <v>18.350000000000001</v>
      </c>
      <c r="H243" s="165">
        <v>12.34</v>
      </c>
      <c r="I243" s="165">
        <v>0</v>
      </c>
      <c r="J243" s="165">
        <v>34.840000000000003</v>
      </c>
      <c r="K243" s="165">
        <v>19.440000000000001</v>
      </c>
      <c r="L243" s="165">
        <v>21.94</v>
      </c>
      <c r="M243" s="165">
        <v>21.77</v>
      </c>
      <c r="N243" s="165">
        <v>0</v>
      </c>
      <c r="O243" s="165">
        <v>0</v>
      </c>
      <c r="P243" s="165">
        <v>7441</v>
      </c>
      <c r="Q243" s="165">
        <v>81</v>
      </c>
      <c r="R243" s="165">
        <v>52</v>
      </c>
      <c r="S243" s="165">
        <v>30.5</v>
      </c>
      <c r="T243" s="165">
        <v>4.1630000000000003</v>
      </c>
      <c r="U243" s="165">
        <v>-1</v>
      </c>
    </row>
    <row r="244" spans="1:21">
      <c r="A244" s="166">
        <v>43388.456944444442</v>
      </c>
      <c r="B244" s="165" t="s">
        <v>6</v>
      </c>
      <c r="C244" s="165">
        <v>166.97</v>
      </c>
      <c r="D244" s="165">
        <v>5.78</v>
      </c>
      <c r="E244" s="165">
        <v>1185.28</v>
      </c>
      <c r="F244" s="165">
        <v>6.15</v>
      </c>
      <c r="G244" s="165">
        <v>18.68</v>
      </c>
      <c r="H244" s="165">
        <v>19.59</v>
      </c>
      <c r="I244" s="165">
        <v>0</v>
      </c>
      <c r="J244" s="165">
        <v>21.68</v>
      </c>
      <c r="K244" s="165">
        <v>28.95</v>
      </c>
      <c r="L244" s="165">
        <v>21.09</v>
      </c>
      <c r="M244" s="165">
        <v>21.01</v>
      </c>
      <c r="N244" s="165">
        <v>0</v>
      </c>
      <c r="O244" s="165">
        <v>0</v>
      </c>
      <c r="P244" s="165">
        <v>7441</v>
      </c>
      <c r="Q244" s="165">
        <v>81</v>
      </c>
      <c r="R244" s="165">
        <v>9</v>
      </c>
      <c r="S244" s="165">
        <v>30.5</v>
      </c>
      <c r="T244" s="165">
        <v>4.1630000000000003</v>
      </c>
      <c r="U244" s="165">
        <v>-1</v>
      </c>
    </row>
    <row r="245" spans="1:21">
      <c r="A245" s="166">
        <v>43388.456944444442</v>
      </c>
      <c r="B245" s="165" t="s">
        <v>6</v>
      </c>
      <c r="C245" s="165">
        <v>166.98</v>
      </c>
      <c r="D245" s="165">
        <v>5.78</v>
      </c>
      <c r="E245" s="165">
        <v>1184.3699999999999</v>
      </c>
      <c r="F245" s="165">
        <v>6.12</v>
      </c>
      <c r="G245" s="165">
        <v>18.02</v>
      </c>
      <c r="H245" s="165">
        <v>15.79</v>
      </c>
      <c r="I245" s="165">
        <v>0</v>
      </c>
      <c r="J245" s="165">
        <v>25</v>
      </c>
      <c r="K245" s="165">
        <v>31.79</v>
      </c>
      <c r="L245" s="165">
        <v>16.55</v>
      </c>
      <c r="M245" s="165">
        <v>19.18</v>
      </c>
      <c r="N245" s="165">
        <v>0</v>
      </c>
      <c r="O245" s="165">
        <v>0</v>
      </c>
      <c r="P245" s="165">
        <v>7441</v>
      </c>
      <c r="Q245" s="165">
        <v>81</v>
      </c>
      <c r="R245" s="165">
        <v>-119</v>
      </c>
      <c r="S245" s="165">
        <v>30.5</v>
      </c>
      <c r="T245" s="165">
        <v>4.1630000000000003</v>
      </c>
      <c r="U245" s="165">
        <v>-1</v>
      </c>
    </row>
    <row r="246" spans="1:21">
      <c r="A246" s="166">
        <v>43388.456944444442</v>
      </c>
      <c r="B246" s="165" t="s">
        <v>6</v>
      </c>
      <c r="C246" s="165">
        <v>166.94</v>
      </c>
      <c r="D246" s="165">
        <v>5.78</v>
      </c>
      <c r="E246" s="165">
        <v>1183.24</v>
      </c>
      <c r="F246" s="165">
        <v>7.34</v>
      </c>
      <c r="G246" s="165">
        <v>27.21</v>
      </c>
      <c r="H246" s="165">
        <v>14.19</v>
      </c>
      <c r="I246" s="165">
        <v>1.28</v>
      </c>
      <c r="J246" s="165">
        <v>38.71</v>
      </c>
      <c r="K246" s="165">
        <v>42.77</v>
      </c>
      <c r="L246" s="165">
        <v>33.770000000000003</v>
      </c>
      <c r="M246" s="165">
        <v>32.65</v>
      </c>
      <c r="N246" s="165">
        <v>0</v>
      </c>
      <c r="O246" s="165">
        <v>0</v>
      </c>
      <c r="P246" s="165">
        <v>7441</v>
      </c>
      <c r="Q246" s="165">
        <v>81</v>
      </c>
      <c r="R246" s="165">
        <v>-119</v>
      </c>
      <c r="S246" s="165">
        <v>30.5</v>
      </c>
      <c r="T246" s="165">
        <v>4.1630000000000003</v>
      </c>
      <c r="U246" s="165">
        <v>-1</v>
      </c>
    </row>
    <row r="247" spans="1:21">
      <c r="A247" s="166">
        <v>43388.456944444442</v>
      </c>
      <c r="B247" s="165" t="s">
        <v>6</v>
      </c>
      <c r="C247" s="165">
        <v>166.97</v>
      </c>
      <c r="D247" s="165">
        <v>5.78</v>
      </c>
      <c r="E247" s="165">
        <v>1183.2</v>
      </c>
      <c r="F247" s="165">
        <v>4.97</v>
      </c>
      <c r="G247" s="165">
        <v>20.75</v>
      </c>
      <c r="H247" s="165">
        <v>21.23</v>
      </c>
      <c r="I247" s="165">
        <v>14.67</v>
      </c>
      <c r="J247" s="165">
        <v>26.49</v>
      </c>
      <c r="K247" s="165">
        <v>13.61</v>
      </c>
      <c r="L247" s="165">
        <v>24.36</v>
      </c>
      <c r="M247" s="165">
        <v>23.72</v>
      </c>
      <c r="N247" s="165">
        <v>0</v>
      </c>
      <c r="O247" s="165">
        <v>0</v>
      </c>
      <c r="P247" s="165">
        <v>7441</v>
      </c>
      <c r="Q247" s="165">
        <v>81</v>
      </c>
      <c r="R247" s="165">
        <v>9</v>
      </c>
      <c r="S247" s="165">
        <v>30.5</v>
      </c>
      <c r="T247" s="165">
        <v>4.1630000000000003</v>
      </c>
      <c r="U247" s="165">
        <v>-1</v>
      </c>
    </row>
    <row r="248" spans="1:21">
      <c r="A248" s="166">
        <v>43388.456944444442</v>
      </c>
      <c r="B248" s="165" t="s">
        <v>6</v>
      </c>
      <c r="C248" s="165">
        <v>178.68</v>
      </c>
      <c r="D248" s="165">
        <v>6.18</v>
      </c>
      <c r="E248" s="165">
        <v>1185.48</v>
      </c>
      <c r="F248" s="165">
        <v>5.34</v>
      </c>
      <c r="G248" s="165">
        <v>20.61</v>
      </c>
      <c r="H248" s="165">
        <v>32.21</v>
      </c>
      <c r="I248" s="165">
        <v>24.84</v>
      </c>
      <c r="J248" s="165">
        <v>21.02</v>
      </c>
      <c r="K248" s="165">
        <v>15.38</v>
      </c>
      <c r="L248" s="165">
        <v>11.33</v>
      </c>
      <c r="M248" s="165">
        <v>19.079999999999998</v>
      </c>
      <c r="N248" s="165">
        <v>0</v>
      </c>
      <c r="O248" s="165">
        <v>0</v>
      </c>
      <c r="P248" s="165">
        <v>7441</v>
      </c>
      <c r="Q248" s="165">
        <v>81</v>
      </c>
      <c r="R248" s="165">
        <v>-76</v>
      </c>
      <c r="S248" s="165">
        <v>30.5</v>
      </c>
      <c r="T248" s="165">
        <v>4.1630000000000003</v>
      </c>
      <c r="U248" s="165">
        <v>-1</v>
      </c>
    </row>
    <row r="249" spans="1:21">
      <c r="A249" s="166">
        <v>43388.456944444442</v>
      </c>
      <c r="B249" s="165" t="s">
        <v>6</v>
      </c>
      <c r="C249" s="165">
        <v>180.12</v>
      </c>
      <c r="D249" s="165">
        <v>6.23</v>
      </c>
      <c r="E249" s="165">
        <v>1182.7</v>
      </c>
      <c r="F249" s="165">
        <v>11.43</v>
      </c>
      <c r="G249" s="165">
        <v>29.15</v>
      </c>
      <c r="H249" s="165">
        <v>35.1</v>
      </c>
      <c r="I249" s="165">
        <v>24.16</v>
      </c>
      <c r="J249" s="165">
        <v>33.56</v>
      </c>
      <c r="K249" s="165">
        <v>32.21</v>
      </c>
      <c r="L249" s="165">
        <v>29.05</v>
      </c>
      <c r="M249" s="165">
        <v>20.55</v>
      </c>
      <c r="N249" s="165">
        <v>0</v>
      </c>
      <c r="O249" s="165">
        <v>0</v>
      </c>
      <c r="P249" s="165">
        <v>7477</v>
      </c>
      <c r="Q249" s="165">
        <v>81</v>
      </c>
      <c r="R249" s="165">
        <v>-76</v>
      </c>
      <c r="S249" s="165">
        <v>30.5</v>
      </c>
      <c r="T249" s="165">
        <v>4.1630000000000003</v>
      </c>
      <c r="U249" s="165">
        <v>-1</v>
      </c>
    </row>
    <row r="250" spans="1:21">
      <c r="A250" s="166">
        <v>43388.456944444442</v>
      </c>
      <c r="B250" s="165" t="s">
        <v>6</v>
      </c>
      <c r="C250" s="165">
        <v>185.33</v>
      </c>
      <c r="D250" s="165">
        <v>6.41</v>
      </c>
      <c r="E250" s="165">
        <v>1179.33</v>
      </c>
      <c r="F250" s="165">
        <v>17.559999999999999</v>
      </c>
      <c r="G250" s="165">
        <v>33.840000000000003</v>
      </c>
      <c r="H250" s="165">
        <v>20.51</v>
      </c>
      <c r="I250" s="165">
        <v>1.27</v>
      </c>
      <c r="J250" s="165">
        <v>49.02</v>
      </c>
      <c r="K250" s="165">
        <v>52.63</v>
      </c>
      <c r="L250" s="165">
        <v>45.68</v>
      </c>
      <c r="M250" s="165">
        <v>34.69</v>
      </c>
      <c r="N250" s="165">
        <v>0</v>
      </c>
      <c r="O250" s="165">
        <v>0</v>
      </c>
      <c r="P250" s="165">
        <v>8563</v>
      </c>
      <c r="Q250" s="165">
        <v>81</v>
      </c>
      <c r="R250" s="165">
        <v>-76</v>
      </c>
      <c r="S250" s="165">
        <v>30.5</v>
      </c>
      <c r="T250" s="165">
        <v>4.1630000000000003</v>
      </c>
      <c r="U250" s="165">
        <v>-1</v>
      </c>
    </row>
    <row r="251" spans="1:21">
      <c r="A251" s="166">
        <v>43388.456944444442</v>
      </c>
      <c r="B251" s="165" t="s">
        <v>6</v>
      </c>
      <c r="C251" s="165">
        <v>186.2</v>
      </c>
      <c r="D251" s="165">
        <v>6.44</v>
      </c>
      <c r="E251" s="165">
        <v>1176.3399999999999</v>
      </c>
      <c r="F251" s="165">
        <v>14.11</v>
      </c>
      <c r="G251" s="165">
        <v>37.4</v>
      </c>
      <c r="H251" s="165">
        <v>10</v>
      </c>
      <c r="I251" s="165">
        <v>0.59</v>
      </c>
      <c r="J251" s="165">
        <v>59.52</v>
      </c>
      <c r="K251" s="165">
        <v>55.21</v>
      </c>
      <c r="L251" s="165">
        <v>48.08</v>
      </c>
      <c r="M251" s="165">
        <v>53.01</v>
      </c>
      <c r="N251" s="165">
        <v>0</v>
      </c>
      <c r="O251" s="165">
        <v>0</v>
      </c>
      <c r="P251" s="165">
        <v>8889</v>
      </c>
      <c r="Q251" s="165">
        <v>81</v>
      </c>
      <c r="R251" s="165">
        <v>52</v>
      </c>
      <c r="S251" s="165">
        <v>30.5</v>
      </c>
      <c r="T251" s="165">
        <v>4.1630000000000003</v>
      </c>
      <c r="U251" s="165">
        <v>-1</v>
      </c>
    </row>
    <row r="252" spans="1:21">
      <c r="A252" s="166">
        <v>43388.456944444442</v>
      </c>
      <c r="B252" s="165" t="s">
        <v>6</v>
      </c>
      <c r="C252" s="165">
        <v>187.82</v>
      </c>
      <c r="D252" s="165">
        <v>6.5</v>
      </c>
      <c r="E252" s="165">
        <v>1174.45</v>
      </c>
      <c r="F252" s="165">
        <v>11.9</v>
      </c>
      <c r="G252" s="165">
        <v>29.52</v>
      </c>
      <c r="H252" s="165">
        <v>23.53</v>
      </c>
      <c r="I252" s="165">
        <v>22.52</v>
      </c>
      <c r="J252" s="165">
        <v>36.18</v>
      </c>
      <c r="K252" s="165">
        <v>26.76</v>
      </c>
      <c r="L252" s="165">
        <v>25.85</v>
      </c>
      <c r="M252" s="165">
        <v>42.47</v>
      </c>
      <c r="N252" s="165">
        <v>0</v>
      </c>
      <c r="O252" s="165">
        <v>0</v>
      </c>
      <c r="P252" s="165">
        <v>9655</v>
      </c>
      <c r="Q252" s="165">
        <v>81</v>
      </c>
      <c r="R252" s="165">
        <v>-76</v>
      </c>
      <c r="S252" s="165">
        <v>30.5</v>
      </c>
      <c r="T252" s="165">
        <v>4.1630000000000003</v>
      </c>
      <c r="U252" s="165">
        <v>-1</v>
      </c>
    </row>
    <row r="253" spans="1:21">
      <c r="A253" s="166">
        <v>43388.456944444442</v>
      </c>
      <c r="B253" s="165" t="s">
        <v>6</v>
      </c>
      <c r="C253" s="165">
        <v>188.57</v>
      </c>
      <c r="D253" s="165">
        <v>6.52</v>
      </c>
      <c r="E253" s="165">
        <v>1173.79</v>
      </c>
      <c r="F253" s="165">
        <v>14.01</v>
      </c>
      <c r="G253" s="165">
        <v>32.270000000000003</v>
      </c>
      <c r="H253" s="165">
        <v>4.4000000000000004</v>
      </c>
      <c r="I253" s="165">
        <v>10</v>
      </c>
      <c r="J253" s="165">
        <v>53.42</v>
      </c>
      <c r="K253" s="165">
        <v>44.9</v>
      </c>
      <c r="L253" s="165">
        <v>40.74</v>
      </c>
      <c r="M253" s="165">
        <v>41.18</v>
      </c>
      <c r="N253" s="165">
        <v>0</v>
      </c>
      <c r="O253" s="165">
        <v>0</v>
      </c>
      <c r="P253" s="165">
        <v>10495</v>
      </c>
      <c r="Q253" s="165">
        <v>81</v>
      </c>
      <c r="R253" s="165">
        <v>-76</v>
      </c>
      <c r="S253" s="165">
        <v>30.5</v>
      </c>
      <c r="T253" s="165">
        <v>4.1630000000000003</v>
      </c>
      <c r="U253" s="165">
        <v>-1</v>
      </c>
    </row>
    <row r="254" spans="1:21">
      <c r="A254" s="166">
        <v>43388.456944444442</v>
      </c>
      <c r="B254" s="165" t="s">
        <v>6</v>
      </c>
      <c r="C254" s="165">
        <v>188.61</v>
      </c>
      <c r="D254" s="165">
        <v>6.53</v>
      </c>
      <c r="E254" s="165">
        <v>1173.52</v>
      </c>
      <c r="F254" s="165">
        <v>10.01</v>
      </c>
      <c r="G254" s="165">
        <v>23.49</v>
      </c>
      <c r="H254" s="165">
        <v>4.24</v>
      </c>
      <c r="I254" s="165">
        <v>0</v>
      </c>
      <c r="J254" s="165">
        <v>41.62</v>
      </c>
      <c r="K254" s="165">
        <v>30.52</v>
      </c>
      <c r="L254" s="165">
        <v>39.29</v>
      </c>
      <c r="M254" s="165">
        <v>24.84</v>
      </c>
      <c r="N254" s="165">
        <v>0</v>
      </c>
      <c r="O254" s="165">
        <v>0</v>
      </c>
      <c r="P254" s="165">
        <v>10496</v>
      </c>
      <c r="Q254" s="165">
        <v>81</v>
      </c>
      <c r="R254" s="165">
        <v>52</v>
      </c>
      <c r="S254" s="165">
        <v>30.5</v>
      </c>
      <c r="T254" s="165">
        <v>4.1630000000000003</v>
      </c>
      <c r="U254" s="165">
        <v>-1</v>
      </c>
    </row>
    <row r="255" spans="1:21">
      <c r="A255" s="166">
        <v>43388.456944444442</v>
      </c>
      <c r="B255" s="165" t="s">
        <v>6</v>
      </c>
      <c r="C255" s="165">
        <v>188.65</v>
      </c>
      <c r="D255" s="165">
        <v>6.53</v>
      </c>
      <c r="E255" s="165">
        <v>1173.04</v>
      </c>
      <c r="F255" s="165">
        <v>8.74</v>
      </c>
      <c r="G255" s="165">
        <v>24.14</v>
      </c>
      <c r="H255" s="165">
        <v>11.11</v>
      </c>
      <c r="I255" s="165">
        <v>0</v>
      </c>
      <c r="J255" s="165">
        <v>40.119999999999997</v>
      </c>
      <c r="K255" s="165">
        <v>35.33</v>
      </c>
      <c r="L255" s="165">
        <v>31.68</v>
      </c>
      <c r="M255" s="165">
        <v>26.62</v>
      </c>
      <c r="N255" s="165">
        <v>0</v>
      </c>
      <c r="O255" s="165">
        <v>0</v>
      </c>
      <c r="P255" s="165">
        <v>10496</v>
      </c>
      <c r="Q255" s="165">
        <v>81</v>
      </c>
      <c r="R255" s="165">
        <v>-119</v>
      </c>
      <c r="S255" s="165">
        <v>30.5</v>
      </c>
      <c r="T255" s="165">
        <v>4.1630000000000003</v>
      </c>
      <c r="U255" s="165">
        <v>-1</v>
      </c>
    </row>
    <row r="256" spans="1:21">
      <c r="A256" s="166">
        <v>43388.457638888889</v>
      </c>
      <c r="B256" s="165" t="s">
        <v>6</v>
      </c>
      <c r="C256" s="165">
        <v>189.01</v>
      </c>
      <c r="D256" s="165">
        <v>6.54</v>
      </c>
      <c r="E256" s="165">
        <v>1170.29</v>
      </c>
      <c r="F256" s="165">
        <v>10.71</v>
      </c>
      <c r="G256" s="165">
        <v>31.62</v>
      </c>
      <c r="H256" s="165">
        <v>28.05</v>
      </c>
      <c r="I256" s="165">
        <v>0</v>
      </c>
      <c r="J256" s="165">
        <v>48.02</v>
      </c>
      <c r="K256" s="165">
        <v>41.38</v>
      </c>
      <c r="L256" s="165">
        <v>32.69</v>
      </c>
      <c r="M256" s="165">
        <v>39.630000000000003</v>
      </c>
      <c r="N256" s="165">
        <v>0</v>
      </c>
      <c r="O256" s="165">
        <v>0</v>
      </c>
      <c r="P256" s="165">
        <v>11061</v>
      </c>
      <c r="Q256" s="165">
        <v>81</v>
      </c>
      <c r="R256" s="165">
        <v>-76</v>
      </c>
      <c r="S256" s="165">
        <v>30.5</v>
      </c>
      <c r="T256" s="165">
        <v>4.1630000000000003</v>
      </c>
      <c r="U256" s="165">
        <v>-1</v>
      </c>
    </row>
    <row r="257" spans="1:21">
      <c r="A257" s="166">
        <v>43388.457638888889</v>
      </c>
      <c r="B257" s="165" t="s">
        <v>6</v>
      </c>
      <c r="C257" s="165">
        <v>189.86</v>
      </c>
      <c r="D257" s="165">
        <v>6.57</v>
      </c>
      <c r="E257" s="165">
        <v>1170.05</v>
      </c>
      <c r="F257" s="165">
        <v>10.199999999999999</v>
      </c>
      <c r="G257" s="165">
        <v>24.95</v>
      </c>
      <c r="H257" s="165">
        <v>9.1999999999999993</v>
      </c>
      <c r="I257" s="165">
        <v>6.32</v>
      </c>
      <c r="J257" s="165">
        <v>39.18</v>
      </c>
      <c r="K257" s="165">
        <v>32.67</v>
      </c>
      <c r="L257" s="165">
        <v>30.18</v>
      </c>
      <c r="M257" s="165">
        <v>33.72</v>
      </c>
      <c r="N257" s="165">
        <v>0</v>
      </c>
      <c r="O257" s="165">
        <v>0</v>
      </c>
      <c r="P257" s="165">
        <v>11453</v>
      </c>
      <c r="Q257" s="165">
        <v>81</v>
      </c>
      <c r="R257" s="165">
        <v>-33</v>
      </c>
      <c r="S257" s="165">
        <v>30.5</v>
      </c>
      <c r="T257" s="165">
        <v>4.1630000000000003</v>
      </c>
      <c r="U257" s="165">
        <v>-1</v>
      </c>
    </row>
    <row r="258" spans="1:21">
      <c r="A258" s="166">
        <v>43388.457638888889</v>
      </c>
      <c r="B258" s="165" t="s">
        <v>6</v>
      </c>
      <c r="C258" s="165">
        <v>189.9</v>
      </c>
      <c r="D258" s="165">
        <v>6.57</v>
      </c>
      <c r="E258" s="165">
        <v>1169.8</v>
      </c>
      <c r="F258" s="165">
        <v>8.84</v>
      </c>
      <c r="G258" s="165">
        <v>22.89</v>
      </c>
      <c r="H258" s="165">
        <v>7.45</v>
      </c>
      <c r="I258" s="165">
        <v>0</v>
      </c>
      <c r="J258" s="165">
        <v>44.12</v>
      </c>
      <c r="K258" s="165">
        <v>29.73</v>
      </c>
      <c r="L258" s="165">
        <v>23.75</v>
      </c>
      <c r="M258" s="165">
        <v>32.08</v>
      </c>
      <c r="N258" s="165">
        <v>0</v>
      </c>
      <c r="O258" s="165">
        <v>0</v>
      </c>
      <c r="P258" s="165">
        <v>11453</v>
      </c>
      <c r="Q258" s="165">
        <v>81</v>
      </c>
      <c r="R258" s="165">
        <v>-33</v>
      </c>
      <c r="S258" s="165">
        <v>30.5</v>
      </c>
      <c r="T258" s="165">
        <v>4.1630000000000003</v>
      </c>
      <c r="U258" s="165">
        <v>-1</v>
      </c>
    </row>
    <row r="259" spans="1:21">
      <c r="A259" s="166">
        <v>43388.457638888889</v>
      </c>
      <c r="B259" s="165" t="s">
        <v>6</v>
      </c>
      <c r="C259" s="165">
        <v>190.63</v>
      </c>
      <c r="D259" s="165">
        <v>6.6</v>
      </c>
      <c r="E259" s="165">
        <v>1169.18</v>
      </c>
      <c r="F259" s="165">
        <v>12.09</v>
      </c>
      <c r="G259" s="165">
        <v>26.7</v>
      </c>
      <c r="H259" s="165">
        <v>20</v>
      </c>
      <c r="I259" s="165">
        <v>0</v>
      </c>
      <c r="J259" s="165">
        <v>44.17</v>
      </c>
      <c r="K259" s="165">
        <v>28.68</v>
      </c>
      <c r="L259" s="165">
        <v>35.9</v>
      </c>
      <c r="M259" s="165">
        <v>31.25</v>
      </c>
      <c r="N259" s="165">
        <v>0</v>
      </c>
      <c r="O259" s="165">
        <v>0</v>
      </c>
      <c r="P259" s="165">
        <v>12059</v>
      </c>
      <c r="Q259" s="165">
        <v>81</v>
      </c>
      <c r="R259" s="165">
        <v>9</v>
      </c>
      <c r="S259" s="165">
        <v>30.5</v>
      </c>
      <c r="T259" s="165">
        <v>4.1630000000000003</v>
      </c>
      <c r="U259" s="165">
        <v>-1</v>
      </c>
    </row>
    <row r="260" spans="1:21">
      <c r="A260" s="166">
        <v>43388.457638888889</v>
      </c>
      <c r="B260" s="165" t="s">
        <v>6</v>
      </c>
      <c r="C260" s="165">
        <v>189.95</v>
      </c>
      <c r="D260" s="165">
        <v>6.57</v>
      </c>
      <c r="E260" s="165">
        <v>1169.3599999999999</v>
      </c>
      <c r="F260" s="165">
        <v>8.85</v>
      </c>
      <c r="G260" s="165">
        <v>22.46</v>
      </c>
      <c r="H260" s="165">
        <v>19.079999999999998</v>
      </c>
      <c r="I260" s="165">
        <v>0</v>
      </c>
      <c r="J260" s="165">
        <v>39.630000000000003</v>
      </c>
      <c r="K260" s="165">
        <v>25</v>
      </c>
      <c r="L260" s="165">
        <v>27.33</v>
      </c>
      <c r="M260" s="165">
        <v>22.6</v>
      </c>
      <c r="N260" s="165">
        <v>0</v>
      </c>
      <c r="O260" s="165">
        <v>0</v>
      </c>
      <c r="P260" s="165">
        <v>12060</v>
      </c>
      <c r="Q260" s="165">
        <v>81</v>
      </c>
      <c r="R260" s="165">
        <v>137</v>
      </c>
      <c r="S260" s="165">
        <v>30.5</v>
      </c>
      <c r="T260" s="165">
        <v>4.1630000000000003</v>
      </c>
      <c r="U260" s="165">
        <v>-1</v>
      </c>
    </row>
    <row r="261" spans="1:21">
      <c r="A261" s="166">
        <v>43388.457638888889</v>
      </c>
      <c r="B261" s="165" t="s">
        <v>6</v>
      </c>
      <c r="C261" s="165">
        <v>190.02</v>
      </c>
      <c r="D261" s="165">
        <v>6.57</v>
      </c>
      <c r="E261" s="165">
        <v>1168.76</v>
      </c>
      <c r="F261" s="165">
        <v>8.9499999999999993</v>
      </c>
      <c r="G261" s="165">
        <v>24.11</v>
      </c>
      <c r="H261" s="165">
        <v>11.8</v>
      </c>
      <c r="I261" s="165">
        <v>0</v>
      </c>
      <c r="J261" s="165">
        <v>39.159999999999997</v>
      </c>
      <c r="K261" s="165">
        <v>43.31</v>
      </c>
      <c r="L261" s="165">
        <v>25.49</v>
      </c>
      <c r="M261" s="165">
        <v>25</v>
      </c>
      <c r="N261" s="165">
        <v>0</v>
      </c>
      <c r="O261" s="165">
        <v>0</v>
      </c>
      <c r="P261" s="165">
        <v>12060</v>
      </c>
      <c r="Q261" s="165">
        <v>81</v>
      </c>
      <c r="R261" s="165">
        <v>-76</v>
      </c>
      <c r="S261" s="165">
        <v>30.5</v>
      </c>
      <c r="T261" s="165">
        <v>4.1630000000000003</v>
      </c>
      <c r="U261" s="165">
        <v>-1</v>
      </c>
    </row>
    <row r="262" spans="1:21">
      <c r="A262" s="166">
        <v>43388.457638888889</v>
      </c>
      <c r="B262" s="165" t="s">
        <v>6</v>
      </c>
      <c r="C262" s="165">
        <v>185.7</v>
      </c>
      <c r="D262" s="165">
        <v>6.42</v>
      </c>
      <c r="E262" s="165">
        <v>1172.43</v>
      </c>
      <c r="F262" s="165">
        <v>11.58</v>
      </c>
      <c r="G262" s="165">
        <v>26.93</v>
      </c>
      <c r="H262" s="165">
        <v>11.49</v>
      </c>
      <c r="I262" s="165">
        <v>8.52</v>
      </c>
      <c r="J262" s="165">
        <v>45.29</v>
      </c>
      <c r="K262" s="165">
        <v>36.25</v>
      </c>
      <c r="L262" s="165">
        <v>27.22</v>
      </c>
      <c r="M262" s="165">
        <v>34.78</v>
      </c>
      <c r="N262" s="165">
        <v>0</v>
      </c>
      <c r="O262" s="165">
        <v>0</v>
      </c>
      <c r="P262" s="165">
        <v>12581</v>
      </c>
      <c r="Q262" s="165">
        <v>81</v>
      </c>
      <c r="R262" s="165">
        <v>-119</v>
      </c>
      <c r="S262" s="165">
        <v>30.5</v>
      </c>
      <c r="T262" s="165">
        <v>4.1630000000000003</v>
      </c>
      <c r="U262" s="165">
        <v>-1</v>
      </c>
    </row>
    <row r="263" spans="1:21">
      <c r="A263" s="166">
        <v>43388.457638888889</v>
      </c>
      <c r="B263" s="165" t="s">
        <v>6</v>
      </c>
      <c r="C263" s="165">
        <v>185.75</v>
      </c>
      <c r="D263" s="165">
        <v>6.43</v>
      </c>
      <c r="E263" s="165">
        <v>1172.42</v>
      </c>
      <c r="F263" s="165">
        <v>9.2200000000000006</v>
      </c>
      <c r="G263" s="165">
        <v>21.91</v>
      </c>
      <c r="H263" s="165">
        <v>10.69</v>
      </c>
      <c r="I263" s="165">
        <v>0</v>
      </c>
      <c r="J263" s="165">
        <v>45.66</v>
      </c>
      <c r="K263" s="165">
        <v>33.33</v>
      </c>
      <c r="L263" s="165">
        <v>20.57</v>
      </c>
      <c r="M263" s="165">
        <v>20</v>
      </c>
      <c r="N263" s="165">
        <v>0</v>
      </c>
      <c r="O263" s="165">
        <v>0</v>
      </c>
      <c r="P263" s="165">
        <v>12581</v>
      </c>
      <c r="Q263" s="165">
        <v>81</v>
      </c>
      <c r="R263" s="165">
        <v>-119</v>
      </c>
      <c r="S263" s="165">
        <v>30.5</v>
      </c>
      <c r="T263" s="165">
        <v>4.1630000000000003</v>
      </c>
      <c r="U263" s="165">
        <v>-1</v>
      </c>
    </row>
    <row r="264" spans="1:21">
      <c r="A264" s="166">
        <v>43388.457638888889</v>
      </c>
      <c r="B264" s="165" t="s">
        <v>6</v>
      </c>
      <c r="C264" s="165">
        <v>185.79</v>
      </c>
      <c r="D264" s="165">
        <v>6.43</v>
      </c>
      <c r="E264" s="165">
        <v>1172.1600000000001</v>
      </c>
      <c r="F264" s="165">
        <v>9.0399999999999991</v>
      </c>
      <c r="G264" s="165">
        <v>21.24</v>
      </c>
      <c r="H264" s="165">
        <v>14.01</v>
      </c>
      <c r="I264" s="165">
        <v>0</v>
      </c>
      <c r="J264" s="165">
        <v>41.76</v>
      </c>
      <c r="K264" s="165">
        <v>26.62</v>
      </c>
      <c r="L264" s="165">
        <v>20.53</v>
      </c>
      <c r="M264" s="165">
        <v>23.61</v>
      </c>
      <c r="N264" s="165">
        <v>0</v>
      </c>
      <c r="O264" s="165">
        <v>0</v>
      </c>
      <c r="P264" s="165">
        <v>12581</v>
      </c>
      <c r="Q264" s="165">
        <v>81</v>
      </c>
      <c r="R264" s="165">
        <v>52</v>
      </c>
      <c r="S264" s="165">
        <v>30.5</v>
      </c>
      <c r="T264" s="165">
        <v>4.1630000000000003</v>
      </c>
      <c r="U264" s="165">
        <v>-1</v>
      </c>
    </row>
    <row r="265" spans="1:21">
      <c r="A265" s="166">
        <v>43388.457638888889</v>
      </c>
      <c r="B265" s="165" t="s">
        <v>6</v>
      </c>
      <c r="C265" s="165">
        <v>185.41</v>
      </c>
      <c r="D265" s="165">
        <v>6.41</v>
      </c>
      <c r="E265" s="165">
        <v>1172.05</v>
      </c>
      <c r="F265" s="165">
        <v>9.56</v>
      </c>
      <c r="G265" s="165">
        <v>23.49</v>
      </c>
      <c r="H265" s="165">
        <v>11.8</v>
      </c>
      <c r="I265" s="165">
        <v>1.24</v>
      </c>
      <c r="J265" s="165">
        <v>41.14</v>
      </c>
      <c r="K265" s="165">
        <v>34.51</v>
      </c>
      <c r="L265" s="165">
        <v>27.56</v>
      </c>
      <c r="M265" s="165">
        <v>24.66</v>
      </c>
      <c r="N265" s="165">
        <v>0</v>
      </c>
      <c r="O265" s="165">
        <v>0</v>
      </c>
      <c r="P265" s="165">
        <v>12583</v>
      </c>
      <c r="Q265" s="165">
        <v>81</v>
      </c>
      <c r="R265" s="165">
        <v>-33</v>
      </c>
      <c r="S265" s="165">
        <v>30.5</v>
      </c>
      <c r="T265" s="165">
        <v>4.1630000000000003</v>
      </c>
      <c r="U265" s="165">
        <v>-1</v>
      </c>
    </row>
    <row r="266" spans="1:21">
      <c r="A266" s="166">
        <v>43388.457638888889</v>
      </c>
      <c r="B266" s="165" t="s">
        <v>6</v>
      </c>
      <c r="C266" s="165">
        <v>186.17</v>
      </c>
      <c r="D266" s="165">
        <v>6.44</v>
      </c>
      <c r="E266" s="165">
        <v>1171.3900000000001</v>
      </c>
      <c r="F266" s="165">
        <v>11</v>
      </c>
      <c r="G266" s="165">
        <v>25.31</v>
      </c>
      <c r="H266" s="165">
        <v>8.64</v>
      </c>
      <c r="I266" s="165">
        <v>0</v>
      </c>
      <c r="J266" s="165">
        <v>43.79</v>
      </c>
      <c r="K266" s="165">
        <v>39.1</v>
      </c>
      <c r="L266" s="165">
        <v>37.130000000000003</v>
      </c>
      <c r="M266" s="165">
        <v>22.6</v>
      </c>
      <c r="N266" s="165">
        <v>0</v>
      </c>
      <c r="O266" s="165">
        <v>0</v>
      </c>
      <c r="P266" s="165">
        <v>13125</v>
      </c>
      <c r="Q266" s="165">
        <v>81</v>
      </c>
      <c r="R266" s="165">
        <v>95</v>
      </c>
      <c r="S266" s="165">
        <v>30.5</v>
      </c>
      <c r="T266" s="165">
        <v>4.1630000000000003</v>
      </c>
      <c r="U266" s="165">
        <v>-1</v>
      </c>
    </row>
    <row r="267" spans="1:21">
      <c r="A267" s="166">
        <v>43388.457638888889</v>
      </c>
      <c r="B267" s="165" t="s">
        <v>6</v>
      </c>
      <c r="C267" s="165">
        <v>185.17</v>
      </c>
      <c r="D267" s="165">
        <v>6.41</v>
      </c>
      <c r="E267" s="165">
        <v>1171.96</v>
      </c>
      <c r="F267" s="165">
        <v>9.42</v>
      </c>
      <c r="G267" s="165">
        <v>24.63</v>
      </c>
      <c r="H267" s="165">
        <v>27.22</v>
      </c>
      <c r="I267" s="165">
        <v>11.39</v>
      </c>
      <c r="J267" s="165">
        <v>33.950000000000003</v>
      </c>
      <c r="K267" s="165">
        <v>28.48</v>
      </c>
      <c r="L267" s="165">
        <v>21.71</v>
      </c>
      <c r="M267" s="165">
        <v>24.84</v>
      </c>
      <c r="N267" s="165">
        <v>0</v>
      </c>
      <c r="O267" s="165">
        <v>0</v>
      </c>
      <c r="P267" s="165">
        <v>13125</v>
      </c>
      <c r="Q267" s="165">
        <v>81</v>
      </c>
      <c r="R267" s="165">
        <v>52</v>
      </c>
      <c r="S267" s="165">
        <v>30.5</v>
      </c>
      <c r="T267" s="165">
        <v>4.1630000000000003</v>
      </c>
      <c r="U267" s="165">
        <v>-1</v>
      </c>
    </row>
    <row r="268" spans="1:21">
      <c r="A268" s="166">
        <v>43388.457638888889</v>
      </c>
      <c r="B268" s="165" t="s">
        <v>6</v>
      </c>
      <c r="C268" s="165">
        <v>185.24</v>
      </c>
      <c r="D268" s="165">
        <v>6.41</v>
      </c>
      <c r="E268" s="165">
        <v>1171.43</v>
      </c>
      <c r="F268" s="165">
        <v>9.57</v>
      </c>
      <c r="G268" s="165">
        <v>23.19</v>
      </c>
      <c r="H268" s="165">
        <v>11.88</v>
      </c>
      <c r="I268" s="165">
        <v>0</v>
      </c>
      <c r="J268" s="165">
        <v>42.2</v>
      </c>
      <c r="K268" s="165">
        <v>37.33</v>
      </c>
      <c r="L268" s="165">
        <v>21.62</v>
      </c>
      <c r="M268" s="165">
        <v>25.68</v>
      </c>
      <c r="N268" s="165">
        <v>0</v>
      </c>
      <c r="O268" s="165">
        <v>0</v>
      </c>
      <c r="P268" s="165">
        <v>13127</v>
      </c>
      <c r="Q268" s="165">
        <v>81</v>
      </c>
      <c r="R268" s="165">
        <v>9</v>
      </c>
      <c r="S268" s="165">
        <v>30.5</v>
      </c>
      <c r="T268" s="165">
        <v>4.1630000000000003</v>
      </c>
      <c r="U268" s="165">
        <v>-1</v>
      </c>
    </row>
    <row r="269" spans="1:21">
      <c r="A269" s="166">
        <v>43388.457638888889</v>
      </c>
      <c r="B269" s="165" t="s">
        <v>6</v>
      </c>
      <c r="C269" s="165">
        <v>185.4</v>
      </c>
      <c r="D269" s="165">
        <v>6.41</v>
      </c>
      <c r="E269" s="165">
        <v>1171.02</v>
      </c>
      <c r="F269" s="165">
        <v>11.43</v>
      </c>
      <c r="G269" s="165">
        <v>26</v>
      </c>
      <c r="H269" s="165">
        <v>7.41</v>
      </c>
      <c r="I269" s="165">
        <v>0</v>
      </c>
      <c r="J269" s="165">
        <v>39.630000000000003</v>
      </c>
      <c r="K269" s="165">
        <v>41.67</v>
      </c>
      <c r="L269" s="165">
        <v>32.450000000000003</v>
      </c>
      <c r="M269" s="165">
        <v>36.08</v>
      </c>
      <c r="N269" s="165">
        <v>0</v>
      </c>
      <c r="O269" s="165">
        <v>0</v>
      </c>
      <c r="P269" s="165">
        <v>13969</v>
      </c>
      <c r="Q269" s="165">
        <v>81</v>
      </c>
      <c r="R269" s="165">
        <v>-76</v>
      </c>
      <c r="S269" s="165">
        <v>30.5</v>
      </c>
      <c r="T269" s="165">
        <v>4.1630000000000003</v>
      </c>
      <c r="U269" s="165">
        <v>-1</v>
      </c>
    </row>
    <row r="270" spans="1:21">
      <c r="A270" s="166">
        <v>43388.457638888889</v>
      </c>
      <c r="B270" s="165" t="s">
        <v>6</v>
      </c>
      <c r="C270" s="165">
        <v>183.42</v>
      </c>
      <c r="D270" s="165">
        <v>6.35</v>
      </c>
      <c r="E270" s="165">
        <v>1172.75</v>
      </c>
      <c r="F270" s="165">
        <v>8.9499999999999993</v>
      </c>
      <c r="G270" s="165">
        <v>23.58</v>
      </c>
      <c r="H270" s="165">
        <v>12.42</v>
      </c>
      <c r="I270" s="165">
        <v>2.48</v>
      </c>
      <c r="J270" s="165">
        <v>38.46</v>
      </c>
      <c r="K270" s="165">
        <v>31.08</v>
      </c>
      <c r="L270" s="165">
        <v>20.81</v>
      </c>
      <c r="M270" s="165">
        <v>35.799999999999997</v>
      </c>
      <c r="N270" s="165">
        <v>0</v>
      </c>
      <c r="O270" s="165">
        <v>0</v>
      </c>
      <c r="P270" s="165">
        <v>13969</v>
      </c>
      <c r="Q270" s="165">
        <v>81</v>
      </c>
      <c r="R270" s="165">
        <v>-76</v>
      </c>
      <c r="S270" s="165">
        <v>30.5</v>
      </c>
      <c r="T270" s="165">
        <v>4.1630000000000003</v>
      </c>
      <c r="U270" s="165">
        <v>-1</v>
      </c>
    </row>
    <row r="271" spans="1:21">
      <c r="A271" s="166">
        <v>43388.457638888889</v>
      </c>
      <c r="B271" s="165" t="s">
        <v>6</v>
      </c>
      <c r="C271" s="165">
        <v>183.61</v>
      </c>
      <c r="D271" s="165">
        <v>6.35</v>
      </c>
      <c r="E271" s="165">
        <v>1172.18</v>
      </c>
      <c r="F271" s="165">
        <v>9.42</v>
      </c>
      <c r="G271" s="165">
        <v>23.91</v>
      </c>
      <c r="H271" s="165">
        <v>8.02</v>
      </c>
      <c r="I271" s="165">
        <v>0</v>
      </c>
      <c r="J271" s="165">
        <v>42.11</v>
      </c>
      <c r="K271" s="165">
        <v>36.729999999999997</v>
      </c>
      <c r="L271" s="165">
        <v>25.31</v>
      </c>
      <c r="M271" s="165">
        <v>31.68</v>
      </c>
      <c r="N271" s="165">
        <v>0</v>
      </c>
      <c r="O271" s="165">
        <v>0</v>
      </c>
      <c r="P271" s="165">
        <v>13971</v>
      </c>
      <c r="Q271" s="165">
        <v>81</v>
      </c>
      <c r="R271" s="165">
        <v>-162</v>
      </c>
      <c r="S271" s="165">
        <v>30.5</v>
      </c>
      <c r="T271" s="165">
        <v>4.1630000000000003</v>
      </c>
      <c r="U271" s="165">
        <v>-1</v>
      </c>
    </row>
    <row r="272" spans="1:21">
      <c r="A272" s="166">
        <v>43388.457638888889</v>
      </c>
      <c r="B272" s="165" t="s">
        <v>6</v>
      </c>
      <c r="C272" s="165">
        <v>184.56</v>
      </c>
      <c r="D272" s="165">
        <v>6.38</v>
      </c>
      <c r="E272" s="165">
        <v>1170.72</v>
      </c>
      <c r="F272" s="165">
        <v>10.62</v>
      </c>
      <c r="G272" s="165">
        <v>26</v>
      </c>
      <c r="H272" s="165">
        <v>30.07</v>
      </c>
      <c r="I272" s="165">
        <v>11.39</v>
      </c>
      <c r="J272" s="165">
        <v>35.85</v>
      </c>
      <c r="K272" s="165">
        <v>28.57</v>
      </c>
      <c r="L272" s="165">
        <v>23.29</v>
      </c>
      <c r="M272" s="165">
        <v>27.03</v>
      </c>
      <c r="N272" s="165">
        <v>0</v>
      </c>
      <c r="O272" s="165">
        <v>0</v>
      </c>
      <c r="P272" s="165">
        <v>14555</v>
      </c>
      <c r="Q272" s="165">
        <v>81</v>
      </c>
      <c r="R272" s="165">
        <v>52</v>
      </c>
      <c r="S272" s="165">
        <v>30.5</v>
      </c>
      <c r="T272" s="165">
        <v>4.1630000000000003</v>
      </c>
      <c r="U272" s="165">
        <v>-1</v>
      </c>
    </row>
    <row r="273" spans="1:21">
      <c r="A273" s="166">
        <v>43388.457638888889</v>
      </c>
      <c r="B273" s="165" t="s">
        <v>6</v>
      </c>
      <c r="C273" s="165">
        <v>184.69</v>
      </c>
      <c r="D273" s="165">
        <v>6.39</v>
      </c>
      <c r="E273" s="165">
        <v>1170.3699999999999</v>
      </c>
      <c r="F273" s="165">
        <v>8.81</v>
      </c>
      <c r="G273" s="165">
        <v>22.59</v>
      </c>
      <c r="H273" s="165">
        <v>9.8800000000000008</v>
      </c>
      <c r="I273" s="165">
        <v>0</v>
      </c>
      <c r="J273" s="165">
        <v>37.5</v>
      </c>
      <c r="K273" s="165">
        <v>27.7</v>
      </c>
      <c r="L273" s="165">
        <v>30.25</v>
      </c>
      <c r="M273" s="165">
        <v>30.25</v>
      </c>
      <c r="N273" s="165">
        <v>0</v>
      </c>
      <c r="O273" s="165">
        <v>0</v>
      </c>
      <c r="P273" s="165">
        <v>14556</v>
      </c>
      <c r="Q273" s="165">
        <v>81</v>
      </c>
      <c r="R273" s="165">
        <v>-33</v>
      </c>
      <c r="S273" s="165">
        <v>30.5</v>
      </c>
      <c r="T273" s="165">
        <v>4.1630000000000003</v>
      </c>
      <c r="U273" s="165">
        <v>-1</v>
      </c>
    </row>
    <row r="274" spans="1:21">
      <c r="A274" s="166">
        <v>43388.457638888889</v>
      </c>
      <c r="B274" s="165" t="s">
        <v>6</v>
      </c>
      <c r="C274" s="165">
        <v>184.86</v>
      </c>
      <c r="D274" s="165">
        <v>6.4</v>
      </c>
      <c r="E274" s="165">
        <v>1169.17</v>
      </c>
      <c r="F274" s="165">
        <v>9.08</v>
      </c>
      <c r="G274" s="165">
        <v>24.97</v>
      </c>
      <c r="H274" s="165">
        <v>17.309999999999999</v>
      </c>
      <c r="I274" s="165">
        <v>0</v>
      </c>
      <c r="J274" s="165">
        <v>42.35</v>
      </c>
      <c r="K274" s="165">
        <v>40.14</v>
      </c>
      <c r="L274" s="165">
        <v>25.32</v>
      </c>
      <c r="M274" s="165">
        <v>24.49</v>
      </c>
      <c r="N274" s="165">
        <v>0</v>
      </c>
      <c r="O274" s="165">
        <v>0</v>
      </c>
      <c r="P274" s="165">
        <v>14557</v>
      </c>
      <c r="Q274" s="165">
        <v>81</v>
      </c>
      <c r="R274" s="165">
        <v>95</v>
      </c>
      <c r="S274" s="165">
        <v>30.5</v>
      </c>
      <c r="T274" s="165">
        <v>4.1630000000000003</v>
      </c>
      <c r="U274" s="165">
        <v>-1</v>
      </c>
    </row>
    <row r="275" spans="1:21">
      <c r="A275" s="166">
        <v>43388.457638888889</v>
      </c>
      <c r="B275" s="165" t="s">
        <v>6</v>
      </c>
      <c r="C275" s="165">
        <v>186.35</v>
      </c>
      <c r="D275" s="165">
        <v>6.45</v>
      </c>
      <c r="E275" s="165">
        <v>1167.71</v>
      </c>
      <c r="F275" s="165">
        <v>11.45</v>
      </c>
      <c r="G275" s="165">
        <v>23.88</v>
      </c>
      <c r="H275" s="165">
        <v>16.670000000000002</v>
      </c>
      <c r="I275" s="165">
        <v>0</v>
      </c>
      <c r="J275" s="165">
        <v>37.82</v>
      </c>
      <c r="K275" s="165">
        <v>29.45</v>
      </c>
      <c r="L275" s="165">
        <v>35</v>
      </c>
      <c r="M275" s="165">
        <v>24.82</v>
      </c>
      <c r="N275" s="165">
        <v>0</v>
      </c>
      <c r="O275" s="165">
        <v>0</v>
      </c>
      <c r="P275" s="165">
        <v>14793</v>
      </c>
      <c r="Q275" s="165">
        <v>81</v>
      </c>
      <c r="R275" s="165">
        <v>9</v>
      </c>
      <c r="S275" s="165">
        <v>30.5</v>
      </c>
      <c r="T275" s="165">
        <v>4.1630000000000003</v>
      </c>
      <c r="U275" s="165">
        <v>-1</v>
      </c>
    </row>
    <row r="276" spans="1:21">
      <c r="A276" s="166">
        <v>43388.457638888889</v>
      </c>
      <c r="B276" s="165" t="s">
        <v>6</v>
      </c>
      <c r="C276" s="165">
        <v>186.49</v>
      </c>
      <c r="D276" s="165">
        <v>6.45</v>
      </c>
      <c r="E276" s="165">
        <v>1167</v>
      </c>
      <c r="F276" s="165">
        <v>8.7100000000000009</v>
      </c>
      <c r="G276" s="165">
        <v>24.95</v>
      </c>
      <c r="H276" s="165">
        <v>20.92</v>
      </c>
      <c r="I276" s="165">
        <v>0</v>
      </c>
      <c r="J276" s="165">
        <v>38.119999999999997</v>
      </c>
      <c r="K276" s="165">
        <v>28.06</v>
      </c>
      <c r="L276" s="165">
        <v>31.85</v>
      </c>
      <c r="M276" s="165">
        <v>30.13</v>
      </c>
      <c r="N276" s="165">
        <v>0</v>
      </c>
      <c r="O276" s="165">
        <v>0</v>
      </c>
      <c r="P276" s="165">
        <v>14793</v>
      </c>
      <c r="Q276" s="165">
        <v>81</v>
      </c>
      <c r="R276" s="165">
        <v>-33</v>
      </c>
      <c r="S276" s="165">
        <v>30.5</v>
      </c>
      <c r="T276" s="165">
        <v>4.1630000000000003</v>
      </c>
      <c r="U276" s="165">
        <v>-1</v>
      </c>
    </row>
    <row r="277" spans="1:21">
      <c r="A277" s="166">
        <v>43388.457638888889</v>
      </c>
      <c r="B277" s="165" t="s">
        <v>6</v>
      </c>
      <c r="C277" s="165">
        <v>186.55</v>
      </c>
      <c r="D277" s="165">
        <v>6.45</v>
      </c>
      <c r="E277" s="165">
        <v>1189.3900000000001</v>
      </c>
      <c r="F277" s="165">
        <v>8.57</v>
      </c>
      <c r="G277" s="165">
        <v>26.88</v>
      </c>
      <c r="H277" s="165">
        <v>23.46</v>
      </c>
      <c r="I277" s="165">
        <v>16.77</v>
      </c>
      <c r="J277" s="165">
        <v>40.24</v>
      </c>
      <c r="K277" s="165">
        <v>23.94</v>
      </c>
      <c r="L277" s="165">
        <v>31.01</v>
      </c>
      <c r="M277" s="165">
        <v>24.84</v>
      </c>
      <c r="N277" s="165">
        <v>0</v>
      </c>
      <c r="O277" s="165">
        <v>0</v>
      </c>
      <c r="P277" s="165">
        <v>14793</v>
      </c>
      <c r="Q277" s="165">
        <v>81</v>
      </c>
      <c r="R277" s="165">
        <v>-76</v>
      </c>
      <c r="S277" s="165">
        <v>30.5</v>
      </c>
      <c r="T277" s="165">
        <v>4.1630000000000003</v>
      </c>
      <c r="U277" s="165">
        <v>-1</v>
      </c>
    </row>
    <row r="278" spans="1:21">
      <c r="A278" s="166">
        <v>43388.457638888889</v>
      </c>
      <c r="B278" s="165" t="s">
        <v>6</v>
      </c>
      <c r="C278" s="165">
        <v>188.19</v>
      </c>
      <c r="D278" s="165">
        <v>6.51</v>
      </c>
      <c r="E278" s="165">
        <v>1187.46</v>
      </c>
      <c r="F278" s="165">
        <v>11.1</v>
      </c>
      <c r="G278" s="165">
        <v>26.37</v>
      </c>
      <c r="H278" s="165">
        <v>19.079999999999998</v>
      </c>
      <c r="I278" s="165">
        <v>0</v>
      </c>
      <c r="J278" s="165">
        <v>44.65</v>
      </c>
      <c r="K278" s="165">
        <v>38.03</v>
      </c>
      <c r="L278" s="165">
        <v>28.57</v>
      </c>
      <c r="M278" s="165">
        <v>28.38</v>
      </c>
      <c r="N278" s="165">
        <v>0</v>
      </c>
      <c r="O278" s="165">
        <v>0</v>
      </c>
      <c r="P278" s="165">
        <v>15036</v>
      </c>
      <c r="Q278" s="165">
        <v>81</v>
      </c>
      <c r="R278" s="165">
        <v>52</v>
      </c>
      <c r="S278" s="165">
        <v>30.5</v>
      </c>
      <c r="T278" s="165">
        <v>4.1630000000000003</v>
      </c>
      <c r="U278" s="165">
        <v>-1</v>
      </c>
    </row>
    <row r="279" spans="1:21">
      <c r="A279" s="166">
        <v>43388.457638888889</v>
      </c>
      <c r="B279" s="165" t="s">
        <v>6</v>
      </c>
      <c r="C279" s="165">
        <v>188.29</v>
      </c>
      <c r="D279" s="165">
        <v>6.51</v>
      </c>
      <c r="E279" s="165">
        <v>1187.21</v>
      </c>
      <c r="F279" s="165">
        <v>9.0500000000000007</v>
      </c>
      <c r="G279" s="165">
        <v>21.7</v>
      </c>
      <c r="H279" s="165">
        <v>17.309999999999999</v>
      </c>
      <c r="I279" s="165">
        <v>0</v>
      </c>
      <c r="J279" s="165">
        <v>37.200000000000003</v>
      </c>
      <c r="K279" s="165">
        <v>30.82</v>
      </c>
      <c r="L279" s="165">
        <v>22.3</v>
      </c>
      <c r="M279" s="165">
        <v>22.6</v>
      </c>
      <c r="N279" s="165">
        <v>0</v>
      </c>
      <c r="O279" s="165">
        <v>0</v>
      </c>
      <c r="P279" s="165">
        <v>15037</v>
      </c>
      <c r="Q279" s="165">
        <v>81</v>
      </c>
      <c r="R279" s="165">
        <v>-33</v>
      </c>
      <c r="S279" s="165">
        <v>30.5</v>
      </c>
      <c r="T279" s="165">
        <v>4.1630000000000003</v>
      </c>
      <c r="U279" s="165">
        <v>-1</v>
      </c>
    </row>
    <row r="280" spans="1:21">
      <c r="A280" s="166">
        <v>43388.457638888889</v>
      </c>
      <c r="B280" s="165" t="s">
        <v>6</v>
      </c>
      <c r="C280" s="165">
        <v>188.4</v>
      </c>
      <c r="D280" s="165">
        <v>6.52</v>
      </c>
      <c r="E280" s="165">
        <v>1187.9000000000001</v>
      </c>
      <c r="F280" s="165">
        <v>9.0399999999999991</v>
      </c>
      <c r="G280" s="165">
        <v>23.45</v>
      </c>
      <c r="H280" s="165">
        <v>8.02</v>
      </c>
      <c r="I280" s="165">
        <v>0</v>
      </c>
      <c r="J280" s="165">
        <v>34.729999999999997</v>
      </c>
      <c r="K280" s="165">
        <v>31.47</v>
      </c>
      <c r="L280" s="165">
        <v>24.68</v>
      </c>
      <c r="M280" s="165">
        <v>42.33</v>
      </c>
      <c r="N280" s="165">
        <v>0</v>
      </c>
      <c r="O280" s="165">
        <v>0</v>
      </c>
      <c r="P280" s="165">
        <v>15037</v>
      </c>
      <c r="Q280" s="165">
        <v>81</v>
      </c>
      <c r="R280" s="165">
        <v>-33</v>
      </c>
      <c r="S280" s="165">
        <v>30.5</v>
      </c>
      <c r="T280" s="165">
        <v>4.1630000000000003</v>
      </c>
      <c r="U280" s="165">
        <v>-1</v>
      </c>
    </row>
    <row r="281" spans="1:21">
      <c r="A281" s="166">
        <v>43388.457638888889</v>
      </c>
      <c r="B281" s="165" t="s">
        <v>6</v>
      </c>
      <c r="C281" s="165">
        <v>190.03</v>
      </c>
      <c r="D281" s="165">
        <v>6.57</v>
      </c>
      <c r="E281" s="165">
        <v>1186.45</v>
      </c>
      <c r="F281" s="165">
        <v>11.12</v>
      </c>
      <c r="G281" s="165">
        <v>26.06</v>
      </c>
      <c r="H281" s="165">
        <v>18.059999999999999</v>
      </c>
      <c r="I281" s="165">
        <v>0</v>
      </c>
      <c r="J281" s="165">
        <v>43.86</v>
      </c>
      <c r="K281" s="165">
        <v>29.2</v>
      </c>
      <c r="L281" s="165">
        <v>25.17</v>
      </c>
      <c r="M281" s="165">
        <v>39.07</v>
      </c>
      <c r="N281" s="165">
        <v>0</v>
      </c>
      <c r="O281" s="165">
        <v>0</v>
      </c>
      <c r="P281" s="165">
        <v>15383</v>
      </c>
      <c r="Q281" s="165">
        <v>81</v>
      </c>
      <c r="R281" s="165">
        <v>-33</v>
      </c>
      <c r="S281" s="165">
        <v>30.5</v>
      </c>
      <c r="T281" s="165">
        <v>4.1630000000000003</v>
      </c>
      <c r="U281" s="165">
        <v>-1</v>
      </c>
    </row>
    <row r="282" spans="1:21">
      <c r="A282" s="166">
        <v>43388.457638888889</v>
      </c>
      <c r="B282" s="165" t="s">
        <v>6</v>
      </c>
      <c r="C282" s="165">
        <v>189.29</v>
      </c>
      <c r="D282" s="165">
        <v>6.55</v>
      </c>
      <c r="E282" s="165">
        <v>1186.56</v>
      </c>
      <c r="F282" s="165">
        <v>9.19</v>
      </c>
      <c r="G282" s="165">
        <v>23.81</v>
      </c>
      <c r="H282" s="165">
        <v>29.8</v>
      </c>
      <c r="I282" s="165">
        <v>12.34</v>
      </c>
      <c r="J282" s="165">
        <v>35.26</v>
      </c>
      <c r="K282" s="165">
        <v>22.92</v>
      </c>
      <c r="L282" s="165">
        <v>18.489999999999998</v>
      </c>
      <c r="M282" s="165">
        <v>23.68</v>
      </c>
      <c r="N282" s="165">
        <v>0</v>
      </c>
      <c r="O282" s="165">
        <v>0</v>
      </c>
      <c r="P282" s="165">
        <v>15383</v>
      </c>
      <c r="Q282" s="165">
        <v>81</v>
      </c>
      <c r="R282" s="165">
        <v>-119</v>
      </c>
      <c r="S282" s="165">
        <v>30.5</v>
      </c>
      <c r="T282" s="165">
        <v>4.1630000000000003</v>
      </c>
      <c r="U282" s="165">
        <v>-1</v>
      </c>
    </row>
    <row r="283" spans="1:21">
      <c r="A283" s="166">
        <v>43388.457638888889</v>
      </c>
      <c r="B283" s="165" t="s">
        <v>6</v>
      </c>
      <c r="C283" s="165">
        <v>189.32</v>
      </c>
      <c r="D283" s="165">
        <v>6.55</v>
      </c>
      <c r="E283" s="165">
        <v>1186.0899999999999</v>
      </c>
      <c r="F283" s="165">
        <v>8.89</v>
      </c>
      <c r="G283" s="165">
        <v>22.34</v>
      </c>
      <c r="H283" s="165">
        <v>6.1</v>
      </c>
      <c r="I283" s="165">
        <v>0</v>
      </c>
      <c r="J283" s="165">
        <v>36.97</v>
      </c>
      <c r="K283" s="165">
        <v>30.72</v>
      </c>
      <c r="L283" s="165">
        <v>26.25</v>
      </c>
      <c r="M283" s="165">
        <v>34.78</v>
      </c>
      <c r="N283" s="165">
        <v>0</v>
      </c>
      <c r="O283" s="165">
        <v>0</v>
      </c>
      <c r="P283" s="165">
        <v>15383</v>
      </c>
      <c r="Q283" s="165">
        <v>81</v>
      </c>
      <c r="R283" s="165">
        <v>-33</v>
      </c>
      <c r="S283" s="165">
        <v>30.5</v>
      </c>
      <c r="T283" s="165">
        <v>4.1630000000000003</v>
      </c>
      <c r="U283" s="165">
        <v>-1</v>
      </c>
    </row>
    <row r="284" spans="1:21">
      <c r="A284" s="166">
        <v>43388.457638888889</v>
      </c>
      <c r="B284" s="165" t="s">
        <v>6</v>
      </c>
      <c r="C284" s="165">
        <v>189.44</v>
      </c>
      <c r="D284" s="165">
        <v>6.55</v>
      </c>
      <c r="E284" s="165">
        <v>1185.46</v>
      </c>
      <c r="F284" s="165">
        <v>9.44</v>
      </c>
      <c r="G284" s="165">
        <v>24.5</v>
      </c>
      <c r="H284" s="165">
        <v>13.66</v>
      </c>
      <c r="I284" s="165">
        <v>0</v>
      </c>
      <c r="J284" s="165">
        <v>41.92</v>
      </c>
      <c r="K284" s="165">
        <v>34.25</v>
      </c>
      <c r="L284" s="165">
        <v>33.33</v>
      </c>
      <c r="M284" s="165">
        <v>23.97</v>
      </c>
      <c r="N284" s="165">
        <v>0</v>
      </c>
      <c r="O284" s="165">
        <v>0</v>
      </c>
      <c r="P284" s="165">
        <v>15385</v>
      </c>
      <c r="Q284" s="165">
        <v>81</v>
      </c>
      <c r="R284" s="165">
        <v>9</v>
      </c>
      <c r="S284" s="165">
        <v>30.5</v>
      </c>
      <c r="T284" s="165">
        <v>4.1630000000000003</v>
      </c>
      <c r="U284" s="165">
        <v>-1</v>
      </c>
    </row>
    <row r="285" spans="1:21">
      <c r="A285" s="166">
        <v>43388.457638888889</v>
      </c>
      <c r="B285" s="165" t="s">
        <v>6</v>
      </c>
      <c r="C285" s="165">
        <v>183.71</v>
      </c>
      <c r="D285" s="165">
        <v>6.36</v>
      </c>
      <c r="E285" s="165">
        <v>1190.7</v>
      </c>
      <c r="F285" s="165">
        <v>10.71</v>
      </c>
      <c r="G285" s="165">
        <v>23.27</v>
      </c>
      <c r="H285" s="165">
        <v>14.01</v>
      </c>
      <c r="I285" s="165">
        <v>0</v>
      </c>
      <c r="J285" s="165">
        <v>40.36</v>
      </c>
      <c r="K285" s="165">
        <v>27.41</v>
      </c>
      <c r="L285" s="165">
        <v>16.89</v>
      </c>
      <c r="M285" s="165">
        <v>40</v>
      </c>
      <c r="N285" s="165">
        <v>0</v>
      </c>
      <c r="O285" s="165">
        <v>0</v>
      </c>
      <c r="P285" s="165">
        <v>15682</v>
      </c>
      <c r="Q285" s="165">
        <v>81</v>
      </c>
      <c r="R285" s="165">
        <v>-33</v>
      </c>
      <c r="S285" s="165">
        <v>30.5</v>
      </c>
      <c r="T285" s="165">
        <v>4.1630000000000003</v>
      </c>
      <c r="U285" s="165">
        <v>-1</v>
      </c>
    </row>
    <row r="286" spans="1:21">
      <c r="A286" s="166">
        <v>43388.457638888889</v>
      </c>
      <c r="B286" s="165" t="s">
        <v>6</v>
      </c>
      <c r="C286" s="165">
        <v>183.76</v>
      </c>
      <c r="D286" s="165">
        <v>6.36</v>
      </c>
      <c r="E286" s="165">
        <v>1189.73</v>
      </c>
      <c r="F286" s="165">
        <v>8.82</v>
      </c>
      <c r="G286" s="165">
        <v>23.24</v>
      </c>
      <c r="H286" s="165">
        <v>7.98</v>
      </c>
      <c r="I286" s="165">
        <v>0</v>
      </c>
      <c r="J286" s="165">
        <v>41.01</v>
      </c>
      <c r="K286" s="165">
        <v>33.549999999999997</v>
      </c>
      <c r="L286" s="165">
        <v>24.84</v>
      </c>
      <c r="M286" s="165">
        <v>31.82</v>
      </c>
      <c r="N286" s="165">
        <v>0</v>
      </c>
      <c r="O286" s="165">
        <v>0</v>
      </c>
      <c r="P286" s="165">
        <v>15682</v>
      </c>
      <c r="Q286" s="165">
        <v>81</v>
      </c>
      <c r="R286" s="165">
        <v>-76</v>
      </c>
      <c r="S286" s="165">
        <v>30.5</v>
      </c>
      <c r="T286" s="165">
        <v>4.1630000000000003</v>
      </c>
      <c r="U286" s="165">
        <v>-1</v>
      </c>
    </row>
    <row r="287" spans="1:21">
      <c r="A287" s="166">
        <v>43388.457638888889</v>
      </c>
      <c r="B287" s="165" t="s">
        <v>6</v>
      </c>
      <c r="C287" s="165">
        <v>183.88</v>
      </c>
      <c r="D287" s="165">
        <v>6.36</v>
      </c>
      <c r="E287" s="165">
        <v>1189.6199999999999</v>
      </c>
      <c r="F287" s="165">
        <v>8.75</v>
      </c>
      <c r="G287" s="165">
        <v>22.55</v>
      </c>
      <c r="H287" s="165">
        <v>16.07</v>
      </c>
      <c r="I287" s="165">
        <v>9.58</v>
      </c>
      <c r="J287" s="165">
        <v>33.94</v>
      </c>
      <c r="K287" s="165">
        <v>31.61</v>
      </c>
      <c r="L287" s="165">
        <v>20.25</v>
      </c>
      <c r="M287" s="165">
        <v>24.68</v>
      </c>
      <c r="N287" s="165">
        <v>0</v>
      </c>
      <c r="O287" s="165">
        <v>0</v>
      </c>
      <c r="P287" s="165">
        <v>15683</v>
      </c>
      <c r="Q287" s="165">
        <v>81</v>
      </c>
      <c r="R287" s="165">
        <v>-119</v>
      </c>
      <c r="S287" s="165">
        <v>30.5</v>
      </c>
      <c r="T287" s="165">
        <v>4.1630000000000003</v>
      </c>
      <c r="U287" s="165">
        <v>-1</v>
      </c>
    </row>
    <row r="288" spans="1:21">
      <c r="A288" s="166">
        <v>43388.457638888889</v>
      </c>
      <c r="B288" s="165" t="s">
        <v>6</v>
      </c>
      <c r="C288" s="165">
        <v>184.82</v>
      </c>
      <c r="D288" s="165">
        <v>6.39</v>
      </c>
      <c r="E288" s="165">
        <v>1188.2</v>
      </c>
      <c r="F288" s="165">
        <v>10.86</v>
      </c>
      <c r="G288" s="165">
        <v>26.3</v>
      </c>
      <c r="H288" s="165">
        <v>15.29</v>
      </c>
      <c r="I288" s="165">
        <v>0</v>
      </c>
      <c r="J288" s="165">
        <v>45.45</v>
      </c>
      <c r="K288" s="165">
        <v>34</v>
      </c>
      <c r="L288" s="165">
        <v>33.76</v>
      </c>
      <c r="M288" s="165">
        <v>28.95</v>
      </c>
      <c r="N288" s="165">
        <v>0</v>
      </c>
      <c r="O288" s="165">
        <v>0</v>
      </c>
      <c r="P288" s="165">
        <v>15972</v>
      </c>
      <c r="Q288" s="165">
        <v>81</v>
      </c>
      <c r="R288" s="165">
        <v>-248</v>
      </c>
      <c r="S288" s="165">
        <v>30.5</v>
      </c>
      <c r="T288" s="165">
        <v>4.1630000000000003</v>
      </c>
      <c r="U288" s="165">
        <v>-1</v>
      </c>
    </row>
    <row r="289" spans="1:21">
      <c r="A289" s="166">
        <v>43388.457638888889</v>
      </c>
      <c r="B289" s="165" t="s">
        <v>6</v>
      </c>
      <c r="C289" s="165">
        <v>184.87</v>
      </c>
      <c r="D289" s="165">
        <v>6.4</v>
      </c>
      <c r="E289" s="165">
        <v>1187.71</v>
      </c>
      <c r="F289" s="165">
        <v>8.89</v>
      </c>
      <c r="G289" s="165">
        <v>23.02</v>
      </c>
      <c r="H289" s="165">
        <v>15.92</v>
      </c>
      <c r="I289" s="165">
        <v>0.64</v>
      </c>
      <c r="J289" s="165">
        <v>42.2</v>
      </c>
      <c r="K289" s="165">
        <v>35.81</v>
      </c>
      <c r="L289" s="165">
        <v>17.57</v>
      </c>
      <c r="M289" s="165">
        <v>24.5</v>
      </c>
      <c r="N289" s="165">
        <v>0</v>
      </c>
      <c r="O289" s="165">
        <v>0</v>
      </c>
      <c r="P289" s="165">
        <v>15972</v>
      </c>
      <c r="Q289" s="165">
        <v>81</v>
      </c>
      <c r="R289" s="165">
        <v>95</v>
      </c>
      <c r="S289" s="165">
        <v>30.5</v>
      </c>
      <c r="T289" s="165">
        <v>4.1630000000000003</v>
      </c>
      <c r="U289" s="165">
        <v>-1</v>
      </c>
    </row>
    <row r="290" spans="1:21">
      <c r="A290" s="166">
        <v>43388.457638888889</v>
      </c>
      <c r="B290" s="165" t="s">
        <v>6</v>
      </c>
      <c r="C290" s="165">
        <v>185.05</v>
      </c>
      <c r="D290" s="165">
        <v>6.4</v>
      </c>
      <c r="E290" s="165">
        <v>1187.3499999999999</v>
      </c>
      <c r="F290" s="165">
        <v>9.0399999999999991</v>
      </c>
      <c r="G290" s="165">
        <v>23.14</v>
      </c>
      <c r="H290" s="165">
        <v>9.32</v>
      </c>
      <c r="I290" s="165">
        <v>0</v>
      </c>
      <c r="J290" s="165">
        <v>41.36</v>
      </c>
      <c r="K290" s="165">
        <v>30.5</v>
      </c>
      <c r="L290" s="165">
        <v>27.92</v>
      </c>
      <c r="M290" s="165">
        <v>31.33</v>
      </c>
      <c r="N290" s="165">
        <v>0</v>
      </c>
      <c r="O290" s="165">
        <v>0</v>
      </c>
      <c r="P290" s="165">
        <v>15972</v>
      </c>
      <c r="Q290" s="165">
        <v>81</v>
      </c>
      <c r="R290" s="165">
        <v>-162</v>
      </c>
      <c r="S290" s="165">
        <v>30.5</v>
      </c>
      <c r="T290" s="165">
        <v>4.1630000000000003</v>
      </c>
      <c r="U290" s="165">
        <v>-1</v>
      </c>
    </row>
    <row r="291" spans="1:21">
      <c r="A291" s="166">
        <v>43388.457638888889</v>
      </c>
      <c r="B291" s="165" t="s">
        <v>6</v>
      </c>
      <c r="C291" s="165">
        <v>186.64</v>
      </c>
      <c r="D291" s="165">
        <v>6.46</v>
      </c>
      <c r="E291" s="165">
        <v>1185.4100000000001</v>
      </c>
      <c r="F291" s="165">
        <v>11.03</v>
      </c>
      <c r="G291" s="165">
        <v>24.89</v>
      </c>
      <c r="H291" s="165">
        <v>20.78</v>
      </c>
      <c r="I291" s="165">
        <v>0</v>
      </c>
      <c r="J291" s="165">
        <v>40.74</v>
      </c>
      <c r="K291" s="165">
        <v>28.78</v>
      </c>
      <c r="L291" s="165">
        <v>30.82</v>
      </c>
      <c r="M291" s="165">
        <v>27.89</v>
      </c>
      <c r="N291" s="165">
        <v>0</v>
      </c>
      <c r="O291" s="165">
        <v>0</v>
      </c>
      <c r="P291" s="165">
        <v>16205</v>
      </c>
      <c r="Q291" s="165">
        <v>81</v>
      </c>
      <c r="R291" s="165">
        <v>-33</v>
      </c>
      <c r="S291" s="165">
        <v>30.5</v>
      </c>
      <c r="T291" s="165">
        <v>4.1630000000000003</v>
      </c>
      <c r="U291" s="165">
        <v>-1</v>
      </c>
    </row>
    <row r="292" spans="1:21">
      <c r="A292" s="166">
        <v>43388.457638888889</v>
      </c>
      <c r="B292" s="165" t="s">
        <v>6</v>
      </c>
      <c r="C292" s="165">
        <v>186.72</v>
      </c>
      <c r="D292" s="165">
        <v>6.46</v>
      </c>
      <c r="E292" s="165">
        <v>1185.02</v>
      </c>
      <c r="F292" s="165">
        <v>8.39</v>
      </c>
      <c r="G292" s="165">
        <v>23.84</v>
      </c>
      <c r="H292" s="165">
        <v>23.53</v>
      </c>
      <c r="I292" s="165">
        <v>14.19</v>
      </c>
      <c r="J292" s="165">
        <v>36.020000000000003</v>
      </c>
      <c r="K292" s="165">
        <v>29.66</v>
      </c>
      <c r="L292" s="165">
        <v>20.83</v>
      </c>
      <c r="M292" s="165">
        <v>18.239999999999998</v>
      </c>
      <c r="N292" s="165">
        <v>0</v>
      </c>
      <c r="O292" s="165">
        <v>0</v>
      </c>
      <c r="P292" s="165">
        <v>16206</v>
      </c>
      <c r="Q292" s="165">
        <v>81</v>
      </c>
      <c r="R292" s="165">
        <v>95</v>
      </c>
      <c r="S292" s="165">
        <v>30.5</v>
      </c>
      <c r="T292" s="165">
        <v>4.1630000000000003</v>
      </c>
      <c r="U292" s="165">
        <v>-1</v>
      </c>
    </row>
    <row r="293" spans="1:21">
      <c r="A293" s="166">
        <v>43388.457638888889</v>
      </c>
      <c r="B293" s="165" t="s">
        <v>6</v>
      </c>
      <c r="C293" s="165">
        <v>186.84</v>
      </c>
      <c r="D293" s="165">
        <v>6.46</v>
      </c>
      <c r="E293" s="165">
        <v>1184.46</v>
      </c>
      <c r="F293" s="165">
        <v>9.07</v>
      </c>
      <c r="G293" s="165">
        <v>23.4</v>
      </c>
      <c r="H293" s="165">
        <v>18.95</v>
      </c>
      <c r="I293" s="165">
        <v>0</v>
      </c>
      <c r="J293" s="165">
        <v>37.340000000000003</v>
      </c>
      <c r="K293" s="165">
        <v>32.619999999999997</v>
      </c>
      <c r="L293" s="165">
        <v>26.21</v>
      </c>
      <c r="M293" s="165">
        <v>26.24</v>
      </c>
      <c r="N293" s="165">
        <v>0</v>
      </c>
      <c r="O293" s="165">
        <v>0</v>
      </c>
      <c r="P293" s="165">
        <v>16206</v>
      </c>
      <c r="Q293" s="165">
        <v>81</v>
      </c>
      <c r="R293" s="165">
        <v>9</v>
      </c>
      <c r="S293" s="165">
        <v>30.5</v>
      </c>
      <c r="T293" s="165">
        <v>4.1630000000000003</v>
      </c>
      <c r="U293" s="165">
        <v>-1</v>
      </c>
    </row>
    <row r="294" spans="1:21">
      <c r="A294" s="166">
        <v>43388.458333333336</v>
      </c>
      <c r="B294" s="165" t="s">
        <v>6</v>
      </c>
      <c r="C294" s="165">
        <v>188.43</v>
      </c>
      <c r="D294" s="165">
        <v>6.52</v>
      </c>
      <c r="E294" s="165">
        <v>1181.79</v>
      </c>
      <c r="F294" s="165">
        <v>10.84</v>
      </c>
      <c r="G294" s="165">
        <v>29.82</v>
      </c>
      <c r="H294" s="165">
        <v>11.04</v>
      </c>
      <c r="I294" s="165">
        <v>0</v>
      </c>
      <c r="J294" s="165">
        <v>45.35</v>
      </c>
      <c r="K294" s="165">
        <v>47.37</v>
      </c>
      <c r="L294" s="165">
        <v>30.38</v>
      </c>
      <c r="M294" s="165">
        <v>45.62</v>
      </c>
      <c r="N294" s="165">
        <v>0</v>
      </c>
      <c r="O294" s="165">
        <v>0</v>
      </c>
      <c r="P294" s="165">
        <v>16462</v>
      </c>
      <c r="Q294" s="165">
        <v>81</v>
      </c>
      <c r="R294" s="165">
        <v>-162</v>
      </c>
      <c r="S294" s="165">
        <v>30.5</v>
      </c>
      <c r="T294" s="165">
        <v>4.1630000000000003</v>
      </c>
      <c r="U294" s="165">
        <v>-1</v>
      </c>
    </row>
    <row r="295" spans="1:21">
      <c r="A295" s="166">
        <v>43388.458333333336</v>
      </c>
      <c r="B295" s="165" t="s">
        <v>6</v>
      </c>
      <c r="C295" s="165">
        <v>188.54</v>
      </c>
      <c r="D295" s="165">
        <v>6.52</v>
      </c>
      <c r="E295" s="165">
        <v>1181.58</v>
      </c>
      <c r="F295" s="165">
        <v>8.8800000000000008</v>
      </c>
      <c r="G295" s="165">
        <v>26.52</v>
      </c>
      <c r="H295" s="165">
        <v>18.12</v>
      </c>
      <c r="I295" s="165">
        <v>0</v>
      </c>
      <c r="J295" s="165">
        <v>43.75</v>
      </c>
      <c r="K295" s="165">
        <v>38.82</v>
      </c>
      <c r="L295" s="165">
        <v>22.3</v>
      </c>
      <c r="M295" s="165">
        <v>37.01</v>
      </c>
      <c r="N295" s="165">
        <v>0</v>
      </c>
      <c r="O295" s="165">
        <v>0</v>
      </c>
      <c r="P295" s="165">
        <v>16462</v>
      </c>
      <c r="Q295" s="165">
        <v>81</v>
      </c>
      <c r="R295" s="165">
        <v>-76</v>
      </c>
      <c r="S295" s="165">
        <v>30.5</v>
      </c>
      <c r="T295" s="165">
        <v>4.1630000000000003</v>
      </c>
      <c r="U295" s="165">
        <v>-1</v>
      </c>
    </row>
    <row r="296" spans="1:21">
      <c r="A296" s="166">
        <v>43388.458333333336</v>
      </c>
      <c r="B296" s="165" t="s">
        <v>6</v>
      </c>
      <c r="C296" s="165">
        <v>188.67</v>
      </c>
      <c r="D296" s="165">
        <v>6.53</v>
      </c>
      <c r="E296" s="165">
        <v>1181.1199999999999</v>
      </c>
      <c r="F296" s="165">
        <v>8.8800000000000008</v>
      </c>
      <c r="G296" s="165">
        <v>24.79</v>
      </c>
      <c r="H296" s="165">
        <v>9.1999999999999993</v>
      </c>
      <c r="I296" s="165">
        <v>0</v>
      </c>
      <c r="J296" s="165">
        <v>46.24</v>
      </c>
      <c r="K296" s="165">
        <v>30.92</v>
      </c>
      <c r="L296" s="165">
        <v>29.49</v>
      </c>
      <c r="M296" s="165">
        <v>32.299999999999997</v>
      </c>
      <c r="N296" s="165">
        <v>0</v>
      </c>
      <c r="O296" s="165">
        <v>0</v>
      </c>
      <c r="P296" s="165">
        <v>16462</v>
      </c>
      <c r="Q296" s="165">
        <v>81</v>
      </c>
      <c r="R296" s="165">
        <v>-33</v>
      </c>
      <c r="S296" s="165">
        <v>30.5</v>
      </c>
      <c r="T296" s="165">
        <v>4.1630000000000003</v>
      </c>
      <c r="U296" s="165">
        <v>-1</v>
      </c>
    </row>
    <row r="297" spans="1:21">
      <c r="A297" s="166">
        <v>43388.458333333336</v>
      </c>
      <c r="B297" s="165" t="s">
        <v>6</v>
      </c>
      <c r="C297" s="165">
        <v>189.28</v>
      </c>
      <c r="D297" s="165">
        <v>6.55</v>
      </c>
      <c r="E297" s="165">
        <v>1180.32</v>
      </c>
      <c r="F297" s="165">
        <v>11.05</v>
      </c>
      <c r="G297" s="165">
        <v>24.18</v>
      </c>
      <c r="H297" s="165">
        <v>17.95</v>
      </c>
      <c r="I297" s="165">
        <v>13.64</v>
      </c>
      <c r="J297" s="165">
        <v>37.82</v>
      </c>
      <c r="K297" s="165">
        <v>29.86</v>
      </c>
      <c r="L297" s="165">
        <v>23.42</v>
      </c>
      <c r="M297" s="165">
        <v>22.6</v>
      </c>
      <c r="N297" s="165">
        <v>0</v>
      </c>
      <c r="O297" s="165">
        <v>0</v>
      </c>
      <c r="P297" s="165">
        <v>16718</v>
      </c>
      <c r="Q297" s="165">
        <v>81</v>
      </c>
      <c r="R297" s="165">
        <v>95</v>
      </c>
      <c r="S297" s="165">
        <v>30.5</v>
      </c>
      <c r="T297" s="165">
        <v>4.1630000000000003</v>
      </c>
      <c r="U297" s="165">
        <v>-1</v>
      </c>
    </row>
    <row r="298" spans="1:21">
      <c r="A298" s="166">
        <v>43388.458333333336</v>
      </c>
      <c r="B298" s="165" t="s">
        <v>6</v>
      </c>
      <c r="C298" s="165">
        <v>189.4</v>
      </c>
      <c r="D298" s="165">
        <v>6.55</v>
      </c>
      <c r="E298" s="165">
        <v>1184.78</v>
      </c>
      <c r="F298" s="165">
        <v>10.45</v>
      </c>
      <c r="G298" s="165">
        <v>25.81</v>
      </c>
      <c r="H298" s="165">
        <v>10.62</v>
      </c>
      <c r="I298" s="165">
        <v>0</v>
      </c>
      <c r="J298" s="165">
        <v>43.37</v>
      </c>
      <c r="K298" s="165">
        <v>37.97</v>
      </c>
      <c r="L298" s="165">
        <v>25</v>
      </c>
      <c r="M298" s="165">
        <v>37.82</v>
      </c>
      <c r="N298" s="165">
        <v>0</v>
      </c>
      <c r="O298" s="165">
        <v>0</v>
      </c>
      <c r="P298" s="165">
        <v>16993</v>
      </c>
      <c r="Q298" s="165">
        <v>81</v>
      </c>
      <c r="R298" s="165">
        <v>-162</v>
      </c>
      <c r="S298" s="165">
        <v>30.5</v>
      </c>
      <c r="T298" s="165">
        <v>4.1630000000000003</v>
      </c>
      <c r="U298" s="165">
        <v>-1</v>
      </c>
    </row>
    <row r="299" spans="1:21">
      <c r="A299" s="166">
        <v>43388.458333333336</v>
      </c>
      <c r="B299" s="165" t="s">
        <v>6</v>
      </c>
      <c r="C299" s="165">
        <v>189.42</v>
      </c>
      <c r="D299" s="165">
        <v>6.55</v>
      </c>
      <c r="E299" s="165">
        <v>1184.78</v>
      </c>
      <c r="F299" s="165">
        <v>9</v>
      </c>
      <c r="G299" s="165">
        <v>22.06</v>
      </c>
      <c r="H299" s="165">
        <v>18.059999999999999</v>
      </c>
      <c r="I299" s="165">
        <v>0</v>
      </c>
      <c r="J299" s="165">
        <v>34.78</v>
      </c>
      <c r="K299" s="165">
        <v>29.29</v>
      </c>
      <c r="L299" s="165">
        <v>26.67</v>
      </c>
      <c r="M299" s="165">
        <v>24.16</v>
      </c>
      <c r="N299" s="165">
        <v>0</v>
      </c>
      <c r="O299" s="165">
        <v>0</v>
      </c>
      <c r="P299" s="165">
        <v>16993</v>
      </c>
      <c r="Q299" s="165">
        <v>81</v>
      </c>
      <c r="R299" s="165">
        <v>-76</v>
      </c>
      <c r="S299" s="165">
        <v>30.5</v>
      </c>
      <c r="T299" s="165">
        <v>4.1630000000000003</v>
      </c>
      <c r="U299" s="165">
        <v>-1</v>
      </c>
    </row>
    <row r="300" spans="1:21">
      <c r="A300" s="166">
        <v>43388.458333333336</v>
      </c>
      <c r="B300" s="165" t="s">
        <v>6</v>
      </c>
      <c r="C300" s="165">
        <v>184.03</v>
      </c>
      <c r="D300" s="165">
        <v>6.37</v>
      </c>
      <c r="E300" s="165">
        <v>1190.07</v>
      </c>
      <c r="F300" s="165">
        <v>9.33</v>
      </c>
      <c r="G300" s="165">
        <v>24.63</v>
      </c>
      <c r="H300" s="165">
        <v>8.59</v>
      </c>
      <c r="I300" s="165">
        <v>0</v>
      </c>
      <c r="J300" s="165">
        <v>46.2</v>
      </c>
      <c r="K300" s="165">
        <v>35.369999999999997</v>
      </c>
      <c r="L300" s="165">
        <v>33.76</v>
      </c>
      <c r="M300" s="165">
        <v>24.18</v>
      </c>
      <c r="N300" s="165">
        <v>0</v>
      </c>
      <c r="O300" s="165">
        <v>0</v>
      </c>
      <c r="P300" s="165">
        <v>16994</v>
      </c>
      <c r="Q300" s="165">
        <v>81</v>
      </c>
      <c r="R300" s="165">
        <v>95</v>
      </c>
      <c r="S300" s="165">
        <v>30.5</v>
      </c>
      <c r="T300" s="165">
        <v>4.1630000000000003</v>
      </c>
      <c r="U300" s="165">
        <v>-1</v>
      </c>
    </row>
    <row r="301" spans="1:21">
      <c r="A301" s="166">
        <v>43388.458333333336</v>
      </c>
      <c r="B301" s="165" t="s">
        <v>6</v>
      </c>
      <c r="C301" s="165">
        <v>184.9</v>
      </c>
      <c r="D301" s="165">
        <v>6.4</v>
      </c>
      <c r="E301" s="165">
        <v>1189.5899999999999</v>
      </c>
      <c r="F301" s="165">
        <v>11.06</v>
      </c>
      <c r="G301" s="165">
        <v>24.36</v>
      </c>
      <c r="H301" s="165">
        <v>13.75</v>
      </c>
      <c r="I301" s="165">
        <v>0</v>
      </c>
      <c r="J301" s="165">
        <v>40.479999999999997</v>
      </c>
      <c r="K301" s="165">
        <v>27.27</v>
      </c>
      <c r="L301" s="165">
        <v>25.16</v>
      </c>
      <c r="M301" s="165">
        <v>39.61</v>
      </c>
      <c r="N301" s="165">
        <v>0</v>
      </c>
      <c r="O301" s="165">
        <v>0</v>
      </c>
      <c r="P301" s="165">
        <v>17303</v>
      </c>
      <c r="Q301" s="165">
        <v>81</v>
      </c>
      <c r="R301" s="165">
        <v>9</v>
      </c>
      <c r="S301" s="165">
        <v>30.5</v>
      </c>
      <c r="T301" s="165">
        <v>4.1630000000000003</v>
      </c>
      <c r="U301" s="165">
        <v>-1</v>
      </c>
    </row>
    <row r="302" spans="1:21">
      <c r="A302" s="166">
        <v>43388.458333333336</v>
      </c>
      <c r="B302" s="165" t="s">
        <v>6</v>
      </c>
      <c r="C302" s="165">
        <v>184.96</v>
      </c>
      <c r="D302" s="165">
        <v>6.4</v>
      </c>
      <c r="E302" s="165">
        <v>1189.46</v>
      </c>
      <c r="F302" s="165">
        <v>8.5500000000000007</v>
      </c>
      <c r="G302" s="165">
        <v>22.16</v>
      </c>
      <c r="H302" s="165">
        <v>23.84</v>
      </c>
      <c r="I302" s="165">
        <v>11.54</v>
      </c>
      <c r="J302" s="165">
        <v>33.119999999999997</v>
      </c>
      <c r="K302" s="165">
        <v>23.57</v>
      </c>
      <c r="L302" s="165">
        <v>17.39</v>
      </c>
      <c r="M302" s="165">
        <v>22.92</v>
      </c>
      <c r="N302" s="165">
        <v>0</v>
      </c>
      <c r="O302" s="165">
        <v>0</v>
      </c>
      <c r="P302" s="165">
        <v>17303</v>
      </c>
      <c r="Q302" s="165">
        <v>81</v>
      </c>
      <c r="R302" s="165">
        <v>-76</v>
      </c>
      <c r="S302" s="165">
        <v>30.5</v>
      </c>
      <c r="T302" s="165">
        <v>4.1630000000000003</v>
      </c>
      <c r="U302" s="165">
        <v>-1</v>
      </c>
    </row>
    <row r="303" spans="1:21">
      <c r="A303" s="166">
        <v>43388.458333333336</v>
      </c>
      <c r="B303" s="165" t="s">
        <v>6</v>
      </c>
      <c r="C303" s="165">
        <v>185.01</v>
      </c>
      <c r="D303" s="165">
        <v>6.4</v>
      </c>
      <c r="E303" s="165">
        <v>1189.22</v>
      </c>
      <c r="F303" s="165">
        <v>9.0299999999999994</v>
      </c>
      <c r="G303" s="165">
        <v>22.91</v>
      </c>
      <c r="H303" s="165">
        <v>22.22</v>
      </c>
      <c r="I303" s="165">
        <v>0</v>
      </c>
      <c r="J303" s="165">
        <v>40.24</v>
      </c>
      <c r="K303" s="165">
        <v>28.26</v>
      </c>
      <c r="L303" s="165">
        <v>27.27</v>
      </c>
      <c r="M303" s="165">
        <v>18.489999999999998</v>
      </c>
      <c r="N303" s="165">
        <v>0</v>
      </c>
      <c r="O303" s="165">
        <v>0</v>
      </c>
      <c r="P303" s="165">
        <v>17303</v>
      </c>
      <c r="Q303" s="165">
        <v>81</v>
      </c>
      <c r="R303" s="165">
        <v>-76</v>
      </c>
      <c r="S303" s="165">
        <v>30.5</v>
      </c>
      <c r="T303" s="165">
        <v>4.1630000000000003</v>
      </c>
      <c r="U303" s="165">
        <v>-1</v>
      </c>
    </row>
    <row r="304" spans="1:21">
      <c r="A304" s="166">
        <v>43388.458333333336</v>
      </c>
      <c r="B304" s="165" t="s">
        <v>6</v>
      </c>
      <c r="C304" s="165">
        <v>186.17</v>
      </c>
      <c r="D304" s="165">
        <v>6.44</v>
      </c>
      <c r="E304" s="165">
        <v>1188.26</v>
      </c>
      <c r="F304" s="165">
        <v>10.7</v>
      </c>
      <c r="G304" s="165">
        <v>26.38</v>
      </c>
      <c r="H304" s="165">
        <v>15.09</v>
      </c>
      <c r="I304" s="165">
        <v>0</v>
      </c>
      <c r="J304" s="165">
        <v>45.29</v>
      </c>
      <c r="K304" s="165">
        <v>30.99</v>
      </c>
      <c r="L304" s="165">
        <v>29.3</v>
      </c>
      <c r="M304" s="165">
        <v>36.94</v>
      </c>
      <c r="N304" s="165">
        <v>0</v>
      </c>
      <c r="O304" s="165">
        <v>0</v>
      </c>
      <c r="P304" s="165">
        <v>17605</v>
      </c>
      <c r="Q304" s="165">
        <v>81</v>
      </c>
      <c r="R304" s="165">
        <v>-76</v>
      </c>
      <c r="S304" s="165">
        <v>30.5</v>
      </c>
      <c r="T304" s="165">
        <v>4.1630000000000003</v>
      </c>
      <c r="U304" s="165">
        <v>-1</v>
      </c>
    </row>
    <row r="305" spans="1:21">
      <c r="A305" s="166">
        <v>43388.458333333336</v>
      </c>
      <c r="B305" s="165" t="s">
        <v>6</v>
      </c>
      <c r="C305" s="165">
        <v>186.29</v>
      </c>
      <c r="D305" s="165">
        <v>6.44</v>
      </c>
      <c r="E305" s="165">
        <v>1187.8900000000001</v>
      </c>
      <c r="F305" s="165">
        <v>9.2100000000000009</v>
      </c>
      <c r="G305" s="165">
        <v>23.66</v>
      </c>
      <c r="H305" s="165">
        <v>14.01</v>
      </c>
      <c r="I305" s="165">
        <v>0</v>
      </c>
      <c r="J305" s="165">
        <v>46.24</v>
      </c>
      <c r="K305" s="165">
        <v>26.53</v>
      </c>
      <c r="L305" s="165">
        <v>20.83</v>
      </c>
      <c r="M305" s="165">
        <v>32.26</v>
      </c>
      <c r="N305" s="165">
        <v>0</v>
      </c>
      <c r="O305" s="165">
        <v>0</v>
      </c>
      <c r="P305" s="165">
        <v>17605</v>
      </c>
      <c r="Q305" s="165">
        <v>81</v>
      </c>
      <c r="R305" s="165">
        <v>9</v>
      </c>
      <c r="S305" s="165">
        <v>30.5</v>
      </c>
      <c r="T305" s="165">
        <v>4.1630000000000003</v>
      </c>
      <c r="U305" s="165">
        <v>-1</v>
      </c>
    </row>
    <row r="306" spans="1:21">
      <c r="A306" s="166">
        <v>43388.458333333336</v>
      </c>
      <c r="B306" s="165" t="s">
        <v>6</v>
      </c>
      <c r="C306" s="165">
        <v>186.4</v>
      </c>
      <c r="D306" s="165">
        <v>6.45</v>
      </c>
      <c r="E306" s="165">
        <v>1187.28</v>
      </c>
      <c r="F306" s="165">
        <v>8.8699999999999992</v>
      </c>
      <c r="G306" s="165">
        <v>23.48</v>
      </c>
      <c r="H306" s="165">
        <v>15.48</v>
      </c>
      <c r="I306" s="165">
        <v>0</v>
      </c>
      <c r="J306" s="165">
        <v>38.92</v>
      </c>
      <c r="K306" s="165">
        <v>29.29</v>
      </c>
      <c r="L306" s="165">
        <v>24.66</v>
      </c>
      <c r="M306" s="165">
        <v>32.08</v>
      </c>
      <c r="N306" s="165">
        <v>0</v>
      </c>
      <c r="O306" s="165">
        <v>0</v>
      </c>
      <c r="P306" s="165">
        <v>17606</v>
      </c>
      <c r="Q306" s="165">
        <v>81</v>
      </c>
      <c r="R306" s="165">
        <v>-33</v>
      </c>
      <c r="S306" s="165">
        <v>30.5</v>
      </c>
      <c r="T306" s="165">
        <v>4.1630000000000003</v>
      </c>
      <c r="U306" s="165">
        <v>-1</v>
      </c>
    </row>
    <row r="307" spans="1:21">
      <c r="A307" s="166">
        <v>43388.458333333336</v>
      </c>
      <c r="B307" s="165" t="s">
        <v>6</v>
      </c>
      <c r="C307" s="165">
        <v>187.98</v>
      </c>
      <c r="D307" s="165">
        <v>6.5</v>
      </c>
      <c r="E307" s="165">
        <v>1185.75</v>
      </c>
      <c r="F307" s="165">
        <v>11.19</v>
      </c>
      <c r="G307" s="165">
        <v>25.51</v>
      </c>
      <c r="H307" s="165">
        <v>9.49</v>
      </c>
      <c r="I307" s="165">
        <v>5.0599999999999996</v>
      </c>
      <c r="J307" s="165">
        <v>45.22</v>
      </c>
      <c r="K307" s="165">
        <v>33.56</v>
      </c>
      <c r="L307" s="165">
        <v>31.45</v>
      </c>
      <c r="M307" s="165">
        <v>29.14</v>
      </c>
      <c r="N307" s="165">
        <v>0</v>
      </c>
      <c r="O307" s="165">
        <v>0</v>
      </c>
      <c r="P307" s="165">
        <v>17900</v>
      </c>
      <c r="Q307" s="165">
        <v>81</v>
      </c>
      <c r="R307" s="165">
        <v>137</v>
      </c>
      <c r="S307" s="165">
        <v>30.5</v>
      </c>
      <c r="T307" s="165">
        <v>4.1630000000000003</v>
      </c>
      <c r="U307" s="165">
        <v>-1</v>
      </c>
    </row>
    <row r="308" spans="1:21">
      <c r="A308" s="166">
        <v>43388.458333333336</v>
      </c>
      <c r="B308" s="165" t="s">
        <v>6</v>
      </c>
      <c r="C308" s="165">
        <v>188.07</v>
      </c>
      <c r="D308" s="165">
        <v>6.51</v>
      </c>
      <c r="E308" s="165">
        <v>1185.68</v>
      </c>
      <c r="F308" s="165">
        <v>8.64</v>
      </c>
      <c r="G308" s="165">
        <v>24.2</v>
      </c>
      <c r="H308" s="165">
        <v>15.44</v>
      </c>
      <c r="I308" s="165">
        <v>13.42</v>
      </c>
      <c r="J308" s="165">
        <v>36.6</v>
      </c>
      <c r="K308" s="165">
        <v>26.32</v>
      </c>
      <c r="L308" s="165">
        <v>22.3</v>
      </c>
      <c r="M308" s="165">
        <v>31.08</v>
      </c>
      <c r="N308" s="165">
        <v>0</v>
      </c>
      <c r="O308" s="165">
        <v>0</v>
      </c>
      <c r="P308" s="165">
        <v>17900</v>
      </c>
      <c r="Q308" s="165">
        <v>81</v>
      </c>
      <c r="R308" s="165">
        <v>-162</v>
      </c>
      <c r="S308" s="165">
        <v>30.5</v>
      </c>
      <c r="T308" s="165">
        <v>4.1630000000000003</v>
      </c>
      <c r="U308" s="165">
        <v>-1</v>
      </c>
    </row>
    <row r="309" spans="1:21">
      <c r="A309" s="166">
        <v>43388.458333333336</v>
      </c>
      <c r="B309" s="165" t="s">
        <v>6</v>
      </c>
      <c r="C309" s="165">
        <v>188.19</v>
      </c>
      <c r="D309" s="165">
        <v>6.51</v>
      </c>
      <c r="E309" s="165">
        <v>1185.53</v>
      </c>
      <c r="F309" s="165">
        <v>8.94</v>
      </c>
      <c r="G309" s="165">
        <v>22.92</v>
      </c>
      <c r="H309" s="165">
        <v>11.32</v>
      </c>
      <c r="I309" s="165">
        <v>0</v>
      </c>
      <c r="J309" s="165">
        <v>41.76</v>
      </c>
      <c r="K309" s="165">
        <v>31.33</v>
      </c>
      <c r="L309" s="165">
        <v>22.73</v>
      </c>
      <c r="M309" s="165">
        <v>29.56</v>
      </c>
      <c r="N309" s="165">
        <v>0</v>
      </c>
      <c r="O309" s="165">
        <v>0</v>
      </c>
      <c r="P309" s="165">
        <v>17900</v>
      </c>
      <c r="Q309" s="165">
        <v>81</v>
      </c>
      <c r="R309" s="165">
        <v>-119</v>
      </c>
      <c r="S309" s="165">
        <v>30.5</v>
      </c>
      <c r="T309" s="165">
        <v>4.1630000000000003</v>
      </c>
      <c r="U309" s="165">
        <v>-1</v>
      </c>
    </row>
    <row r="310" spans="1:21">
      <c r="A310" s="166">
        <v>43388.458333333336</v>
      </c>
      <c r="B310" s="165" t="s">
        <v>6</v>
      </c>
      <c r="C310" s="165">
        <v>188.49</v>
      </c>
      <c r="D310" s="165">
        <v>6.52</v>
      </c>
      <c r="E310" s="165">
        <v>1185.29</v>
      </c>
      <c r="F310" s="165">
        <v>9.4</v>
      </c>
      <c r="G310" s="165">
        <v>25.43</v>
      </c>
      <c r="H310" s="165">
        <v>12.58</v>
      </c>
      <c r="I310" s="165">
        <v>0</v>
      </c>
      <c r="J310" s="165">
        <v>34.97</v>
      </c>
      <c r="K310" s="165">
        <v>40.14</v>
      </c>
      <c r="L310" s="165">
        <v>32.700000000000003</v>
      </c>
      <c r="M310" s="165">
        <v>33.56</v>
      </c>
      <c r="N310" s="165">
        <v>0</v>
      </c>
      <c r="O310" s="165">
        <v>0</v>
      </c>
      <c r="P310" s="165">
        <v>17902</v>
      </c>
      <c r="Q310" s="165">
        <v>81</v>
      </c>
      <c r="R310" s="165">
        <v>9</v>
      </c>
      <c r="S310" s="165">
        <v>30.5</v>
      </c>
      <c r="T310" s="165">
        <v>4.1630000000000003</v>
      </c>
      <c r="U310" s="165">
        <v>-1</v>
      </c>
    </row>
    <row r="311" spans="1:21">
      <c r="A311" s="166">
        <v>43388.458333333336</v>
      </c>
      <c r="B311" s="165" t="s">
        <v>6</v>
      </c>
      <c r="C311" s="165">
        <v>189.92</v>
      </c>
      <c r="D311" s="165">
        <v>6.57</v>
      </c>
      <c r="E311" s="165">
        <v>1187.3499999999999</v>
      </c>
      <c r="F311" s="165">
        <v>10.53</v>
      </c>
      <c r="G311" s="165">
        <v>25.64</v>
      </c>
      <c r="H311" s="165">
        <v>15.29</v>
      </c>
      <c r="I311" s="165">
        <v>0</v>
      </c>
      <c r="J311" s="165">
        <v>42.69</v>
      </c>
      <c r="K311" s="165">
        <v>33.11</v>
      </c>
      <c r="L311" s="165">
        <v>28.86</v>
      </c>
      <c r="M311" s="165">
        <v>33.119999999999997</v>
      </c>
      <c r="N311" s="165">
        <v>0</v>
      </c>
      <c r="O311" s="165">
        <v>0</v>
      </c>
      <c r="P311" s="165">
        <v>18290</v>
      </c>
      <c r="Q311" s="165">
        <v>81</v>
      </c>
      <c r="R311" s="165">
        <v>9</v>
      </c>
      <c r="S311" s="165">
        <v>30.5</v>
      </c>
      <c r="T311" s="165">
        <v>4.1630000000000003</v>
      </c>
      <c r="U311" s="165">
        <v>-1</v>
      </c>
    </row>
    <row r="312" spans="1:21">
      <c r="A312" s="166">
        <v>43388.458333333336</v>
      </c>
      <c r="B312" s="165" t="s">
        <v>6</v>
      </c>
      <c r="C312" s="165">
        <v>189.16</v>
      </c>
      <c r="D312" s="165">
        <v>6.54</v>
      </c>
      <c r="E312" s="165">
        <v>1187.71</v>
      </c>
      <c r="F312" s="165">
        <v>8.84</v>
      </c>
      <c r="G312" s="165">
        <v>24.39</v>
      </c>
      <c r="H312" s="165">
        <v>14.56</v>
      </c>
      <c r="I312" s="165">
        <v>0</v>
      </c>
      <c r="J312" s="165">
        <v>41.82</v>
      </c>
      <c r="K312" s="165">
        <v>33.549999999999997</v>
      </c>
      <c r="L312" s="165">
        <v>27.92</v>
      </c>
      <c r="M312" s="165">
        <v>28.48</v>
      </c>
      <c r="N312" s="165">
        <v>0</v>
      </c>
      <c r="O312" s="165">
        <v>0</v>
      </c>
      <c r="P312" s="165">
        <v>18290</v>
      </c>
      <c r="Q312" s="165">
        <v>81</v>
      </c>
      <c r="R312" s="165">
        <v>9</v>
      </c>
      <c r="S312" s="165">
        <v>30.5</v>
      </c>
      <c r="T312" s="165">
        <v>4.1630000000000003</v>
      </c>
      <c r="U312" s="165">
        <v>-1</v>
      </c>
    </row>
    <row r="313" spans="1:21">
      <c r="A313" s="166">
        <v>43388.458333333336</v>
      </c>
      <c r="B313" s="165" t="s">
        <v>6</v>
      </c>
      <c r="C313" s="165">
        <v>189.2</v>
      </c>
      <c r="D313" s="165">
        <v>6.55</v>
      </c>
      <c r="E313" s="165">
        <v>1187.6300000000001</v>
      </c>
      <c r="F313" s="165">
        <v>9.24</v>
      </c>
      <c r="G313" s="165">
        <v>22.93</v>
      </c>
      <c r="H313" s="165">
        <v>17.72</v>
      </c>
      <c r="I313" s="165">
        <v>15.48</v>
      </c>
      <c r="J313" s="165">
        <v>35.93</v>
      </c>
      <c r="K313" s="165">
        <v>27.4</v>
      </c>
      <c r="L313" s="165">
        <v>15.28</v>
      </c>
      <c r="M313" s="165">
        <v>24.67</v>
      </c>
      <c r="N313" s="165">
        <v>0</v>
      </c>
      <c r="O313" s="165">
        <v>0</v>
      </c>
      <c r="P313" s="165">
        <v>18291</v>
      </c>
      <c r="Q313" s="165">
        <v>81</v>
      </c>
      <c r="R313" s="165">
        <v>-76</v>
      </c>
      <c r="S313" s="165">
        <v>30.5</v>
      </c>
      <c r="T313" s="165">
        <v>4.1630000000000003</v>
      </c>
      <c r="U313" s="165">
        <v>-1</v>
      </c>
    </row>
    <row r="314" spans="1:21">
      <c r="A314" s="166">
        <v>43388.458333333336</v>
      </c>
      <c r="B314" s="165" t="s">
        <v>6</v>
      </c>
      <c r="C314" s="165">
        <v>189.33</v>
      </c>
      <c r="D314" s="165">
        <v>6.55</v>
      </c>
      <c r="E314" s="165">
        <v>1186.93</v>
      </c>
      <c r="F314" s="165">
        <v>11.04</v>
      </c>
      <c r="G314" s="165">
        <v>27.23</v>
      </c>
      <c r="H314" s="165">
        <v>13.92</v>
      </c>
      <c r="I314" s="165">
        <v>0</v>
      </c>
      <c r="J314" s="165">
        <v>45.35</v>
      </c>
      <c r="K314" s="165">
        <v>34.67</v>
      </c>
      <c r="L314" s="165">
        <v>37.58</v>
      </c>
      <c r="M314" s="165">
        <v>30.97</v>
      </c>
      <c r="N314" s="165">
        <v>0</v>
      </c>
      <c r="O314" s="165">
        <v>0</v>
      </c>
      <c r="P314" s="165">
        <v>18639</v>
      </c>
      <c r="Q314" s="165">
        <v>81</v>
      </c>
      <c r="R314" s="165">
        <v>-76</v>
      </c>
      <c r="S314" s="165">
        <v>30.5</v>
      </c>
      <c r="T314" s="165">
        <v>4.1630000000000003</v>
      </c>
      <c r="U314" s="165">
        <v>-1</v>
      </c>
    </row>
    <row r="315" spans="1:21">
      <c r="A315" s="166">
        <v>43388.458333333336</v>
      </c>
      <c r="B315" s="165" t="s">
        <v>6</v>
      </c>
      <c r="C315" s="165">
        <v>189.35</v>
      </c>
      <c r="D315" s="165">
        <v>6.55</v>
      </c>
      <c r="E315" s="165">
        <v>1187.06</v>
      </c>
      <c r="F315" s="165">
        <v>8.92</v>
      </c>
      <c r="G315" s="165">
        <v>22.52</v>
      </c>
      <c r="H315" s="165">
        <v>22.52</v>
      </c>
      <c r="I315" s="165">
        <v>0</v>
      </c>
      <c r="J315" s="165">
        <v>34.159999999999997</v>
      </c>
      <c r="K315" s="165">
        <v>30.07</v>
      </c>
      <c r="L315" s="165">
        <v>23.45</v>
      </c>
      <c r="M315" s="165">
        <v>24.66</v>
      </c>
      <c r="N315" s="165">
        <v>0</v>
      </c>
      <c r="O315" s="165">
        <v>0</v>
      </c>
      <c r="P315" s="165">
        <v>18639</v>
      </c>
      <c r="Q315" s="165">
        <v>81</v>
      </c>
      <c r="R315" s="165">
        <v>-33</v>
      </c>
      <c r="S315" s="165">
        <v>30.5</v>
      </c>
      <c r="T315" s="165">
        <v>4.1630000000000003</v>
      </c>
      <c r="U315" s="165">
        <v>-1</v>
      </c>
    </row>
    <row r="316" spans="1:21">
      <c r="A316" s="166">
        <v>43388.458333333336</v>
      </c>
      <c r="B316" s="165" t="s">
        <v>6</v>
      </c>
      <c r="C316" s="165">
        <v>184.3</v>
      </c>
      <c r="D316" s="165">
        <v>6.38</v>
      </c>
      <c r="E316" s="165">
        <v>1191.6400000000001</v>
      </c>
      <c r="F316" s="165">
        <v>8.7799999999999994</v>
      </c>
      <c r="G316" s="165">
        <v>24.97</v>
      </c>
      <c r="H316" s="165">
        <v>18.989999999999998</v>
      </c>
      <c r="I316" s="165">
        <v>0</v>
      </c>
      <c r="J316" s="165">
        <v>38.409999999999997</v>
      </c>
      <c r="K316" s="165">
        <v>34.619999999999997</v>
      </c>
      <c r="L316" s="165">
        <v>28.48</v>
      </c>
      <c r="M316" s="165">
        <v>28.93</v>
      </c>
      <c r="N316" s="165">
        <v>0</v>
      </c>
      <c r="O316" s="165">
        <v>0</v>
      </c>
      <c r="P316" s="165">
        <v>18639</v>
      </c>
      <c r="Q316" s="165">
        <v>81</v>
      </c>
      <c r="R316" s="165">
        <v>-119</v>
      </c>
      <c r="S316" s="165">
        <v>30.5</v>
      </c>
      <c r="T316" s="165">
        <v>4.1630000000000003</v>
      </c>
      <c r="U316" s="165">
        <v>-1</v>
      </c>
    </row>
    <row r="317" spans="1:21">
      <c r="A317" s="166">
        <v>43388.458333333336</v>
      </c>
      <c r="B317" s="165" t="s">
        <v>6</v>
      </c>
      <c r="C317" s="165">
        <v>185.2</v>
      </c>
      <c r="D317" s="165">
        <v>6.41</v>
      </c>
      <c r="E317" s="165">
        <v>1190.97</v>
      </c>
      <c r="F317" s="165">
        <v>10.98</v>
      </c>
      <c r="G317" s="165">
        <v>26.78</v>
      </c>
      <c r="H317" s="165">
        <v>13.21</v>
      </c>
      <c r="I317" s="165">
        <v>0</v>
      </c>
      <c r="J317" s="165">
        <v>43.45</v>
      </c>
      <c r="K317" s="165">
        <v>39.47</v>
      </c>
      <c r="L317" s="165">
        <v>32.03</v>
      </c>
      <c r="M317" s="165">
        <v>32.32</v>
      </c>
      <c r="N317" s="165">
        <v>0</v>
      </c>
      <c r="O317" s="165">
        <v>0</v>
      </c>
      <c r="P317" s="165">
        <v>18920</v>
      </c>
      <c r="Q317" s="165">
        <v>81</v>
      </c>
      <c r="R317" s="165">
        <v>-76</v>
      </c>
      <c r="S317" s="165">
        <v>30.5</v>
      </c>
      <c r="T317" s="165">
        <v>4.1630000000000003</v>
      </c>
      <c r="U317" s="165">
        <v>-1</v>
      </c>
    </row>
    <row r="318" spans="1:21">
      <c r="A318" s="166">
        <v>43388.458333333336</v>
      </c>
      <c r="B318" s="165" t="s">
        <v>6</v>
      </c>
      <c r="C318" s="165">
        <v>185.25</v>
      </c>
      <c r="D318" s="165">
        <v>6.41</v>
      </c>
      <c r="E318" s="165">
        <v>1191.1099999999999</v>
      </c>
      <c r="F318" s="165">
        <v>8.43</v>
      </c>
      <c r="G318" s="165">
        <v>24.14</v>
      </c>
      <c r="H318" s="165">
        <v>16.88</v>
      </c>
      <c r="I318" s="165">
        <v>13.25</v>
      </c>
      <c r="J318" s="165">
        <v>36.31</v>
      </c>
      <c r="K318" s="165">
        <v>26.14</v>
      </c>
      <c r="L318" s="165">
        <v>31.21</v>
      </c>
      <c r="M318" s="165">
        <v>21.02</v>
      </c>
      <c r="N318" s="165">
        <v>0</v>
      </c>
      <c r="O318" s="165">
        <v>0</v>
      </c>
      <c r="P318" s="165">
        <v>18920</v>
      </c>
      <c r="Q318" s="165">
        <v>81</v>
      </c>
      <c r="R318" s="165">
        <v>-205</v>
      </c>
      <c r="S318" s="165">
        <v>30.5</v>
      </c>
      <c r="T318" s="165">
        <v>4.1630000000000003</v>
      </c>
      <c r="U318" s="165">
        <v>-1</v>
      </c>
    </row>
    <row r="319" spans="1:21">
      <c r="A319" s="166">
        <v>43388.458333333336</v>
      </c>
      <c r="B319" s="165" t="s">
        <v>6</v>
      </c>
      <c r="C319" s="165">
        <v>185.31</v>
      </c>
      <c r="D319" s="165">
        <v>6.41</v>
      </c>
      <c r="E319" s="165">
        <v>1190.98</v>
      </c>
      <c r="F319" s="165">
        <v>8.8699999999999992</v>
      </c>
      <c r="G319" s="165">
        <v>23.02</v>
      </c>
      <c r="H319" s="165">
        <v>12.03</v>
      </c>
      <c r="I319" s="165">
        <v>0</v>
      </c>
      <c r="J319" s="165">
        <v>36.200000000000003</v>
      </c>
      <c r="K319" s="165">
        <v>36.049999999999997</v>
      </c>
      <c r="L319" s="165">
        <v>26.38</v>
      </c>
      <c r="M319" s="165">
        <v>28.03</v>
      </c>
      <c r="N319" s="165">
        <v>0</v>
      </c>
      <c r="O319" s="165">
        <v>0</v>
      </c>
      <c r="P319" s="165">
        <v>18920</v>
      </c>
      <c r="Q319" s="165">
        <v>81</v>
      </c>
      <c r="R319" s="165">
        <v>-33</v>
      </c>
      <c r="S319" s="165">
        <v>30.5</v>
      </c>
      <c r="T319" s="165">
        <v>4.1630000000000003</v>
      </c>
      <c r="U319" s="165">
        <v>-1</v>
      </c>
    </row>
    <row r="320" spans="1:21">
      <c r="A320" s="166">
        <v>43388.458333333336</v>
      </c>
      <c r="B320" s="165" t="s">
        <v>6</v>
      </c>
      <c r="C320" s="165">
        <v>186.45</v>
      </c>
      <c r="D320" s="165">
        <v>6.45</v>
      </c>
      <c r="E320" s="165">
        <v>1190.3800000000001</v>
      </c>
      <c r="F320" s="165">
        <v>11.06</v>
      </c>
      <c r="G320" s="165">
        <v>28.79</v>
      </c>
      <c r="H320" s="165">
        <v>16.03</v>
      </c>
      <c r="I320" s="165">
        <v>0</v>
      </c>
      <c r="J320" s="165">
        <v>41.88</v>
      </c>
      <c r="K320" s="165">
        <v>40.56</v>
      </c>
      <c r="L320" s="165">
        <v>38.22</v>
      </c>
      <c r="M320" s="165">
        <v>36.71</v>
      </c>
      <c r="N320" s="165">
        <v>0</v>
      </c>
      <c r="O320" s="165">
        <v>0</v>
      </c>
      <c r="P320" s="165">
        <v>19162</v>
      </c>
      <c r="Q320" s="165">
        <v>81</v>
      </c>
      <c r="R320" s="165">
        <v>-33</v>
      </c>
      <c r="S320" s="165">
        <v>30.5</v>
      </c>
      <c r="T320" s="165">
        <v>4.1630000000000003</v>
      </c>
      <c r="U320" s="165">
        <v>-1</v>
      </c>
    </row>
    <row r="321" spans="1:21">
      <c r="A321" s="166">
        <v>43388.458333333336</v>
      </c>
      <c r="B321" s="165" t="s">
        <v>6</v>
      </c>
      <c r="C321" s="165">
        <v>186.56</v>
      </c>
      <c r="D321" s="165">
        <v>6.45</v>
      </c>
      <c r="E321" s="165">
        <v>1190.3800000000001</v>
      </c>
      <c r="F321" s="165">
        <v>8.83</v>
      </c>
      <c r="G321" s="165">
        <v>22.29</v>
      </c>
      <c r="H321" s="165">
        <v>11.32</v>
      </c>
      <c r="I321" s="165">
        <v>0</v>
      </c>
      <c r="J321" s="165">
        <v>38.729999999999997</v>
      </c>
      <c r="K321" s="165">
        <v>31.54</v>
      </c>
      <c r="L321" s="165">
        <v>17.88</v>
      </c>
      <c r="M321" s="165">
        <v>33.54</v>
      </c>
      <c r="N321" s="165">
        <v>0</v>
      </c>
      <c r="O321" s="165">
        <v>0</v>
      </c>
      <c r="P321" s="165">
        <v>19162</v>
      </c>
      <c r="Q321" s="165">
        <v>81</v>
      </c>
      <c r="R321" s="165">
        <v>-162</v>
      </c>
      <c r="S321" s="165">
        <v>30.5</v>
      </c>
      <c r="T321" s="165">
        <v>4.1630000000000003</v>
      </c>
      <c r="U321" s="165">
        <v>-1</v>
      </c>
    </row>
    <row r="322" spans="1:21">
      <c r="A322" s="166">
        <v>43388.458333333336</v>
      </c>
      <c r="B322" s="165" t="s">
        <v>6</v>
      </c>
      <c r="C322" s="165">
        <v>186.64</v>
      </c>
      <c r="D322" s="165">
        <v>6.46</v>
      </c>
      <c r="E322" s="165">
        <v>1190.21</v>
      </c>
      <c r="F322" s="165">
        <v>8.7200000000000006</v>
      </c>
      <c r="G322" s="165">
        <v>24.05</v>
      </c>
      <c r="H322" s="165">
        <v>11.88</v>
      </c>
      <c r="I322" s="165">
        <v>0</v>
      </c>
      <c r="J322" s="165">
        <v>40.94</v>
      </c>
      <c r="K322" s="165">
        <v>33.549999999999997</v>
      </c>
      <c r="L322" s="165">
        <v>30.26</v>
      </c>
      <c r="M322" s="165">
        <v>27.27</v>
      </c>
      <c r="N322" s="165">
        <v>0</v>
      </c>
      <c r="O322" s="165">
        <v>0</v>
      </c>
      <c r="P322" s="165">
        <v>19162</v>
      </c>
      <c r="Q322" s="165">
        <v>81</v>
      </c>
      <c r="R322" s="165">
        <v>-119</v>
      </c>
      <c r="S322" s="165">
        <v>30.5</v>
      </c>
      <c r="T322" s="165">
        <v>4.1630000000000003</v>
      </c>
      <c r="U322" s="165">
        <v>-1</v>
      </c>
    </row>
    <row r="323" spans="1:21">
      <c r="A323" s="166">
        <v>43388.458333333336</v>
      </c>
      <c r="B323" s="165" t="s">
        <v>6</v>
      </c>
      <c r="C323" s="165">
        <v>188.25</v>
      </c>
      <c r="D323" s="165">
        <v>6.51</v>
      </c>
      <c r="E323" s="165">
        <v>1188.21</v>
      </c>
      <c r="F323" s="165">
        <v>10.67</v>
      </c>
      <c r="G323" s="165">
        <v>26.78</v>
      </c>
      <c r="H323" s="165">
        <v>17.899999999999999</v>
      </c>
      <c r="I323" s="165">
        <v>8.02</v>
      </c>
      <c r="J323" s="165">
        <v>35.5</v>
      </c>
      <c r="K323" s="165">
        <v>34.42</v>
      </c>
      <c r="L323" s="165">
        <v>32.68</v>
      </c>
      <c r="M323" s="165">
        <v>32.69</v>
      </c>
      <c r="N323" s="165">
        <v>0</v>
      </c>
      <c r="O323" s="165">
        <v>0</v>
      </c>
      <c r="P323" s="165">
        <v>19438</v>
      </c>
      <c r="Q323" s="165">
        <v>81</v>
      </c>
      <c r="R323" s="165">
        <v>9</v>
      </c>
      <c r="S323" s="165">
        <v>30.5</v>
      </c>
      <c r="T323" s="165">
        <v>4.1630000000000003</v>
      </c>
      <c r="U323" s="165">
        <v>-1</v>
      </c>
    </row>
    <row r="324" spans="1:21">
      <c r="A324" s="166">
        <v>43388.458333333336</v>
      </c>
      <c r="B324" s="165" t="s">
        <v>6</v>
      </c>
      <c r="C324" s="165">
        <v>188.37</v>
      </c>
      <c r="D324" s="165">
        <v>6.52</v>
      </c>
      <c r="E324" s="165">
        <v>1188.01</v>
      </c>
      <c r="F324" s="165">
        <v>8.69</v>
      </c>
      <c r="G324" s="165">
        <v>25.03</v>
      </c>
      <c r="H324" s="165">
        <v>15.09</v>
      </c>
      <c r="I324" s="165">
        <v>0</v>
      </c>
      <c r="J324" s="165">
        <v>42.29</v>
      </c>
      <c r="K324" s="165">
        <v>32.450000000000003</v>
      </c>
      <c r="L324" s="165">
        <v>27.56</v>
      </c>
      <c r="M324" s="165">
        <v>31.41</v>
      </c>
      <c r="N324" s="165">
        <v>0</v>
      </c>
      <c r="O324" s="165">
        <v>0</v>
      </c>
      <c r="P324" s="165">
        <v>19439</v>
      </c>
      <c r="Q324" s="165">
        <v>81</v>
      </c>
      <c r="R324" s="165">
        <v>-119</v>
      </c>
      <c r="S324" s="165">
        <v>30.5</v>
      </c>
      <c r="T324" s="165">
        <v>4.1630000000000003</v>
      </c>
      <c r="U324" s="165">
        <v>-1</v>
      </c>
    </row>
    <row r="325" spans="1:21">
      <c r="A325" s="166">
        <v>43388.458333333336</v>
      </c>
      <c r="B325" s="165" t="s">
        <v>6</v>
      </c>
      <c r="C325" s="165">
        <v>188.56</v>
      </c>
      <c r="D325" s="165">
        <v>6.52</v>
      </c>
      <c r="E325" s="165">
        <v>1187.3399999999999</v>
      </c>
      <c r="F325" s="165">
        <v>9.06</v>
      </c>
      <c r="G325" s="165">
        <v>23.56</v>
      </c>
      <c r="H325" s="165">
        <v>16.13</v>
      </c>
      <c r="I325" s="165">
        <v>0</v>
      </c>
      <c r="J325" s="165">
        <v>41.71</v>
      </c>
      <c r="K325" s="165">
        <v>25.18</v>
      </c>
      <c r="L325" s="165">
        <v>21.85</v>
      </c>
      <c r="M325" s="165">
        <v>34.159999999999997</v>
      </c>
      <c r="N325" s="165">
        <v>0</v>
      </c>
      <c r="O325" s="165">
        <v>0</v>
      </c>
      <c r="P325" s="165">
        <v>19441</v>
      </c>
      <c r="Q325" s="165">
        <v>81</v>
      </c>
      <c r="R325" s="165">
        <v>-76</v>
      </c>
      <c r="S325" s="165">
        <v>30.5</v>
      </c>
      <c r="T325" s="165">
        <v>4.1630000000000003</v>
      </c>
      <c r="U325" s="165">
        <v>-1</v>
      </c>
    </row>
    <row r="326" spans="1:21">
      <c r="A326" s="166">
        <v>43388.458333333336</v>
      </c>
      <c r="B326" s="165" t="s">
        <v>6</v>
      </c>
      <c r="C326" s="165">
        <v>190.18</v>
      </c>
      <c r="D326" s="165">
        <v>6.58</v>
      </c>
      <c r="E326" s="165">
        <v>1185.8399999999999</v>
      </c>
      <c r="F326" s="165">
        <v>10.96</v>
      </c>
      <c r="G326" s="165">
        <v>26.47</v>
      </c>
      <c r="H326" s="165">
        <v>19.739999999999998</v>
      </c>
      <c r="I326" s="165">
        <v>0</v>
      </c>
      <c r="J326" s="165">
        <v>40.880000000000003</v>
      </c>
      <c r="K326" s="165">
        <v>34.04</v>
      </c>
      <c r="L326" s="165">
        <v>23.81</v>
      </c>
      <c r="M326" s="165">
        <v>40.130000000000003</v>
      </c>
      <c r="N326" s="165">
        <v>0</v>
      </c>
      <c r="O326" s="165">
        <v>0</v>
      </c>
      <c r="P326" s="165">
        <v>19683</v>
      </c>
      <c r="Q326" s="165">
        <v>81</v>
      </c>
      <c r="R326" s="165">
        <v>-119</v>
      </c>
      <c r="S326" s="165">
        <v>30.5</v>
      </c>
      <c r="T326" s="165">
        <v>4.1630000000000003</v>
      </c>
      <c r="U326" s="165">
        <v>-1</v>
      </c>
    </row>
    <row r="327" spans="1:21">
      <c r="A327" s="166">
        <v>43388.458333333336</v>
      </c>
      <c r="B327" s="165" t="s">
        <v>6</v>
      </c>
      <c r="C327" s="165">
        <v>190.27</v>
      </c>
      <c r="D327" s="165">
        <v>6.58</v>
      </c>
      <c r="E327" s="165">
        <v>1185.31</v>
      </c>
      <c r="F327" s="165">
        <v>8.89</v>
      </c>
      <c r="G327" s="165">
        <v>21.45</v>
      </c>
      <c r="H327" s="165">
        <v>0</v>
      </c>
      <c r="I327" s="165">
        <v>0</v>
      </c>
      <c r="J327" s="165">
        <v>43.98</v>
      </c>
      <c r="K327" s="165">
        <v>34.590000000000003</v>
      </c>
      <c r="L327" s="165">
        <v>26.71</v>
      </c>
      <c r="M327" s="165">
        <v>24.84</v>
      </c>
      <c r="N327" s="165">
        <v>0</v>
      </c>
      <c r="O327" s="165">
        <v>0</v>
      </c>
      <c r="P327" s="165">
        <v>19683</v>
      </c>
      <c r="Q327" s="165">
        <v>81</v>
      </c>
      <c r="R327" s="165">
        <v>-33</v>
      </c>
      <c r="S327" s="165">
        <v>30.5</v>
      </c>
      <c r="T327" s="165">
        <v>4.1630000000000003</v>
      </c>
      <c r="U327" s="165">
        <v>-1</v>
      </c>
    </row>
    <row r="328" spans="1:21">
      <c r="A328" s="166">
        <v>43388.458333333336</v>
      </c>
      <c r="B328" s="165" t="s">
        <v>6</v>
      </c>
      <c r="C328" s="165">
        <v>189.4</v>
      </c>
      <c r="D328" s="165">
        <v>6.55</v>
      </c>
      <c r="E328" s="165">
        <v>1186.1300000000001</v>
      </c>
      <c r="F328" s="165">
        <v>8.9499999999999993</v>
      </c>
      <c r="G328" s="165">
        <v>24.25</v>
      </c>
      <c r="H328" s="165">
        <v>18.12</v>
      </c>
      <c r="I328" s="165">
        <v>11.45</v>
      </c>
      <c r="J328" s="165">
        <v>37.35</v>
      </c>
      <c r="K328" s="165">
        <v>27.45</v>
      </c>
      <c r="L328" s="165">
        <v>15.58</v>
      </c>
      <c r="M328" s="165">
        <v>35.19</v>
      </c>
      <c r="N328" s="165">
        <v>0</v>
      </c>
      <c r="O328" s="165">
        <v>0</v>
      </c>
      <c r="P328" s="165">
        <v>19683</v>
      </c>
      <c r="Q328" s="165">
        <v>81</v>
      </c>
      <c r="R328" s="165">
        <v>-162</v>
      </c>
      <c r="S328" s="165">
        <v>30.5</v>
      </c>
      <c r="T328" s="165">
        <v>4.1630000000000003</v>
      </c>
      <c r="U328" s="165">
        <v>-1</v>
      </c>
    </row>
    <row r="329" spans="1:21">
      <c r="A329" s="166">
        <v>43388.458333333336</v>
      </c>
      <c r="B329" s="165" t="s">
        <v>6</v>
      </c>
      <c r="C329" s="165">
        <v>189.46</v>
      </c>
      <c r="D329" s="165">
        <v>6.55</v>
      </c>
      <c r="E329" s="165">
        <v>1185.75</v>
      </c>
      <c r="F329" s="165">
        <v>9.2799999999999994</v>
      </c>
      <c r="G329" s="165">
        <v>23.52</v>
      </c>
      <c r="H329" s="165">
        <v>10.06</v>
      </c>
      <c r="I329" s="165">
        <v>0</v>
      </c>
      <c r="J329" s="165">
        <v>36.590000000000003</v>
      </c>
      <c r="K329" s="165">
        <v>32.89</v>
      </c>
      <c r="L329" s="165">
        <v>30.57</v>
      </c>
      <c r="M329" s="165">
        <v>31.41</v>
      </c>
      <c r="N329" s="165">
        <v>0</v>
      </c>
      <c r="O329" s="165">
        <v>0</v>
      </c>
      <c r="P329" s="165">
        <v>19685</v>
      </c>
      <c r="Q329" s="165">
        <v>81</v>
      </c>
      <c r="R329" s="165">
        <v>-76</v>
      </c>
      <c r="S329" s="165">
        <v>30.5</v>
      </c>
      <c r="T329" s="165">
        <v>4.1630000000000003</v>
      </c>
      <c r="U329" s="165">
        <v>-1</v>
      </c>
    </row>
    <row r="330" spans="1:21">
      <c r="A330" s="166">
        <v>43388.458333333336</v>
      </c>
      <c r="B330" s="165" t="s">
        <v>6</v>
      </c>
      <c r="C330" s="165">
        <v>189.57</v>
      </c>
      <c r="D330" s="165">
        <v>6.56</v>
      </c>
      <c r="E330" s="165">
        <v>1185.68</v>
      </c>
      <c r="F330" s="165">
        <v>10.33</v>
      </c>
      <c r="G330" s="165">
        <v>26.03</v>
      </c>
      <c r="H330" s="165">
        <v>11.18</v>
      </c>
      <c r="I330" s="165">
        <v>0</v>
      </c>
      <c r="J330" s="165">
        <v>45.98</v>
      </c>
      <c r="K330" s="165">
        <v>34.46</v>
      </c>
      <c r="L330" s="165">
        <v>32.520000000000003</v>
      </c>
      <c r="M330" s="165">
        <v>31.25</v>
      </c>
      <c r="N330" s="165">
        <v>0</v>
      </c>
      <c r="O330" s="165">
        <v>0</v>
      </c>
      <c r="P330" s="165">
        <v>19919</v>
      </c>
      <c r="Q330" s="165">
        <v>81</v>
      </c>
      <c r="R330" s="165">
        <v>9</v>
      </c>
      <c r="S330" s="165">
        <v>30.5</v>
      </c>
      <c r="T330" s="165">
        <v>4.1630000000000003</v>
      </c>
      <c r="U330" s="165">
        <v>-1</v>
      </c>
    </row>
    <row r="331" spans="1:21">
      <c r="A331" s="166">
        <v>43388.458333333336</v>
      </c>
      <c r="B331" s="165" t="s">
        <v>6</v>
      </c>
      <c r="C331" s="165">
        <v>184.58</v>
      </c>
      <c r="D331" s="165">
        <v>6.39</v>
      </c>
      <c r="E331" s="165">
        <v>1190.03</v>
      </c>
      <c r="F331" s="165">
        <v>9.09</v>
      </c>
      <c r="G331" s="165">
        <v>22.06</v>
      </c>
      <c r="H331" s="165">
        <v>19.48</v>
      </c>
      <c r="I331" s="165">
        <v>0</v>
      </c>
      <c r="J331" s="165">
        <v>34.159999999999997</v>
      </c>
      <c r="K331" s="165">
        <v>23.88</v>
      </c>
      <c r="L331" s="165">
        <v>33.119999999999997</v>
      </c>
      <c r="M331" s="165">
        <v>21.38</v>
      </c>
      <c r="N331" s="165">
        <v>0</v>
      </c>
      <c r="O331" s="165">
        <v>0</v>
      </c>
      <c r="P331" s="165">
        <v>19919</v>
      </c>
      <c r="Q331" s="165">
        <v>81</v>
      </c>
      <c r="R331" s="165">
        <v>52</v>
      </c>
      <c r="S331" s="165">
        <v>30.5</v>
      </c>
      <c r="T331" s="165">
        <v>4.1630000000000003</v>
      </c>
      <c r="U331" s="165">
        <v>-1</v>
      </c>
    </row>
    <row r="332" spans="1:21">
      <c r="A332" s="166">
        <v>43388.459027777775</v>
      </c>
      <c r="B332" s="165" t="s">
        <v>6</v>
      </c>
      <c r="C332" s="165">
        <v>184.62</v>
      </c>
      <c r="D332" s="165">
        <v>6.39</v>
      </c>
      <c r="E332" s="165">
        <v>1188.99</v>
      </c>
      <c r="F332" s="165">
        <v>8.9600000000000009</v>
      </c>
      <c r="G332" s="165">
        <v>26.06</v>
      </c>
      <c r="H332" s="165">
        <v>7.27</v>
      </c>
      <c r="I332" s="165">
        <v>0</v>
      </c>
      <c r="J332" s="165">
        <v>45.24</v>
      </c>
      <c r="K332" s="165">
        <v>34.44</v>
      </c>
      <c r="L332" s="165">
        <v>26.88</v>
      </c>
      <c r="M332" s="165">
        <v>42.94</v>
      </c>
      <c r="N332" s="165">
        <v>0</v>
      </c>
      <c r="O332" s="165">
        <v>0</v>
      </c>
      <c r="P332" s="165">
        <v>19920</v>
      </c>
      <c r="Q332" s="165">
        <v>81</v>
      </c>
      <c r="R332" s="165">
        <v>9</v>
      </c>
      <c r="S332" s="165">
        <v>30.5</v>
      </c>
      <c r="T332" s="165">
        <v>4.1630000000000003</v>
      </c>
      <c r="U332" s="165">
        <v>-1</v>
      </c>
    </row>
    <row r="333" spans="1:21">
      <c r="A333" s="166">
        <v>43388.459027777775</v>
      </c>
      <c r="B333" s="165" t="s">
        <v>6</v>
      </c>
      <c r="C333" s="165">
        <v>185.47</v>
      </c>
      <c r="D333" s="165">
        <v>6.42</v>
      </c>
      <c r="E333" s="165">
        <v>1188.6500000000001</v>
      </c>
      <c r="F333" s="165">
        <v>9.91</v>
      </c>
      <c r="G333" s="165">
        <v>25.22</v>
      </c>
      <c r="H333" s="165">
        <v>26.88</v>
      </c>
      <c r="I333" s="165">
        <v>10.83</v>
      </c>
      <c r="J333" s="165">
        <v>36.65</v>
      </c>
      <c r="K333" s="165">
        <v>28.67</v>
      </c>
      <c r="L333" s="165">
        <v>24.5</v>
      </c>
      <c r="M333" s="165">
        <v>23.49</v>
      </c>
      <c r="N333" s="165">
        <v>0</v>
      </c>
      <c r="O333" s="165">
        <v>0</v>
      </c>
      <c r="P333" s="165">
        <v>20186</v>
      </c>
      <c r="Q333" s="165">
        <v>81</v>
      </c>
      <c r="R333" s="165">
        <v>-33</v>
      </c>
      <c r="S333" s="165">
        <v>30.5</v>
      </c>
      <c r="T333" s="165">
        <v>4.1630000000000003</v>
      </c>
      <c r="U333" s="165">
        <v>-1</v>
      </c>
    </row>
    <row r="334" spans="1:21">
      <c r="A334" s="166">
        <v>43388.459027777775</v>
      </c>
      <c r="B334" s="165" t="s">
        <v>6</v>
      </c>
      <c r="C334" s="165">
        <v>185.53</v>
      </c>
      <c r="D334" s="165">
        <v>6.42</v>
      </c>
      <c r="E334" s="165">
        <v>1188.44</v>
      </c>
      <c r="F334" s="165">
        <v>8.92</v>
      </c>
      <c r="G334" s="165">
        <v>21.87</v>
      </c>
      <c r="H334" s="165">
        <v>11.88</v>
      </c>
      <c r="I334" s="165">
        <v>0</v>
      </c>
      <c r="J334" s="165">
        <v>43.21</v>
      </c>
      <c r="K334" s="165">
        <v>25.85</v>
      </c>
      <c r="L334" s="165">
        <v>27.16</v>
      </c>
      <c r="M334" s="165">
        <v>23.33</v>
      </c>
      <c r="N334" s="165">
        <v>0</v>
      </c>
      <c r="O334" s="165">
        <v>0</v>
      </c>
      <c r="P334" s="165">
        <v>20186</v>
      </c>
      <c r="Q334" s="165">
        <v>81</v>
      </c>
      <c r="R334" s="165">
        <v>-162</v>
      </c>
      <c r="S334" s="165">
        <v>30.5</v>
      </c>
      <c r="T334" s="165">
        <v>4.1630000000000003</v>
      </c>
      <c r="U334" s="165">
        <v>-1</v>
      </c>
    </row>
    <row r="335" spans="1:21">
      <c r="A335" s="166">
        <v>43388.459027777775</v>
      </c>
      <c r="B335" s="165" t="s">
        <v>6</v>
      </c>
      <c r="C335" s="165">
        <v>185.59</v>
      </c>
      <c r="D335" s="165">
        <v>6.42</v>
      </c>
      <c r="E335" s="165">
        <v>1187.72</v>
      </c>
      <c r="F335" s="165">
        <v>9.0299999999999994</v>
      </c>
      <c r="G335" s="165">
        <v>22.8</v>
      </c>
      <c r="H335" s="165">
        <v>14.56</v>
      </c>
      <c r="I335" s="165">
        <v>0</v>
      </c>
      <c r="J335" s="165">
        <v>35.19</v>
      </c>
      <c r="K335" s="165">
        <v>30.34</v>
      </c>
      <c r="L335" s="165">
        <v>24.03</v>
      </c>
      <c r="M335" s="165">
        <v>33.549999999999997</v>
      </c>
      <c r="N335" s="165">
        <v>0</v>
      </c>
      <c r="O335" s="165">
        <v>0</v>
      </c>
      <c r="P335" s="165">
        <v>20186</v>
      </c>
      <c r="Q335" s="165">
        <v>81</v>
      </c>
      <c r="R335" s="165">
        <v>-33</v>
      </c>
      <c r="S335" s="165">
        <v>30.5</v>
      </c>
      <c r="T335" s="165">
        <v>4.1630000000000003</v>
      </c>
      <c r="U335" s="165">
        <v>-1</v>
      </c>
    </row>
    <row r="336" spans="1:21">
      <c r="A336" s="166">
        <v>43388.459027777775</v>
      </c>
      <c r="B336" s="165" t="s">
        <v>6</v>
      </c>
      <c r="C336" s="165">
        <v>186.63</v>
      </c>
      <c r="D336" s="165">
        <v>6.46</v>
      </c>
      <c r="E336" s="165">
        <v>1186.6600000000001</v>
      </c>
      <c r="F336" s="165">
        <v>11.46</v>
      </c>
      <c r="G336" s="165">
        <v>25.44</v>
      </c>
      <c r="H336" s="165">
        <v>17.2</v>
      </c>
      <c r="I336" s="165">
        <v>0</v>
      </c>
      <c r="J336" s="165">
        <v>42.86</v>
      </c>
      <c r="K336" s="165">
        <v>28.17</v>
      </c>
      <c r="L336" s="165">
        <v>22.76</v>
      </c>
      <c r="M336" s="165">
        <v>41.56</v>
      </c>
      <c r="N336" s="165">
        <v>0</v>
      </c>
      <c r="O336" s="165">
        <v>0</v>
      </c>
      <c r="P336" s="165">
        <v>20484</v>
      </c>
      <c r="Q336" s="165">
        <v>81</v>
      </c>
      <c r="R336" s="165">
        <v>-33</v>
      </c>
      <c r="S336" s="165">
        <v>30.5</v>
      </c>
      <c r="T336" s="165">
        <v>4.1630000000000003</v>
      </c>
      <c r="U336" s="165">
        <v>-1</v>
      </c>
    </row>
    <row r="337" spans="1:21">
      <c r="A337" s="166">
        <v>43388.459027777775</v>
      </c>
      <c r="B337" s="165" t="s">
        <v>6</v>
      </c>
      <c r="C337" s="165">
        <v>186.71</v>
      </c>
      <c r="D337" s="165">
        <v>6.46</v>
      </c>
      <c r="E337" s="165">
        <v>1186.46</v>
      </c>
      <c r="F337" s="165">
        <v>8.7899999999999991</v>
      </c>
      <c r="G337" s="165">
        <v>23.43</v>
      </c>
      <c r="H337" s="165">
        <v>9.74</v>
      </c>
      <c r="I337" s="165">
        <v>7.1</v>
      </c>
      <c r="J337" s="165">
        <v>43.11</v>
      </c>
      <c r="K337" s="165">
        <v>33.78</v>
      </c>
      <c r="L337" s="165">
        <v>20.13</v>
      </c>
      <c r="M337" s="165">
        <v>25.5</v>
      </c>
      <c r="N337" s="165">
        <v>0</v>
      </c>
      <c r="O337" s="165">
        <v>0</v>
      </c>
      <c r="P337" s="165">
        <v>20484</v>
      </c>
      <c r="Q337" s="165">
        <v>81</v>
      </c>
      <c r="R337" s="165">
        <v>-162</v>
      </c>
      <c r="S337" s="165">
        <v>30.5</v>
      </c>
      <c r="T337" s="165">
        <v>4.1630000000000003</v>
      </c>
      <c r="U337" s="165">
        <v>-1</v>
      </c>
    </row>
    <row r="338" spans="1:21">
      <c r="A338" s="166">
        <v>43388.459027777775</v>
      </c>
      <c r="B338" s="165" t="s">
        <v>6</v>
      </c>
      <c r="C338" s="165">
        <v>186.84</v>
      </c>
      <c r="D338" s="165">
        <v>6.46</v>
      </c>
      <c r="E338" s="165">
        <v>1186.3399999999999</v>
      </c>
      <c r="F338" s="165">
        <v>8.56</v>
      </c>
      <c r="G338" s="165">
        <v>21.19</v>
      </c>
      <c r="H338" s="165">
        <v>27.92</v>
      </c>
      <c r="I338" s="165">
        <v>8.2799999999999994</v>
      </c>
      <c r="J338" s="165">
        <v>32.26</v>
      </c>
      <c r="K338" s="165">
        <v>22.6</v>
      </c>
      <c r="L338" s="165">
        <v>18.829999999999998</v>
      </c>
      <c r="M338" s="165">
        <v>17.239999999999998</v>
      </c>
      <c r="N338" s="165">
        <v>0</v>
      </c>
      <c r="O338" s="165">
        <v>0</v>
      </c>
      <c r="P338" s="165">
        <v>20484</v>
      </c>
      <c r="Q338" s="165">
        <v>81</v>
      </c>
      <c r="R338" s="165">
        <v>-33</v>
      </c>
      <c r="S338" s="165">
        <v>30.5</v>
      </c>
      <c r="T338" s="165">
        <v>4.1630000000000003</v>
      </c>
      <c r="U338" s="165">
        <v>-1</v>
      </c>
    </row>
    <row r="339" spans="1:21">
      <c r="A339" s="166">
        <v>43388.459027777775</v>
      </c>
      <c r="B339" s="165" t="s">
        <v>6</v>
      </c>
      <c r="C339" s="165">
        <v>188.39</v>
      </c>
      <c r="D339" s="165">
        <v>6.52</v>
      </c>
      <c r="E339" s="165">
        <v>1184.1600000000001</v>
      </c>
      <c r="F339" s="165">
        <v>11.06</v>
      </c>
      <c r="G339" s="165">
        <v>28.71</v>
      </c>
      <c r="H339" s="165">
        <v>13.84</v>
      </c>
      <c r="I339" s="165">
        <v>0</v>
      </c>
      <c r="J339" s="165">
        <v>46.86</v>
      </c>
      <c r="K339" s="165">
        <v>36.549999999999997</v>
      </c>
      <c r="L339" s="165">
        <v>40.49</v>
      </c>
      <c r="M339" s="165">
        <v>33.33</v>
      </c>
      <c r="N339" s="165">
        <v>0</v>
      </c>
      <c r="O339" s="165">
        <v>0</v>
      </c>
      <c r="P339" s="165">
        <v>20839</v>
      </c>
      <c r="Q339" s="165">
        <v>81</v>
      </c>
      <c r="R339" s="165">
        <v>-76</v>
      </c>
      <c r="S339" s="165">
        <v>30.5</v>
      </c>
      <c r="T339" s="165">
        <v>4.1630000000000003</v>
      </c>
      <c r="U339" s="165">
        <v>-1</v>
      </c>
    </row>
    <row r="340" spans="1:21">
      <c r="A340" s="166">
        <v>43388.459027777775</v>
      </c>
      <c r="B340" s="165" t="s">
        <v>6</v>
      </c>
      <c r="C340" s="165">
        <v>188.5</v>
      </c>
      <c r="D340" s="165">
        <v>6.52</v>
      </c>
      <c r="E340" s="165">
        <v>1184.04</v>
      </c>
      <c r="F340" s="165">
        <v>8.84</v>
      </c>
      <c r="G340" s="165">
        <v>23.86</v>
      </c>
      <c r="H340" s="165">
        <v>16.98</v>
      </c>
      <c r="I340" s="165">
        <v>0</v>
      </c>
      <c r="J340" s="165">
        <v>35.47</v>
      </c>
      <c r="K340" s="165">
        <v>26.57</v>
      </c>
      <c r="L340" s="165">
        <v>21.77</v>
      </c>
      <c r="M340" s="165">
        <v>42.04</v>
      </c>
      <c r="N340" s="165">
        <v>0</v>
      </c>
      <c r="O340" s="165">
        <v>0</v>
      </c>
      <c r="P340" s="165">
        <v>20839</v>
      </c>
      <c r="Q340" s="165">
        <v>81</v>
      </c>
      <c r="R340" s="165">
        <v>-162</v>
      </c>
      <c r="S340" s="165">
        <v>30.5</v>
      </c>
      <c r="T340" s="165">
        <v>4.1630000000000003</v>
      </c>
      <c r="U340" s="165">
        <v>-1</v>
      </c>
    </row>
    <row r="341" spans="1:21">
      <c r="A341" s="166">
        <v>43388.459027777775</v>
      </c>
      <c r="B341" s="165" t="s">
        <v>6</v>
      </c>
      <c r="C341" s="165">
        <v>188.62</v>
      </c>
      <c r="D341" s="165">
        <v>6.53</v>
      </c>
      <c r="E341" s="165">
        <v>1183.7</v>
      </c>
      <c r="F341" s="165">
        <v>9.01</v>
      </c>
      <c r="G341" s="165">
        <v>23.01</v>
      </c>
      <c r="H341" s="165">
        <v>12.42</v>
      </c>
      <c r="I341" s="165">
        <v>0</v>
      </c>
      <c r="J341" s="165">
        <v>38.409999999999997</v>
      </c>
      <c r="K341" s="165">
        <v>30.2</v>
      </c>
      <c r="L341" s="165">
        <v>28.21</v>
      </c>
      <c r="M341" s="165">
        <v>29.61</v>
      </c>
      <c r="N341" s="165">
        <v>0</v>
      </c>
      <c r="O341" s="165">
        <v>0</v>
      </c>
      <c r="P341" s="165">
        <v>20839</v>
      </c>
      <c r="Q341" s="165">
        <v>81</v>
      </c>
      <c r="R341" s="165">
        <v>137</v>
      </c>
      <c r="S341" s="165">
        <v>30.5</v>
      </c>
      <c r="T341" s="165">
        <v>4.1630000000000003</v>
      </c>
      <c r="U341" s="165">
        <v>-1</v>
      </c>
    </row>
    <row r="342" spans="1:21">
      <c r="A342" s="166">
        <v>43388.459027777775</v>
      </c>
      <c r="B342" s="165" t="s">
        <v>6</v>
      </c>
      <c r="C342" s="165">
        <v>190.04</v>
      </c>
      <c r="D342" s="165">
        <v>6.57</v>
      </c>
      <c r="E342" s="165">
        <v>1181.8900000000001</v>
      </c>
      <c r="F342" s="165">
        <v>10.94</v>
      </c>
      <c r="G342" s="165">
        <v>26.48</v>
      </c>
      <c r="H342" s="165">
        <v>21.94</v>
      </c>
      <c r="I342" s="165">
        <v>0</v>
      </c>
      <c r="J342" s="165">
        <v>40.25</v>
      </c>
      <c r="K342" s="165">
        <v>32.880000000000003</v>
      </c>
      <c r="L342" s="165">
        <v>32.26</v>
      </c>
      <c r="M342" s="165">
        <v>31.94</v>
      </c>
      <c r="N342" s="165">
        <v>0</v>
      </c>
      <c r="O342" s="165">
        <v>0</v>
      </c>
      <c r="P342" s="165">
        <v>21270</v>
      </c>
      <c r="Q342" s="165">
        <v>81</v>
      </c>
      <c r="R342" s="165">
        <v>9</v>
      </c>
      <c r="S342" s="165">
        <v>30.5</v>
      </c>
      <c r="T342" s="165">
        <v>4.1630000000000003</v>
      </c>
      <c r="U342" s="165">
        <v>-1</v>
      </c>
    </row>
    <row r="343" spans="1:21">
      <c r="A343" s="166">
        <v>43388.459027777775</v>
      </c>
      <c r="B343" s="165" t="s">
        <v>6</v>
      </c>
      <c r="C343" s="165">
        <v>189.38</v>
      </c>
      <c r="D343" s="165">
        <v>6.55</v>
      </c>
      <c r="E343" s="165">
        <v>1182.6099999999999</v>
      </c>
      <c r="F343" s="165">
        <v>9.5399999999999991</v>
      </c>
      <c r="G343" s="165">
        <v>24.75</v>
      </c>
      <c r="H343" s="165">
        <v>7.74</v>
      </c>
      <c r="I343" s="165">
        <v>7.56</v>
      </c>
      <c r="J343" s="165">
        <v>39.53</v>
      </c>
      <c r="K343" s="165">
        <v>32.700000000000003</v>
      </c>
      <c r="L343" s="165">
        <v>29.94</v>
      </c>
      <c r="M343" s="165">
        <v>31.55</v>
      </c>
      <c r="N343" s="165">
        <v>0</v>
      </c>
      <c r="O343" s="165">
        <v>0</v>
      </c>
      <c r="P343" s="165">
        <v>21355</v>
      </c>
      <c r="Q343" s="165">
        <v>81</v>
      </c>
      <c r="R343" s="165">
        <v>-119</v>
      </c>
      <c r="S343" s="165">
        <v>30.5</v>
      </c>
      <c r="T343" s="165">
        <v>4.1630000000000003</v>
      </c>
      <c r="U343" s="165">
        <v>-1</v>
      </c>
    </row>
    <row r="344" spans="1:21">
      <c r="A344" s="166">
        <v>43388.459027777775</v>
      </c>
      <c r="B344" s="165" t="s">
        <v>6</v>
      </c>
      <c r="C344" s="165">
        <v>189.41</v>
      </c>
      <c r="D344" s="165">
        <v>6.55</v>
      </c>
      <c r="E344" s="165">
        <v>1182.52</v>
      </c>
      <c r="F344" s="165">
        <v>8.84</v>
      </c>
      <c r="G344" s="165">
        <v>23.12</v>
      </c>
      <c r="H344" s="165">
        <v>6.17</v>
      </c>
      <c r="I344" s="165">
        <v>0</v>
      </c>
      <c r="J344" s="165">
        <v>41.42</v>
      </c>
      <c r="K344" s="165">
        <v>35.76</v>
      </c>
      <c r="L344" s="165">
        <v>24.54</v>
      </c>
      <c r="M344" s="165">
        <v>30.91</v>
      </c>
      <c r="N344" s="165">
        <v>0</v>
      </c>
      <c r="O344" s="165">
        <v>0</v>
      </c>
      <c r="P344" s="165">
        <v>21356</v>
      </c>
      <c r="Q344" s="165">
        <v>81</v>
      </c>
      <c r="R344" s="165">
        <v>9</v>
      </c>
      <c r="S344" s="165">
        <v>30.5</v>
      </c>
      <c r="T344" s="165">
        <v>4.1630000000000003</v>
      </c>
      <c r="U344" s="165">
        <v>-1</v>
      </c>
    </row>
    <row r="345" spans="1:21">
      <c r="A345" s="166"/>
    </row>
    <row r="346" spans="1:21">
      <c r="A346" s="166"/>
    </row>
    <row r="347" spans="1:21">
      <c r="A347" s="166"/>
    </row>
    <row r="348" spans="1:21">
      <c r="A348" s="166"/>
    </row>
    <row r="349" spans="1:21">
      <c r="A349" s="166"/>
    </row>
    <row r="350" spans="1:21">
      <c r="A350" s="166"/>
    </row>
    <row r="351" spans="1:21">
      <c r="A351" s="166"/>
    </row>
    <row r="352" spans="1:21">
      <c r="A352" s="166"/>
    </row>
    <row r="353" spans="1:1">
      <c r="A353" s="166"/>
    </row>
    <row r="354" spans="1:1">
      <c r="A354" s="166"/>
    </row>
    <row r="355" spans="1:1">
      <c r="A355" s="166"/>
    </row>
    <row r="356" spans="1:1">
      <c r="A356" s="166"/>
    </row>
    <row r="357" spans="1:1">
      <c r="A357" s="166"/>
    </row>
    <row r="358" spans="1:1">
      <c r="A358" s="166"/>
    </row>
    <row r="359" spans="1:1">
      <c r="A359" s="166"/>
    </row>
    <row r="360" spans="1:1">
      <c r="A360" s="166"/>
    </row>
    <row r="361" spans="1:1">
      <c r="A361" s="166"/>
    </row>
    <row r="362" spans="1:1">
      <c r="A362" s="166"/>
    </row>
    <row r="363" spans="1:1">
      <c r="A363" s="166"/>
    </row>
    <row r="364" spans="1:1">
      <c r="A364" s="166"/>
    </row>
    <row r="365" spans="1:1">
      <c r="A365" s="166"/>
    </row>
    <row r="366" spans="1:1">
      <c r="A366" s="166"/>
    </row>
    <row r="367" spans="1:1">
      <c r="A367" s="166"/>
    </row>
    <row r="368" spans="1:1">
      <c r="A368" s="166"/>
    </row>
    <row r="369" spans="1:1">
      <c r="A369" s="166"/>
    </row>
    <row r="370" spans="1:1">
      <c r="A370" s="166"/>
    </row>
    <row r="371" spans="1:1">
      <c r="A371" s="166"/>
    </row>
    <row r="372" spans="1:1">
      <c r="A372" s="166"/>
    </row>
    <row r="373" spans="1:1">
      <c r="A373" s="166"/>
    </row>
    <row r="374" spans="1:1">
      <c r="A374" s="166"/>
    </row>
    <row r="375" spans="1:1">
      <c r="A375" s="166"/>
    </row>
    <row r="376" spans="1:1">
      <c r="A376" s="166"/>
    </row>
    <row r="377" spans="1:1">
      <c r="A377" s="166"/>
    </row>
    <row r="378" spans="1:1">
      <c r="A378" s="166"/>
    </row>
    <row r="379" spans="1:1">
      <c r="A379" s="166"/>
    </row>
    <row r="380" spans="1:1">
      <c r="A380" s="166"/>
    </row>
    <row r="381" spans="1:1">
      <c r="A381" s="166"/>
    </row>
    <row r="382" spans="1:1">
      <c r="A382" s="166"/>
    </row>
    <row r="383" spans="1:1">
      <c r="A383" s="166"/>
    </row>
    <row r="384" spans="1:1">
      <c r="A384" s="166"/>
    </row>
    <row r="385" spans="1:1">
      <c r="A385" s="166"/>
    </row>
    <row r="386" spans="1:1">
      <c r="A386" s="166"/>
    </row>
    <row r="387" spans="1:1">
      <c r="A387" s="166"/>
    </row>
    <row r="388" spans="1:1">
      <c r="A388" s="166"/>
    </row>
    <row r="389" spans="1:1">
      <c r="A389" s="166"/>
    </row>
    <row r="390" spans="1:1">
      <c r="A390" s="166"/>
    </row>
    <row r="391" spans="1:1">
      <c r="A391" s="166"/>
    </row>
    <row r="392" spans="1:1">
      <c r="A392" s="166"/>
    </row>
    <row r="393" spans="1:1">
      <c r="A393" s="166"/>
    </row>
    <row r="394" spans="1:1">
      <c r="A394" s="166"/>
    </row>
    <row r="395" spans="1:1">
      <c r="A395" s="166"/>
    </row>
    <row r="396" spans="1:1">
      <c r="A396" s="166"/>
    </row>
    <row r="397" spans="1:1">
      <c r="A397" s="166"/>
    </row>
    <row r="398" spans="1:1">
      <c r="A398" s="166"/>
    </row>
    <row r="399" spans="1:1">
      <c r="A399" s="166"/>
    </row>
    <row r="400" spans="1:1">
      <c r="A400" s="166"/>
    </row>
    <row r="401" spans="1:1">
      <c r="A401" s="166"/>
    </row>
    <row r="402" spans="1:1">
      <c r="A402" s="166"/>
    </row>
    <row r="403" spans="1:1">
      <c r="A403" s="166"/>
    </row>
    <row r="404" spans="1:1">
      <c r="A404" s="166"/>
    </row>
    <row r="405" spans="1:1">
      <c r="A405" s="166"/>
    </row>
    <row r="406" spans="1:1">
      <c r="A406" s="166"/>
    </row>
    <row r="407" spans="1:1">
      <c r="A407" s="166"/>
    </row>
    <row r="408" spans="1:1">
      <c r="A408" s="166"/>
    </row>
    <row r="409" spans="1:1">
      <c r="A409" s="166"/>
    </row>
    <row r="410" spans="1:1">
      <c r="A410" s="166"/>
    </row>
    <row r="411" spans="1:1">
      <c r="A411" s="166"/>
    </row>
    <row r="412" spans="1:1">
      <c r="A412" s="166"/>
    </row>
    <row r="413" spans="1:1">
      <c r="A413" s="166"/>
    </row>
    <row r="414" spans="1:1">
      <c r="A414" s="166"/>
    </row>
    <row r="415" spans="1:1">
      <c r="A415" s="166"/>
    </row>
    <row r="416" spans="1:1">
      <c r="A416" s="166"/>
    </row>
    <row r="417" spans="1:1">
      <c r="A417" s="166"/>
    </row>
    <row r="418" spans="1:1">
      <c r="A418" s="166"/>
    </row>
    <row r="419" spans="1:1">
      <c r="A419" s="166"/>
    </row>
    <row r="420" spans="1:1">
      <c r="A420" s="166"/>
    </row>
    <row r="421" spans="1:1">
      <c r="A421" s="166"/>
    </row>
    <row r="422" spans="1:1">
      <c r="A422" s="166"/>
    </row>
    <row r="423" spans="1:1">
      <c r="A423" s="166"/>
    </row>
    <row r="424" spans="1:1">
      <c r="A424" s="166"/>
    </row>
    <row r="425" spans="1:1">
      <c r="A425" s="166"/>
    </row>
    <row r="426" spans="1:1">
      <c r="A426" s="166"/>
    </row>
    <row r="427" spans="1:1">
      <c r="A427" s="166"/>
    </row>
    <row r="428" spans="1:1">
      <c r="A428" s="166"/>
    </row>
    <row r="429" spans="1:1">
      <c r="A429" s="166"/>
    </row>
    <row r="430" spans="1:1">
      <c r="A430" s="166"/>
    </row>
    <row r="431" spans="1:1">
      <c r="A431" s="166"/>
    </row>
    <row r="432" spans="1:1">
      <c r="A432" s="166"/>
    </row>
    <row r="433" spans="1:1">
      <c r="A433" s="166"/>
    </row>
    <row r="434" spans="1:1">
      <c r="A434" s="166"/>
    </row>
    <row r="435" spans="1:1">
      <c r="A435" s="166"/>
    </row>
    <row r="436" spans="1:1">
      <c r="A436" s="166"/>
    </row>
    <row r="437" spans="1:1">
      <c r="A437" s="166"/>
    </row>
    <row r="438" spans="1:1">
      <c r="A438" s="166"/>
    </row>
    <row r="439" spans="1:1">
      <c r="A439" s="166"/>
    </row>
    <row r="440" spans="1:1">
      <c r="A440" s="166"/>
    </row>
    <row r="441" spans="1:1">
      <c r="A441" s="166"/>
    </row>
    <row r="442" spans="1:1">
      <c r="A442" s="166"/>
    </row>
    <row r="443" spans="1:1">
      <c r="A443" s="166"/>
    </row>
    <row r="444" spans="1:1">
      <c r="A444" s="166"/>
    </row>
    <row r="445" spans="1:1">
      <c r="A445" s="166"/>
    </row>
    <row r="446" spans="1:1">
      <c r="A446" s="166"/>
    </row>
    <row r="447" spans="1:1">
      <c r="A447" s="166"/>
    </row>
    <row r="448" spans="1:1">
      <c r="A448" s="166"/>
    </row>
    <row r="449" spans="1:1">
      <c r="A449" s="166"/>
    </row>
    <row r="450" spans="1:1">
      <c r="A450" s="166"/>
    </row>
    <row r="451" spans="1:1">
      <c r="A451" s="166"/>
    </row>
    <row r="452" spans="1:1">
      <c r="A452" s="166"/>
    </row>
    <row r="453" spans="1:1">
      <c r="A453" s="166"/>
    </row>
    <row r="454" spans="1:1">
      <c r="A454" s="166"/>
    </row>
    <row r="455" spans="1:1">
      <c r="A455" s="166"/>
    </row>
    <row r="456" spans="1:1">
      <c r="A456" s="166"/>
    </row>
    <row r="457" spans="1:1">
      <c r="A457" s="166"/>
    </row>
    <row r="458" spans="1:1">
      <c r="A458" s="166"/>
    </row>
    <row r="459" spans="1:1">
      <c r="A459" s="166"/>
    </row>
    <row r="460" spans="1:1">
      <c r="A460" s="166"/>
    </row>
    <row r="461" spans="1:1">
      <c r="A461" s="166"/>
    </row>
    <row r="462" spans="1:1">
      <c r="A462" s="166"/>
    </row>
    <row r="463" spans="1:1">
      <c r="A463" s="166"/>
    </row>
    <row r="464" spans="1:1">
      <c r="A464" s="166"/>
    </row>
    <row r="465" spans="1:1">
      <c r="A465" s="166"/>
    </row>
    <row r="466" spans="1:1">
      <c r="A466" s="166"/>
    </row>
    <row r="467" spans="1:1">
      <c r="A467" s="166"/>
    </row>
    <row r="468" spans="1:1">
      <c r="A468" s="166"/>
    </row>
    <row r="469" spans="1:1">
      <c r="A469" s="166"/>
    </row>
    <row r="470" spans="1:1">
      <c r="A470" s="166"/>
    </row>
    <row r="471" spans="1:1">
      <c r="A471" s="166"/>
    </row>
    <row r="472" spans="1:1">
      <c r="A472" s="166"/>
    </row>
    <row r="473" spans="1:1">
      <c r="A473" s="166"/>
    </row>
    <row r="474" spans="1:1">
      <c r="A474" s="166"/>
    </row>
    <row r="475" spans="1:1">
      <c r="A475" s="166"/>
    </row>
    <row r="476" spans="1:1">
      <c r="A476" s="166"/>
    </row>
    <row r="477" spans="1:1">
      <c r="A477" s="166"/>
    </row>
    <row r="478" spans="1:1">
      <c r="A478" s="166"/>
    </row>
    <row r="479" spans="1:1">
      <c r="A479" s="166"/>
    </row>
    <row r="480" spans="1:1">
      <c r="A480" s="166"/>
    </row>
    <row r="481" spans="1:1">
      <c r="A481" s="166"/>
    </row>
    <row r="482" spans="1:1">
      <c r="A482" s="166"/>
    </row>
    <row r="483" spans="1:1">
      <c r="A483" s="166"/>
    </row>
    <row r="484" spans="1:1">
      <c r="A484" s="166"/>
    </row>
    <row r="485" spans="1:1">
      <c r="A485" s="166"/>
    </row>
    <row r="486" spans="1:1">
      <c r="A486" s="166"/>
    </row>
    <row r="487" spans="1:1">
      <c r="A487" s="166"/>
    </row>
    <row r="488" spans="1:1">
      <c r="A488" s="166"/>
    </row>
    <row r="489" spans="1:1">
      <c r="A489" s="166"/>
    </row>
    <row r="490" spans="1:1">
      <c r="A490" s="166"/>
    </row>
    <row r="491" spans="1:1">
      <c r="A491" s="166"/>
    </row>
    <row r="492" spans="1:1">
      <c r="A492" s="166"/>
    </row>
    <row r="493" spans="1:1">
      <c r="A493" s="166"/>
    </row>
    <row r="494" spans="1:1">
      <c r="A494" s="166"/>
    </row>
    <row r="495" spans="1:1">
      <c r="A495" s="166"/>
    </row>
    <row r="496" spans="1:1">
      <c r="A496" s="166"/>
    </row>
    <row r="497" spans="1:1">
      <c r="A497" s="166"/>
    </row>
    <row r="498" spans="1:1">
      <c r="A498" s="166"/>
    </row>
    <row r="499" spans="1:1">
      <c r="A499" s="166"/>
    </row>
    <row r="500" spans="1:1">
      <c r="A500" s="166"/>
    </row>
    <row r="501" spans="1:1">
      <c r="A501" s="166"/>
    </row>
    <row r="502" spans="1:1">
      <c r="A502" s="166"/>
    </row>
    <row r="503" spans="1:1">
      <c r="A503" s="166"/>
    </row>
    <row r="504" spans="1:1">
      <c r="A504" s="166"/>
    </row>
    <row r="505" spans="1:1">
      <c r="A505" s="166"/>
    </row>
    <row r="506" spans="1:1">
      <c r="A506" s="166"/>
    </row>
    <row r="507" spans="1:1">
      <c r="A507" s="166"/>
    </row>
    <row r="508" spans="1:1">
      <c r="A508" s="166"/>
    </row>
    <row r="509" spans="1:1">
      <c r="A509" s="166"/>
    </row>
    <row r="510" spans="1:1">
      <c r="A510" s="166"/>
    </row>
    <row r="511" spans="1:1">
      <c r="A511" s="166"/>
    </row>
    <row r="512" spans="1:1">
      <c r="A512" s="166"/>
    </row>
    <row r="513" spans="1:1">
      <c r="A513" s="166"/>
    </row>
    <row r="514" spans="1:1">
      <c r="A514" s="166"/>
    </row>
    <row r="515" spans="1:1">
      <c r="A515" s="166"/>
    </row>
    <row r="516" spans="1:1">
      <c r="A516" s="166"/>
    </row>
    <row r="517" spans="1:1">
      <c r="A517" s="166"/>
    </row>
    <row r="518" spans="1:1">
      <c r="A518" s="166"/>
    </row>
    <row r="519" spans="1:1">
      <c r="A519" s="166"/>
    </row>
    <row r="520" spans="1:1">
      <c r="A520" s="166"/>
    </row>
    <row r="521" spans="1:1">
      <c r="A521" s="166"/>
    </row>
    <row r="522" spans="1:1">
      <c r="A522" s="166"/>
    </row>
    <row r="523" spans="1:1">
      <c r="A523" s="166"/>
    </row>
    <row r="524" spans="1:1">
      <c r="A524" s="166"/>
    </row>
    <row r="525" spans="1:1">
      <c r="A525" s="166"/>
    </row>
    <row r="526" spans="1:1">
      <c r="A526" s="166"/>
    </row>
    <row r="527" spans="1:1">
      <c r="A527" s="166"/>
    </row>
    <row r="528" spans="1:1">
      <c r="A528" s="166"/>
    </row>
    <row r="529" spans="1:1">
      <c r="A529" s="166"/>
    </row>
    <row r="530" spans="1:1">
      <c r="A530" s="166"/>
    </row>
    <row r="531" spans="1:1">
      <c r="A531" s="166"/>
    </row>
    <row r="532" spans="1:1">
      <c r="A532" s="166"/>
    </row>
    <row r="533" spans="1:1">
      <c r="A533" s="166"/>
    </row>
    <row r="534" spans="1:1">
      <c r="A534" s="166"/>
    </row>
    <row r="535" spans="1:1">
      <c r="A535" s="166"/>
    </row>
    <row r="536" spans="1:1">
      <c r="A536" s="166"/>
    </row>
    <row r="537" spans="1:1">
      <c r="A537" s="166"/>
    </row>
    <row r="538" spans="1:1">
      <c r="A538" s="166"/>
    </row>
    <row r="539" spans="1:1">
      <c r="A539" s="166"/>
    </row>
    <row r="540" spans="1:1">
      <c r="A540" s="166"/>
    </row>
    <row r="541" spans="1:1">
      <c r="A541" s="166"/>
    </row>
    <row r="542" spans="1:1">
      <c r="A542" s="166"/>
    </row>
    <row r="543" spans="1:1">
      <c r="A543" s="166"/>
    </row>
    <row r="544" spans="1:1">
      <c r="A544" s="166"/>
    </row>
    <row r="545" spans="1:1">
      <c r="A545" s="166"/>
    </row>
    <row r="546" spans="1:1">
      <c r="A546" s="166"/>
    </row>
    <row r="547" spans="1:1">
      <c r="A547" s="166"/>
    </row>
    <row r="548" spans="1:1">
      <c r="A548" s="166"/>
    </row>
    <row r="549" spans="1:1">
      <c r="A549" s="166"/>
    </row>
    <row r="550" spans="1:1">
      <c r="A550" s="166"/>
    </row>
    <row r="551" spans="1:1">
      <c r="A551" s="166"/>
    </row>
    <row r="552" spans="1:1">
      <c r="A552" s="166"/>
    </row>
    <row r="553" spans="1:1">
      <c r="A553" s="166"/>
    </row>
    <row r="554" spans="1:1">
      <c r="A554" s="166"/>
    </row>
    <row r="555" spans="1:1">
      <c r="A555" s="166"/>
    </row>
    <row r="556" spans="1:1">
      <c r="A556" s="166"/>
    </row>
    <row r="557" spans="1:1">
      <c r="A557" s="166"/>
    </row>
    <row r="558" spans="1:1">
      <c r="A558" s="166"/>
    </row>
    <row r="559" spans="1:1">
      <c r="A559" s="166"/>
    </row>
    <row r="560" spans="1:1">
      <c r="A560" s="166"/>
    </row>
    <row r="561" spans="1:1">
      <c r="A561" s="166"/>
    </row>
    <row r="562" spans="1:1">
      <c r="A562" s="166"/>
    </row>
    <row r="563" spans="1:1">
      <c r="A563" s="166"/>
    </row>
    <row r="564" spans="1:1">
      <c r="A564" s="166"/>
    </row>
    <row r="565" spans="1:1">
      <c r="A565" s="166"/>
    </row>
    <row r="566" spans="1:1">
      <c r="A566" s="166"/>
    </row>
    <row r="567" spans="1:1">
      <c r="A567" s="166"/>
    </row>
    <row r="568" spans="1:1">
      <c r="A568" s="166"/>
    </row>
    <row r="569" spans="1:1">
      <c r="A569" s="166"/>
    </row>
    <row r="570" spans="1:1">
      <c r="A570" s="166"/>
    </row>
    <row r="571" spans="1:1">
      <c r="A571" s="166"/>
    </row>
    <row r="572" spans="1:1">
      <c r="A572" s="166"/>
    </row>
    <row r="573" spans="1:1">
      <c r="A573" s="166"/>
    </row>
    <row r="574" spans="1:1">
      <c r="A574" s="166"/>
    </row>
    <row r="575" spans="1:1">
      <c r="A575" s="166"/>
    </row>
    <row r="576" spans="1:1">
      <c r="A576" s="166"/>
    </row>
    <row r="577" spans="1:1">
      <c r="A577" s="166"/>
    </row>
    <row r="578" spans="1:1">
      <c r="A578" s="166"/>
    </row>
    <row r="579" spans="1:1">
      <c r="A579" s="166"/>
    </row>
    <row r="580" spans="1:1">
      <c r="A580" s="166"/>
    </row>
    <row r="581" spans="1:1">
      <c r="A581" s="166"/>
    </row>
    <row r="582" spans="1:1">
      <c r="A582" s="166"/>
    </row>
    <row r="583" spans="1:1">
      <c r="A583" s="166"/>
    </row>
    <row r="584" spans="1:1">
      <c r="A584" s="166"/>
    </row>
    <row r="585" spans="1:1">
      <c r="A585" s="166"/>
    </row>
    <row r="586" spans="1:1">
      <c r="A586" s="166"/>
    </row>
    <row r="587" spans="1:1">
      <c r="A587" s="166"/>
    </row>
    <row r="588" spans="1:1">
      <c r="A588" s="166"/>
    </row>
    <row r="589" spans="1:1">
      <c r="A589" s="166"/>
    </row>
    <row r="590" spans="1:1">
      <c r="A590" s="166"/>
    </row>
    <row r="591" spans="1:1">
      <c r="A591" s="166"/>
    </row>
    <row r="592" spans="1:1">
      <c r="A592" s="166"/>
    </row>
    <row r="593" spans="1:1">
      <c r="A593" s="166"/>
    </row>
    <row r="594" spans="1:1">
      <c r="A594" s="166"/>
    </row>
    <row r="595" spans="1:1">
      <c r="A595" s="166"/>
    </row>
    <row r="596" spans="1:1">
      <c r="A596" s="166"/>
    </row>
    <row r="597" spans="1:1">
      <c r="A597" s="166"/>
    </row>
    <row r="598" spans="1:1">
      <c r="A598" s="166"/>
    </row>
    <row r="599" spans="1:1">
      <c r="A599" s="166"/>
    </row>
    <row r="600" spans="1:1">
      <c r="A600" s="166"/>
    </row>
    <row r="601" spans="1:1">
      <c r="A601" s="166"/>
    </row>
    <row r="602" spans="1:1">
      <c r="A602" s="166"/>
    </row>
    <row r="603" spans="1:1">
      <c r="A603" s="166"/>
    </row>
    <row r="604" spans="1:1">
      <c r="A604" s="166"/>
    </row>
    <row r="605" spans="1:1">
      <c r="A605" s="166"/>
    </row>
    <row r="606" spans="1:1">
      <c r="A606" s="166"/>
    </row>
    <row r="607" spans="1:1">
      <c r="A607" s="166"/>
    </row>
    <row r="608" spans="1:1">
      <c r="A608" s="166"/>
    </row>
    <row r="609" spans="1:1">
      <c r="A609" s="166"/>
    </row>
    <row r="610" spans="1:1">
      <c r="A610" s="166"/>
    </row>
    <row r="611" spans="1:1">
      <c r="A611" s="166"/>
    </row>
    <row r="612" spans="1:1">
      <c r="A612" s="166"/>
    </row>
    <row r="613" spans="1:1">
      <c r="A613" s="166"/>
    </row>
    <row r="614" spans="1:1">
      <c r="A614" s="166"/>
    </row>
    <row r="615" spans="1:1">
      <c r="A615" s="166"/>
    </row>
    <row r="616" spans="1:1">
      <c r="A616" s="166"/>
    </row>
    <row r="617" spans="1:1">
      <c r="A617" s="166"/>
    </row>
    <row r="618" spans="1:1">
      <c r="A618" s="166"/>
    </row>
    <row r="619" spans="1:1">
      <c r="A619" s="166"/>
    </row>
    <row r="620" spans="1:1">
      <c r="A620" s="166"/>
    </row>
    <row r="621" spans="1:1">
      <c r="A621" s="166"/>
    </row>
    <row r="622" spans="1:1">
      <c r="A622" s="166"/>
    </row>
    <row r="623" spans="1:1">
      <c r="A623" s="166"/>
    </row>
    <row r="624" spans="1:1">
      <c r="A624" s="166"/>
    </row>
    <row r="625" spans="1:1">
      <c r="A625" s="166"/>
    </row>
    <row r="626" spans="1:1">
      <c r="A626" s="166"/>
    </row>
    <row r="627" spans="1:1">
      <c r="A627" s="166"/>
    </row>
    <row r="628" spans="1:1">
      <c r="A628" s="166"/>
    </row>
    <row r="629" spans="1:1">
      <c r="A629" s="166"/>
    </row>
    <row r="630" spans="1:1">
      <c r="A630" s="166"/>
    </row>
    <row r="631" spans="1:1">
      <c r="A631" s="166"/>
    </row>
    <row r="632" spans="1:1">
      <c r="A632" s="166"/>
    </row>
    <row r="633" spans="1:1">
      <c r="A633" s="166"/>
    </row>
    <row r="634" spans="1:1">
      <c r="A634" s="166"/>
    </row>
    <row r="635" spans="1:1">
      <c r="A635" s="166"/>
    </row>
    <row r="636" spans="1:1">
      <c r="A636" s="166"/>
    </row>
    <row r="637" spans="1:1">
      <c r="A637" s="166"/>
    </row>
    <row r="638" spans="1:1">
      <c r="A638" s="166"/>
    </row>
    <row r="639" spans="1:1">
      <c r="A639" s="166"/>
    </row>
    <row r="640" spans="1:1">
      <c r="A640" s="166"/>
    </row>
    <row r="641" spans="1:1">
      <c r="A641" s="166"/>
    </row>
    <row r="642" spans="1:1">
      <c r="A642" s="166"/>
    </row>
    <row r="643" spans="1:1">
      <c r="A643" s="166"/>
    </row>
    <row r="644" spans="1:1">
      <c r="A644" s="166"/>
    </row>
    <row r="645" spans="1:1">
      <c r="A645" s="166"/>
    </row>
    <row r="646" spans="1:1">
      <c r="A646" s="166"/>
    </row>
    <row r="647" spans="1:1">
      <c r="A647" s="166"/>
    </row>
    <row r="648" spans="1:1">
      <c r="A648" s="166"/>
    </row>
    <row r="649" spans="1:1">
      <c r="A649" s="166"/>
    </row>
    <row r="650" spans="1:1">
      <c r="A650" s="166"/>
    </row>
    <row r="651" spans="1:1">
      <c r="A651" s="166"/>
    </row>
    <row r="652" spans="1:1">
      <c r="A652" s="166"/>
    </row>
    <row r="653" spans="1:1">
      <c r="A653" s="166"/>
    </row>
    <row r="654" spans="1:1">
      <c r="A654" s="166"/>
    </row>
    <row r="655" spans="1:1">
      <c r="A655" s="166"/>
    </row>
    <row r="656" spans="1:1">
      <c r="A656" s="166"/>
    </row>
    <row r="657" spans="1:1">
      <c r="A657" s="166"/>
    </row>
    <row r="658" spans="1:1">
      <c r="A658" s="166"/>
    </row>
    <row r="659" spans="1:1">
      <c r="A659" s="166"/>
    </row>
    <row r="660" spans="1:1">
      <c r="A660" s="166"/>
    </row>
    <row r="661" spans="1:1">
      <c r="A661" s="166"/>
    </row>
    <row r="662" spans="1:1">
      <c r="A662" s="166"/>
    </row>
    <row r="663" spans="1:1">
      <c r="A663" s="166"/>
    </row>
    <row r="664" spans="1:1">
      <c r="A664" s="166"/>
    </row>
    <row r="665" spans="1:1">
      <c r="A665" s="166"/>
    </row>
    <row r="666" spans="1:1">
      <c r="A666" s="166"/>
    </row>
    <row r="667" spans="1:1">
      <c r="A667" s="166"/>
    </row>
    <row r="668" spans="1:1">
      <c r="A668" s="166"/>
    </row>
    <row r="669" spans="1:1">
      <c r="A669" s="166"/>
    </row>
    <row r="670" spans="1:1">
      <c r="A670" s="166"/>
    </row>
    <row r="671" spans="1:1">
      <c r="A671" s="166"/>
    </row>
    <row r="672" spans="1:1">
      <c r="A672" s="166"/>
    </row>
    <row r="673" spans="1:1">
      <c r="A673" s="166"/>
    </row>
    <row r="674" spans="1:1">
      <c r="A674" s="166"/>
    </row>
    <row r="675" spans="1:1">
      <c r="A675" s="166"/>
    </row>
    <row r="676" spans="1:1">
      <c r="A676" s="166"/>
    </row>
    <row r="677" spans="1:1">
      <c r="A677" s="166"/>
    </row>
    <row r="678" spans="1:1">
      <c r="A678" s="166"/>
    </row>
    <row r="679" spans="1:1">
      <c r="A679" s="166"/>
    </row>
    <row r="680" spans="1:1">
      <c r="A680" s="166"/>
    </row>
    <row r="681" spans="1:1">
      <c r="A681" s="166"/>
    </row>
    <row r="682" spans="1:1">
      <c r="A682" s="166"/>
    </row>
    <row r="683" spans="1:1">
      <c r="A683" s="166"/>
    </row>
    <row r="684" spans="1:1">
      <c r="A684" s="166"/>
    </row>
    <row r="685" spans="1:1">
      <c r="A685" s="166"/>
    </row>
    <row r="686" spans="1:1">
      <c r="A686" s="166"/>
    </row>
    <row r="687" spans="1:1">
      <c r="A687" s="166"/>
    </row>
    <row r="688" spans="1:1">
      <c r="A688" s="166"/>
    </row>
    <row r="689" spans="1:1">
      <c r="A689" s="166"/>
    </row>
    <row r="690" spans="1:1">
      <c r="A690" s="166"/>
    </row>
    <row r="691" spans="1:1">
      <c r="A691" s="166"/>
    </row>
    <row r="692" spans="1:1">
      <c r="A692" s="166"/>
    </row>
    <row r="693" spans="1:1">
      <c r="A693" s="166"/>
    </row>
    <row r="694" spans="1:1">
      <c r="A694" s="166"/>
    </row>
    <row r="695" spans="1:1">
      <c r="A695" s="166"/>
    </row>
    <row r="696" spans="1:1">
      <c r="A696" s="166"/>
    </row>
    <row r="697" spans="1:1">
      <c r="A697" s="166"/>
    </row>
    <row r="698" spans="1:1">
      <c r="A698" s="166"/>
    </row>
    <row r="699" spans="1:1">
      <c r="A699" s="166"/>
    </row>
    <row r="700" spans="1:1">
      <c r="A700" s="166"/>
    </row>
    <row r="701" spans="1:1">
      <c r="A701" s="166"/>
    </row>
  </sheetData>
  <phoneticPr fontId="3"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U464"/>
  <sheetViews>
    <sheetView topLeftCell="A2" workbookViewId="0">
      <selection activeCell="F464" sqref="F10:F464"/>
    </sheetView>
  </sheetViews>
  <sheetFormatPr defaultRowHeight="14.25"/>
  <cols>
    <col min="1" max="1" width="22.375" style="165" customWidth="1"/>
    <col min="2" max="5" width="9" style="165"/>
    <col min="6" max="6" width="13.875" style="165" customWidth="1"/>
    <col min="7" max="16384" width="9" style="165"/>
  </cols>
  <sheetData>
    <row r="1" spans="1:21">
      <c r="A1" s="165" t="s">
        <v>255</v>
      </c>
      <c r="B1" s="165" t="s">
        <v>256</v>
      </c>
    </row>
    <row r="2" spans="1:21">
      <c r="A2" s="165" t="s">
        <v>257</v>
      </c>
      <c r="B2" s="165" t="s">
        <v>258</v>
      </c>
    </row>
    <row r="3" spans="1:21">
      <c r="A3" s="165" t="s">
        <v>259</v>
      </c>
      <c r="B3" s="165">
        <v>22210</v>
      </c>
    </row>
    <row r="4" spans="1:21">
      <c r="A4" s="165" t="s">
        <v>260</v>
      </c>
      <c r="B4" s="165" t="s">
        <v>261</v>
      </c>
    </row>
    <row r="5" spans="1:21">
      <c r="A5" s="165" t="s">
        <v>262</v>
      </c>
      <c r="B5" s="165" t="s">
        <v>263</v>
      </c>
    </row>
    <row r="6" spans="1:21">
      <c r="A6" s="165" t="s">
        <v>264</v>
      </c>
      <c r="B6" s="165" t="s">
        <v>265</v>
      </c>
    </row>
    <row r="7" spans="1:21">
      <c r="A7" s="165" t="s">
        <v>266</v>
      </c>
      <c r="B7" s="165" t="s">
        <v>267</v>
      </c>
    </row>
    <row r="8" spans="1:21">
      <c r="A8" s="165" t="s">
        <v>268</v>
      </c>
      <c r="B8" s="165">
        <v>10363</v>
      </c>
    </row>
    <row r="9" spans="1:21">
      <c r="A9" s="165" t="s">
        <v>269</v>
      </c>
      <c r="B9" s="165" t="s">
        <v>270</v>
      </c>
      <c r="C9" s="165" t="s">
        <v>271</v>
      </c>
      <c r="D9" s="165" t="s">
        <v>272</v>
      </c>
      <c r="E9" s="165" t="s">
        <v>273</v>
      </c>
      <c r="F9" s="165" t="s">
        <v>274</v>
      </c>
      <c r="G9" s="165" t="s">
        <v>275</v>
      </c>
      <c r="H9" s="165" t="s">
        <v>276</v>
      </c>
      <c r="I9" s="165" t="s">
        <v>277</v>
      </c>
      <c r="J9" s="165" t="s">
        <v>278</v>
      </c>
      <c r="K9" s="165" t="s">
        <v>279</v>
      </c>
      <c r="L9" s="165" t="s">
        <v>280</v>
      </c>
      <c r="M9" s="165" t="s">
        <v>281</v>
      </c>
      <c r="N9" s="165" t="s">
        <v>282</v>
      </c>
      <c r="O9" s="165" t="s">
        <v>283</v>
      </c>
      <c r="P9" s="165" t="s">
        <v>284</v>
      </c>
      <c r="Q9" s="165" t="s">
        <v>285</v>
      </c>
      <c r="R9" s="165" t="s">
        <v>286</v>
      </c>
      <c r="S9" s="165" t="s">
        <v>287</v>
      </c>
      <c r="T9" s="165" t="s">
        <v>288</v>
      </c>
      <c r="U9" s="165" t="s">
        <v>289</v>
      </c>
    </row>
    <row r="10" spans="1:21">
      <c r="A10" s="166">
        <v>43388.403182870374</v>
      </c>
      <c r="B10" s="165" t="s">
        <v>6</v>
      </c>
      <c r="C10" s="165">
        <v>134.54</v>
      </c>
      <c r="D10" s="165">
        <v>4.6500000000000004</v>
      </c>
      <c r="E10" s="165">
        <v>1083.42</v>
      </c>
      <c r="F10" s="165">
        <v>9.16</v>
      </c>
      <c r="G10" s="165">
        <v>28.6</v>
      </c>
      <c r="H10" s="165">
        <v>20.51</v>
      </c>
      <c r="I10" s="165">
        <v>0</v>
      </c>
      <c r="J10" s="165">
        <v>42.31</v>
      </c>
      <c r="K10" s="165">
        <v>52.15</v>
      </c>
      <c r="L10" s="165">
        <v>24.68</v>
      </c>
      <c r="M10" s="165">
        <v>27.67</v>
      </c>
      <c r="N10" s="165">
        <v>0</v>
      </c>
      <c r="O10" s="165">
        <v>0</v>
      </c>
      <c r="P10" s="165">
        <v>3855</v>
      </c>
      <c r="Q10" s="165">
        <v>86</v>
      </c>
      <c r="R10" s="165">
        <v>395</v>
      </c>
      <c r="S10" s="165">
        <v>25.5</v>
      </c>
      <c r="T10" s="165">
        <v>4.0229999999999997</v>
      </c>
      <c r="U10" s="165">
        <v>-1</v>
      </c>
    </row>
    <row r="11" spans="1:21">
      <c r="A11" s="166">
        <v>43388.40320601852</v>
      </c>
      <c r="B11" s="165" t="s">
        <v>6</v>
      </c>
      <c r="C11" s="165">
        <v>134.97</v>
      </c>
      <c r="D11" s="165">
        <v>4.67</v>
      </c>
      <c r="E11" s="165">
        <v>1083.27</v>
      </c>
      <c r="F11" s="165">
        <v>10</v>
      </c>
      <c r="G11" s="165">
        <v>32.1</v>
      </c>
      <c r="H11" s="165">
        <v>12.1</v>
      </c>
      <c r="I11" s="165">
        <v>7.01</v>
      </c>
      <c r="J11" s="165">
        <v>40</v>
      </c>
      <c r="K11" s="165">
        <v>51.83</v>
      </c>
      <c r="L11" s="165">
        <v>36.14</v>
      </c>
      <c r="M11" s="165">
        <v>40.24</v>
      </c>
      <c r="N11" s="165">
        <v>0</v>
      </c>
      <c r="O11" s="165">
        <v>0</v>
      </c>
      <c r="P11" s="165">
        <v>4180</v>
      </c>
      <c r="Q11" s="165">
        <v>86</v>
      </c>
      <c r="R11" s="165">
        <v>395</v>
      </c>
      <c r="S11" s="165">
        <v>25.5</v>
      </c>
      <c r="T11" s="165">
        <v>4.0229999999999997</v>
      </c>
      <c r="U11" s="165">
        <v>-1</v>
      </c>
    </row>
    <row r="12" spans="1:21">
      <c r="A12" s="166">
        <v>43388.403217592589</v>
      </c>
      <c r="B12" s="165" t="s">
        <v>6</v>
      </c>
      <c r="C12" s="165">
        <v>135.05000000000001</v>
      </c>
      <c r="D12" s="165">
        <v>4.67</v>
      </c>
      <c r="E12" s="165">
        <v>1083.03</v>
      </c>
      <c r="F12" s="165">
        <v>8.15</v>
      </c>
      <c r="G12" s="165">
        <v>27.62</v>
      </c>
      <c r="H12" s="165">
        <v>18.18</v>
      </c>
      <c r="I12" s="165">
        <v>0</v>
      </c>
      <c r="J12" s="165">
        <v>37.340000000000003</v>
      </c>
      <c r="K12" s="165">
        <v>42.93</v>
      </c>
      <c r="L12" s="165">
        <v>33.54</v>
      </c>
      <c r="M12" s="165">
        <v>29.81</v>
      </c>
      <c r="N12" s="165">
        <v>0</v>
      </c>
      <c r="O12" s="165">
        <v>0</v>
      </c>
      <c r="P12" s="165">
        <v>4181</v>
      </c>
      <c r="Q12" s="165">
        <v>86</v>
      </c>
      <c r="R12" s="165">
        <v>438</v>
      </c>
      <c r="S12" s="165">
        <v>25.5</v>
      </c>
      <c r="T12" s="165">
        <v>4.0229999999999997</v>
      </c>
      <c r="U12" s="165">
        <v>-1</v>
      </c>
    </row>
    <row r="13" spans="1:21">
      <c r="A13" s="166">
        <v>43388.403240740743</v>
      </c>
      <c r="B13" s="165" t="s">
        <v>6</v>
      </c>
      <c r="C13" s="165">
        <v>131.11000000000001</v>
      </c>
      <c r="D13" s="165">
        <v>4.54</v>
      </c>
      <c r="E13" s="165">
        <v>1094.27</v>
      </c>
      <c r="F13" s="165">
        <v>8.06</v>
      </c>
      <c r="G13" s="165">
        <v>27.65</v>
      </c>
      <c r="H13" s="165">
        <v>26.88</v>
      </c>
      <c r="I13" s="165">
        <v>5.19</v>
      </c>
      <c r="J13" s="165">
        <v>32.520000000000003</v>
      </c>
      <c r="K13" s="165">
        <v>41.58</v>
      </c>
      <c r="L13" s="165">
        <v>27.85</v>
      </c>
      <c r="M13" s="165">
        <v>28.39</v>
      </c>
      <c r="N13" s="165">
        <v>0</v>
      </c>
      <c r="O13" s="165">
        <v>0</v>
      </c>
      <c r="P13" s="165">
        <v>4181</v>
      </c>
      <c r="Q13" s="165">
        <v>86</v>
      </c>
      <c r="R13" s="165" t="s">
        <v>6</v>
      </c>
      <c r="S13" s="165">
        <v>25.5</v>
      </c>
      <c r="T13" s="165">
        <v>4.0229999999999997</v>
      </c>
      <c r="U13" s="165">
        <v>-1</v>
      </c>
    </row>
    <row r="14" spans="1:21">
      <c r="A14" s="166">
        <v>43388.403252314813</v>
      </c>
      <c r="B14" s="165" t="s">
        <v>6</v>
      </c>
      <c r="C14" s="165">
        <v>133.49</v>
      </c>
      <c r="D14" s="165">
        <v>4.62</v>
      </c>
      <c r="E14" s="165">
        <v>1092.5999999999999</v>
      </c>
      <c r="F14" s="165">
        <v>10.97</v>
      </c>
      <c r="G14" s="165">
        <v>33.5</v>
      </c>
      <c r="H14" s="165">
        <v>13.92</v>
      </c>
      <c r="I14" s="165">
        <v>0</v>
      </c>
      <c r="J14" s="165">
        <v>46.43</v>
      </c>
      <c r="K14" s="165">
        <v>53.33</v>
      </c>
      <c r="L14" s="165">
        <v>39.39</v>
      </c>
      <c r="M14" s="165">
        <v>42.2</v>
      </c>
      <c r="N14" s="165">
        <v>0</v>
      </c>
      <c r="O14" s="165">
        <v>0</v>
      </c>
      <c r="P14" s="165">
        <v>4579</v>
      </c>
      <c r="Q14" s="165">
        <v>86</v>
      </c>
      <c r="R14" s="165">
        <v>395</v>
      </c>
      <c r="S14" s="165">
        <v>25.5</v>
      </c>
      <c r="T14" s="165">
        <v>4.0229999999999997</v>
      </c>
      <c r="U14" s="165">
        <v>-1</v>
      </c>
    </row>
    <row r="15" spans="1:21">
      <c r="A15" s="166">
        <v>43388.403275462966</v>
      </c>
      <c r="B15" s="165" t="s">
        <v>6</v>
      </c>
      <c r="C15" s="165">
        <v>133.78</v>
      </c>
      <c r="D15" s="165">
        <v>4.63</v>
      </c>
      <c r="E15" s="165">
        <v>1091.96</v>
      </c>
      <c r="F15" s="165">
        <v>9.08</v>
      </c>
      <c r="G15" s="165">
        <v>31.42</v>
      </c>
      <c r="H15" s="165">
        <v>19.21</v>
      </c>
      <c r="I15" s="165">
        <v>0</v>
      </c>
      <c r="J15" s="165">
        <v>43.12</v>
      </c>
      <c r="K15" s="165">
        <v>51.65</v>
      </c>
      <c r="L15" s="165">
        <v>37.89</v>
      </c>
      <c r="M15" s="165">
        <v>31.58</v>
      </c>
      <c r="N15" s="165">
        <v>0</v>
      </c>
      <c r="O15" s="165">
        <v>0</v>
      </c>
      <c r="P15" s="165">
        <v>4579</v>
      </c>
      <c r="Q15" s="165">
        <v>86</v>
      </c>
      <c r="R15" s="165" t="s">
        <v>6</v>
      </c>
      <c r="S15" s="165">
        <v>25.5</v>
      </c>
      <c r="T15" s="165">
        <v>4.0229999999999997</v>
      </c>
      <c r="U15" s="165">
        <v>-1</v>
      </c>
    </row>
    <row r="16" spans="1:21">
      <c r="A16" s="166">
        <v>43388.403287037036</v>
      </c>
      <c r="B16" s="165" t="s">
        <v>6</v>
      </c>
      <c r="C16" s="165">
        <v>133.94</v>
      </c>
      <c r="D16" s="165">
        <v>4.63</v>
      </c>
      <c r="E16" s="165">
        <v>1091.21</v>
      </c>
      <c r="F16" s="165">
        <v>8.5299999999999994</v>
      </c>
      <c r="G16" s="165">
        <v>31.68</v>
      </c>
      <c r="H16" s="165">
        <v>18.59</v>
      </c>
      <c r="I16" s="165">
        <v>0</v>
      </c>
      <c r="J16" s="165">
        <v>41.1</v>
      </c>
      <c r="K16" s="165">
        <v>50.54</v>
      </c>
      <c r="L16" s="165">
        <v>37.97</v>
      </c>
      <c r="M16" s="165">
        <v>38.04</v>
      </c>
      <c r="N16" s="165">
        <v>0</v>
      </c>
      <c r="O16" s="165">
        <v>0</v>
      </c>
      <c r="P16" s="165">
        <v>4580</v>
      </c>
      <c r="Q16" s="165">
        <v>86</v>
      </c>
      <c r="R16" s="165">
        <v>352</v>
      </c>
      <c r="S16" s="165">
        <v>25.5</v>
      </c>
      <c r="T16" s="165">
        <v>4.0229999999999997</v>
      </c>
      <c r="U16" s="165">
        <v>-1</v>
      </c>
    </row>
    <row r="17" spans="1:21">
      <c r="A17" s="166">
        <v>43388.403310185182</v>
      </c>
      <c r="B17" s="165" t="s">
        <v>6</v>
      </c>
      <c r="C17" s="165">
        <v>134.34</v>
      </c>
      <c r="D17" s="165">
        <v>4.6500000000000004</v>
      </c>
      <c r="E17" s="165">
        <v>1089.05</v>
      </c>
      <c r="F17" s="165">
        <v>11.21</v>
      </c>
      <c r="G17" s="165">
        <v>32.61</v>
      </c>
      <c r="H17" s="165">
        <v>19.350000000000001</v>
      </c>
      <c r="I17" s="165">
        <v>0</v>
      </c>
      <c r="J17" s="165">
        <v>42.24</v>
      </c>
      <c r="K17" s="165">
        <v>50</v>
      </c>
      <c r="L17" s="165">
        <v>40.49</v>
      </c>
      <c r="M17" s="165">
        <v>39.86</v>
      </c>
      <c r="N17" s="165">
        <v>0</v>
      </c>
      <c r="O17" s="165">
        <v>0</v>
      </c>
      <c r="P17" s="165">
        <v>4964</v>
      </c>
      <c r="Q17" s="165">
        <v>86</v>
      </c>
      <c r="R17" s="165">
        <v>309</v>
      </c>
      <c r="S17" s="165">
        <v>25.5</v>
      </c>
      <c r="T17" s="165">
        <v>4.0229999999999997</v>
      </c>
      <c r="U17" s="165">
        <v>-1</v>
      </c>
    </row>
    <row r="18" spans="1:21">
      <c r="A18" s="166">
        <v>43388.403333333335</v>
      </c>
      <c r="B18" s="165" t="s">
        <v>6</v>
      </c>
      <c r="C18" s="165">
        <v>134.37</v>
      </c>
      <c r="D18" s="165">
        <v>4.6500000000000004</v>
      </c>
      <c r="E18" s="165">
        <v>1111.1400000000001</v>
      </c>
      <c r="F18" s="165">
        <v>8.2200000000000006</v>
      </c>
      <c r="G18" s="165">
        <v>35.409999999999997</v>
      </c>
      <c r="H18" s="165">
        <v>36.54</v>
      </c>
      <c r="I18" s="165">
        <v>18.350000000000001</v>
      </c>
      <c r="J18" s="165">
        <v>41.83</v>
      </c>
      <c r="K18" s="165">
        <v>44.19</v>
      </c>
      <c r="L18" s="165">
        <v>32.47</v>
      </c>
      <c r="M18" s="165">
        <v>38.46</v>
      </c>
      <c r="N18" s="165">
        <v>0</v>
      </c>
      <c r="O18" s="165">
        <v>0</v>
      </c>
      <c r="P18" s="165">
        <v>4965</v>
      </c>
      <c r="Q18" s="165">
        <v>86</v>
      </c>
      <c r="R18" s="165">
        <v>438</v>
      </c>
      <c r="S18" s="165">
        <v>25.5</v>
      </c>
      <c r="T18" s="165">
        <v>4.0229999999999997</v>
      </c>
      <c r="U18" s="165">
        <v>-1</v>
      </c>
    </row>
    <row r="19" spans="1:21">
      <c r="A19" s="166">
        <v>43388.403344907405</v>
      </c>
      <c r="B19" s="165" t="s">
        <v>6</v>
      </c>
      <c r="C19" s="165">
        <v>134.4</v>
      </c>
      <c r="D19" s="165">
        <v>4.6500000000000004</v>
      </c>
      <c r="E19" s="165">
        <v>1107.95</v>
      </c>
      <c r="F19" s="165">
        <v>7.92</v>
      </c>
      <c r="G19" s="165">
        <v>39.4</v>
      </c>
      <c r="H19" s="165">
        <v>19.87</v>
      </c>
      <c r="I19" s="165">
        <v>2.6</v>
      </c>
      <c r="J19" s="165">
        <v>50</v>
      </c>
      <c r="K19" s="165">
        <v>59.02</v>
      </c>
      <c r="L19" s="165">
        <v>52.12</v>
      </c>
      <c r="M19" s="165">
        <v>47.2</v>
      </c>
      <c r="N19" s="165">
        <v>0</v>
      </c>
      <c r="O19" s="165">
        <v>0</v>
      </c>
      <c r="P19" s="165">
        <v>4989</v>
      </c>
      <c r="Q19" s="165">
        <v>86</v>
      </c>
      <c r="R19" s="165">
        <v>395</v>
      </c>
      <c r="S19" s="165">
        <v>26</v>
      </c>
      <c r="T19" s="165">
        <v>4.0229999999999997</v>
      </c>
      <c r="U19" s="165">
        <v>-1</v>
      </c>
    </row>
    <row r="20" spans="1:21">
      <c r="A20" s="166">
        <v>43388.403368055559</v>
      </c>
      <c r="B20" s="165" t="s">
        <v>6</v>
      </c>
      <c r="C20" s="165">
        <v>133.63999999999999</v>
      </c>
      <c r="D20" s="165">
        <v>4.62</v>
      </c>
      <c r="E20" s="165">
        <v>1108.56</v>
      </c>
      <c r="F20" s="165">
        <v>10.47</v>
      </c>
      <c r="G20" s="165">
        <v>33.130000000000003</v>
      </c>
      <c r="H20" s="165">
        <v>18.059999999999999</v>
      </c>
      <c r="I20" s="165">
        <v>0</v>
      </c>
      <c r="J20" s="165">
        <v>44.97</v>
      </c>
      <c r="K20" s="165">
        <v>49.74</v>
      </c>
      <c r="L20" s="165">
        <v>39.880000000000003</v>
      </c>
      <c r="M20" s="165">
        <v>41.18</v>
      </c>
      <c r="N20" s="165">
        <v>0</v>
      </c>
      <c r="O20" s="165">
        <v>0</v>
      </c>
      <c r="P20" s="165">
        <v>5337</v>
      </c>
      <c r="Q20" s="165">
        <v>86</v>
      </c>
      <c r="R20" s="165" t="s">
        <v>6</v>
      </c>
      <c r="S20" s="165">
        <v>26</v>
      </c>
      <c r="T20" s="165">
        <v>4.0229999999999997</v>
      </c>
      <c r="U20" s="165">
        <v>-1</v>
      </c>
    </row>
    <row r="21" spans="1:21">
      <c r="A21" s="166">
        <v>43388.403379629628</v>
      </c>
      <c r="B21" s="165" t="s">
        <v>6</v>
      </c>
      <c r="C21" s="165">
        <v>133.75</v>
      </c>
      <c r="D21" s="165">
        <v>4.63</v>
      </c>
      <c r="E21" s="165">
        <v>1110.96</v>
      </c>
      <c r="F21" s="165">
        <v>8.3000000000000007</v>
      </c>
      <c r="G21" s="165">
        <v>28.64</v>
      </c>
      <c r="H21" s="165">
        <v>17.95</v>
      </c>
      <c r="I21" s="165">
        <v>0</v>
      </c>
      <c r="J21" s="165">
        <v>37.42</v>
      </c>
      <c r="K21" s="165">
        <v>45.77</v>
      </c>
      <c r="L21" s="165">
        <v>29.38</v>
      </c>
      <c r="M21" s="165">
        <v>36.71</v>
      </c>
      <c r="N21" s="165">
        <v>0</v>
      </c>
      <c r="O21" s="165">
        <v>0</v>
      </c>
      <c r="P21" s="165">
        <v>5337</v>
      </c>
      <c r="Q21" s="165">
        <v>86</v>
      </c>
      <c r="R21" s="165">
        <v>481</v>
      </c>
      <c r="S21" s="165">
        <v>26</v>
      </c>
      <c r="T21" s="165">
        <v>4.0229999999999997</v>
      </c>
      <c r="U21" s="165">
        <v>-1</v>
      </c>
    </row>
    <row r="22" spans="1:21">
      <c r="A22" s="166">
        <v>43388.403402777774</v>
      </c>
      <c r="B22" s="165" t="s">
        <v>6</v>
      </c>
      <c r="C22" s="165">
        <v>133.83000000000001</v>
      </c>
      <c r="D22" s="165">
        <v>4.63</v>
      </c>
      <c r="E22" s="165">
        <v>1110.55</v>
      </c>
      <c r="F22" s="165">
        <v>8.44</v>
      </c>
      <c r="G22" s="165">
        <v>28.99</v>
      </c>
      <c r="H22" s="165">
        <v>17.420000000000002</v>
      </c>
      <c r="I22" s="165">
        <v>0</v>
      </c>
      <c r="J22" s="165">
        <v>39.75</v>
      </c>
      <c r="K22" s="165">
        <v>46.81</v>
      </c>
      <c r="L22" s="165">
        <v>32.729999999999997</v>
      </c>
      <c r="M22" s="165">
        <v>33.119999999999997</v>
      </c>
      <c r="N22" s="165">
        <v>0</v>
      </c>
      <c r="O22" s="165">
        <v>0</v>
      </c>
      <c r="P22" s="165">
        <v>5337</v>
      </c>
      <c r="Q22" s="165">
        <v>86</v>
      </c>
      <c r="R22" s="165">
        <v>481</v>
      </c>
      <c r="S22" s="165">
        <v>26</v>
      </c>
      <c r="T22" s="165">
        <v>4.0229999999999997</v>
      </c>
      <c r="U22" s="165">
        <v>-1</v>
      </c>
    </row>
    <row r="23" spans="1:21">
      <c r="A23" s="166">
        <v>43388.403414351851</v>
      </c>
      <c r="B23" s="165" t="s">
        <v>6</v>
      </c>
      <c r="C23" s="165">
        <v>135.36000000000001</v>
      </c>
      <c r="D23" s="165">
        <v>4.68</v>
      </c>
      <c r="E23" s="165">
        <v>1109.07</v>
      </c>
      <c r="F23" s="165">
        <v>10.74</v>
      </c>
      <c r="G23" s="165">
        <v>32.020000000000003</v>
      </c>
      <c r="H23" s="165">
        <v>28.38</v>
      </c>
      <c r="I23" s="165">
        <v>14.77</v>
      </c>
      <c r="J23" s="165">
        <v>37.340000000000003</v>
      </c>
      <c r="K23" s="165">
        <v>46.93</v>
      </c>
      <c r="L23" s="165">
        <v>30.26</v>
      </c>
      <c r="M23" s="165">
        <v>31.17</v>
      </c>
      <c r="N23" s="165">
        <v>0</v>
      </c>
      <c r="O23" s="165">
        <v>0</v>
      </c>
      <c r="P23" s="165">
        <v>5716</v>
      </c>
      <c r="Q23" s="165">
        <v>86</v>
      </c>
      <c r="R23" s="165">
        <v>438</v>
      </c>
      <c r="S23" s="165">
        <v>26</v>
      </c>
      <c r="T23" s="165">
        <v>4.0549999999999997</v>
      </c>
      <c r="U23" s="165">
        <v>-1</v>
      </c>
    </row>
    <row r="24" spans="1:21">
      <c r="A24" s="166">
        <v>43388.403437499997</v>
      </c>
      <c r="B24" s="165" t="s">
        <v>6</v>
      </c>
      <c r="C24" s="165">
        <v>135.38999999999999</v>
      </c>
      <c r="D24" s="165">
        <v>4.68</v>
      </c>
      <c r="E24" s="165">
        <v>1108.44</v>
      </c>
      <c r="F24" s="165">
        <v>8.3800000000000008</v>
      </c>
      <c r="G24" s="165">
        <v>27.75</v>
      </c>
      <c r="H24" s="165">
        <v>17.2</v>
      </c>
      <c r="I24" s="165">
        <v>0</v>
      </c>
      <c r="J24" s="165">
        <v>37.42</v>
      </c>
      <c r="K24" s="165">
        <v>43.01</v>
      </c>
      <c r="L24" s="165">
        <v>34.94</v>
      </c>
      <c r="M24" s="165">
        <v>30.43</v>
      </c>
      <c r="N24" s="165">
        <v>0</v>
      </c>
      <c r="O24" s="165">
        <v>0</v>
      </c>
      <c r="P24" s="165">
        <v>5716</v>
      </c>
      <c r="Q24" s="165">
        <v>86</v>
      </c>
      <c r="R24" s="165">
        <v>438</v>
      </c>
      <c r="S24" s="165">
        <v>26</v>
      </c>
      <c r="T24" s="165">
        <v>4.0549999999999997</v>
      </c>
      <c r="U24" s="165">
        <v>-1</v>
      </c>
    </row>
    <row r="25" spans="1:21">
      <c r="A25" s="166">
        <v>43388.403449074074</v>
      </c>
      <c r="B25" s="165" t="s">
        <v>6</v>
      </c>
      <c r="C25" s="165">
        <v>135.43</v>
      </c>
      <c r="D25" s="165">
        <v>4.6900000000000004</v>
      </c>
      <c r="E25" s="165">
        <v>1110.26</v>
      </c>
      <c r="F25" s="165">
        <v>8.25</v>
      </c>
      <c r="G25" s="165">
        <v>29.33</v>
      </c>
      <c r="H25" s="165">
        <v>17.760000000000002</v>
      </c>
      <c r="I25" s="165">
        <v>0</v>
      </c>
      <c r="J25" s="165">
        <v>41.1</v>
      </c>
      <c r="K25" s="165">
        <v>49.48</v>
      </c>
      <c r="L25" s="165">
        <v>26.42</v>
      </c>
      <c r="M25" s="165">
        <v>35.619999999999997</v>
      </c>
      <c r="N25" s="165">
        <v>0</v>
      </c>
      <c r="O25" s="165">
        <v>0</v>
      </c>
      <c r="P25" s="165">
        <v>5716</v>
      </c>
      <c r="Q25" s="165">
        <v>86</v>
      </c>
      <c r="R25" s="165" t="s">
        <v>6</v>
      </c>
      <c r="S25" s="165">
        <v>26</v>
      </c>
      <c r="T25" s="165">
        <v>4.0549999999999997</v>
      </c>
      <c r="U25" s="165">
        <v>-1</v>
      </c>
    </row>
    <row r="26" spans="1:21">
      <c r="A26" s="166">
        <v>43388.40347222222</v>
      </c>
      <c r="B26" s="165" t="s">
        <v>6</v>
      </c>
      <c r="C26" s="165">
        <v>135.91999999999999</v>
      </c>
      <c r="D26" s="165">
        <v>4.7</v>
      </c>
      <c r="E26" s="165">
        <v>1109.3599999999999</v>
      </c>
      <c r="F26" s="165">
        <v>10.8</v>
      </c>
      <c r="G26" s="165">
        <v>35.19</v>
      </c>
      <c r="H26" s="165">
        <v>20</v>
      </c>
      <c r="I26" s="165">
        <v>0</v>
      </c>
      <c r="J26" s="165">
        <v>43.21</v>
      </c>
      <c r="K26" s="165">
        <v>52.13</v>
      </c>
      <c r="L26" s="165">
        <v>45.96</v>
      </c>
      <c r="M26" s="165">
        <v>45.7</v>
      </c>
      <c r="N26" s="165">
        <v>0</v>
      </c>
      <c r="O26" s="165">
        <v>0</v>
      </c>
      <c r="P26" s="165">
        <v>6054</v>
      </c>
      <c r="Q26" s="165">
        <v>86</v>
      </c>
      <c r="R26" s="165">
        <v>395</v>
      </c>
      <c r="S26" s="165">
        <v>26</v>
      </c>
      <c r="T26" s="165">
        <v>4.0549999999999997</v>
      </c>
      <c r="U26" s="165">
        <v>-1</v>
      </c>
    </row>
    <row r="27" spans="1:21">
      <c r="A27" s="166">
        <v>43388.403495370374</v>
      </c>
      <c r="B27" s="165" t="s">
        <v>6</v>
      </c>
      <c r="C27" s="165">
        <v>133.58000000000001</v>
      </c>
      <c r="D27" s="165">
        <v>4.62</v>
      </c>
      <c r="E27" s="165">
        <v>1108.96</v>
      </c>
      <c r="F27" s="165">
        <v>8.31</v>
      </c>
      <c r="G27" s="165">
        <v>29.99</v>
      </c>
      <c r="H27" s="165">
        <v>19.350000000000001</v>
      </c>
      <c r="I27" s="165">
        <v>0</v>
      </c>
      <c r="J27" s="165">
        <v>40.49</v>
      </c>
      <c r="K27" s="165">
        <v>49.49</v>
      </c>
      <c r="L27" s="165">
        <v>32.69</v>
      </c>
      <c r="M27" s="165">
        <v>32.08</v>
      </c>
      <c r="N27" s="165">
        <v>0</v>
      </c>
      <c r="O27" s="165">
        <v>0</v>
      </c>
      <c r="P27" s="165">
        <v>6054</v>
      </c>
      <c r="Q27" s="165">
        <v>86</v>
      </c>
      <c r="R27" s="165" t="s">
        <v>6</v>
      </c>
      <c r="S27" s="165">
        <v>26</v>
      </c>
      <c r="T27" s="165">
        <v>4.0549999999999997</v>
      </c>
      <c r="U27" s="165">
        <v>-1</v>
      </c>
    </row>
    <row r="28" spans="1:21">
      <c r="A28" s="166">
        <v>43388.403506944444</v>
      </c>
      <c r="B28" s="165" t="s">
        <v>6</v>
      </c>
      <c r="C28" s="165">
        <v>133.66999999999999</v>
      </c>
      <c r="D28" s="165">
        <v>4.62</v>
      </c>
      <c r="E28" s="165">
        <v>1108.51</v>
      </c>
      <c r="F28" s="165">
        <v>8.2799999999999994</v>
      </c>
      <c r="G28" s="165">
        <v>27.4</v>
      </c>
      <c r="H28" s="165">
        <v>16.77</v>
      </c>
      <c r="I28" s="165">
        <v>5.13</v>
      </c>
      <c r="J28" s="165">
        <v>34.159999999999997</v>
      </c>
      <c r="K28" s="165">
        <v>50</v>
      </c>
      <c r="L28" s="165">
        <v>30.06</v>
      </c>
      <c r="M28" s="165">
        <v>22.52</v>
      </c>
      <c r="N28" s="165">
        <v>0</v>
      </c>
      <c r="O28" s="165">
        <v>0</v>
      </c>
      <c r="P28" s="165">
        <v>6054</v>
      </c>
      <c r="Q28" s="165">
        <v>86</v>
      </c>
      <c r="R28" s="165">
        <v>352</v>
      </c>
      <c r="S28" s="165">
        <v>26</v>
      </c>
      <c r="T28" s="165">
        <v>4.0549999999999997</v>
      </c>
      <c r="U28" s="165">
        <v>-1</v>
      </c>
    </row>
    <row r="29" spans="1:21">
      <c r="A29" s="166">
        <v>43388.40353009259</v>
      </c>
      <c r="B29" s="165" t="s">
        <v>6</v>
      </c>
      <c r="C29" s="165">
        <v>134.09</v>
      </c>
      <c r="D29" s="165">
        <v>4.6399999999999997</v>
      </c>
      <c r="E29" s="165">
        <v>1107.06</v>
      </c>
      <c r="F29" s="165">
        <v>8.6999999999999993</v>
      </c>
      <c r="G29" s="165">
        <v>29.51</v>
      </c>
      <c r="H29" s="165">
        <v>18</v>
      </c>
      <c r="I29" s="165">
        <v>16.670000000000002</v>
      </c>
      <c r="J29" s="165">
        <v>38.06</v>
      </c>
      <c r="K29" s="165">
        <v>45.45</v>
      </c>
      <c r="L29" s="165">
        <v>31.82</v>
      </c>
      <c r="M29" s="165">
        <v>22.6</v>
      </c>
      <c r="N29" s="165">
        <v>0</v>
      </c>
      <c r="O29" s="165">
        <v>0</v>
      </c>
      <c r="P29" s="165">
        <v>6084</v>
      </c>
      <c r="Q29" s="165">
        <v>86</v>
      </c>
      <c r="R29" s="165" t="s">
        <v>6</v>
      </c>
      <c r="S29" s="165">
        <v>26</v>
      </c>
      <c r="T29" s="165">
        <v>4.0549999999999997</v>
      </c>
      <c r="U29" s="165">
        <v>-1</v>
      </c>
    </row>
    <row r="30" spans="1:21">
      <c r="A30" s="166">
        <v>43388.403541666667</v>
      </c>
      <c r="B30" s="165" t="s">
        <v>6</v>
      </c>
      <c r="C30" s="165">
        <v>135.52000000000001</v>
      </c>
      <c r="D30" s="165">
        <v>4.6900000000000004</v>
      </c>
      <c r="E30" s="165">
        <v>1107.1600000000001</v>
      </c>
      <c r="F30" s="165">
        <v>9.9700000000000006</v>
      </c>
      <c r="G30" s="165">
        <v>31.23</v>
      </c>
      <c r="H30" s="165">
        <v>18.59</v>
      </c>
      <c r="I30" s="165">
        <v>1.92</v>
      </c>
      <c r="J30" s="165">
        <v>40</v>
      </c>
      <c r="K30" s="165">
        <v>50.25</v>
      </c>
      <c r="L30" s="165">
        <v>36.479999999999997</v>
      </c>
      <c r="M30" s="165">
        <v>34.81</v>
      </c>
      <c r="N30" s="165">
        <v>0</v>
      </c>
      <c r="O30" s="165">
        <v>0</v>
      </c>
      <c r="P30" s="165">
        <v>6318</v>
      </c>
      <c r="Q30" s="165">
        <v>86</v>
      </c>
      <c r="R30" s="165">
        <v>395</v>
      </c>
      <c r="S30" s="165">
        <v>26</v>
      </c>
      <c r="T30" s="165">
        <v>4.0549999999999997</v>
      </c>
      <c r="U30" s="165">
        <v>-1</v>
      </c>
    </row>
    <row r="31" spans="1:21">
      <c r="A31" s="166">
        <v>43388.403564814813</v>
      </c>
      <c r="B31" s="165" t="s">
        <v>6</v>
      </c>
      <c r="C31" s="165">
        <v>135.79</v>
      </c>
      <c r="D31" s="165">
        <v>4.7</v>
      </c>
      <c r="E31" s="165">
        <v>1108</v>
      </c>
      <c r="F31" s="165">
        <v>8.41</v>
      </c>
      <c r="G31" s="165">
        <v>30.19</v>
      </c>
      <c r="H31" s="165">
        <v>17.95</v>
      </c>
      <c r="I31" s="165">
        <v>0</v>
      </c>
      <c r="J31" s="165">
        <v>42.31</v>
      </c>
      <c r="K31" s="165">
        <v>45.41</v>
      </c>
      <c r="L31" s="165">
        <v>39.020000000000003</v>
      </c>
      <c r="M31" s="165">
        <v>32.28</v>
      </c>
      <c r="N31" s="165">
        <v>0</v>
      </c>
      <c r="O31" s="165">
        <v>0</v>
      </c>
      <c r="P31" s="165">
        <v>6318</v>
      </c>
      <c r="Q31" s="165">
        <v>86</v>
      </c>
      <c r="R31" s="165" t="s">
        <v>6</v>
      </c>
      <c r="S31" s="165">
        <v>26</v>
      </c>
      <c r="T31" s="165">
        <v>4.0549999999999997</v>
      </c>
      <c r="U31" s="165">
        <v>-1</v>
      </c>
    </row>
    <row r="32" spans="1:21">
      <c r="A32" s="166">
        <v>43388.40357638889</v>
      </c>
      <c r="B32" s="165" t="s">
        <v>6</v>
      </c>
      <c r="C32" s="165">
        <v>135.34</v>
      </c>
      <c r="D32" s="165">
        <v>4.68</v>
      </c>
      <c r="E32" s="165">
        <v>1107.55</v>
      </c>
      <c r="F32" s="165">
        <v>8.9600000000000009</v>
      </c>
      <c r="G32" s="165">
        <v>30.9</v>
      </c>
      <c r="H32" s="165">
        <v>23.53</v>
      </c>
      <c r="I32" s="165">
        <v>0</v>
      </c>
      <c r="J32" s="165">
        <v>40.79</v>
      </c>
      <c r="K32" s="165">
        <v>45.99</v>
      </c>
      <c r="L32" s="165">
        <v>37.42</v>
      </c>
      <c r="M32" s="165">
        <v>33.950000000000003</v>
      </c>
      <c r="N32" s="165">
        <v>0</v>
      </c>
      <c r="O32" s="165">
        <v>0</v>
      </c>
      <c r="P32" s="165">
        <v>6319</v>
      </c>
      <c r="Q32" s="165">
        <v>86</v>
      </c>
      <c r="R32" s="165">
        <v>352</v>
      </c>
      <c r="S32" s="165">
        <v>26</v>
      </c>
      <c r="T32" s="165">
        <v>4.0549999999999997</v>
      </c>
      <c r="U32" s="165">
        <v>-1</v>
      </c>
    </row>
    <row r="33" spans="1:21">
      <c r="A33" s="166">
        <v>43388.403599537036</v>
      </c>
      <c r="B33" s="165" t="s">
        <v>6</v>
      </c>
      <c r="C33" s="165">
        <v>135.77000000000001</v>
      </c>
      <c r="D33" s="165">
        <v>4.7</v>
      </c>
      <c r="E33" s="165">
        <v>1109.54</v>
      </c>
      <c r="F33" s="165">
        <v>10.25</v>
      </c>
      <c r="G33" s="165">
        <v>31.66</v>
      </c>
      <c r="H33" s="165">
        <v>16.77</v>
      </c>
      <c r="I33" s="165">
        <v>4.4000000000000004</v>
      </c>
      <c r="J33" s="165">
        <v>40.619999999999997</v>
      </c>
      <c r="K33" s="165">
        <v>46.19</v>
      </c>
      <c r="L33" s="165">
        <v>41.72</v>
      </c>
      <c r="M33" s="165">
        <v>36.020000000000003</v>
      </c>
      <c r="N33" s="165">
        <v>0</v>
      </c>
      <c r="O33" s="165">
        <v>0</v>
      </c>
      <c r="P33" s="165">
        <v>6636</v>
      </c>
      <c r="Q33" s="165">
        <v>86</v>
      </c>
      <c r="R33" s="165">
        <v>395</v>
      </c>
      <c r="S33" s="165">
        <v>26</v>
      </c>
      <c r="T33" s="165">
        <v>4.0549999999999997</v>
      </c>
      <c r="U33" s="165">
        <v>-1</v>
      </c>
    </row>
    <row r="34" spans="1:21">
      <c r="A34" s="166">
        <v>43388.403611111113</v>
      </c>
      <c r="B34" s="165" t="s">
        <v>6</v>
      </c>
      <c r="C34" s="165">
        <v>135.81</v>
      </c>
      <c r="D34" s="165">
        <v>4.7</v>
      </c>
      <c r="E34" s="165">
        <v>1109.4000000000001</v>
      </c>
      <c r="F34" s="165">
        <v>8.32</v>
      </c>
      <c r="G34" s="165">
        <v>27.16</v>
      </c>
      <c r="H34" s="165">
        <v>21.02</v>
      </c>
      <c r="I34" s="165">
        <v>14.29</v>
      </c>
      <c r="J34" s="165">
        <v>35.4</v>
      </c>
      <c r="K34" s="165">
        <v>43.72</v>
      </c>
      <c r="L34" s="165">
        <v>24.38</v>
      </c>
      <c r="M34" s="165">
        <v>20.55</v>
      </c>
      <c r="N34" s="165">
        <v>0</v>
      </c>
      <c r="O34" s="165">
        <v>0</v>
      </c>
      <c r="P34" s="165">
        <v>6636</v>
      </c>
      <c r="Q34" s="165">
        <v>86</v>
      </c>
      <c r="R34" s="165" t="s">
        <v>6</v>
      </c>
      <c r="S34" s="165">
        <v>26</v>
      </c>
      <c r="T34" s="165">
        <v>4.0549999999999997</v>
      </c>
      <c r="U34" s="165">
        <v>-1</v>
      </c>
    </row>
    <row r="35" spans="1:21">
      <c r="A35" s="166">
        <v>43388.403634259259</v>
      </c>
      <c r="B35" s="165" t="s">
        <v>6</v>
      </c>
      <c r="C35" s="165">
        <v>134.1</v>
      </c>
      <c r="D35" s="165">
        <v>4.6399999999999997</v>
      </c>
      <c r="E35" s="165">
        <v>1117.27</v>
      </c>
      <c r="F35" s="165">
        <v>8.39</v>
      </c>
      <c r="G35" s="165">
        <v>29.32</v>
      </c>
      <c r="H35" s="165">
        <v>16.03</v>
      </c>
      <c r="I35" s="165">
        <v>0</v>
      </c>
      <c r="J35" s="165">
        <v>40.380000000000003</v>
      </c>
      <c r="K35" s="165">
        <v>52.26</v>
      </c>
      <c r="L35" s="165">
        <v>29.63</v>
      </c>
      <c r="M35" s="165">
        <v>31.45</v>
      </c>
      <c r="N35" s="165">
        <v>0</v>
      </c>
      <c r="O35" s="165">
        <v>0</v>
      </c>
      <c r="P35" s="165">
        <v>6637</v>
      </c>
      <c r="Q35" s="165">
        <v>86</v>
      </c>
      <c r="R35" s="165">
        <v>352</v>
      </c>
      <c r="S35" s="165">
        <v>26</v>
      </c>
      <c r="T35" s="165">
        <v>4.0549999999999997</v>
      </c>
      <c r="U35" s="165">
        <v>-1</v>
      </c>
    </row>
    <row r="36" spans="1:21">
      <c r="A36" s="166">
        <v>43388.403645833336</v>
      </c>
      <c r="B36" s="165" t="s">
        <v>6</v>
      </c>
      <c r="C36" s="165">
        <v>137.71</v>
      </c>
      <c r="D36" s="165">
        <v>4.76</v>
      </c>
      <c r="E36" s="165">
        <v>1113.32</v>
      </c>
      <c r="F36" s="165">
        <v>12.45</v>
      </c>
      <c r="G36" s="165">
        <v>33.79</v>
      </c>
      <c r="H36" s="165">
        <v>24</v>
      </c>
      <c r="I36" s="165">
        <v>0</v>
      </c>
      <c r="J36" s="165">
        <v>45.7</v>
      </c>
      <c r="K36" s="165">
        <v>52.13</v>
      </c>
      <c r="L36" s="165">
        <v>37.97</v>
      </c>
      <c r="M36" s="165">
        <v>38.46</v>
      </c>
      <c r="N36" s="165">
        <v>0</v>
      </c>
      <c r="O36" s="165">
        <v>0</v>
      </c>
      <c r="P36" s="165">
        <v>7312</v>
      </c>
      <c r="Q36" s="165">
        <v>86</v>
      </c>
      <c r="R36" s="165">
        <v>438</v>
      </c>
      <c r="S36" s="165">
        <v>26</v>
      </c>
      <c r="T36" s="165">
        <v>4.0549999999999997</v>
      </c>
      <c r="U36" s="165">
        <v>-1</v>
      </c>
    </row>
    <row r="37" spans="1:21">
      <c r="A37" s="166">
        <v>43388.403668981482</v>
      </c>
      <c r="B37" s="165" t="s">
        <v>6</v>
      </c>
      <c r="C37" s="165">
        <v>137.33000000000001</v>
      </c>
      <c r="D37" s="165">
        <v>4.75</v>
      </c>
      <c r="E37" s="165">
        <v>1112.71</v>
      </c>
      <c r="F37" s="165">
        <v>8.93</v>
      </c>
      <c r="G37" s="165">
        <v>28.85</v>
      </c>
      <c r="H37" s="165">
        <v>17.309999999999999</v>
      </c>
      <c r="I37" s="165">
        <v>1.28</v>
      </c>
      <c r="J37" s="165">
        <v>37.18</v>
      </c>
      <c r="K37" s="165">
        <v>48.15</v>
      </c>
      <c r="L37" s="165">
        <v>31.88</v>
      </c>
      <c r="M37" s="165">
        <v>33.119999999999997</v>
      </c>
      <c r="N37" s="165">
        <v>0</v>
      </c>
      <c r="O37" s="165">
        <v>0</v>
      </c>
      <c r="P37" s="165">
        <v>7312</v>
      </c>
      <c r="Q37" s="165">
        <v>86</v>
      </c>
      <c r="R37" s="165" t="s">
        <v>6</v>
      </c>
      <c r="S37" s="165">
        <v>26</v>
      </c>
      <c r="T37" s="165">
        <v>4.0549999999999997</v>
      </c>
      <c r="U37" s="165">
        <v>-1</v>
      </c>
    </row>
    <row r="38" spans="1:21">
      <c r="A38" s="166">
        <v>43388.403692129628</v>
      </c>
      <c r="B38" s="165" t="s">
        <v>6</v>
      </c>
      <c r="C38" s="165">
        <v>137.35</v>
      </c>
      <c r="D38" s="165">
        <v>4.75</v>
      </c>
      <c r="E38" s="165">
        <v>1113.5899999999999</v>
      </c>
      <c r="F38" s="165">
        <v>8.48</v>
      </c>
      <c r="G38" s="165">
        <v>27.2</v>
      </c>
      <c r="H38" s="165">
        <v>18.059999999999999</v>
      </c>
      <c r="I38" s="165">
        <v>0</v>
      </c>
      <c r="J38" s="165">
        <v>34.39</v>
      </c>
      <c r="K38" s="165">
        <v>44.97</v>
      </c>
      <c r="L38" s="165">
        <v>30.77</v>
      </c>
      <c r="M38" s="165">
        <v>30.97</v>
      </c>
      <c r="N38" s="165">
        <v>0</v>
      </c>
      <c r="O38" s="165">
        <v>0</v>
      </c>
      <c r="P38" s="165">
        <v>7313</v>
      </c>
      <c r="Q38" s="165">
        <v>86</v>
      </c>
      <c r="R38" s="165">
        <v>481</v>
      </c>
      <c r="S38" s="165">
        <v>26</v>
      </c>
      <c r="T38" s="165">
        <v>4.0549999999999997</v>
      </c>
      <c r="U38" s="165">
        <v>-1</v>
      </c>
    </row>
    <row r="39" spans="1:21">
      <c r="A39" s="166">
        <v>43388.403703703705</v>
      </c>
      <c r="B39" s="165" t="s">
        <v>6</v>
      </c>
      <c r="C39" s="165">
        <v>133</v>
      </c>
      <c r="D39" s="165">
        <v>4.5999999999999996</v>
      </c>
      <c r="E39" s="165">
        <v>1117.82</v>
      </c>
      <c r="F39" s="165">
        <v>10.38</v>
      </c>
      <c r="G39" s="165">
        <v>31.45</v>
      </c>
      <c r="H39" s="165">
        <v>21.62</v>
      </c>
      <c r="I39" s="165">
        <v>16.670000000000002</v>
      </c>
      <c r="J39" s="165">
        <v>38.31</v>
      </c>
      <c r="K39" s="165">
        <v>47.51</v>
      </c>
      <c r="L39" s="165">
        <v>34.78</v>
      </c>
      <c r="M39" s="165">
        <v>26.62</v>
      </c>
      <c r="N39" s="165">
        <v>0</v>
      </c>
      <c r="O39" s="165">
        <v>0</v>
      </c>
      <c r="P39" s="165">
        <v>7686</v>
      </c>
      <c r="Q39" s="165">
        <v>86</v>
      </c>
      <c r="R39" s="165">
        <v>395</v>
      </c>
      <c r="S39" s="165">
        <v>26</v>
      </c>
      <c r="T39" s="165">
        <v>4.0549999999999997</v>
      </c>
      <c r="U39" s="165">
        <v>-1</v>
      </c>
    </row>
    <row r="40" spans="1:21">
      <c r="A40" s="166">
        <v>43388.403726851851</v>
      </c>
      <c r="B40" s="165" t="s">
        <v>6</v>
      </c>
      <c r="C40" s="165">
        <v>132.26</v>
      </c>
      <c r="D40" s="165">
        <v>4.58</v>
      </c>
      <c r="E40" s="165">
        <v>1119.77</v>
      </c>
      <c r="F40" s="165">
        <v>8.36</v>
      </c>
      <c r="G40" s="165">
        <v>28.38</v>
      </c>
      <c r="H40" s="165">
        <v>15.58</v>
      </c>
      <c r="I40" s="165">
        <v>0</v>
      </c>
      <c r="J40" s="165">
        <v>42.31</v>
      </c>
      <c r="K40" s="165">
        <v>44.92</v>
      </c>
      <c r="L40" s="165">
        <v>28.75</v>
      </c>
      <c r="M40" s="165">
        <v>35.26</v>
      </c>
      <c r="N40" s="165">
        <v>0</v>
      </c>
      <c r="O40" s="165">
        <v>0</v>
      </c>
      <c r="P40" s="165">
        <v>7686</v>
      </c>
      <c r="Q40" s="165">
        <v>86</v>
      </c>
      <c r="R40" s="165">
        <v>352</v>
      </c>
      <c r="S40" s="165">
        <v>26</v>
      </c>
      <c r="T40" s="165">
        <v>4.0549999999999997</v>
      </c>
      <c r="U40" s="165">
        <v>-1</v>
      </c>
    </row>
    <row r="41" spans="1:21">
      <c r="A41" s="166">
        <v>43388.403738425928</v>
      </c>
      <c r="B41" s="165" t="s">
        <v>6</v>
      </c>
      <c r="C41" s="165">
        <v>130.26</v>
      </c>
      <c r="D41" s="165">
        <v>4.51</v>
      </c>
      <c r="E41" s="165">
        <v>1140.5</v>
      </c>
      <c r="F41" s="165">
        <v>8.2899999999999991</v>
      </c>
      <c r="G41" s="165">
        <v>30.19</v>
      </c>
      <c r="H41" s="165">
        <v>15.03</v>
      </c>
      <c r="I41" s="165">
        <v>6.49</v>
      </c>
      <c r="J41" s="165">
        <v>36.130000000000003</v>
      </c>
      <c r="K41" s="165">
        <v>46.39</v>
      </c>
      <c r="L41" s="165">
        <v>31.06</v>
      </c>
      <c r="M41" s="165">
        <v>41.25</v>
      </c>
      <c r="N41" s="165">
        <v>0</v>
      </c>
      <c r="O41" s="165">
        <v>0</v>
      </c>
      <c r="P41" s="165">
        <v>7686</v>
      </c>
      <c r="Q41" s="165">
        <v>86</v>
      </c>
      <c r="R41" s="165">
        <v>481</v>
      </c>
      <c r="S41" s="165">
        <v>26</v>
      </c>
      <c r="T41" s="165">
        <v>4.0549999999999997</v>
      </c>
      <c r="U41" s="165">
        <v>-1</v>
      </c>
    </row>
    <row r="42" spans="1:21">
      <c r="A42" s="166">
        <v>43388.403761574074</v>
      </c>
      <c r="B42" s="165" t="s">
        <v>6</v>
      </c>
      <c r="C42" s="165">
        <v>131.79</v>
      </c>
      <c r="D42" s="165">
        <v>4.5599999999999996</v>
      </c>
      <c r="E42" s="165">
        <v>1139.9100000000001</v>
      </c>
      <c r="F42" s="165">
        <v>11.3</v>
      </c>
      <c r="G42" s="165">
        <v>31.47</v>
      </c>
      <c r="H42" s="165">
        <v>17.829999999999998</v>
      </c>
      <c r="I42" s="165">
        <v>0</v>
      </c>
      <c r="J42" s="165">
        <v>44.94</v>
      </c>
      <c r="K42" s="165">
        <v>53.16</v>
      </c>
      <c r="L42" s="165">
        <v>35.799999999999997</v>
      </c>
      <c r="M42" s="165">
        <v>32.28</v>
      </c>
      <c r="N42" s="165">
        <v>0</v>
      </c>
      <c r="O42" s="165">
        <v>0</v>
      </c>
      <c r="P42" s="165">
        <v>8110</v>
      </c>
      <c r="Q42" s="165">
        <v>86</v>
      </c>
      <c r="R42" s="165">
        <v>352</v>
      </c>
      <c r="S42" s="165">
        <v>26</v>
      </c>
      <c r="T42" s="165">
        <v>4.0549999999999997</v>
      </c>
      <c r="U42" s="165">
        <v>-1</v>
      </c>
    </row>
    <row r="43" spans="1:21">
      <c r="A43" s="166">
        <v>43388.403773148151</v>
      </c>
      <c r="B43" s="165" t="s">
        <v>6</v>
      </c>
      <c r="C43" s="165">
        <v>131.9</v>
      </c>
      <c r="D43" s="165">
        <v>4.5599999999999996</v>
      </c>
      <c r="E43" s="165">
        <v>1139.46</v>
      </c>
      <c r="F43" s="165">
        <v>8.33</v>
      </c>
      <c r="G43" s="165">
        <v>30.08</v>
      </c>
      <c r="H43" s="165">
        <v>18.18</v>
      </c>
      <c r="I43" s="165">
        <v>1.31</v>
      </c>
      <c r="J43" s="165">
        <v>46.75</v>
      </c>
      <c r="K43" s="165">
        <v>49.48</v>
      </c>
      <c r="L43" s="165">
        <v>28.3</v>
      </c>
      <c r="M43" s="165">
        <v>29.94</v>
      </c>
      <c r="N43" s="165">
        <v>0</v>
      </c>
      <c r="O43" s="165">
        <v>0</v>
      </c>
      <c r="P43" s="165">
        <v>8111</v>
      </c>
      <c r="Q43" s="165">
        <v>86</v>
      </c>
      <c r="R43" s="165">
        <v>395</v>
      </c>
      <c r="S43" s="165">
        <v>26</v>
      </c>
      <c r="T43" s="165">
        <v>4.0549999999999997</v>
      </c>
      <c r="U43" s="165">
        <v>-1</v>
      </c>
    </row>
    <row r="44" spans="1:21">
      <c r="A44" s="166">
        <v>43388.403796296298</v>
      </c>
      <c r="B44" s="165" t="s">
        <v>6</v>
      </c>
      <c r="C44" s="165">
        <v>132</v>
      </c>
      <c r="D44" s="165">
        <v>4.57</v>
      </c>
      <c r="E44" s="165">
        <v>1142.8699999999999</v>
      </c>
      <c r="F44" s="165">
        <v>7.9</v>
      </c>
      <c r="G44" s="165">
        <v>26.87</v>
      </c>
      <c r="H44" s="165">
        <v>27.39</v>
      </c>
      <c r="I44" s="165">
        <v>7.05</v>
      </c>
      <c r="J44" s="165">
        <v>34.97</v>
      </c>
      <c r="K44" s="165">
        <v>41.3</v>
      </c>
      <c r="L44" s="165">
        <v>25.95</v>
      </c>
      <c r="M44" s="165">
        <v>21.66</v>
      </c>
      <c r="N44" s="165">
        <v>0</v>
      </c>
      <c r="O44" s="165">
        <v>0</v>
      </c>
      <c r="P44" s="165">
        <v>8111</v>
      </c>
      <c r="Q44" s="165">
        <v>86</v>
      </c>
      <c r="R44" s="165">
        <v>438</v>
      </c>
      <c r="S44" s="165">
        <v>26</v>
      </c>
      <c r="T44" s="165">
        <v>4.0549999999999997</v>
      </c>
      <c r="U44" s="165">
        <v>-1</v>
      </c>
    </row>
    <row r="45" spans="1:21">
      <c r="A45" s="166">
        <v>43388.403807870367</v>
      </c>
      <c r="B45" s="165" t="s">
        <v>6</v>
      </c>
      <c r="C45" s="165">
        <v>131.9</v>
      </c>
      <c r="D45" s="165">
        <v>4.5599999999999996</v>
      </c>
      <c r="E45" s="165">
        <v>1142.53</v>
      </c>
      <c r="F45" s="165">
        <v>9.25</v>
      </c>
      <c r="G45" s="165">
        <v>30.42</v>
      </c>
      <c r="H45" s="165">
        <v>17.11</v>
      </c>
      <c r="I45" s="165">
        <v>2.6</v>
      </c>
      <c r="J45" s="165">
        <v>41.51</v>
      </c>
      <c r="K45" s="165">
        <v>51.08</v>
      </c>
      <c r="L45" s="165">
        <v>36.36</v>
      </c>
      <c r="M45" s="165">
        <v>28.66</v>
      </c>
      <c r="N45" s="165">
        <v>0</v>
      </c>
      <c r="O45" s="165">
        <v>0</v>
      </c>
      <c r="P45" s="165">
        <v>8128</v>
      </c>
      <c r="Q45" s="165">
        <v>86</v>
      </c>
      <c r="R45" s="165">
        <v>395</v>
      </c>
      <c r="S45" s="165">
        <v>26</v>
      </c>
      <c r="T45" s="165">
        <v>4.0549999999999997</v>
      </c>
      <c r="U45" s="165">
        <v>-1</v>
      </c>
    </row>
    <row r="46" spans="1:21">
      <c r="A46" s="166">
        <v>43388.403831018521</v>
      </c>
      <c r="B46" s="165" t="s">
        <v>6</v>
      </c>
      <c r="C46" s="165">
        <v>131.94</v>
      </c>
      <c r="D46" s="165">
        <v>4.5599999999999996</v>
      </c>
      <c r="E46" s="165">
        <v>1142.42</v>
      </c>
      <c r="F46" s="165">
        <v>10.46</v>
      </c>
      <c r="G46" s="165">
        <v>31.08</v>
      </c>
      <c r="H46" s="165">
        <v>17.5</v>
      </c>
      <c r="I46" s="165">
        <v>0</v>
      </c>
      <c r="J46" s="165">
        <v>38.79</v>
      </c>
      <c r="K46" s="165">
        <v>54.64</v>
      </c>
      <c r="L46" s="165">
        <v>34.97</v>
      </c>
      <c r="M46" s="165">
        <v>35.4</v>
      </c>
      <c r="N46" s="165">
        <v>0</v>
      </c>
      <c r="O46" s="165">
        <v>0</v>
      </c>
      <c r="P46" s="165">
        <v>8495</v>
      </c>
      <c r="Q46" s="165">
        <v>86</v>
      </c>
      <c r="R46" s="165">
        <v>266</v>
      </c>
      <c r="S46" s="165">
        <v>26</v>
      </c>
      <c r="T46" s="165">
        <v>4.0549999999999997</v>
      </c>
      <c r="U46" s="165">
        <v>-1</v>
      </c>
    </row>
    <row r="47" spans="1:21">
      <c r="A47" s="166">
        <v>43388.403854166667</v>
      </c>
      <c r="B47" s="165" t="s">
        <v>6</v>
      </c>
      <c r="C47" s="165">
        <v>131.97</v>
      </c>
      <c r="D47" s="165">
        <v>4.57</v>
      </c>
      <c r="E47" s="165">
        <v>1142.21</v>
      </c>
      <c r="F47" s="165">
        <v>8.33</v>
      </c>
      <c r="G47" s="165">
        <v>29.22</v>
      </c>
      <c r="H47" s="165">
        <v>16.88</v>
      </c>
      <c r="I47" s="165">
        <v>1.31</v>
      </c>
      <c r="J47" s="165">
        <v>43.21</v>
      </c>
      <c r="K47" s="165">
        <v>48.68</v>
      </c>
      <c r="L47" s="165">
        <v>26.8</v>
      </c>
      <c r="M47" s="165">
        <v>32.92</v>
      </c>
      <c r="N47" s="165">
        <v>0</v>
      </c>
      <c r="O47" s="165">
        <v>0</v>
      </c>
      <c r="P47" s="165">
        <v>8495</v>
      </c>
      <c r="Q47" s="165">
        <v>86</v>
      </c>
      <c r="R47" s="165">
        <v>352</v>
      </c>
      <c r="S47" s="165">
        <v>26</v>
      </c>
      <c r="T47" s="165">
        <v>4.0549999999999997</v>
      </c>
      <c r="U47" s="165">
        <v>-1</v>
      </c>
    </row>
    <row r="48" spans="1:21">
      <c r="A48" s="166">
        <v>43388.403865740744</v>
      </c>
      <c r="B48" s="165" t="s">
        <v>6</v>
      </c>
      <c r="C48" s="165">
        <v>132.05000000000001</v>
      </c>
      <c r="D48" s="165">
        <v>4.57</v>
      </c>
      <c r="E48" s="165">
        <v>1142.44</v>
      </c>
      <c r="F48" s="165">
        <v>8.17</v>
      </c>
      <c r="G48" s="165">
        <v>30.34</v>
      </c>
      <c r="H48" s="165">
        <v>16.23</v>
      </c>
      <c r="I48" s="165">
        <v>0</v>
      </c>
      <c r="J48" s="165">
        <v>41.92</v>
      </c>
      <c r="K48" s="165">
        <v>50.76</v>
      </c>
      <c r="L48" s="165">
        <v>32.299999999999997</v>
      </c>
      <c r="M48" s="165">
        <v>34.18</v>
      </c>
      <c r="N48" s="165">
        <v>0</v>
      </c>
      <c r="O48" s="165">
        <v>0</v>
      </c>
      <c r="P48" s="165">
        <v>8495</v>
      </c>
      <c r="Q48" s="165">
        <v>86</v>
      </c>
      <c r="R48" s="165">
        <v>352</v>
      </c>
      <c r="S48" s="165">
        <v>26</v>
      </c>
      <c r="T48" s="165">
        <v>4.0549999999999997</v>
      </c>
      <c r="U48" s="165">
        <v>-1</v>
      </c>
    </row>
    <row r="49" spans="1:21">
      <c r="A49" s="166">
        <v>43388.40388888889</v>
      </c>
      <c r="B49" s="165" t="s">
        <v>6</v>
      </c>
      <c r="C49" s="165">
        <v>131.62</v>
      </c>
      <c r="D49" s="165">
        <v>4.55</v>
      </c>
      <c r="E49" s="165">
        <v>1141.98</v>
      </c>
      <c r="F49" s="165">
        <v>10.51</v>
      </c>
      <c r="G49" s="165">
        <v>31.94</v>
      </c>
      <c r="H49" s="165">
        <v>19.75</v>
      </c>
      <c r="I49" s="165">
        <v>15.48</v>
      </c>
      <c r="J49" s="165">
        <v>40.119999999999997</v>
      </c>
      <c r="K49" s="165">
        <v>42.54</v>
      </c>
      <c r="L49" s="165">
        <v>35</v>
      </c>
      <c r="M49" s="165">
        <v>36.25</v>
      </c>
      <c r="N49" s="165">
        <v>0</v>
      </c>
      <c r="O49" s="165">
        <v>0</v>
      </c>
      <c r="P49" s="165">
        <v>9008</v>
      </c>
      <c r="Q49" s="165">
        <v>86</v>
      </c>
      <c r="R49" s="165">
        <v>395</v>
      </c>
      <c r="S49" s="165">
        <v>26</v>
      </c>
      <c r="T49" s="165">
        <v>4.0549999999999997</v>
      </c>
      <c r="U49" s="165">
        <v>-1</v>
      </c>
    </row>
    <row r="50" spans="1:21">
      <c r="A50" s="166">
        <v>43388.403900462959</v>
      </c>
      <c r="B50" s="165" t="s">
        <v>6</v>
      </c>
      <c r="C50" s="165">
        <v>131.69999999999999</v>
      </c>
      <c r="D50" s="165">
        <v>4.5599999999999996</v>
      </c>
      <c r="E50" s="165">
        <v>1140.97</v>
      </c>
      <c r="F50" s="165">
        <v>8.26</v>
      </c>
      <c r="G50" s="165">
        <v>27.76</v>
      </c>
      <c r="H50" s="165">
        <v>16.989999999999998</v>
      </c>
      <c r="I50" s="165">
        <v>0</v>
      </c>
      <c r="J50" s="165">
        <v>39.020000000000003</v>
      </c>
      <c r="K50" s="165">
        <v>47.62</v>
      </c>
      <c r="L50" s="165">
        <v>28.21</v>
      </c>
      <c r="M50" s="165">
        <v>29.41</v>
      </c>
      <c r="N50" s="165">
        <v>0</v>
      </c>
      <c r="O50" s="165">
        <v>0</v>
      </c>
      <c r="P50" s="165">
        <v>9008</v>
      </c>
      <c r="Q50" s="165">
        <v>86</v>
      </c>
      <c r="R50" s="165">
        <v>481</v>
      </c>
      <c r="S50" s="165">
        <v>26</v>
      </c>
      <c r="T50" s="165">
        <v>4.0549999999999997</v>
      </c>
      <c r="U50" s="165">
        <v>-1</v>
      </c>
    </row>
    <row r="51" spans="1:21">
      <c r="A51" s="166">
        <v>43388.403923611113</v>
      </c>
      <c r="B51" s="165" t="s">
        <v>6</v>
      </c>
      <c r="C51" s="165">
        <v>131.81</v>
      </c>
      <c r="D51" s="165">
        <v>4.5599999999999996</v>
      </c>
      <c r="E51" s="165">
        <v>1140.8499999999999</v>
      </c>
      <c r="F51" s="165">
        <v>8.3800000000000008</v>
      </c>
      <c r="G51" s="165">
        <v>28.91</v>
      </c>
      <c r="H51" s="165">
        <v>17.309999999999999</v>
      </c>
      <c r="I51" s="165">
        <v>1.92</v>
      </c>
      <c r="J51" s="165">
        <v>37.270000000000003</v>
      </c>
      <c r="K51" s="165">
        <v>47.54</v>
      </c>
      <c r="L51" s="165">
        <v>30.67</v>
      </c>
      <c r="M51" s="165">
        <v>35</v>
      </c>
      <c r="N51" s="165">
        <v>0</v>
      </c>
      <c r="O51" s="165">
        <v>0</v>
      </c>
      <c r="P51" s="165">
        <v>9008</v>
      </c>
      <c r="Q51" s="165">
        <v>86</v>
      </c>
      <c r="R51" s="165" t="s">
        <v>6</v>
      </c>
      <c r="S51" s="165">
        <v>26</v>
      </c>
      <c r="T51" s="165">
        <v>4.0549999999999997</v>
      </c>
      <c r="U51" s="165">
        <v>-1</v>
      </c>
    </row>
    <row r="52" spans="1:21">
      <c r="A52" s="166">
        <v>43388.403935185182</v>
      </c>
      <c r="B52" s="165" t="s">
        <v>6</v>
      </c>
      <c r="C52" s="165">
        <v>132.66</v>
      </c>
      <c r="D52" s="165">
        <v>4.59</v>
      </c>
      <c r="E52" s="165">
        <v>1139.07</v>
      </c>
      <c r="F52" s="165">
        <v>11.73</v>
      </c>
      <c r="G52" s="165">
        <v>32.71</v>
      </c>
      <c r="H52" s="165">
        <v>19.48</v>
      </c>
      <c r="I52" s="165">
        <v>2.6</v>
      </c>
      <c r="J52" s="165">
        <v>45.39</v>
      </c>
      <c r="K52" s="165">
        <v>51.89</v>
      </c>
      <c r="L52" s="165">
        <v>36.479999999999997</v>
      </c>
      <c r="M52" s="165">
        <v>36.479999999999997</v>
      </c>
      <c r="N52" s="165">
        <v>0</v>
      </c>
      <c r="O52" s="165">
        <v>0</v>
      </c>
      <c r="P52" s="165">
        <v>9389</v>
      </c>
      <c r="Q52" s="165">
        <v>86</v>
      </c>
      <c r="R52" s="165">
        <v>309</v>
      </c>
      <c r="S52" s="165">
        <v>26</v>
      </c>
      <c r="T52" s="165">
        <v>4.0549999999999997</v>
      </c>
      <c r="U52" s="165">
        <v>-1</v>
      </c>
    </row>
    <row r="53" spans="1:21">
      <c r="A53" s="166">
        <v>43388.403958333336</v>
      </c>
      <c r="B53" s="165" t="s">
        <v>6</v>
      </c>
      <c r="C53" s="165">
        <v>132.68</v>
      </c>
      <c r="D53" s="165">
        <v>4.59</v>
      </c>
      <c r="E53" s="165">
        <v>1138.6099999999999</v>
      </c>
      <c r="F53" s="165">
        <v>8.3800000000000008</v>
      </c>
      <c r="G53" s="165">
        <v>28.7</v>
      </c>
      <c r="H53" s="165">
        <v>15.38</v>
      </c>
      <c r="I53" s="165">
        <v>0.64</v>
      </c>
      <c r="J53" s="165">
        <v>42.17</v>
      </c>
      <c r="K53" s="165">
        <v>48.66</v>
      </c>
      <c r="L53" s="165">
        <v>32.72</v>
      </c>
      <c r="M53" s="165">
        <v>27.63</v>
      </c>
      <c r="N53" s="165">
        <v>0</v>
      </c>
      <c r="O53" s="165">
        <v>0</v>
      </c>
      <c r="P53" s="165">
        <v>9389</v>
      </c>
      <c r="Q53" s="165">
        <v>86</v>
      </c>
      <c r="R53" s="165" t="s">
        <v>6</v>
      </c>
      <c r="S53" s="165">
        <v>26</v>
      </c>
      <c r="T53" s="165">
        <v>4.0549999999999997</v>
      </c>
      <c r="U53" s="165">
        <v>-1</v>
      </c>
    </row>
    <row r="54" spans="1:21">
      <c r="A54" s="166">
        <v>43388.403969907406</v>
      </c>
      <c r="B54" s="165" t="s">
        <v>6</v>
      </c>
      <c r="C54" s="165">
        <v>132.72</v>
      </c>
      <c r="D54" s="165">
        <v>4.59</v>
      </c>
      <c r="E54" s="165">
        <v>1138.47</v>
      </c>
      <c r="F54" s="165">
        <v>8.17</v>
      </c>
      <c r="G54" s="165">
        <v>25.7</v>
      </c>
      <c r="H54" s="165">
        <v>21.33</v>
      </c>
      <c r="I54" s="165">
        <v>13.82</v>
      </c>
      <c r="J54" s="165">
        <v>30.2</v>
      </c>
      <c r="K54" s="165">
        <v>36</v>
      </c>
      <c r="L54" s="165">
        <v>27.1</v>
      </c>
      <c r="M54" s="165">
        <v>24.16</v>
      </c>
      <c r="N54" s="165">
        <v>0</v>
      </c>
      <c r="O54" s="165">
        <v>0</v>
      </c>
      <c r="P54" s="165">
        <v>9389</v>
      </c>
      <c r="Q54" s="165">
        <v>86</v>
      </c>
      <c r="R54" s="165">
        <v>481</v>
      </c>
      <c r="S54" s="165">
        <v>26</v>
      </c>
      <c r="T54" s="165">
        <v>4.0549999999999997</v>
      </c>
      <c r="U54" s="165">
        <v>-1</v>
      </c>
    </row>
    <row r="55" spans="1:21">
      <c r="A55" s="166">
        <v>43388.403993055559</v>
      </c>
      <c r="B55" s="165" t="s">
        <v>6</v>
      </c>
      <c r="C55" s="165">
        <v>130.76</v>
      </c>
      <c r="D55" s="165">
        <v>4.5199999999999996</v>
      </c>
      <c r="E55" s="165">
        <v>1139.46</v>
      </c>
      <c r="F55" s="165">
        <v>10.59</v>
      </c>
      <c r="G55" s="165">
        <v>31.06</v>
      </c>
      <c r="H55" s="165">
        <v>15.58</v>
      </c>
      <c r="I55" s="165">
        <v>0.64</v>
      </c>
      <c r="J55" s="165">
        <v>43.56</v>
      </c>
      <c r="K55" s="165">
        <v>46.2</v>
      </c>
      <c r="L55" s="165">
        <v>41.1</v>
      </c>
      <c r="M55" s="165">
        <v>35.4</v>
      </c>
      <c r="N55" s="165">
        <v>0</v>
      </c>
      <c r="O55" s="165">
        <v>0</v>
      </c>
      <c r="P55" s="165">
        <v>9611</v>
      </c>
      <c r="Q55" s="165">
        <v>86</v>
      </c>
      <c r="R55" s="165">
        <v>309</v>
      </c>
      <c r="S55" s="165">
        <v>26</v>
      </c>
      <c r="T55" s="165">
        <v>4.0549999999999997</v>
      </c>
      <c r="U55" s="165">
        <v>-1</v>
      </c>
    </row>
    <row r="56" spans="1:21">
      <c r="A56" s="166">
        <v>43388.404016203705</v>
      </c>
      <c r="B56" s="165" t="s">
        <v>6</v>
      </c>
      <c r="C56" s="165">
        <v>130.82</v>
      </c>
      <c r="D56" s="165">
        <v>4.53</v>
      </c>
      <c r="E56" s="165">
        <v>1139.08</v>
      </c>
      <c r="F56" s="165">
        <v>8.35</v>
      </c>
      <c r="G56" s="165">
        <v>29.28</v>
      </c>
      <c r="H56" s="165">
        <v>17.420000000000002</v>
      </c>
      <c r="I56" s="165">
        <v>0</v>
      </c>
      <c r="J56" s="165">
        <v>37.42</v>
      </c>
      <c r="K56" s="165">
        <v>51.32</v>
      </c>
      <c r="L56" s="165">
        <v>30</v>
      </c>
      <c r="M56" s="165">
        <v>34.39</v>
      </c>
      <c r="N56" s="165">
        <v>0</v>
      </c>
      <c r="O56" s="165">
        <v>0</v>
      </c>
      <c r="P56" s="165">
        <v>9612</v>
      </c>
      <c r="Q56" s="165">
        <v>86</v>
      </c>
      <c r="R56" s="165">
        <v>309</v>
      </c>
      <c r="S56" s="165">
        <v>26</v>
      </c>
      <c r="T56" s="165">
        <v>4.0549999999999997</v>
      </c>
      <c r="U56" s="165">
        <v>-1</v>
      </c>
    </row>
    <row r="57" spans="1:21">
      <c r="A57" s="166">
        <v>43388.404027777775</v>
      </c>
      <c r="B57" s="165" t="s">
        <v>6</v>
      </c>
      <c r="C57" s="165">
        <v>130.86000000000001</v>
      </c>
      <c r="D57" s="165">
        <v>4.53</v>
      </c>
      <c r="E57" s="165">
        <v>1138.8399999999999</v>
      </c>
      <c r="F57" s="165">
        <v>8.27</v>
      </c>
      <c r="G57" s="165">
        <v>28.85</v>
      </c>
      <c r="H57" s="165">
        <v>18.3</v>
      </c>
      <c r="I57" s="165">
        <v>0.65</v>
      </c>
      <c r="J57" s="165">
        <v>33.119999999999997</v>
      </c>
      <c r="K57" s="165">
        <v>48.94</v>
      </c>
      <c r="L57" s="165">
        <v>31.61</v>
      </c>
      <c r="M57" s="165">
        <v>35.44</v>
      </c>
      <c r="N57" s="165">
        <v>0</v>
      </c>
      <c r="O57" s="165">
        <v>0</v>
      </c>
      <c r="P57" s="165">
        <v>9612</v>
      </c>
      <c r="Q57" s="165">
        <v>86</v>
      </c>
      <c r="R57" s="165">
        <v>438</v>
      </c>
      <c r="S57" s="165">
        <v>26</v>
      </c>
      <c r="T57" s="165">
        <v>4.0549999999999997</v>
      </c>
      <c r="U57" s="165">
        <v>-1</v>
      </c>
    </row>
    <row r="58" spans="1:21">
      <c r="A58" s="166">
        <v>43388.404050925928</v>
      </c>
      <c r="B58" s="165" t="s">
        <v>6</v>
      </c>
      <c r="C58" s="165">
        <v>132.35</v>
      </c>
      <c r="D58" s="165">
        <v>4.58</v>
      </c>
      <c r="E58" s="165">
        <v>1137.1199999999999</v>
      </c>
      <c r="F58" s="165">
        <v>10.66</v>
      </c>
      <c r="G58" s="165">
        <v>31.15</v>
      </c>
      <c r="H58" s="165">
        <v>15.69</v>
      </c>
      <c r="I58" s="165">
        <v>0</v>
      </c>
      <c r="J58" s="165">
        <v>48.47</v>
      </c>
      <c r="K58" s="165">
        <v>47.89</v>
      </c>
      <c r="L58" s="165">
        <v>31.82</v>
      </c>
      <c r="M58" s="165">
        <v>37.89</v>
      </c>
      <c r="N58" s="165">
        <v>0</v>
      </c>
      <c r="O58" s="165">
        <v>0</v>
      </c>
      <c r="P58" s="165">
        <v>9819</v>
      </c>
      <c r="Q58" s="165">
        <v>86</v>
      </c>
      <c r="R58" s="165">
        <v>352</v>
      </c>
      <c r="S58" s="165">
        <v>26</v>
      </c>
      <c r="T58" s="165">
        <v>4.0549999999999997</v>
      </c>
      <c r="U58" s="165">
        <v>-1</v>
      </c>
    </row>
    <row r="59" spans="1:21">
      <c r="A59" s="166">
        <v>43388.404062499998</v>
      </c>
      <c r="B59" s="165" t="s">
        <v>6</v>
      </c>
      <c r="C59" s="165">
        <v>132.44</v>
      </c>
      <c r="D59" s="165">
        <v>4.58</v>
      </c>
      <c r="E59" s="165">
        <v>1136.54</v>
      </c>
      <c r="F59" s="165">
        <v>8.33</v>
      </c>
      <c r="G59" s="165">
        <v>28.85</v>
      </c>
      <c r="H59" s="165">
        <v>16.34</v>
      </c>
      <c r="I59" s="165">
        <v>7.14</v>
      </c>
      <c r="J59" s="165">
        <v>37.090000000000003</v>
      </c>
      <c r="K59" s="165">
        <v>45.65</v>
      </c>
      <c r="L59" s="165">
        <v>35.85</v>
      </c>
      <c r="M59" s="165">
        <v>27.67</v>
      </c>
      <c r="N59" s="165">
        <v>0</v>
      </c>
      <c r="O59" s="165">
        <v>0</v>
      </c>
      <c r="P59" s="165">
        <v>9819</v>
      </c>
      <c r="Q59" s="165">
        <v>86</v>
      </c>
      <c r="R59" s="165">
        <v>309</v>
      </c>
      <c r="S59" s="165">
        <v>26</v>
      </c>
      <c r="T59" s="165">
        <v>4.0549999999999997</v>
      </c>
      <c r="U59" s="165">
        <v>-1</v>
      </c>
    </row>
    <row r="60" spans="1:21">
      <c r="A60" s="166">
        <v>43388.404085648152</v>
      </c>
      <c r="B60" s="165" t="s">
        <v>6</v>
      </c>
      <c r="C60" s="165">
        <v>131.94999999999999</v>
      </c>
      <c r="D60" s="165">
        <v>4.5599999999999996</v>
      </c>
      <c r="E60" s="165">
        <v>1135.52</v>
      </c>
      <c r="F60" s="165">
        <v>9.83</v>
      </c>
      <c r="G60" s="165">
        <v>28.19</v>
      </c>
      <c r="H60" s="165">
        <v>21.19</v>
      </c>
      <c r="I60" s="165">
        <v>9.09</v>
      </c>
      <c r="J60" s="165">
        <v>39.47</v>
      </c>
      <c r="K60" s="165">
        <v>41.38</v>
      </c>
      <c r="L60" s="165">
        <v>29.73</v>
      </c>
      <c r="M60" s="165">
        <v>26.53</v>
      </c>
      <c r="N60" s="165">
        <v>0</v>
      </c>
      <c r="O60" s="165">
        <v>0</v>
      </c>
      <c r="P60" s="165">
        <v>9819</v>
      </c>
      <c r="Q60" s="165">
        <v>86</v>
      </c>
      <c r="R60" s="165">
        <v>481</v>
      </c>
      <c r="S60" s="165">
        <v>26</v>
      </c>
      <c r="T60" s="165">
        <v>4.0549999999999997</v>
      </c>
      <c r="U60" s="165">
        <v>-1</v>
      </c>
    </row>
    <row r="61" spans="1:21">
      <c r="A61" s="166">
        <v>43388.404097222221</v>
      </c>
      <c r="B61" s="165" t="s">
        <v>6</v>
      </c>
      <c r="C61" s="165">
        <v>132.12</v>
      </c>
      <c r="D61" s="165">
        <v>4.57</v>
      </c>
      <c r="E61" s="165">
        <v>1134.98</v>
      </c>
      <c r="F61" s="165">
        <v>10.94</v>
      </c>
      <c r="G61" s="165">
        <v>32.51</v>
      </c>
      <c r="H61" s="165">
        <v>21.15</v>
      </c>
      <c r="I61" s="165">
        <v>0</v>
      </c>
      <c r="J61" s="165">
        <v>45.34</v>
      </c>
      <c r="K61" s="165">
        <v>52.46</v>
      </c>
      <c r="L61" s="165">
        <v>39.49</v>
      </c>
      <c r="M61" s="165">
        <v>32.479999999999997</v>
      </c>
      <c r="N61" s="165">
        <v>0</v>
      </c>
      <c r="O61" s="165">
        <v>0</v>
      </c>
      <c r="P61" s="165">
        <v>10114</v>
      </c>
      <c r="Q61" s="165">
        <v>86</v>
      </c>
      <c r="R61" s="165">
        <v>438</v>
      </c>
      <c r="S61" s="165">
        <v>26.5</v>
      </c>
      <c r="T61" s="165">
        <v>4.069</v>
      </c>
      <c r="U61" s="165">
        <v>-1</v>
      </c>
    </row>
    <row r="62" spans="1:21">
      <c r="A62" s="166">
        <v>43388.404120370367</v>
      </c>
      <c r="B62" s="165" t="s">
        <v>6</v>
      </c>
      <c r="C62" s="165">
        <v>132.15</v>
      </c>
      <c r="D62" s="165">
        <v>4.57</v>
      </c>
      <c r="E62" s="165">
        <v>1134.6199999999999</v>
      </c>
      <c r="F62" s="165">
        <v>8.24</v>
      </c>
      <c r="G62" s="165">
        <v>28.32</v>
      </c>
      <c r="H62" s="165">
        <v>17.649999999999999</v>
      </c>
      <c r="I62" s="165">
        <v>0</v>
      </c>
      <c r="J62" s="165">
        <v>34.64</v>
      </c>
      <c r="K62" s="165">
        <v>50.26</v>
      </c>
      <c r="L62" s="165">
        <v>27.1</v>
      </c>
      <c r="M62" s="165">
        <v>34.729999999999997</v>
      </c>
      <c r="N62" s="165">
        <v>0</v>
      </c>
      <c r="O62" s="165">
        <v>0</v>
      </c>
      <c r="P62" s="165">
        <v>10115</v>
      </c>
      <c r="Q62" s="165">
        <v>86</v>
      </c>
      <c r="R62" s="165" t="s">
        <v>6</v>
      </c>
      <c r="S62" s="165">
        <v>26.5</v>
      </c>
      <c r="T62" s="165">
        <v>4.069</v>
      </c>
      <c r="U62" s="165">
        <v>-1</v>
      </c>
    </row>
    <row r="63" spans="1:21">
      <c r="A63" s="166">
        <v>43388.404131944444</v>
      </c>
      <c r="B63" s="165" t="s">
        <v>6</v>
      </c>
      <c r="C63" s="165">
        <v>129.49</v>
      </c>
      <c r="D63" s="165">
        <v>4.4800000000000004</v>
      </c>
      <c r="E63" s="165">
        <v>1135.93</v>
      </c>
      <c r="F63" s="165">
        <v>8.31</v>
      </c>
      <c r="G63" s="165">
        <v>28.92</v>
      </c>
      <c r="H63" s="165">
        <v>16.34</v>
      </c>
      <c r="I63" s="165">
        <v>0</v>
      </c>
      <c r="J63" s="165">
        <v>38.89</v>
      </c>
      <c r="K63" s="165">
        <v>50.78</v>
      </c>
      <c r="L63" s="165">
        <v>29.19</v>
      </c>
      <c r="M63" s="165">
        <v>32.24</v>
      </c>
      <c r="N63" s="165">
        <v>0</v>
      </c>
      <c r="O63" s="165">
        <v>0</v>
      </c>
      <c r="P63" s="165">
        <v>10115</v>
      </c>
      <c r="Q63" s="165">
        <v>86</v>
      </c>
      <c r="R63" s="165">
        <v>266</v>
      </c>
      <c r="S63" s="165">
        <v>26.5</v>
      </c>
      <c r="T63" s="165">
        <v>4.069</v>
      </c>
      <c r="U63" s="165">
        <v>-1</v>
      </c>
    </row>
    <row r="64" spans="1:21">
      <c r="A64" s="166">
        <v>43388.40415509259</v>
      </c>
      <c r="B64" s="165" t="s">
        <v>6</v>
      </c>
      <c r="C64" s="165">
        <v>131.1</v>
      </c>
      <c r="D64" s="165">
        <v>4.54</v>
      </c>
      <c r="E64" s="165">
        <v>1135.27</v>
      </c>
      <c r="F64" s="165">
        <v>10.45</v>
      </c>
      <c r="G64" s="165">
        <v>30.53</v>
      </c>
      <c r="H64" s="165">
        <v>22.37</v>
      </c>
      <c r="I64" s="165">
        <v>0.65</v>
      </c>
      <c r="J64" s="165">
        <v>39.49</v>
      </c>
      <c r="K64" s="165">
        <v>45.92</v>
      </c>
      <c r="L64" s="165">
        <v>32.32</v>
      </c>
      <c r="M64" s="165">
        <v>38.159999999999997</v>
      </c>
      <c r="N64" s="165">
        <v>0</v>
      </c>
      <c r="O64" s="165">
        <v>0</v>
      </c>
      <c r="P64" s="165">
        <v>10358</v>
      </c>
      <c r="Q64" s="165">
        <v>86</v>
      </c>
      <c r="R64" s="165" t="s">
        <v>6</v>
      </c>
      <c r="S64" s="165">
        <v>26.5</v>
      </c>
      <c r="T64" s="165">
        <v>4.069</v>
      </c>
      <c r="U64" s="165">
        <v>-1</v>
      </c>
    </row>
    <row r="65" spans="1:21">
      <c r="A65" s="166">
        <v>43388.404166666667</v>
      </c>
      <c r="B65" s="165" t="s">
        <v>6</v>
      </c>
      <c r="C65" s="165">
        <v>131.22</v>
      </c>
      <c r="D65" s="165">
        <v>4.54</v>
      </c>
      <c r="E65" s="165">
        <v>1133.33</v>
      </c>
      <c r="F65" s="165">
        <v>8.1199999999999992</v>
      </c>
      <c r="G65" s="165">
        <v>29.17</v>
      </c>
      <c r="H65" s="165">
        <v>23.53</v>
      </c>
      <c r="I65" s="165">
        <v>13.46</v>
      </c>
      <c r="J65" s="165">
        <v>38.85</v>
      </c>
      <c r="K65" s="165">
        <v>40.33</v>
      </c>
      <c r="L65" s="165">
        <v>31.1</v>
      </c>
      <c r="M65" s="165">
        <v>25.5</v>
      </c>
      <c r="N65" s="165">
        <v>0</v>
      </c>
      <c r="O65" s="165">
        <v>0</v>
      </c>
      <c r="P65" s="165">
        <v>10358</v>
      </c>
      <c r="Q65" s="165">
        <v>86</v>
      </c>
      <c r="R65" s="165">
        <v>438</v>
      </c>
      <c r="S65" s="165">
        <v>26.5</v>
      </c>
      <c r="T65" s="165">
        <v>4.069</v>
      </c>
      <c r="U65" s="165">
        <v>-1</v>
      </c>
    </row>
    <row r="66" spans="1:21">
      <c r="A66" s="166">
        <v>43388.404189814813</v>
      </c>
      <c r="B66" s="165" t="s">
        <v>6</v>
      </c>
      <c r="C66" s="165">
        <v>131.53</v>
      </c>
      <c r="D66" s="165">
        <v>4.55</v>
      </c>
      <c r="E66" s="165">
        <v>1132.46</v>
      </c>
      <c r="F66" s="165">
        <v>8.75</v>
      </c>
      <c r="G66" s="165">
        <v>28.99</v>
      </c>
      <c r="H66" s="165">
        <v>16.88</v>
      </c>
      <c r="I66" s="165">
        <v>0</v>
      </c>
      <c r="J66" s="165">
        <v>39.869999999999997</v>
      </c>
      <c r="K66" s="165">
        <v>47.12</v>
      </c>
      <c r="L66" s="165">
        <v>36.880000000000003</v>
      </c>
      <c r="M66" s="165">
        <v>28.66</v>
      </c>
      <c r="N66" s="165">
        <v>0</v>
      </c>
      <c r="O66" s="165">
        <v>0</v>
      </c>
      <c r="P66" s="165">
        <v>10358</v>
      </c>
      <c r="Q66" s="165">
        <v>86</v>
      </c>
      <c r="R66" s="165">
        <v>438</v>
      </c>
      <c r="S66" s="165">
        <v>26.5</v>
      </c>
      <c r="T66" s="165">
        <v>4.069</v>
      </c>
      <c r="U66" s="165">
        <v>-1</v>
      </c>
    </row>
    <row r="67" spans="1:21">
      <c r="A67" s="166">
        <v>43388.40420138889</v>
      </c>
      <c r="B67" s="165" t="s">
        <v>6</v>
      </c>
      <c r="C67" s="165">
        <v>132.1</v>
      </c>
      <c r="D67" s="165">
        <v>4.57</v>
      </c>
      <c r="E67" s="165">
        <v>1130.6400000000001</v>
      </c>
      <c r="F67" s="165">
        <v>8.67</v>
      </c>
      <c r="G67" s="165">
        <v>30.14</v>
      </c>
      <c r="H67" s="165">
        <v>15.38</v>
      </c>
      <c r="I67" s="165">
        <v>0</v>
      </c>
      <c r="J67" s="165">
        <v>39.630000000000003</v>
      </c>
      <c r="K67" s="165">
        <v>50.77</v>
      </c>
      <c r="L67" s="165">
        <v>35.19</v>
      </c>
      <c r="M67" s="165">
        <v>33.96</v>
      </c>
      <c r="N67" s="165">
        <v>0</v>
      </c>
      <c r="O67" s="165">
        <v>0</v>
      </c>
      <c r="P67" s="165">
        <v>10426</v>
      </c>
      <c r="Q67" s="165">
        <v>86</v>
      </c>
      <c r="R67" s="165">
        <v>481</v>
      </c>
      <c r="S67" s="165">
        <v>26.5</v>
      </c>
      <c r="T67" s="165">
        <v>4.069</v>
      </c>
      <c r="U67" s="165">
        <v>-1</v>
      </c>
    </row>
    <row r="68" spans="1:21">
      <c r="A68" s="166">
        <v>43388.404224537036</v>
      </c>
      <c r="B68" s="165" t="s">
        <v>6</v>
      </c>
      <c r="C68" s="165">
        <v>133.27000000000001</v>
      </c>
      <c r="D68" s="165">
        <v>4.6100000000000003</v>
      </c>
      <c r="E68" s="165">
        <v>1129.8599999999999</v>
      </c>
      <c r="F68" s="165">
        <v>10.34</v>
      </c>
      <c r="G68" s="165">
        <v>30.12</v>
      </c>
      <c r="H68" s="165">
        <v>17.2</v>
      </c>
      <c r="I68" s="165">
        <v>0</v>
      </c>
      <c r="J68" s="165">
        <v>40.380000000000003</v>
      </c>
      <c r="K68" s="165">
        <v>48.45</v>
      </c>
      <c r="L68" s="165">
        <v>36.75</v>
      </c>
      <c r="M68" s="165">
        <v>33.54</v>
      </c>
      <c r="N68" s="165">
        <v>0</v>
      </c>
      <c r="O68" s="165">
        <v>0</v>
      </c>
      <c r="P68" s="165">
        <v>10570</v>
      </c>
      <c r="Q68" s="165">
        <v>86</v>
      </c>
      <c r="R68" s="165">
        <v>395</v>
      </c>
      <c r="S68" s="165">
        <v>26.5</v>
      </c>
      <c r="T68" s="165">
        <v>4.069</v>
      </c>
      <c r="U68" s="165">
        <v>-1</v>
      </c>
    </row>
    <row r="69" spans="1:21">
      <c r="A69" s="166">
        <v>43388.404247685183</v>
      </c>
      <c r="B69" s="165" t="s">
        <v>6</v>
      </c>
      <c r="C69" s="165">
        <v>133.38999999999999</v>
      </c>
      <c r="D69" s="165">
        <v>4.6100000000000003</v>
      </c>
      <c r="E69" s="165">
        <v>1129.23</v>
      </c>
      <c r="F69" s="165">
        <v>8.43</v>
      </c>
      <c r="G69" s="165">
        <v>30.59</v>
      </c>
      <c r="H69" s="165">
        <v>15.38</v>
      </c>
      <c r="I69" s="165">
        <v>0</v>
      </c>
      <c r="J69" s="165">
        <v>43.21</v>
      </c>
      <c r="K69" s="165">
        <v>46.81</v>
      </c>
      <c r="L69" s="165">
        <v>39.29</v>
      </c>
      <c r="M69" s="165">
        <v>34.42</v>
      </c>
      <c r="N69" s="165">
        <v>0</v>
      </c>
      <c r="O69" s="165">
        <v>0</v>
      </c>
      <c r="P69" s="165">
        <v>10571</v>
      </c>
      <c r="Q69" s="165">
        <v>86</v>
      </c>
      <c r="R69" s="165">
        <v>395</v>
      </c>
      <c r="S69" s="165">
        <v>26.5</v>
      </c>
      <c r="T69" s="165">
        <v>4.069</v>
      </c>
      <c r="U69" s="165">
        <v>-1</v>
      </c>
    </row>
    <row r="70" spans="1:21">
      <c r="A70" s="166">
        <v>43388.40425925926</v>
      </c>
      <c r="B70" s="165" t="s">
        <v>6</v>
      </c>
      <c r="C70" s="165">
        <v>133.49</v>
      </c>
      <c r="D70" s="165">
        <v>4.62</v>
      </c>
      <c r="E70" s="165">
        <v>1128.79</v>
      </c>
      <c r="F70" s="165">
        <v>7.75</v>
      </c>
      <c r="G70" s="165">
        <v>27.57</v>
      </c>
      <c r="H70" s="165">
        <v>22.64</v>
      </c>
      <c r="I70" s="165">
        <v>7.55</v>
      </c>
      <c r="J70" s="165">
        <v>36.81</v>
      </c>
      <c r="K70" s="165">
        <v>39.89</v>
      </c>
      <c r="L70" s="165">
        <v>29.81</v>
      </c>
      <c r="M70" s="165">
        <v>26.22</v>
      </c>
      <c r="N70" s="165">
        <v>0</v>
      </c>
      <c r="O70" s="165">
        <v>0</v>
      </c>
      <c r="P70" s="165">
        <v>10571</v>
      </c>
      <c r="Q70" s="165">
        <v>86</v>
      </c>
      <c r="R70" s="165">
        <v>438</v>
      </c>
      <c r="S70" s="165">
        <v>26.5</v>
      </c>
      <c r="T70" s="165">
        <v>4.069</v>
      </c>
      <c r="U70" s="165">
        <v>-1</v>
      </c>
    </row>
    <row r="71" spans="1:21">
      <c r="A71" s="166">
        <v>43388.404282407406</v>
      </c>
      <c r="B71" s="165" t="s">
        <v>6</v>
      </c>
      <c r="C71" s="165">
        <v>135.21</v>
      </c>
      <c r="D71" s="165">
        <v>4.68</v>
      </c>
      <c r="E71" s="165">
        <v>1126.8900000000001</v>
      </c>
      <c r="F71" s="165">
        <v>11.01</v>
      </c>
      <c r="G71" s="165">
        <v>32.22</v>
      </c>
      <c r="H71" s="165">
        <v>19.11</v>
      </c>
      <c r="I71" s="165">
        <v>0</v>
      </c>
      <c r="J71" s="165">
        <v>47.53</v>
      </c>
      <c r="K71" s="165">
        <v>53.03</v>
      </c>
      <c r="L71" s="165">
        <v>35.4</v>
      </c>
      <c r="M71" s="165">
        <v>32.049999999999997</v>
      </c>
      <c r="N71" s="165">
        <v>0</v>
      </c>
      <c r="O71" s="165">
        <v>0</v>
      </c>
      <c r="P71" s="165">
        <v>10903</v>
      </c>
      <c r="Q71" s="165">
        <v>86</v>
      </c>
      <c r="R71" s="165">
        <v>352</v>
      </c>
      <c r="S71" s="165">
        <v>26.5</v>
      </c>
      <c r="T71" s="165">
        <v>4.069</v>
      </c>
      <c r="U71" s="165">
        <v>-1</v>
      </c>
    </row>
    <row r="72" spans="1:21">
      <c r="A72" s="166">
        <v>43388.404293981483</v>
      </c>
      <c r="B72" s="165" t="s">
        <v>6</v>
      </c>
      <c r="C72" s="165">
        <v>135.34</v>
      </c>
      <c r="D72" s="165">
        <v>4.68</v>
      </c>
      <c r="E72" s="165">
        <v>1126.1600000000001</v>
      </c>
      <c r="F72" s="165">
        <v>8.31</v>
      </c>
      <c r="G72" s="165">
        <v>29.99</v>
      </c>
      <c r="H72" s="165">
        <v>16.670000000000002</v>
      </c>
      <c r="I72" s="165">
        <v>0</v>
      </c>
      <c r="J72" s="165">
        <v>46.34</v>
      </c>
      <c r="K72" s="165">
        <v>47.4</v>
      </c>
      <c r="L72" s="165">
        <v>29.75</v>
      </c>
      <c r="M72" s="165">
        <v>34.57</v>
      </c>
      <c r="N72" s="165">
        <v>0</v>
      </c>
      <c r="O72" s="165">
        <v>0</v>
      </c>
      <c r="P72" s="165">
        <v>10903</v>
      </c>
      <c r="Q72" s="165">
        <v>86</v>
      </c>
      <c r="R72" s="165">
        <v>309</v>
      </c>
      <c r="S72" s="165">
        <v>26.5</v>
      </c>
      <c r="T72" s="165">
        <v>4.069</v>
      </c>
      <c r="U72" s="165">
        <v>-1</v>
      </c>
    </row>
    <row r="73" spans="1:21">
      <c r="A73" s="166">
        <v>43388.404317129629</v>
      </c>
      <c r="B73" s="165" t="s">
        <v>6</v>
      </c>
      <c r="C73" s="165">
        <v>135.41</v>
      </c>
      <c r="D73" s="165">
        <v>4.68</v>
      </c>
      <c r="E73" s="165">
        <v>1125.57</v>
      </c>
      <c r="F73" s="165">
        <v>8.41</v>
      </c>
      <c r="G73" s="165">
        <v>29.03</v>
      </c>
      <c r="H73" s="165">
        <v>15.58</v>
      </c>
      <c r="I73" s="165">
        <v>0</v>
      </c>
      <c r="J73" s="165">
        <v>32.450000000000003</v>
      </c>
      <c r="K73" s="165">
        <v>47.96</v>
      </c>
      <c r="L73" s="165">
        <v>34.380000000000003</v>
      </c>
      <c r="M73" s="165">
        <v>38.85</v>
      </c>
      <c r="N73" s="165">
        <v>0</v>
      </c>
      <c r="O73" s="165">
        <v>0</v>
      </c>
      <c r="P73" s="165">
        <v>10903</v>
      </c>
      <c r="Q73" s="165">
        <v>86</v>
      </c>
      <c r="R73" s="165" t="s">
        <v>6</v>
      </c>
      <c r="S73" s="165">
        <v>26.5</v>
      </c>
      <c r="T73" s="165">
        <v>4.069</v>
      </c>
      <c r="U73" s="165">
        <v>-1</v>
      </c>
    </row>
    <row r="74" spans="1:21">
      <c r="A74" s="166">
        <v>43388.404328703706</v>
      </c>
      <c r="B74" s="165" t="s">
        <v>6</v>
      </c>
      <c r="C74" s="165">
        <v>137.16999999999999</v>
      </c>
      <c r="D74" s="165">
        <v>4.75</v>
      </c>
      <c r="E74" s="165">
        <v>1124.52</v>
      </c>
      <c r="F74" s="165">
        <v>10.3</v>
      </c>
      <c r="G74" s="165">
        <v>31.29</v>
      </c>
      <c r="H74" s="165">
        <v>13.29</v>
      </c>
      <c r="I74" s="165">
        <v>2.5</v>
      </c>
      <c r="J74" s="165">
        <v>42.44</v>
      </c>
      <c r="K74" s="165">
        <v>50</v>
      </c>
      <c r="L74" s="165">
        <v>34.94</v>
      </c>
      <c r="M74" s="165">
        <v>39.380000000000003</v>
      </c>
      <c r="N74" s="165">
        <v>0</v>
      </c>
      <c r="O74" s="165">
        <v>0</v>
      </c>
      <c r="P74" s="165">
        <v>11226</v>
      </c>
      <c r="Q74" s="165">
        <v>86</v>
      </c>
      <c r="R74" s="165" t="s">
        <v>6</v>
      </c>
      <c r="S74" s="165">
        <v>26.5</v>
      </c>
      <c r="T74" s="165">
        <v>4.069</v>
      </c>
      <c r="U74" s="165">
        <v>-1</v>
      </c>
    </row>
    <row r="75" spans="1:21">
      <c r="A75" s="166">
        <v>43388.404351851852</v>
      </c>
      <c r="B75" s="165" t="s">
        <v>6</v>
      </c>
      <c r="C75" s="165">
        <v>136.49</v>
      </c>
      <c r="D75" s="165">
        <v>4.72</v>
      </c>
      <c r="E75" s="165">
        <v>1123.72</v>
      </c>
      <c r="F75" s="165">
        <v>8.6300000000000008</v>
      </c>
      <c r="G75" s="165">
        <v>29.21</v>
      </c>
      <c r="H75" s="165">
        <v>28.39</v>
      </c>
      <c r="I75" s="165">
        <v>9.6199999999999992</v>
      </c>
      <c r="J75" s="165">
        <v>37.97</v>
      </c>
      <c r="K75" s="165">
        <v>40.22</v>
      </c>
      <c r="L75" s="165">
        <v>28.39</v>
      </c>
      <c r="M75" s="165">
        <v>28.57</v>
      </c>
      <c r="N75" s="165">
        <v>0</v>
      </c>
      <c r="O75" s="165">
        <v>0</v>
      </c>
      <c r="P75" s="165">
        <v>11227</v>
      </c>
      <c r="Q75" s="165">
        <v>86</v>
      </c>
      <c r="R75" s="165">
        <v>438</v>
      </c>
      <c r="S75" s="165">
        <v>26.5</v>
      </c>
      <c r="T75" s="165">
        <v>4.069</v>
      </c>
      <c r="U75" s="165">
        <v>-1</v>
      </c>
    </row>
    <row r="76" spans="1:21">
      <c r="A76" s="166">
        <v>43388.404374999998</v>
      </c>
      <c r="B76" s="165" t="s">
        <v>6</v>
      </c>
      <c r="C76" s="165">
        <v>136.52000000000001</v>
      </c>
      <c r="D76" s="165">
        <v>4.72</v>
      </c>
      <c r="E76" s="165">
        <v>1123.57</v>
      </c>
      <c r="F76" s="165">
        <v>8.42</v>
      </c>
      <c r="G76" s="165">
        <v>28.03</v>
      </c>
      <c r="H76" s="165">
        <v>16.88</v>
      </c>
      <c r="I76" s="165">
        <v>0</v>
      </c>
      <c r="J76" s="165">
        <v>39.74</v>
      </c>
      <c r="K76" s="165">
        <v>43.48</v>
      </c>
      <c r="L76" s="165">
        <v>33.93</v>
      </c>
      <c r="M76" s="165">
        <v>30.57</v>
      </c>
      <c r="N76" s="165">
        <v>0</v>
      </c>
      <c r="O76" s="165">
        <v>0</v>
      </c>
      <c r="P76" s="165">
        <v>11227</v>
      </c>
      <c r="Q76" s="165">
        <v>86</v>
      </c>
      <c r="R76" s="165" t="s">
        <v>6</v>
      </c>
      <c r="S76" s="165">
        <v>26.5</v>
      </c>
      <c r="T76" s="165">
        <v>4.069</v>
      </c>
      <c r="U76" s="165">
        <v>-1</v>
      </c>
    </row>
    <row r="77" spans="1:21">
      <c r="A77" s="166">
        <v>43388.404386574075</v>
      </c>
      <c r="B77" s="165" t="s">
        <v>6</v>
      </c>
      <c r="C77" s="165">
        <v>136.66</v>
      </c>
      <c r="D77" s="165">
        <v>4.7300000000000004</v>
      </c>
      <c r="E77" s="165">
        <v>1128.3800000000001</v>
      </c>
      <c r="F77" s="165">
        <v>8.34</v>
      </c>
      <c r="G77" s="165">
        <v>29.35</v>
      </c>
      <c r="H77" s="165">
        <v>16.45</v>
      </c>
      <c r="I77" s="165">
        <v>0</v>
      </c>
      <c r="J77" s="165">
        <v>37.11</v>
      </c>
      <c r="K77" s="165">
        <v>45.36</v>
      </c>
      <c r="L77" s="165">
        <v>38.18</v>
      </c>
      <c r="M77" s="165">
        <v>35.03</v>
      </c>
      <c r="N77" s="165">
        <v>0</v>
      </c>
      <c r="O77" s="165">
        <v>0</v>
      </c>
      <c r="P77" s="165">
        <v>11247</v>
      </c>
      <c r="Q77" s="165">
        <v>86</v>
      </c>
      <c r="R77" s="165">
        <v>352</v>
      </c>
      <c r="S77" s="165">
        <v>26.5</v>
      </c>
      <c r="T77" s="165">
        <v>4.069</v>
      </c>
      <c r="U77" s="165">
        <v>-1</v>
      </c>
    </row>
    <row r="78" spans="1:21">
      <c r="A78" s="166">
        <v>43388.404409722221</v>
      </c>
      <c r="B78" s="165" t="s">
        <v>6</v>
      </c>
      <c r="C78" s="165">
        <v>136.71</v>
      </c>
      <c r="D78" s="165">
        <v>4.7300000000000004</v>
      </c>
      <c r="E78" s="165">
        <v>1134.1500000000001</v>
      </c>
      <c r="F78" s="165">
        <v>10.72</v>
      </c>
      <c r="G78" s="165">
        <v>34.61</v>
      </c>
      <c r="H78" s="165">
        <v>20.25</v>
      </c>
      <c r="I78" s="165">
        <v>12.35</v>
      </c>
      <c r="J78" s="165">
        <v>44.31</v>
      </c>
      <c r="K78" s="165">
        <v>52.04</v>
      </c>
      <c r="L78" s="165">
        <v>41.21</v>
      </c>
      <c r="M78" s="165">
        <v>33.54</v>
      </c>
      <c r="N78" s="165">
        <v>0</v>
      </c>
      <c r="O78" s="165">
        <v>0</v>
      </c>
      <c r="P78" s="165">
        <v>11626</v>
      </c>
      <c r="Q78" s="165">
        <v>86</v>
      </c>
      <c r="R78" s="165">
        <v>395</v>
      </c>
      <c r="S78" s="165">
        <v>26.5</v>
      </c>
      <c r="T78" s="165">
        <v>4.069</v>
      </c>
      <c r="U78" s="165">
        <v>-1</v>
      </c>
    </row>
    <row r="79" spans="1:21">
      <c r="A79" s="166">
        <v>43388.404421296298</v>
      </c>
      <c r="B79" s="165" t="s">
        <v>6</v>
      </c>
      <c r="C79" s="165">
        <v>130.12</v>
      </c>
      <c r="D79" s="165">
        <v>4.5</v>
      </c>
      <c r="E79" s="165">
        <v>1134.19</v>
      </c>
      <c r="F79" s="165">
        <v>8.2200000000000006</v>
      </c>
      <c r="G79" s="165">
        <v>28.41</v>
      </c>
      <c r="H79" s="165">
        <v>16.989999999999998</v>
      </c>
      <c r="I79" s="165">
        <v>0.65</v>
      </c>
      <c r="J79" s="165">
        <v>36.99</v>
      </c>
      <c r="K79" s="165">
        <v>47.89</v>
      </c>
      <c r="L79" s="165">
        <v>35.15</v>
      </c>
      <c r="M79" s="165">
        <v>28.1</v>
      </c>
      <c r="N79" s="165">
        <v>0</v>
      </c>
      <c r="O79" s="165">
        <v>0</v>
      </c>
      <c r="P79" s="165">
        <v>11626</v>
      </c>
      <c r="Q79" s="165">
        <v>86</v>
      </c>
      <c r="R79" s="165">
        <v>395</v>
      </c>
      <c r="S79" s="165">
        <v>26.5</v>
      </c>
      <c r="T79" s="165">
        <v>4.069</v>
      </c>
      <c r="U79" s="165">
        <v>-1</v>
      </c>
    </row>
    <row r="80" spans="1:21">
      <c r="A80" s="166">
        <v>43388.404444444444</v>
      </c>
      <c r="B80" s="165" t="s">
        <v>6</v>
      </c>
      <c r="C80" s="165">
        <v>130.22999999999999</v>
      </c>
      <c r="D80" s="165">
        <v>4.51</v>
      </c>
      <c r="E80" s="165">
        <v>1133.46</v>
      </c>
      <c r="F80" s="165">
        <v>8.14</v>
      </c>
      <c r="G80" s="165">
        <v>28.64</v>
      </c>
      <c r="H80" s="165">
        <v>22.01</v>
      </c>
      <c r="I80" s="165">
        <v>6.92</v>
      </c>
      <c r="J80" s="165">
        <v>40</v>
      </c>
      <c r="K80" s="165">
        <v>40.54</v>
      </c>
      <c r="L80" s="165">
        <v>30.95</v>
      </c>
      <c r="M80" s="165">
        <v>29.27</v>
      </c>
      <c r="N80" s="165">
        <v>0</v>
      </c>
      <c r="O80" s="165">
        <v>0</v>
      </c>
      <c r="P80" s="165">
        <v>11626</v>
      </c>
      <c r="Q80" s="165">
        <v>86</v>
      </c>
      <c r="R80" s="165" t="s">
        <v>6</v>
      </c>
      <c r="S80" s="165">
        <v>26.5</v>
      </c>
      <c r="T80" s="165">
        <v>4.069</v>
      </c>
      <c r="U80" s="165">
        <v>-1</v>
      </c>
    </row>
    <row r="81" spans="1:21">
      <c r="A81" s="166">
        <v>43388.404456018521</v>
      </c>
      <c r="B81" s="165" t="s">
        <v>6</v>
      </c>
      <c r="C81" s="165">
        <v>131.66999999999999</v>
      </c>
      <c r="D81" s="165">
        <v>4.5599999999999996</v>
      </c>
      <c r="E81" s="165">
        <v>1137.52</v>
      </c>
      <c r="F81" s="165">
        <v>10.5</v>
      </c>
      <c r="G81" s="165">
        <v>31.19</v>
      </c>
      <c r="H81" s="165">
        <v>17.760000000000002</v>
      </c>
      <c r="I81" s="165">
        <v>0.65</v>
      </c>
      <c r="J81" s="165">
        <v>41.67</v>
      </c>
      <c r="K81" s="165">
        <v>49.73</v>
      </c>
      <c r="L81" s="165">
        <v>34.619999999999997</v>
      </c>
      <c r="M81" s="165">
        <v>38.36</v>
      </c>
      <c r="N81" s="165">
        <v>0</v>
      </c>
      <c r="O81" s="165">
        <v>0</v>
      </c>
      <c r="P81" s="165">
        <v>11974</v>
      </c>
      <c r="Q81" s="165">
        <v>85</v>
      </c>
      <c r="R81" s="165">
        <v>352</v>
      </c>
      <c r="S81" s="165">
        <v>26.5</v>
      </c>
      <c r="T81" s="165">
        <v>4.0720000000000001</v>
      </c>
      <c r="U81" s="165">
        <v>-1</v>
      </c>
    </row>
    <row r="82" spans="1:21">
      <c r="A82" s="166">
        <v>43388.404479166667</v>
      </c>
      <c r="B82" s="165" t="s">
        <v>6</v>
      </c>
      <c r="C82" s="165">
        <v>131.74</v>
      </c>
      <c r="D82" s="165">
        <v>4.5599999999999996</v>
      </c>
      <c r="E82" s="165">
        <v>1137.32</v>
      </c>
      <c r="F82" s="165">
        <v>8.42</v>
      </c>
      <c r="G82" s="165">
        <v>28.17</v>
      </c>
      <c r="H82" s="165">
        <v>18.420000000000002</v>
      </c>
      <c r="I82" s="165">
        <v>0</v>
      </c>
      <c r="J82" s="165">
        <v>38.61</v>
      </c>
      <c r="K82" s="165">
        <v>44.97</v>
      </c>
      <c r="L82" s="165">
        <v>28.21</v>
      </c>
      <c r="M82" s="165">
        <v>34.19</v>
      </c>
      <c r="N82" s="165">
        <v>0</v>
      </c>
      <c r="O82" s="165">
        <v>0</v>
      </c>
      <c r="P82" s="165">
        <v>11975</v>
      </c>
      <c r="Q82" s="165">
        <v>85</v>
      </c>
      <c r="R82" s="165">
        <v>266</v>
      </c>
      <c r="S82" s="165">
        <v>26.5</v>
      </c>
      <c r="T82" s="165">
        <v>4.0720000000000001</v>
      </c>
      <c r="U82" s="165">
        <v>-1</v>
      </c>
    </row>
    <row r="83" spans="1:21">
      <c r="A83" s="166">
        <v>43388.404490740744</v>
      </c>
      <c r="B83" s="165" t="s">
        <v>6</v>
      </c>
      <c r="C83" s="165">
        <v>131.85</v>
      </c>
      <c r="D83" s="165">
        <v>4.5599999999999996</v>
      </c>
      <c r="E83" s="165">
        <v>1137.1600000000001</v>
      </c>
      <c r="F83" s="165">
        <v>8.35</v>
      </c>
      <c r="G83" s="165">
        <v>29.33</v>
      </c>
      <c r="H83" s="165">
        <v>20.67</v>
      </c>
      <c r="I83" s="165">
        <v>0</v>
      </c>
      <c r="J83" s="165">
        <v>38.75</v>
      </c>
      <c r="K83" s="165">
        <v>49.2</v>
      </c>
      <c r="L83" s="165">
        <v>32.28</v>
      </c>
      <c r="M83" s="165">
        <v>29.8</v>
      </c>
      <c r="N83" s="165">
        <v>0</v>
      </c>
      <c r="O83" s="165">
        <v>0</v>
      </c>
      <c r="P83" s="165">
        <v>11975</v>
      </c>
      <c r="Q83" s="165">
        <v>85</v>
      </c>
      <c r="R83" s="165">
        <v>309</v>
      </c>
      <c r="S83" s="165">
        <v>26.5</v>
      </c>
      <c r="T83" s="165">
        <v>4.0720000000000001</v>
      </c>
      <c r="U83" s="165">
        <v>-1</v>
      </c>
    </row>
    <row r="84" spans="1:21">
      <c r="A84" s="166">
        <v>43388.404513888891</v>
      </c>
      <c r="B84" s="165" t="s">
        <v>6</v>
      </c>
      <c r="C84" s="165">
        <v>133.49</v>
      </c>
      <c r="D84" s="165">
        <v>4.62</v>
      </c>
      <c r="E84" s="165">
        <v>1136.05</v>
      </c>
      <c r="F84" s="165">
        <v>10.77</v>
      </c>
      <c r="G84" s="165">
        <v>31.08</v>
      </c>
      <c r="H84" s="165">
        <v>17.649999999999999</v>
      </c>
      <c r="I84" s="165">
        <v>0</v>
      </c>
      <c r="J84" s="165">
        <v>38.61</v>
      </c>
      <c r="K84" s="165">
        <v>51.02</v>
      </c>
      <c r="L84" s="165">
        <v>33.119999999999997</v>
      </c>
      <c r="M84" s="165">
        <v>40.65</v>
      </c>
      <c r="N84" s="165">
        <v>0</v>
      </c>
      <c r="O84" s="165">
        <v>0</v>
      </c>
      <c r="P84" s="165">
        <v>12348</v>
      </c>
      <c r="Q84" s="165">
        <v>85</v>
      </c>
      <c r="R84" s="165">
        <v>309</v>
      </c>
      <c r="S84" s="165">
        <v>26.5</v>
      </c>
      <c r="T84" s="165">
        <v>4.0720000000000001</v>
      </c>
      <c r="U84" s="165">
        <v>-1</v>
      </c>
    </row>
    <row r="85" spans="1:21">
      <c r="A85" s="166">
        <v>43388.404537037037</v>
      </c>
      <c r="B85" s="165" t="s">
        <v>6</v>
      </c>
      <c r="C85" s="165">
        <v>133.61000000000001</v>
      </c>
      <c r="D85" s="165">
        <v>4.62</v>
      </c>
      <c r="E85" s="165">
        <v>1135.83</v>
      </c>
      <c r="F85" s="165">
        <v>7.85</v>
      </c>
      <c r="G85" s="165">
        <v>28.13</v>
      </c>
      <c r="H85" s="165">
        <v>21.66</v>
      </c>
      <c r="I85" s="165">
        <v>8.18</v>
      </c>
      <c r="J85" s="165">
        <v>32.08</v>
      </c>
      <c r="K85" s="165">
        <v>48.09</v>
      </c>
      <c r="L85" s="165">
        <v>26.92</v>
      </c>
      <c r="M85" s="165">
        <v>28.74</v>
      </c>
      <c r="N85" s="165">
        <v>0</v>
      </c>
      <c r="O85" s="165">
        <v>0</v>
      </c>
      <c r="P85" s="165">
        <v>12348</v>
      </c>
      <c r="Q85" s="165">
        <v>85</v>
      </c>
      <c r="R85" s="165">
        <v>352</v>
      </c>
      <c r="S85" s="165">
        <v>26.5</v>
      </c>
      <c r="T85" s="165">
        <v>4.0720000000000001</v>
      </c>
      <c r="U85" s="165">
        <v>-1</v>
      </c>
    </row>
    <row r="86" spans="1:21">
      <c r="A86" s="166">
        <v>43388.404548611114</v>
      </c>
      <c r="B86" s="165" t="s">
        <v>6</v>
      </c>
      <c r="C86" s="165">
        <v>133.69</v>
      </c>
      <c r="D86" s="165">
        <v>4.63</v>
      </c>
      <c r="E86" s="165">
        <v>1135.23</v>
      </c>
      <c r="F86" s="165">
        <v>8.41</v>
      </c>
      <c r="G86" s="165">
        <v>27.1</v>
      </c>
      <c r="H86" s="165">
        <v>16.989999999999998</v>
      </c>
      <c r="I86" s="165">
        <v>0</v>
      </c>
      <c r="J86" s="165">
        <v>34.619999999999997</v>
      </c>
      <c r="K86" s="165">
        <v>50</v>
      </c>
      <c r="L86" s="165">
        <v>27.74</v>
      </c>
      <c r="M86" s="165">
        <v>28.3</v>
      </c>
      <c r="N86" s="165">
        <v>0</v>
      </c>
      <c r="O86" s="165">
        <v>0</v>
      </c>
      <c r="P86" s="165">
        <v>12348</v>
      </c>
      <c r="Q86" s="165">
        <v>85</v>
      </c>
      <c r="R86" s="165">
        <v>266</v>
      </c>
      <c r="S86" s="165">
        <v>26.5</v>
      </c>
      <c r="T86" s="165">
        <v>4.0720000000000001</v>
      </c>
      <c r="U86" s="165">
        <v>-1</v>
      </c>
    </row>
    <row r="87" spans="1:21">
      <c r="A87" s="166">
        <v>43388.40457175926</v>
      </c>
      <c r="B87" s="165" t="s">
        <v>6</v>
      </c>
      <c r="C87" s="165">
        <v>135.38999999999999</v>
      </c>
      <c r="D87" s="165">
        <v>4.68</v>
      </c>
      <c r="E87" s="165">
        <v>1133.3900000000001</v>
      </c>
      <c r="F87" s="165">
        <v>10.71</v>
      </c>
      <c r="G87" s="165">
        <v>34.24</v>
      </c>
      <c r="H87" s="165">
        <v>24</v>
      </c>
      <c r="I87" s="165">
        <v>0.67</v>
      </c>
      <c r="J87" s="165">
        <v>43.59</v>
      </c>
      <c r="K87" s="165">
        <v>50.8</v>
      </c>
      <c r="L87" s="165">
        <v>41.88</v>
      </c>
      <c r="M87" s="165">
        <v>39.6</v>
      </c>
      <c r="N87" s="165">
        <v>0</v>
      </c>
      <c r="O87" s="165">
        <v>0</v>
      </c>
      <c r="P87" s="165">
        <v>12682</v>
      </c>
      <c r="Q87" s="165">
        <v>85</v>
      </c>
      <c r="R87" s="165">
        <v>395</v>
      </c>
      <c r="S87" s="165">
        <v>26.5</v>
      </c>
      <c r="T87" s="165">
        <v>4.0720000000000001</v>
      </c>
      <c r="U87" s="165">
        <v>-1</v>
      </c>
    </row>
    <row r="88" spans="1:21">
      <c r="A88" s="166">
        <v>43388.404583333337</v>
      </c>
      <c r="B88" s="165" t="s">
        <v>6</v>
      </c>
      <c r="C88" s="165">
        <v>135.47</v>
      </c>
      <c r="D88" s="165">
        <v>4.6900000000000004</v>
      </c>
      <c r="E88" s="165">
        <v>1132.9100000000001</v>
      </c>
      <c r="F88" s="165">
        <v>8.4</v>
      </c>
      <c r="G88" s="165">
        <v>27.49</v>
      </c>
      <c r="H88" s="165">
        <v>16.34</v>
      </c>
      <c r="I88" s="165">
        <v>0</v>
      </c>
      <c r="J88" s="165">
        <v>35.26</v>
      </c>
      <c r="K88" s="165">
        <v>50.8</v>
      </c>
      <c r="L88" s="165">
        <v>32.72</v>
      </c>
      <c r="M88" s="165">
        <v>24.34</v>
      </c>
      <c r="N88" s="165">
        <v>0</v>
      </c>
      <c r="O88" s="165">
        <v>0</v>
      </c>
      <c r="P88" s="165">
        <v>12683</v>
      </c>
      <c r="Q88" s="165">
        <v>85</v>
      </c>
      <c r="R88" s="165">
        <v>352</v>
      </c>
      <c r="S88" s="165">
        <v>26.5</v>
      </c>
      <c r="T88" s="165">
        <v>4.0720000000000001</v>
      </c>
      <c r="U88" s="165">
        <v>-1</v>
      </c>
    </row>
    <row r="89" spans="1:21">
      <c r="A89" s="166">
        <v>43388.404606481483</v>
      </c>
      <c r="B89" s="165" t="s">
        <v>6</v>
      </c>
      <c r="C89" s="165">
        <v>135.87</v>
      </c>
      <c r="D89" s="165">
        <v>4.7</v>
      </c>
      <c r="E89" s="165">
        <v>1203.21</v>
      </c>
      <c r="F89" s="165">
        <v>7.68</v>
      </c>
      <c r="G89" s="165">
        <v>39.340000000000003</v>
      </c>
      <c r="H89" s="165">
        <v>12.93</v>
      </c>
      <c r="I89" s="165">
        <v>10</v>
      </c>
      <c r="J89" s="165">
        <v>50.68</v>
      </c>
      <c r="K89" s="165">
        <v>54.55</v>
      </c>
      <c r="L89" s="165">
        <v>48.73</v>
      </c>
      <c r="M89" s="165">
        <v>54.72</v>
      </c>
      <c r="N89" s="165">
        <v>0</v>
      </c>
      <c r="O89" s="165">
        <v>0</v>
      </c>
      <c r="P89" s="165">
        <v>12683</v>
      </c>
      <c r="Q89" s="165">
        <v>85</v>
      </c>
      <c r="R89" s="165">
        <v>352</v>
      </c>
      <c r="S89" s="165">
        <v>26.5</v>
      </c>
      <c r="T89" s="165">
        <v>4.0720000000000001</v>
      </c>
      <c r="U89" s="165">
        <v>-1</v>
      </c>
    </row>
    <row r="90" spans="1:21">
      <c r="A90" s="166">
        <v>43388.404618055552</v>
      </c>
      <c r="B90" s="165" t="s">
        <v>6</v>
      </c>
      <c r="C90" s="165">
        <v>137.53</v>
      </c>
      <c r="D90" s="165">
        <v>4.76</v>
      </c>
      <c r="E90" s="165">
        <v>1202.9100000000001</v>
      </c>
      <c r="F90" s="165">
        <v>10.77</v>
      </c>
      <c r="G90" s="165">
        <v>31.06</v>
      </c>
      <c r="H90" s="165">
        <v>20.92</v>
      </c>
      <c r="I90" s="165">
        <v>9.6199999999999992</v>
      </c>
      <c r="J90" s="165">
        <v>36.130000000000003</v>
      </c>
      <c r="K90" s="165">
        <v>48.4</v>
      </c>
      <c r="L90" s="165">
        <v>36.42</v>
      </c>
      <c r="M90" s="165">
        <v>30.92</v>
      </c>
      <c r="N90" s="165">
        <v>0</v>
      </c>
      <c r="O90" s="165">
        <v>0</v>
      </c>
      <c r="P90" s="165">
        <v>13037</v>
      </c>
      <c r="Q90" s="165">
        <v>85</v>
      </c>
      <c r="R90" s="165">
        <v>481</v>
      </c>
      <c r="S90" s="165">
        <v>26.5</v>
      </c>
      <c r="T90" s="165">
        <v>4.0720000000000001</v>
      </c>
      <c r="U90" s="165">
        <v>-1</v>
      </c>
    </row>
    <row r="91" spans="1:21">
      <c r="A91" s="166">
        <v>43388.404641203706</v>
      </c>
      <c r="B91" s="165" t="s">
        <v>6</v>
      </c>
      <c r="C91" s="165">
        <v>136.72999999999999</v>
      </c>
      <c r="D91" s="165">
        <v>4.7300000000000004</v>
      </c>
      <c r="E91" s="165">
        <v>1203.02</v>
      </c>
      <c r="F91" s="165">
        <v>8.19</v>
      </c>
      <c r="G91" s="165">
        <v>29.41</v>
      </c>
      <c r="H91" s="165">
        <v>12.84</v>
      </c>
      <c r="I91" s="165">
        <v>13.91</v>
      </c>
      <c r="J91" s="165">
        <v>35.950000000000003</v>
      </c>
      <c r="K91" s="165">
        <v>43.55</v>
      </c>
      <c r="L91" s="165">
        <v>30.13</v>
      </c>
      <c r="M91" s="165">
        <v>36.08</v>
      </c>
      <c r="N91" s="165">
        <v>0</v>
      </c>
      <c r="O91" s="165">
        <v>0</v>
      </c>
      <c r="P91" s="165">
        <v>13037</v>
      </c>
      <c r="Q91" s="165">
        <v>85</v>
      </c>
      <c r="R91" s="165">
        <v>309</v>
      </c>
      <c r="S91" s="165">
        <v>26.5</v>
      </c>
      <c r="T91" s="165">
        <v>4.0720000000000001</v>
      </c>
      <c r="U91" s="165">
        <v>-1</v>
      </c>
    </row>
    <row r="92" spans="1:21">
      <c r="A92" s="166">
        <v>43388.404652777775</v>
      </c>
      <c r="B92" s="165" t="s">
        <v>6</v>
      </c>
      <c r="C92" s="165">
        <v>136.76</v>
      </c>
      <c r="D92" s="165">
        <v>4.7300000000000004</v>
      </c>
      <c r="E92" s="165">
        <v>1205.96</v>
      </c>
      <c r="F92" s="165">
        <v>8.74</v>
      </c>
      <c r="G92" s="165">
        <v>28.74</v>
      </c>
      <c r="H92" s="165">
        <v>15.82</v>
      </c>
      <c r="I92" s="165">
        <v>0</v>
      </c>
      <c r="J92" s="165">
        <v>36.36</v>
      </c>
      <c r="K92" s="165">
        <v>50.26</v>
      </c>
      <c r="L92" s="165">
        <v>30.82</v>
      </c>
      <c r="M92" s="165">
        <v>33.54</v>
      </c>
      <c r="N92" s="165">
        <v>0</v>
      </c>
      <c r="O92" s="165">
        <v>0</v>
      </c>
      <c r="P92" s="165">
        <v>13037</v>
      </c>
      <c r="Q92" s="165">
        <v>85</v>
      </c>
      <c r="R92" s="165">
        <v>352</v>
      </c>
      <c r="S92" s="165">
        <v>26.5</v>
      </c>
      <c r="T92" s="165">
        <v>4.0720000000000001</v>
      </c>
      <c r="U92" s="165">
        <v>-1</v>
      </c>
    </row>
    <row r="93" spans="1:21">
      <c r="A93" s="166">
        <v>43388.404675925929</v>
      </c>
      <c r="B93" s="165" t="s">
        <v>6</v>
      </c>
      <c r="C93" s="165">
        <v>136.91</v>
      </c>
      <c r="D93" s="165">
        <v>4.74</v>
      </c>
      <c r="E93" s="165">
        <v>1205.48</v>
      </c>
      <c r="F93" s="165">
        <v>8.51</v>
      </c>
      <c r="G93" s="165">
        <v>29.54</v>
      </c>
      <c r="H93" s="165">
        <v>17.420000000000002</v>
      </c>
      <c r="I93" s="165">
        <v>0</v>
      </c>
      <c r="J93" s="165">
        <v>38.67</v>
      </c>
      <c r="K93" s="165">
        <v>53.03</v>
      </c>
      <c r="L93" s="165">
        <v>34.159999999999997</v>
      </c>
      <c r="M93" s="165">
        <v>27.92</v>
      </c>
      <c r="N93" s="165">
        <v>0</v>
      </c>
      <c r="O93" s="165">
        <v>0</v>
      </c>
      <c r="P93" s="165">
        <v>13081</v>
      </c>
      <c r="Q93" s="165">
        <v>85</v>
      </c>
      <c r="R93" s="165">
        <v>395</v>
      </c>
      <c r="S93" s="165">
        <v>26.5</v>
      </c>
      <c r="T93" s="165">
        <v>4.0720000000000001</v>
      </c>
      <c r="U93" s="165">
        <v>-1</v>
      </c>
    </row>
    <row r="94" spans="1:21">
      <c r="A94" s="166">
        <v>43388.404687499999</v>
      </c>
      <c r="B94" s="165" t="s">
        <v>6</v>
      </c>
      <c r="C94" s="165">
        <v>136.94999999999999</v>
      </c>
      <c r="D94" s="165">
        <v>4.74</v>
      </c>
      <c r="E94" s="165">
        <v>1205.55</v>
      </c>
      <c r="F94" s="165">
        <v>10.41</v>
      </c>
      <c r="G94" s="165">
        <v>30.43</v>
      </c>
      <c r="H94" s="165">
        <v>16.670000000000002</v>
      </c>
      <c r="I94" s="165">
        <v>0</v>
      </c>
      <c r="J94" s="165">
        <v>39.630000000000003</v>
      </c>
      <c r="K94" s="165">
        <v>48.47</v>
      </c>
      <c r="L94" s="165">
        <v>34.590000000000003</v>
      </c>
      <c r="M94" s="165">
        <v>37.950000000000003</v>
      </c>
      <c r="N94" s="165">
        <v>0</v>
      </c>
      <c r="O94" s="165">
        <v>0</v>
      </c>
      <c r="P94" s="165">
        <v>13398</v>
      </c>
      <c r="Q94" s="165">
        <v>85</v>
      </c>
      <c r="R94" s="165">
        <v>481</v>
      </c>
      <c r="S94" s="165">
        <v>26.5</v>
      </c>
      <c r="T94" s="165">
        <v>4.0720000000000001</v>
      </c>
      <c r="U94" s="165">
        <v>-1</v>
      </c>
    </row>
    <row r="95" spans="1:21">
      <c r="A95" s="166">
        <v>43388.404710648145</v>
      </c>
      <c r="B95" s="165" t="s">
        <v>6</v>
      </c>
      <c r="C95" s="165">
        <v>130.66999999999999</v>
      </c>
      <c r="D95" s="165">
        <v>4.5199999999999996</v>
      </c>
      <c r="E95" s="165">
        <v>1211.95</v>
      </c>
      <c r="F95" s="165">
        <v>8.6199999999999992</v>
      </c>
      <c r="G95" s="165">
        <v>29.33</v>
      </c>
      <c r="H95" s="165">
        <v>15.03</v>
      </c>
      <c r="I95" s="165">
        <v>0</v>
      </c>
      <c r="J95" s="165">
        <v>41.4</v>
      </c>
      <c r="K95" s="165">
        <v>52.13</v>
      </c>
      <c r="L95" s="165">
        <v>30.25</v>
      </c>
      <c r="M95" s="165">
        <v>31.88</v>
      </c>
      <c r="N95" s="165">
        <v>0</v>
      </c>
      <c r="O95" s="165">
        <v>0</v>
      </c>
      <c r="P95" s="165">
        <v>13399</v>
      </c>
      <c r="Q95" s="165">
        <v>85</v>
      </c>
      <c r="R95" s="165">
        <v>352</v>
      </c>
      <c r="S95" s="165">
        <v>26.5</v>
      </c>
      <c r="T95" s="165">
        <v>4.0720000000000001</v>
      </c>
      <c r="U95" s="165">
        <v>-1</v>
      </c>
    </row>
    <row r="96" spans="1:21">
      <c r="A96" s="166">
        <v>43388.404722222222</v>
      </c>
      <c r="B96" s="165" t="s">
        <v>6</v>
      </c>
      <c r="C96" s="165">
        <v>130.71</v>
      </c>
      <c r="D96" s="165">
        <v>4.5199999999999996</v>
      </c>
      <c r="E96" s="165">
        <v>1191.29</v>
      </c>
      <c r="F96" s="165">
        <v>8.02</v>
      </c>
      <c r="G96" s="165">
        <v>36.700000000000003</v>
      </c>
      <c r="H96" s="165">
        <v>34.69</v>
      </c>
      <c r="I96" s="165">
        <v>24</v>
      </c>
      <c r="J96" s="165">
        <v>44.81</v>
      </c>
      <c r="K96" s="165">
        <v>46.95</v>
      </c>
      <c r="L96" s="165">
        <v>36.909999999999997</v>
      </c>
      <c r="M96" s="165">
        <v>31.51</v>
      </c>
      <c r="N96" s="165">
        <v>0</v>
      </c>
      <c r="O96" s="165">
        <v>0</v>
      </c>
      <c r="P96" s="165">
        <v>13399</v>
      </c>
      <c r="Q96" s="165">
        <v>85</v>
      </c>
      <c r="R96" s="165">
        <v>352</v>
      </c>
      <c r="S96" s="165">
        <v>26.5</v>
      </c>
      <c r="T96" s="165">
        <v>4.0720000000000001</v>
      </c>
      <c r="U96" s="165">
        <v>-1</v>
      </c>
    </row>
    <row r="97" spans="1:21">
      <c r="A97" s="166">
        <v>43388.404745370368</v>
      </c>
      <c r="B97" s="165" t="s">
        <v>6</v>
      </c>
      <c r="C97" s="165">
        <v>131.96</v>
      </c>
      <c r="D97" s="165">
        <v>4.57</v>
      </c>
      <c r="E97" s="165">
        <v>1189.27</v>
      </c>
      <c r="F97" s="165">
        <v>10.82</v>
      </c>
      <c r="G97" s="165">
        <v>36.39</v>
      </c>
      <c r="H97" s="165">
        <v>17.649999999999999</v>
      </c>
      <c r="I97" s="165">
        <v>0</v>
      </c>
      <c r="J97" s="165">
        <v>50.94</v>
      </c>
      <c r="K97" s="165">
        <v>57.14</v>
      </c>
      <c r="L97" s="165">
        <v>45.7</v>
      </c>
      <c r="M97" s="165">
        <v>41.72</v>
      </c>
      <c r="N97" s="165">
        <v>0</v>
      </c>
      <c r="O97" s="165">
        <v>0</v>
      </c>
      <c r="P97" s="165">
        <v>13768</v>
      </c>
      <c r="Q97" s="165">
        <v>85</v>
      </c>
      <c r="R97" s="165">
        <v>438</v>
      </c>
      <c r="S97" s="165">
        <v>26.5</v>
      </c>
      <c r="T97" s="165">
        <v>4.0720000000000001</v>
      </c>
      <c r="U97" s="165">
        <v>-1</v>
      </c>
    </row>
    <row r="98" spans="1:21">
      <c r="A98" s="166">
        <v>43388.404768518521</v>
      </c>
      <c r="B98" s="165" t="s">
        <v>6</v>
      </c>
      <c r="C98" s="165">
        <v>132.07</v>
      </c>
      <c r="D98" s="165">
        <v>4.57</v>
      </c>
      <c r="E98" s="165">
        <v>1189.19</v>
      </c>
      <c r="F98" s="165">
        <v>8.4700000000000006</v>
      </c>
      <c r="G98" s="165">
        <v>28.98</v>
      </c>
      <c r="H98" s="165">
        <v>15.38</v>
      </c>
      <c r="I98" s="165">
        <v>0</v>
      </c>
      <c r="J98" s="165">
        <v>48.78</v>
      </c>
      <c r="K98" s="165">
        <v>49.48</v>
      </c>
      <c r="L98" s="165">
        <v>26.92</v>
      </c>
      <c r="M98" s="165">
        <v>27.27</v>
      </c>
      <c r="N98" s="165">
        <v>0</v>
      </c>
      <c r="O98" s="165">
        <v>0</v>
      </c>
      <c r="P98" s="165">
        <v>13768</v>
      </c>
      <c r="Q98" s="165">
        <v>85</v>
      </c>
      <c r="R98" s="165" t="s">
        <v>6</v>
      </c>
      <c r="S98" s="165">
        <v>26.5</v>
      </c>
      <c r="T98" s="165">
        <v>4.0720000000000001</v>
      </c>
      <c r="U98" s="165">
        <v>-1</v>
      </c>
    </row>
    <row r="99" spans="1:21">
      <c r="A99" s="166">
        <v>43388.404780092591</v>
      </c>
      <c r="B99" s="165" t="s">
        <v>6</v>
      </c>
      <c r="C99" s="165">
        <v>132.13999999999999</v>
      </c>
      <c r="D99" s="165">
        <v>4.57</v>
      </c>
      <c r="E99" s="165">
        <v>1188.8399999999999</v>
      </c>
      <c r="F99" s="165">
        <v>8.34</v>
      </c>
      <c r="G99" s="165">
        <v>28.94</v>
      </c>
      <c r="H99" s="165">
        <v>17.420000000000002</v>
      </c>
      <c r="I99" s="165">
        <v>0</v>
      </c>
      <c r="J99" s="165">
        <v>41.03</v>
      </c>
      <c r="K99" s="165">
        <v>46.24</v>
      </c>
      <c r="L99" s="165">
        <v>33.729999999999997</v>
      </c>
      <c r="M99" s="165">
        <v>31.17</v>
      </c>
      <c r="N99" s="165">
        <v>0</v>
      </c>
      <c r="O99" s="165">
        <v>0</v>
      </c>
      <c r="P99" s="165">
        <v>13768</v>
      </c>
      <c r="Q99" s="165">
        <v>85</v>
      </c>
      <c r="R99" s="165">
        <v>309</v>
      </c>
      <c r="S99" s="165">
        <v>26.5</v>
      </c>
      <c r="T99" s="165">
        <v>4.0720000000000001</v>
      </c>
      <c r="U99" s="165">
        <v>-1</v>
      </c>
    </row>
    <row r="100" spans="1:21">
      <c r="A100" s="166">
        <v>43388.404803240737</v>
      </c>
      <c r="B100" s="165" t="s">
        <v>6</v>
      </c>
      <c r="C100" s="165">
        <v>133.75</v>
      </c>
      <c r="D100" s="165">
        <v>4.63</v>
      </c>
      <c r="E100" s="165">
        <v>1187.54</v>
      </c>
      <c r="F100" s="165">
        <v>10.96</v>
      </c>
      <c r="G100" s="165">
        <v>30.38</v>
      </c>
      <c r="H100" s="165">
        <v>11.76</v>
      </c>
      <c r="I100" s="165">
        <v>7.1</v>
      </c>
      <c r="J100" s="165">
        <v>44.1</v>
      </c>
      <c r="K100" s="165">
        <v>47.28</v>
      </c>
      <c r="L100" s="165">
        <v>30.92</v>
      </c>
      <c r="M100" s="165">
        <v>37.25</v>
      </c>
      <c r="N100" s="165">
        <v>0</v>
      </c>
      <c r="O100" s="165">
        <v>0</v>
      </c>
      <c r="P100" s="165">
        <v>14103</v>
      </c>
      <c r="Q100" s="165">
        <v>85</v>
      </c>
      <c r="R100" s="165">
        <v>352</v>
      </c>
      <c r="S100" s="165">
        <v>26.5</v>
      </c>
      <c r="T100" s="165">
        <v>4.0720000000000001</v>
      </c>
      <c r="U100" s="165">
        <v>-1</v>
      </c>
    </row>
    <row r="101" spans="1:21">
      <c r="A101" s="166">
        <v>43388.404814814814</v>
      </c>
      <c r="B101" s="165" t="s">
        <v>6</v>
      </c>
      <c r="C101" s="165">
        <v>133.85</v>
      </c>
      <c r="D101" s="165">
        <v>4.63</v>
      </c>
      <c r="E101" s="165">
        <v>1186.8399999999999</v>
      </c>
      <c r="F101" s="165">
        <v>7.98</v>
      </c>
      <c r="G101" s="165">
        <v>30.6</v>
      </c>
      <c r="H101" s="165">
        <v>28.21</v>
      </c>
      <c r="I101" s="165">
        <v>20.13</v>
      </c>
      <c r="J101" s="165">
        <v>34.590000000000003</v>
      </c>
      <c r="K101" s="165">
        <v>41.18</v>
      </c>
      <c r="L101" s="165">
        <v>27.16</v>
      </c>
      <c r="M101" s="165">
        <v>30.19</v>
      </c>
      <c r="N101" s="165">
        <v>0</v>
      </c>
      <c r="O101" s="165">
        <v>0</v>
      </c>
      <c r="P101" s="165">
        <v>14104</v>
      </c>
      <c r="Q101" s="165">
        <v>85</v>
      </c>
      <c r="R101" s="165">
        <v>309</v>
      </c>
      <c r="S101" s="165">
        <v>26.5</v>
      </c>
      <c r="T101" s="165">
        <v>4.0720000000000001</v>
      </c>
      <c r="U101" s="165">
        <v>-1</v>
      </c>
    </row>
    <row r="102" spans="1:21">
      <c r="A102" s="166">
        <v>43388.40483796296</v>
      </c>
      <c r="B102" s="165" t="s">
        <v>6</v>
      </c>
      <c r="C102" s="165">
        <v>133.96</v>
      </c>
      <c r="D102" s="165">
        <v>4.63</v>
      </c>
      <c r="E102" s="165">
        <v>1186.79</v>
      </c>
      <c r="F102" s="165">
        <v>8.3800000000000008</v>
      </c>
      <c r="G102" s="165">
        <v>27.71</v>
      </c>
      <c r="H102" s="165">
        <v>16.13</v>
      </c>
      <c r="I102" s="165">
        <v>0</v>
      </c>
      <c r="J102" s="165">
        <v>36.479999999999997</v>
      </c>
      <c r="K102" s="165">
        <v>50.78</v>
      </c>
      <c r="L102" s="165">
        <v>26.42</v>
      </c>
      <c r="M102" s="165">
        <v>30.77</v>
      </c>
      <c r="N102" s="165">
        <v>0</v>
      </c>
      <c r="O102" s="165">
        <v>0</v>
      </c>
      <c r="P102" s="165">
        <v>14104</v>
      </c>
      <c r="Q102" s="165">
        <v>85</v>
      </c>
      <c r="R102" s="165">
        <v>438</v>
      </c>
      <c r="S102" s="165">
        <v>26.5</v>
      </c>
      <c r="T102" s="165">
        <v>4.0720000000000001</v>
      </c>
      <c r="U102" s="165">
        <v>-1</v>
      </c>
    </row>
    <row r="103" spans="1:21">
      <c r="A103" s="166">
        <v>43388.404849537037</v>
      </c>
      <c r="B103" s="165" t="s">
        <v>6</v>
      </c>
      <c r="C103" s="165">
        <v>135.63</v>
      </c>
      <c r="D103" s="165">
        <v>4.6900000000000004</v>
      </c>
      <c r="E103" s="165">
        <v>1185</v>
      </c>
      <c r="F103" s="165">
        <v>10.78</v>
      </c>
      <c r="G103" s="165">
        <v>31.8</v>
      </c>
      <c r="H103" s="165">
        <v>22.3</v>
      </c>
      <c r="I103" s="165">
        <v>0</v>
      </c>
      <c r="J103" s="165">
        <v>42.86</v>
      </c>
      <c r="K103" s="165">
        <v>48.66</v>
      </c>
      <c r="L103" s="165">
        <v>32.409999999999997</v>
      </c>
      <c r="M103" s="165">
        <v>39.35</v>
      </c>
      <c r="N103" s="165">
        <v>0</v>
      </c>
      <c r="O103" s="165">
        <v>0</v>
      </c>
      <c r="P103" s="165">
        <v>14425</v>
      </c>
      <c r="Q103" s="165">
        <v>85</v>
      </c>
      <c r="R103" s="165" t="s">
        <v>6</v>
      </c>
      <c r="S103" s="165">
        <v>26.5</v>
      </c>
      <c r="T103" s="165">
        <v>4.0720000000000001</v>
      </c>
      <c r="U103" s="165">
        <v>-1</v>
      </c>
    </row>
    <row r="104" spans="1:21">
      <c r="A104" s="166">
        <v>43388.404872685183</v>
      </c>
      <c r="B104" s="165" t="s">
        <v>6</v>
      </c>
      <c r="C104" s="165">
        <v>135.74</v>
      </c>
      <c r="D104" s="165">
        <v>4.7</v>
      </c>
      <c r="E104" s="165">
        <v>1183.52</v>
      </c>
      <c r="F104" s="165">
        <v>8.4</v>
      </c>
      <c r="G104" s="165">
        <v>29.6</v>
      </c>
      <c r="H104" s="165">
        <v>14.19</v>
      </c>
      <c r="I104" s="165">
        <v>0</v>
      </c>
      <c r="J104" s="165">
        <v>44.51</v>
      </c>
      <c r="K104" s="165">
        <v>48.97</v>
      </c>
      <c r="L104" s="165">
        <v>34.94</v>
      </c>
      <c r="M104" s="165">
        <v>29.81</v>
      </c>
      <c r="N104" s="165">
        <v>0</v>
      </c>
      <c r="O104" s="165">
        <v>0</v>
      </c>
      <c r="P104" s="165">
        <v>14426</v>
      </c>
      <c r="Q104" s="165">
        <v>85</v>
      </c>
      <c r="R104" s="165">
        <v>309</v>
      </c>
      <c r="S104" s="165">
        <v>26.5</v>
      </c>
      <c r="T104" s="165">
        <v>4.0720000000000001</v>
      </c>
      <c r="U104" s="165">
        <v>-1</v>
      </c>
    </row>
    <row r="105" spans="1:21">
      <c r="A105" s="166">
        <v>43388.40488425926</v>
      </c>
      <c r="B105" s="165" t="s">
        <v>6</v>
      </c>
      <c r="C105" s="165">
        <v>135.86000000000001</v>
      </c>
      <c r="D105" s="165">
        <v>4.7</v>
      </c>
      <c r="E105" s="165">
        <v>1183.04</v>
      </c>
      <c r="F105" s="165">
        <v>8.3699999999999992</v>
      </c>
      <c r="G105" s="165">
        <v>28.93</v>
      </c>
      <c r="H105" s="165">
        <v>17.649999999999999</v>
      </c>
      <c r="I105" s="165">
        <v>0</v>
      </c>
      <c r="J105" s="165">
        <v>38.85</v>
      </c>
      <c r="K105" s="165">
        <v>47.34</v>
      </c>
      <c r="L105" s="165">
        <v>27.39</v>
      </c>
      <c r="M105" s="165">
        <v>37.74</v>
      </c>
      <c r="N105" s="165">
        <v>0</v>
      </c>
      <c r="O105" s="165">
        <v>0</v>
      </c>
      <c r="P105" s="165">
        <v>14426</v>
      </c>
      <c r="Q105" s="165">
        <v>85</v>
      </c>
      <c r="R105" s="165">
        <v>309</v>
      </c>
      <c r="S105" s="165">
        <v>26.5</v>
      </c>
      <c r="T105" s="165">
        <v>4.0720000000000001</v>
      </c>
      <c r="U105" s="165">
        <v>-1</v>
      </c>
    </row>
    <row r="106" spans="1:21">
      <c r="A106" s="166">
        <v>43388.404907407406</v>
      </c>
      <c r="B106" s="165" t="s">
        <v>6</v>
      </c>
      <c r="C106" s="165">
        <v>137.51</v>
      </c>
      <c r="D106" s="165">
        <v>4.76</v>
      </c>
      <c r="E106" s="165">
        <v>1181.3499999999999</v>
      </c>
      <c r="F106" s="165">
        <v>10.31</v>
      </c>
      <c r="G106" s="165">
        <v>30.03</v>
      </c>
      <c r="H106" s="165">
        <v>26.99</v>
      </c>
      <c r="I106" s="165">
        <v>8.64</v>
      </c>
      <c r="J106" s="165">
        <v>37.89</v>
      </c>
      <c r="K106" s="165">
        <v>42.47</v>
      </c>
      <c r="L106" s="165">
        <v>28.3</v>
      </c>
      <c r="M106" s="165">
        <v>33.93</v>
      </c>
      <c r="N106" s="165">
        <v>0</v>
      </c>
      <c r="O106" s="165">
        <v>0</v>
      </c>
      <c r="P106" s="165">
        <v>14688</v>
      </c>
      <c r="Q106" s="165">
        <v>85</v>
      </c>
      <c r="R106" s="165">
        <v>481</v>
      </c>
      <c r="S106" s="165">
        <v>26.5</v>
      </c>
      <c r="T106" s="165">
        <v>4.0720000000000001</v>
      </c>
      <c r="U106" s="165">
        <v>-1</v>
      </c>
    </row>
    <row r="107" spans="1:21">
      <c r="A107" s="166">
        <v>43388.404918981483</v>
      </c>
      <c r="B107" s="165" t="s">
        <v>6</v>
      </c>
      <c r="C107" s="165">
        <v>136.66999999999999</v>
      </c>
      <c r="D107" s="165">
        <v>4.7300000000000004</v>
      </c>
      <c r="E107" s="165">
        <v>1181.49</v>
      </c>
      <c r="F107" s="165">
        <v>8.9</v>
      </c>
      <c r="G107" s="165">
        <v>30.23</v>
      </c>
      <c r="H107" s="165">
        <v>9.93</v>
      </c>
      <c r="I107" s="165">
        <v>7.24</v>
      </c>
      <c r="J107" s="165">
        <v>38.85</v>
      </c>
      <c r="K107" s="165">
        <v>50</v>
      </c>
      <c r="L107" s="165">
        <v>37.270000000000003</v>
      </c>
      <c r="M107" s="165">
        <v>32.700000000000003</v>
      </c>
      <c r="N107" s="165">
        <v>0</v>
      </c>
      <c r="O107" s="165">
        <v>0</v>
      </c>
      <c r="P107" s="165">
        <v>14688</v>
      </c>
      <c r="Q107" s="165">
        <v>85</v>
      </c>
      <c r="R107" s="165">
        <v>352</v>
      </c>
      <c r="S107" s="165">
        <v>26.5</v>
      </c>
      <c r="T107" s="165">
        <v>4.0720000000000001</v>
      </c>
      <c r="U107" s="165">
        <v>-1</v>
      </c>
    </row>
    <row r="108" spans="1:21">
      <c r="A108" s="166">
        <v>43388.404942129629</v>
      </c>
      <c r="B108" s="165" t="s">
        <v>6</v>
      </c>
      <c r="C108" s="165">
        <v>136.69999999999999</v>
      </c>
      <c r="D108" s="165">
        <v>4.7300000000000004</v>
      </c>
      <c r="E108" s="165">
        <v>1181.3699999999999</v>
      </c>
      <c r="F108" s="165">
        <v>8.57</v>
      </c>
      <c r="G108" s="165">
        <v>26.33</v>
      </c>
      <c r="H108" s="165">
        <v>15.03</v>
      </c>
      <c r="I108" s="165">
        <v>0</v>
      </c>
      <c r="J108" s="165">
        <v>33.11</v>
      </c>
      <c r="K108" s="165">
        <v>48.15</v>
      </c>
      <c r="L108" s="165">
        <v>29.94</v>
      </c>
      <c r="M108" s="165">
        <v>26.97</v>
      </c>
      <c r="N108" s="165">
        <v>0</v>
      </c>
      <c r="O108" s="165">
        <v>0</v>
      </c>
      <c r="P108" s="165">
        <v>14689</v>
      </c>
      <c r="Q108" s="165">
        <v>85</v>
      </c>
      <c r="R108" s="165">
        <v>395</v>
      </c>
      <c r="S108" s="165">
        <v>26.5</v>
      </c>
      <c r="T108" s="165">
        <v>4.0720000000000001</v>
      </c>
      <c r="U108" s="165">
        <v>-1</v>
      </c>
    </row>
    <row r="109" spans="1:21">
      <c r="A109" s="166">
        <v>43388.404965277776</v>
      </c>
      <c r="B109" s="165" t="s">
        <v>6</v>
      </c>
      <c r="C109" s="165">
        <v>136.83000000000001</v>
      </c>
      <c r="D109" s="165">
        <v>4.7300000000000004</v>
      </c>
      <c r="E109" s="165">
        <v>1181.07</v>
      </c>
      <c r="F109" s="165">
        <v>8.32</v>
      </c>
      <c r="G109" s="165">
        <v>29.94</v>
      </c>
      <c r="H109" s="165">
        <v>15.89</v>
      </c>
      <c r="I109" s="165">
        <v>0</v>
      </c>
      <c r="J109" s="165">
        <v>43.31</v>
      </c>
      <c r="K109" s="165">
        <v>48.15</v>
      </c>
      <c r="L109" s="165">
        <v>32.479999999999997</v>
      </c>
      <c r="M109" s="165">
        <v>35.06</v>
      </c>
      <c r="N109" s="165">
        <v>0</v>
      </c>
      <c r="O109" s="165">
        <v>0</v>
      </c>
      <c r="P109" s="165">
        <v>14689</v>
      </c>
      <c r="Q109" s="165">
        <v>85</v>
      </c>
      <c r="R109" s="165">
        <v>395</v>
      </c>
      <c r="S109" s="165">
        <v>26.5</v>
      </c>
      <c r="T109" s="165">
        <v>4.0720000000000001</v>
      </c>
      <c r="U109" s="165">
        <v>-1</v>
      </c>
    </row>
    <row r="110" spans="1:21">
      <c r="A110" s="166">
        <v>43388.404976851853</v>
      </c>
      <c r="B110" s="165" t="s">
        <v>6</v>
      </c>
      <c r="C110" s="165">
        <v>136.88999999999999</v>
      </c>
      <c r="D110" s="165">
        <v>4.74</v>
      </c>
      <c r="E110" s="165">
        <v>1186.6199999999999</v>
      </c>
      <c r="F110" s="165">
        <v>10.42</v>
      </c>
      <c r="G110" s="165">
        <v>30.03</v>
      </c>
      <c r="H110" s="165">
        <v>16.88</v>
      </c>
      <c r="I110" s="165">
        <v>0.64</v>
      </c>
      <c r="J110" s="165">
        <v>35.1</v>
      </c>
      <c r="K110" s="165">
        <v>51.81</v>
      </c>
      <c r="L110" s="165">
        <v>35.54</v>
      </c>
      <c r="M110" s="165">
        <v>34.590000000000003</v>
      </c>
      <c r="N110" s="165">
        <v>0</v>
      </c>
      <c r="O110" s="165">
        <v>0</v>
      </c>
      <c r="P110" s="165">
        <v>14913</v>
      </c>
      <c r="Q110" s="165">
        <v>85</v>
      </c>
      <c r="R110" s="165">
        <v>352</v>
      </c>
      <c r="S110" s="165">
        <v>26.5</v>
      </c>
      <c r="T110" s="165">
        <v>4.0720000000000001</v>
      </c>
      <c r="U110" s="165">
        <v>-1</v>
      </c>
    </row>
    <row r="111" spans="1:21">
      <c r="A111" s="166">
        <v>43388.404999999999</v>
      </c>
      <c r="B111" s="165" t="s">
        <v>6</v>
      </c>
      <c r="C111" s="165">
        <v>130.88</v>
      </c>
      <c r="D111" s="165">
        <v>4.53</v>
      </c>
      <c r="E111" s="165">
        <v>1186.54</v>
      </c>
      <c r="F111" s="165">
        <v>7.87</v>
      </c>
      <c r="G111" s="165">
        <v>28.59</v>
      </c>
      <c r="H111" s="165">
        <v>22.36</v>
      </c>
      <c r="I111" s="165">
        <v>6.92</v>
      </c>
      <c r="J111" s="165">
        <v>36.53</v>
      </c>
      <c r="K111" s="165">
        <v>42.41</v>
      </c>
      <c r="L111" s="165">
        <v>29.19</v>
      </c>
      <c r="M111" s="165">
        <v>30.91</v>
      </c>
      <c r="N111" s="165">
        <v>0</v>
      </c>
      <c r="O111" s="165">
        <v>0</v>
      </c>
      <c r="P111" s="165">
        <v>14913</v>
      </c>
      <c r="Q111" s="165">
        <v>85</v>
      </c>
      <c r="R111" s="165">
        <v>309</v>
      </c>
      <c r="S111" s="165">
        <v>26.5</v>
      </c>
      <c r="T111" s="165">
        <v>4.0720000000000001</v>
      </c>
      <c r="U111" s="165">
        <v>-1</v>
      </c>
    </row>
    <row r="112" spans="1:21">
      <c r="A112" s="166">
        <v>43388.405011574076</v>
      </c>
      <c r="B112" s="165" t="s">
        <v>6</v>
      </c>
      <c r="C112" s="165">
        <v>130.93</v>
      </c>
      <c r="D112" s="165">
        <v>4.53</v>
      </c>
      <c r="E112" s="165">
        <v>1186.29</v>
      </c>
      <c r="F112" s="165">
        <v>8.43</v>
      </c>
      <c r="G112" s="165">
        <v>29.27</v>
      </c>
      <c r="H112" s="165">
        <v>16.03</v>
      </c>
      <c r="I112" s="165">
        <v>0</v>
      </c>
      <c r="J112" s="165">
        <v>41.36</v>
      </c>
      <c r="K112" s="165">
        <v>51.31</v>
      </c>
      <c r="L112" s="165">
        <v>29.11</v>
      </c>
      <c r="M112" s="165">
        <v>32.5</v>
      </c>
      <c r="N112" s="165">
        <v>0</v>
      </c>
      <c r="O112" s="165">
        <v>0</v>
      </c>
      <c r="P112" s="165">
        <v>14913</v>
      </c>
      <c r="Q112" s="165">
        <v>85</v>
      </c>
      <c r="R112" s="165">
        <v>395</v>
      </c>
      <c r="S112" s="165">
        <v>26.5</v>
      </c>
      <c r="T112" s="165">
        <v>4.0720000000000001</v>
      </c>
      <c r="U112" s="165">
        <v>-1</v>
      </c>
    </row>
    <row r="113" spans="1:21">
      <c r="A113" s="166">
        <v>43388.405034722222</v>
      </c>
      <c r="B113" s="165" t="s">
        <v>6</v>
      </c>
      <c r="C113" s="165">
        <v>132.06</v>
      </c>
      <c r="D113" s="165">
        <v>4.57</v>
      </c>
      <c r="E113" s="165">
        <v>1185.1400000000001</v>
      </c>
      <c r="F113" s="165">
        <v>10.34</v>
      </c>
      <c r="G113" s="165">
        <v>31.63</v>
      </c>
      <c r="H113" s="165">
        <v>15.69</v>
      </c>
      <c r="I113" s="165">
        <v>0</v>
      </c>
      <c r="J113" s="165">
        <v>44.03</v>
      </c>
      <c r="K113" s="165">
        <v>50</v>
      </c>
      <c r="L113" s="165">
        <v>36.42</v>
      </c>
      <c r="M113" s="165">
        <v>38.75</v>
      </c>
      <c r="N113" s="165">
        <v>0</v>
      </c>
      <c r="O113" s="165">
        <v>0</v>
      </c>
      <c r="P113" s="165">
        <v>15159</v>
      </c>
      <c r="Q113" s="165">
        <v>85</v>
      </c>
      <c r="R113" s="165">
        <v>481</v>
      </c>
      <c r="S113" s="165">
        <v>26.5</v>
      </c>
      <c r="T113" s="165">
        <v>4.0720000000000001</v>
      </c>
      <c r="U113" s="165">
        <v>-1</v>
      </c>
    </row>
    <row r="114" spans="1:21">
      <c r="A114" s="166">
        <v>43388.405046296299</v>
      </c>
      <c r="B114" s="165" t="s">
        <v>6</v>
      </c>
      <c r="C114" s="165">
        <v>132.16999999999999</v>
      </c>
      <c r="D114" s="165">
        <v>4.57</v>
      </c>
      <c r="E114" s="165">
        <v>1185.02</v>
      </c>
      <c r="F114" s="165">
        <v>8.44</v>
      </c>
      <c r="G114" s="165">
        <v>27.98</v>
      </c>
      <c r="H114" s="165">
        <v>16.88</v>
      </c>
      <c r="I114" s="165">
        <v>0</v>
      </c>
      <c r="J114" s="165">
        <v>34.18</v>
      </c>
      <c r="K114" s="165">
        <v>48.42</v>
      </c>
      <c r="L114" s="165">
        <v>31.29</v>
      </c>
      <c r="M114" s="165">
        <v>31.82</v>
      </c>
      <c r="N114" s="165">
        <v>0</v>
      </c>
      <c r="O114" s="165">
        <v>0</v>
      </c>
      <c r="P114" s="165">
        <v>15160</v>
      </c>
      <c r="Q114" s="165">
        <v>85</v>
      </c>
      <c r="R114" s="165">
        <v>481</v>
      </c>
      <c r="S114" s="165">
        <v>26.5</v>
      </c>
      <c r="T114" s="165">
        <v>4.0720000000000001</v>
      </c>
      <c r="U114" s="165">
        <v>-1</v>
      </c>
    </row>
    <row r="115" spans="1:21">
      <c r="A115" s="166">
        <v>43388.405069444445</v>
      </c>
      <c r="B115" s="165" t="s">
        <v>6</v>
      </c>
      <c r="C115" s="165">
        <v>132.24</v>
      </c>
      <c r="D115" s="165">
        <v>4.57</v>
      </c>
      <c r="E115" s="165">
        <v>1184.3599999999999</v>
      </c>
      <c r="F115" s="165">
        <v>8.25</v>
      </c>
      <c r="G115" s="165">
        <v>30.21</v>
      </c>
      <c r="H115" s="165">
        <v>18.420000000000002</v>
      </c>
      <c r="I115" s="165">
        <v>0</v>
      </c>
      <c r="J115" s="165">
        <v>43.29</v>
      </c>
      <c r="K115" s="165">
        <v>52.38</v>
      </c>
      <c r="L115" s="165">
        <v>30.72</v>
      </c>
      <c r="M115" s="165">
        <v>30.57</v>
      </c>
      <c r="N115" s="165">
        <v>0</v>
      </c>
      <c r="O115" s="165">
        <v>0</v>
      </c>
      <c r="P115" s="165">
        <v>15160</v>
      </c>
      <c r="Q115" s="165">
        <v>85</v>
      </c>
      <c r="R115" s="165">
        <v>309</v>
      </c>
      <c r="S115" s="165">
        <v>26.5</v>
      </c>
      <c r="T115" s="165">
        <v>4.0720000000000001</v>
      </c>
      <c r="U115" s="165">
        <v>-1</v>
      </c>
    </row>
    <row r="116" spans="1:21">
      <c r="A116" s="166">
        <v>43388.405081018522</v>
      </c>
      <c r="B116" s="165" t="s">
        <v>6</v>
      </c>
      <c r="C116" s="165">
        <v>133.88</v>
      </c>
      <c r="D116" s="165">
        <v>4.63</v>
      </c>
      <c r="E116" s="165">
        <v>1183.33</v>
      </c>
      <c r="F116" s="165">
        <v>10.36</v>
      </c>
      <c r="G116" s="165">
        <v>28.91</v>
      </c>
      <c r="H116" s="165">
        <v>24.67</v>
      </c>
      <c r="I116" s="165">
        <v>15.79</v>
      </c>
      <c r="J116" s="165">
        <v>36.840000000000003</v>
      </c>
      <c r="K116" s="165">
        <v>42.29</v>
      </c>
      <c r="L116" s="165">
        <v>27.33</v>
      </c>
      <c r="M116" s="165">
        <v>24.32</v>
      </c>
      <c r="N116" s="165">
        <v>0</v>
      </c>
      <c r="O116" s="165">
        <v>0</v>
      </c>
      <c r="P116" s="165">
        <v>15474</v>
      </c>
      <c r="Q116" s="165">
        <v>85</v>
      </c>
      <c r="R116" s="165">
        <v>438</v>
      </c>
      <c r="S116" s="165">
        <v>26.5</v>
      </c>
      <c r="T116" s="165">
        <v>4.0720000000000001</v>
      </c>
      <c r="U116" s="165">
        <v>-1</v>
      </c>
    </row>
    <row r="117" spans="1:21">
      <c r="A117" s="166">
        <v>43388.405104166668</v>
      </c>
      <c r="B117" s="165" t="s">
        <v>6</v>
      </c>
      <c r="C117" s="165">
        <v>134.03</v>
      </c>
      <c r="D117" s="165">
        <v>4.6399999999999997</v>
      </c>
      <c r="E117" s="165">
        <v>1183</v>
      </c>
      <c r="F117" s="165">
        <v>8.5299999999999994</v>
      </c>
      <c r="G117" s="165">
        <v>29.24</v>
      </c>
      <c r="H117" s="165">
        <v>15.48</v>
      </c>
      <c r="I117" s="165">
        <v>0</v>
      </c>
      <c r="J117" s="165">
        <v>42.51</v>
      </c>
      <c r="K117" s="165">
        <v>46.11</v>
      </c>
      <c r="L117" s="165">
        <v>34.39</v>
      </c>
      <c r="M117" s="165">
        <v>31.85</v>
      </c>
      <c r="N117" s="165">
        <v>0</v>
      </c>
      <c r="O117" s="165">
        <v>0</v>
      </c>
      <c r="P117" s="165">
        <v>15476</v>
      </c>
      <c r="Q117" s="165">
        <v>85</v>
      </c>
      <c r="R117" s="165">
        <v>438</v>
      </c>
      <c r="S117" s="165">
        <v>26.5</v>
      </c>
      <c r="T117" s="165">
        <v>4.0720000000000001</v>
      </c>
      <c r="U117" s="165">
        <v>-1</v>
      </c>
    </row>
    <row r="118" spans="1:21">
      <c r="A118" s="166">
        <v>43388.405115740738</v>
      </c>
      <c r="B118" s="165" t="s">
        <v>6</v>
      </c>
      <c r="C118" s="165">
        <v>134.13999999999999</v>
      </c>
      <c r="D118" s="165">
        <v>4.6399999999999997</v>
      </c>
      <c r="E118" s="165">
        <v>1182.6400000000001</v>
      </c>
      <c r="F118" s="165">
        <v>8.39</v>
      </c>
      <c r="G118" s="165">
        <v>27.54</v>
      </c>
      <c r="H118" s="165">
        <v>18.3</v>
      </c>
      <c r="I118" s="165">
        <v>0</v>
      </c>
      <c r="J118" s="165">
        <v>38.82</v>
      </c>
      <c r="K118" s="165">
        <v>49.47</v>
      </c>
      <c r="L118" s="165">
        <v>24.53</v>
      </c>
      <c r="M118" s="165">
        <v>29.56</v>
      </c>
      <c r="N118" s="165">
        <v>0</v>
      </c>
      <c r="O118" s="165">
        <v>0</v>
      </c>
      <c r="P118" s="165">
        <v>15476</v>
      </c>
      <c r="Q118" s="165">
        <v>85</v>
      </c>
      <c r="R118" s="165">
        <v>395</v>
      </c>
      <c r="S118" s="165">
        <v>26.5</v>
      </c>
      <c r="T118" s="165">
        <v>4.0720000000000001</v>
      </c>
      <c r="U118" s="165">
        <v>-1</v>
      </c>
    </row>
    <row r="119" spans="1:21">
      <c r="A119" s="166">
        <v>43388.405138888891</v>
      </c>
      <c r="B119" s="165" t="s">
        <v>6</v>
      </c>
      <c r="C119" s="165">
        <v>135.78</v>
      </c>
      <c r="D119" s="165">
        <v>4.7</v>
      </c>
      <c r="E119" s="165">
        <v>1180.98</v>
      </c>
      <c r="F119" s="165">
        <v>10.59</v>
      </c>
      <c r="G119" s="165">
        <v>32.79</v>
      </c>
      <c r="H119" s="165">
        <v>17.53</v>
      </c>
      <c r="I119" s="165">
        <v>0</v>
      </c>
      <c r="J119" s="165">
        <v>40.76</v>
      </c>
      <c r="K119" s="165">
        <v>51.55</v>
      </c>
      <c r="L119" s="165">
        <v>44.17</v>
      </c>
      <c r="M119" s="165">
        <v>36.880000000000003</v>
      </c>
      <c r="N119" s="165">
        <v>0</v>
      </c>
      <c r="O119" s="165">
        <v>0</v>
      </c>
      <c r="P119" s="165">
        <v>15836</v>
      </c>
      <c r="Q119" s="165">
        <v>85</v>
      </c>
      <c r="R119" s="165">
        <v>395</v>
      </c>
      <c r="S119" s="165">
        <v>26.5</v>
      </c>
      <c r="T119" s="165">
        <v>4.0720000000000001</v>
      </c>
      <c r="U119" s="165">
        <v>-1</v>
      </c>
    </row>
    <row r="120" spans="1:21">
      <c r="A120" s="166">
        <v>43388.405162037037</v>
      </c>
      <c r="B120" s="165" t="s">
        <v>6</v>
      </c>
      <c r="C120" s="165">
        <v>135.88999999999999</v>
      </c>
      <c r="D120" s="165">
        <v>4.7</v>
      </c>
      <c r="E120" s="165">
        <v>1180.3699999999999</v>
      </c>
      <c r="F120" s="165">
        <v>8.4</v>
      </c>
      <c r="G120" s="165">
        <v>29.45</v>
      </c>
      <c r="H120" s="165">
        <v>16.670000000000002</v>
      </c>
      <c r="I120" s="165">
        <v>0</v>
      </c>
      <c r="J120" s="165">
        <v>41.1</v>
      </c>
      <c r="K120" s="165">
        <v>49.22</v>
      </c>
      <c r="L120" s="165">
        <v>32.9</v>
      </c>
      <c r="M120" s="165">
        <v>31.71</v>
      </c>
      <c r="N120" s="165">
        <v>0</v>
      </c>
      <c r="O120" s="165">
        <v>0</v>
      </c>
      <c r="P120" s="165">
        <v>15836</v>
      </c>
      <c r="Q120" s="165">
        <v>85</v>
      </c>
      <c r="R120" s="165">
        <v>481</v>
      </c>
      <c r="S120" s="165">
        <v>26.5</v>
      </c>
      <c r="T120" s="165">
        <v>4.0720000000000001</v>
      </c>
      <c r="U120" s="165">
        <v>-1</v>
      </c>
    </row>
    <row r="121" spans="1:21">
      <c r="A121" s="166">
        <v>43388.405173611114</v>
      </c>
      <c r="B121" s="165" t="s">
        <v>6</v>
      </c>
      <c r="C121" s="165">
        <v>135.99</v>
      </c>
      <c r="D121" s="165">
        <v>4.7</v>
      </c>
      <c r="E121" s="165">
        <v>1180.1199999999999</v>
      </c>
      <c r="F121" s="165">
        <v>8.44</v>
      </c>
      <c r="G121" s="165">
        <v>28.7</v>
      </c>
      <c r="H121" s="165">
        <v>15.03</v>
      </c>
      <c r="I121" s="165">
        <v>4.46</v>
      </c>
      <c r="J121" s="165">
        <v>36.130000000000003</v>
      </c>
      <c r="K121" s="165">
        <v>48.4</v>
      </c>
      <c r="L121" s="165">
        <v>33.950000000000003</v>
      </c>
      <c r="M121" s="165">
        <v>29.94</v>
      </c>
      <c r="N121" s="165">
        <v>0</v>
      </c>
      <c r="O121" s="165">
        <v>0</v>
      </c>
      <c r="P121" s="165">
        <v>15837</v>
      </c>
      <c r="Q121" s="165">
        <v>85</v>
      </c>
      <c r="R121" s="165">
        <v>352</v>
      </c>
      <c r="S121" s="165">
        <v>26.5</v>
      </c>
      <c r="T121" s="165">
        <v>4.0720000000000001</v>
      </c>
      <c r="U121" s="165">
        <v>-1</v>
      </c>
    </row>
    <row r="122" spans="1:21">
      <c r="A122" s="166">
        <v>43388.40519675926</v>
      </c>
      <c r="B122" s="165" t="s">
        <v>6</v>
      </c>
      <c r="C122" s="165">
        <v>137.68</v>
      </c>
      <c r="D122" s="165">
        <v>4.76</v>
      </c>
      <c r="E122" s="165">
        <v>1178.82</v>
      </c>
      <c r="F122" s="165">
        <v>10.56</v>
      </c>
      <c r="G122" s="165">
        <v>29.31</v>
      </c>
      <c r="H122" s="165">
        <v>21.33</v>
      </c>
      <c r="I122" s="165">
        <v>12.08</v>
      </c>
      <c r="J122" s="165">
        <v>35.950000000000003</v>
      </c>
      <c r="K122" s="165">
        <v>41.81</v>
      </c>
      <c r="L122" s="165">
        <v>30.92</v>
      </c>
      <c r="M122" s="165">
        <v>31.29</v>
      </c>
      <c r="N122" s="165">
        <v>0</v>
      </c>
      <c r="O122" s="165">
        <v>0</v>
      </c>
      <c r="P122" s="165">
        <v>16177</v>
      </c>
      <c r="Q122" s="165">
        <v>85</v>
      </c>
      <c r="R122" s="165">
        <v>481</v>
      </c>
      <c r="S122" s="165">
        <v>26.5</v>
      </c>
      <c r="T122" s="165">
        <v>4.0720000000000001</v>
      </c>
      <c r="U122" s="165">
        <v>-1</v>
      </c>
    </row>
    <row r="123" spans="1:21">
      <c r="A123" s="166">
        <v>43388.40520833333</v>
      </c>
      <c r="B123" s="165" t="s">
        <v>6</v>
      </c>
      <c r="C123" s="165">
        <v>136.79</v>
      </c>
      <c r="D123" s="165">
        <v>4.7300000000000004</v>
      </c>
      <c r="E123" s="165">
        <v>1178.8499999999999</v>
      </c>
      <c r="F123" s="165">
        <v>9.23</v>
      </c>
      <c r="G123" s="165">
        <v>29.64</v>
      </c>
      <c r="H123" s="165">
        <v>14.47</v>
      </c>
      <c r="I123" s="165">
        <v>0</v>
      </c>
      <c r="J123" s="165">
        <v>45.51</v>
      </c>
      <c r="K123" s="165">
        <v>49.73</v>
      </c>
      <c r="L123" s="165">
        <v>30</v>
      </c>
      <c r="M123" s="165">
        <v>32.68</v>
      </c>
      <c r="N123" s="165">
        <v>0</v>
      </c>
      <c r="O123" s="165">
        <v>0</v>
      </c>
      <c r="P123" s="165">
        <v>16178</v>
      </c>
      <c r="Q123" s="165">
        <v>85</v>
      </c>
      <c r="R123" s="165">
        <v>481</v>
      </c>
      <c r="S123" s="165">
        <v>26.5</v>
      </c>
      <c r="T123" s="165">
        <v>4.0720000000000001</v>
      </c>
      <c r="U123" s="165">
        <v>-1</v>
      </c>
    </row>
    <row r="124" spans="1:21">
      <c r="A124" s="166">
        <v>43388.405231481483</v>
      </c>
      <c r="B124" s="165" t="s">
        <v>6</v>
      </c>
      <c r="C124" s="165">
        <v>136.74</v>
      </c>
      <c r="D124" s="165">
        <v>4.7300000000000004</v>
      </c>
      <c r="E124" s="165">
        <v>1179.05</v>
      </c>
      <c r="F124" s="165">
        <v>8.5299999999999994</v>
      </c>
      <c r="G124" s="165">
        <v>28.16</v>
      </c>
      <c r="H124" s="165">
        <v>16.77</v>
      </c>
      <c r="I124" s="165">
        <v>0</v>
      </c>
      <c r="J124" s="165">
        <v>39.74</v>
      </c>
      <c r="K124" s="165">
        <v>45.83</v>
      </c>
      <c r="L124" s="165">
        <v>35.71</v>
      </c>
      <c r="M124" s="165">
        <v>26.71</v>
      </c>
      <c r="N124" s="165">
        <v>0</v>
      </c>
      <c r="O124" s="165">
        <v>0</v>
      </c>
      <c r="P124" s="165">
        <v>16179</v>
      </c>
      <c r="Q124" s="165">
        <v>85</v>
      </c>
      <c r="R124" s="165">
        <v>352</v>
      </c>
      <c r="S124" s="165">
        <v>26.5</v>
      </c>
      <c r="T124" s="165">
        <v>4.0720000000000001</v>
      </c>
      <c r="U124" s="165">
        <v>-1</v>
      </c>
    </row>
    <row r="125" spans="1:21">
      <c r="A125" s="166">
        <v>43388.405243055553</v>
      </c>
      <c r="B125" s="165" t="s">
        <v>6</v>
      </c>
      <c r="C125" s="165">
        <v>136.91</v>
      </c>
      <c r="D125" s="165">
        <v>4.74</v>
      </c>
      <c r="E125" s="165">
        <v>1178.3599999999999</v>
      </c>
      <c r="F125" s="165">
        <v>8.92</v>
      </c>
      <c r="G125" s="165">
        <v>30.26</v>
      </c>
      <c r="H125" s="165">
        <v>14.94</v>
      </c>
      <c r="I125" s="165">
        <v>0</v>
      </c>
      <c r="J125" s="165">
        <v>45.18</v>
      </c>
      <c r="K125" s="165">
        <v>47.22</v>
      </c>
      <c r="L125" s="165">
        <v>35.26</v>
      </c>
      <c r="M125" s="165">
        <v>34.97</v>
      </c>
      <c r="N125" s="165">
        <v>0</v>
      </c>
      <c r="O125" s="165">
        <v>0</v>
      </c>
      <c r="P125" s="165">
        <v>16361</v>
      </c>
      <c r="Q125" s="165">
        <v>85</v>
      </c>
      <c r="R125" s="165">
        <v>395</v>
      </c>
      <c r="S125" s="165">
        <v>26.5</v>
      </c>
      <c r="T125" s="165">
        <v>4.0720000000000001</v>
      </c>
      <c r="U125" s="165">
        <v>-1</v>
      </c>
    </row>
    <row r="126" spans="1:21">
      <c r="A126" s="166">
        <v>43388.405266203707</v>
      </c>
      <c r="B126" s="165" t="s">
        <v>6</v>
      </c>
      <c r="C126" s="165">
        <v>130.94999999999999</v>
      </c>
      <c r="D126" s="165">
        <v>4.53</v>
      </c>
      <c r="E126" s="165">
        <v>1183.3599999999999</v>
      </c>
      <c r="F126" s="165">
        <v>10.11</v>
      </c>
      <c r="G126" s="165">
        <v>30.94</v>
      </c>
      <c r="H126" s="165">
        <v>17.09</v>
      </c>
      <c r="I126" s="165">
        <v>2.56</v>
      </c>
      <c r="J126" s="165">
        <v>42.41</v>
      </c>
      <c r="K126" s="165">
        <v>50</v>
      </c>
      <c r="L126" s="165">
        <v>40.36</v>
      </c>
      <c r="M126" s="165">
        <v>27.45</v>
      </c>
      <c r="N126" s="165">
        <v>0</v>
      </c>
      <c r="O126" s="165">
        <v>0</v>
      </c>
      <c r="P126" s="165">
        <v>16584</v>
      </c>
      <c r="Q126" s="165">
        <v>85</v>
      </c>
      <c r="R126" s="165">
        <v>438</v>
      </c>
      <c r="S126" s="165">
        <v>26.5</v>
      </c>
      <c r="T126" s="165">
        <v>4.0720000000000001</v>
      </c>
      <c r="U126" s="165">
        <v>-1</v>
      </c>
    </row>
    <row r="127" spans="1:21">
      <c r="A127" s="166">
        <v>43388.405277777776</v>
      </c>
      <c r="B127" s="165" t="s">
        <v>6</v>
      </c>
      <c r="C127" s="165">
        <v>131</v>
      </c>
      <c r="D127" s="165">
        <v>4.53</v>
      </c>
      <c r="E127" s="165">
        <v>1183.3599999999999</v>
      </c>
      <c r="F127" s="165">
        <v>8.0500000000000007</v>
      </c>
      <c r="G127" s="165">
        <v>28.9</v>
      </c>
      <c r="H127" s="165">
        <v>21.79</v>
      </c>
      <c r="I127" s="165">
        <v>9.6199999999999992</v>
      </c>
      <c r="J127" s="165">
        <v>37.11</v>
      </c>
      <c r="K127" s="165">
        <v>44.57</v>
      </c>
      <c r="L127" s="165">
        <v>32.299999999999997</v>
      </c>
      <c r="M127" s="165">
        <v>24.84</v>
      </c>
      <c r="N127" s="165">
        <v>0</v>
      </c>
      <c r="O127" s="165">
        <v>0</v>
      </c>
      <c r="P127" s="165">
        <v>16585</v>
      </c>
      <c r="Q127" s="165">
        <v>85</v>
      </c>
      <c r="R127" s="165">
        <v>395</v>
      </c>
      <c r="S127" s="165">
        <v>26.5</v>
      </c>
      <c r="T127" s="165">
        <v>4.0720000000000001</v>
      </c>
      <c r="U127" s="165">
        <v>-1</v>
      </c>
    </row>
    <row r="128" spans="1:21">
      <c r="A128" s="166">
        <v>43388.405300925922</v>
      </c>
      <c r="B128" s="165" t="s">
        <v>6</v>
      </c>
      <c r="C128" s="165">
        <v>131.11000000000001</v>
      </c>
      <c r="D128" s="165">
        <v>4.54</v>
      </c>
      <c r="E128" s="165">
        <v>1182.92</v>
      </c>
      <c r="F128" s="165">
        <v>8.32</v>
      </c>
      <c r="G128" s="165">
        <v>27.37</v>
      </c>
      <c r="H128" s="165">
        <v>16.45</v>
      </c>
      <c r="I128" s="165">
        <v>0</v>
      </c>
      <c r="J128" s="165">
        <v>37.42</v>
      </c>
      <c r="K128" s="165">
        <v>48.15</v>
      </c>
      <c r="L128" s="165">
        <v>25.66</v>
      </c>
      <c r="M128" s="165">
        <v>31.33</v>
      </c>
      <c r="N128" s="165">
        <v>0</v>
      </c>
      <c r="O128" s="165">
        <v>0</v>
      </c>
      <c r="P128" s="165">
        <v>16585</v>
      </c>
      <c r="Q128" s="165">
        <v>85</v>
      </c>
      <c r="R128" s="165">
        <v>395</v>
      </c>
      <c r="S128" s="165">
        <v>26.5</v>
      </c>
      <c r="T128" s="165">
        <v>4.0720000000000001</v>
      </c>
      <c r="U128" s="165">
        <v>-1</v>
      </c>
    </row>
    <row r="129" spans="1:21">
      <c r="A129" s="166">
        <v>43388.405312499999</v>
      </c>
      <c r="B129" s="165" t="s">
        <v>6</v>
      </c>
      <c r="C129" s="165">
        <v>132.07</v>
      </c>
      <c r="D129" s="165">
        <v>4.57</v>
      </c>
      <c r="E129" s="165">
        <v>1182.7</v>
      </c>
      <c r="F129" s="165">
        <v>10.220000000000001</v>
      </c>
      <c r="G129" s="165">
        <v>31.7</v>
      </c>
      <c r="H129" s="165">
        <v>16.23</v>
      </c>
      <c r="I129" s="165">
        <v>2.6</v>
      </c>
      <c r="J129" s="165">
        <v>45.34</v>
      </c>
      <c r="K129" s="165">
        <v>49.73</v>
      </c>
      <c r="L129" s="165">
        <v>42.68</v>
      </c>
      <c r="M129" s="165">
        <v>29.01</v>
      </c>
      <c r="N129" s="165">
        <v>0</v>
      </c>
      <c r="O129" s="165">
        <v>0</v>
      </c>
      <c r="P129" s="165">
        <v>17007</v>
      </c>
      <c r="Q129" s="165">
        <v>85</v>
      </c>
      <c r="R129" s="165">
        <v>309</v>
      </c>
      <c r="S129" s="165">
        <v>26.5</v>
      </c>
      <c r="T129" s="165">
        <v>4.0720000000000001</v>
      </c>
      <c r="U129" s="165">
        <v>-1</v>
      </c>
    </row>
    <row r="130" spans="1:21">
      <c r="A130" s="166">
        <v>43388.405335648145</v>
      </c>
      <c r="B130" s="165" t="s">
        <v>6</v>
      </c>
      <c r="C130" s="165">
        <v>132.13999999999999</v>
      </c>
      <c r="D130" s="165">
        <v>4.57</v>
      </c>
      <c r="E130" s="165">
        <v>1182.5899999999999</v>
      </c>
      <c r="F130" s="165">
        <v>8.3000000000000007</v>
      </c>
      <c r="G130" s="165">
        <v>27.8</v>
      </c>
      <c r="H130" s="165">
        <v>16.45</v>
      </c>
      <c r="I130" s="165">
        <v>0</v>
      </c>
      <c r="J130" s="165">
        <v>42.14</v>
      </c>
      <c r="K130" s="165">
        <v>47.67</v>
      </c>
      <c r="L130" s="165">
        <v>28.21</v>
      </c>
      <c r="M130" s="165">
        <v>26.49</v>
      </c>
      <c r="N130" s="165">
        <v>0</v>
      </c>
      <c r="O130" s="165">
        <v>0</v>
      </c>
      <c r="P130" s="165">
        <v>17008</v>
      </c>
      <c r="Q130" s="165">
        <v>85</v>
      </c>
      <c r="R130" s="165">
        <v>352</v>
      </c>
      <c r="S130" s="165">
        <v>26</v>
      </c>
      <c r="T130" s="165">
        <v>4.0609999999999999</v>
      </c>
      <c r="U130" s="165">
        <v>-1</v>
      </c>
    </row>
    <row r="131" spans="1:21">
      <c r="A131" s="166">
        <v>43388.405347222222</v>
      </c>
      <c r="B131" s="165" t="s">
        <v>6</v>
      </c>
      <c r="C131" s="165">
        <v>132.24</v>
      </c>
      <c r="D131" s="165">
        <v>4.57</v>
      </c>
      <c r="E131" s="165">
        <v>1182.43</v>
      </c>
      <c r="F131" s="165">
        <v>8.17</v>
      </c>
      <c r="G131" s="165">
        <v>28.66</v>
      </c>
      <c r="H131" s="165">
        <v>17.690000000000001</v>
      </c>
      <c r="I131" s="165">
        <v>0</v>
      </c>
      <c r="J131" s="165">
        <v>33.770000000000003</v>
      </c>
      <c r="K131" s="165">
        <v>49.19</v>
      </c>
      <c r="L131" s="165">
        <v>33.99</v>
      </c>
      <c r="M131" s="165">
        <v>31.85</v>
      </c>
      <c r="N131" s="165">
        <v>0</v>
      </c>
      <c r="O131" s="165">
        <v>0</v>
      </c>
      <c r="P131" s="165">
        <v>17008</v>
      </c>
      <c r="Q131" s="165">
        <v>85</v>
      </c>
      <c r="R131" s="165" t="s">
        <v>6</v>
      </c>
      <c r="S131" s="165">
        <v>26</v>
      </c>
      <c r="T131" s="165">
        <v>4.0609999999999999</v>
      </c>
      <c r="U131" s="165">
        <v>-1</v>
      </c>
    </row>
    <row r="132" spans="1:21">
      <c r="A132" s="166">
        <v>43388.405370370368</v>
      </c>
      <c r="B132" s="165" t="s">
        <v>6</v>
      </c>
      <c r="C132" s="165">
        <v>133.76</v>
      </c>
      <c r="D132" s="165">
        <v>4.63</v>
      </c>
      <c r="E132" s="165">
        <v>1201.06</v>
      </c>
      <c r="F132" s="165">
        <v>9.81</v>
      </c>
      <c r="G132" s="165">
        <v>31.71</v>
      </c>
      <c r="H132" s="165">
        <v>22.44</v>
      </c>
      <c r="I132" s="165">
        <v>17.829999999999998</v>
      </c>
      <c r="J132" s="165">
        <v>35.85</v>
      </c>
      <c r="K132" s="165">
        <v>42.61</v>
      </c>
      <c r="L132" s="165">
        <v>36.97</v>
      </c>
      <c r="M132" s="165">
        <v>32.69</v>
      </c>
      <c r="N132" s="165">
        <v>0</v>
      </c>
      <c r="O132" s="165">
        <v>0</v>
      </c>
      <c r="P132" s="165">
        <v>17399</v>
      </c>
      <c r="Q132" s="165">
        <v>85</v>
      </c>
      <c r="R132" s="165">
        <v>309</v>
      </c>
      <c r="S132" s="165">
        <v>26</v>
      </c>
      <c r="T132" s="165">
        <v>4.0609999999999999</v>
      </c>
      <c r="U132" s="165">
        <v>-1</v>
      </c>
    </row>
    <row r="133" spans="1:21">
      <c r="A133" s="166">
        <v>43388.405393518522</v>
      </c>
      <c r="B133" s="165" t="s">
        <v>6</v>
      </c>
      <c r="C133" s="165">
        <v>133.87</v>
      </c>
      <c r="D133" s="165">
        <v>4.63</v>
      </c>
      <c r="E133" s="165">
        <v>1201.18</v>
      </c>
      <c r="F133" s="165">
        <v>8.51</v>
      </c>
      <c r="G133" s="165">
        <v>27.34</v>
      </c>
      <c r="H133" s="165">
        <v>17.11</v>
      </c>
      <c r="I133" s="165">
        <v>0</v>
      </c>
      <c r="J133" s="165">
        <v>36.840000000000003</v>
      </c>
      <c r="K133" s="165">
        <v>48.92</v>
      </c>
      <c r="L133" s="165">
        <v>31.13</v>
      </c>
      <c r="M133" s="165">
        <v>25.17</v>
      </c>
      <c r="N133" s="165">
        <v>0</v>
      </c>
      <c r="O133" s="165">
        <v>0</v>
      </c>
      <c r="P133" s="165">
        <v>17399</v>
      </c>
      <c r="Q133" s="165">
        <v>85</v>
      </c>
      <c r="R133" s="165">
        <v>395</v>
      </c>
      <c r="S133" s="165">
        <v>26</v>
      </c>
      <c r="T133" s="165">
        <v>4.0609999999999999</v>
      </c>
      <c r="U133" s="165">
        <v>-1</v>
      </c>
    </row>
    <row r="134" spans="1:21">
      <c r="A134" s="166">
        <v>43388.405405092592</v>
      </c>
      <c r="B134" s="165" t="s">
        <v>6</v>
      </c>
      <c r="C134" s="165">
        <v>133.96</v>
      </c>
      <c r="D134" s="165">
        <v>4.63</v>
      </c>
      <c r="E134" s="165">
        <v>1201.1199999999999</v>
      </c>
      <c r="F134" s="165">
        <v>8.4600000000000009</v>
      </c>
      <c r="G134" s="165">
        <v>28.59</v>
      </c>
      <c r="H134" s="165">
        <v>15.69</v>
      </c>
      <c r="I134" s="165">
        <v>0</v>
      </c>
      <c r="J134" s="165">
        <v>36.479999999999997</v>
      </c>
      <c r="K134" s="165">
        <v>48.65</v>
      </c>
      <c r="L134" s="165">
        <v>31.17</v>
      </c>
      <c r="M134" s="165">
        <v>34.76</v>
      </c>
      <c r="N134" s="165">
        <v>0</v>
      </c>
      <c r="O134" s="165">
        <v>0</v>
      </c>
      <c r="P134" s="165">
        <v>17400</v>
      </c>
      <c r="Q134" s="165">
        <v>85</v>
      </c>
      <c r="R134" s="165">
        <v>481</v>
      </c>
      <c r="S134" s="165">
        <v>26</v>
      </c>
      <c r="T134" s="165">
        <v>4.0609999999999999</v>
      </c>
      <c r="U134" s="165">
        <v>-1</v>
      </c>
    </row>
    <row r="135" spans="1:21">
      <c r="A135" s="166">
        <v>43388.405428240738</v>
      </c>
      <c r="B135" s="165" t="s">
        <v>6</v>
      </c>
      <c r="C135" s="165">
        <v>135.65</v>
      </c>
      <c r="D135" s="165">
        <v>4.6900000000000004</v>
      </c>
      <c r="E135" s="165">
        <v>1200.21</v>
      </c>
      <c r="F135" s="165">
        <v>10.7</v>
      </c>
      <c r="G135" s="165">
        <v>31.79</v>
      </c>
      <c r="H135" s="165">
        <v>17.88</v>
      </c>
      <c r="I135" s="165">
        <v>0</v>
      </c>
      <c r="J135" s="165">
        <v>47.5</v>
      </c>
      <c r="K135" s="165">
        <v>48.86</v>
      </c>
      <c r="L135" s="165">
        <v>36.08</v>
      </c>
      <c r="M135" s="165">
        <v>36.31</v>
      </c>
      <c r="N135" s="165">
        <v>0</v>
      </c>
      <c r="O135" s="165">
        <v>0</v>
      </c>
      <c r="P135" s="165">
        <v>17740</v>
      </c>
      <c r="Q135" s="165">
        <v>85</v>
      </c>
      <c r="R135" s="165">
        <v>352</v>
      </c>
      <c r="S135" s="165">
        <v>26</v>
      </c>
      <c r="T135" s="165">
        <v>4.0609999999999999</v>
      </c>
      <c r="U135" s="165">
        <v>-1</v>
      </c>
    </row>
    <row r="136" spans="1:21">
      <c r="A136" s="166">
        <v>43388.405439814815</v>
      </c>
      <c r="B136" s="165" t="s">
        <v>6</v>
      </c>
      <c r="C136" s="165">
        <v>135.72999999999999</v>
      </c>
      <c r="D136" s="165">
        <v>4.7</v>
      </c>
      <c r="E136" s="165">
        <v>1202.1199999999999</v>
      </c>
      <c r="F136" s="165">
        <v>8.3699999999999992</v>
      </c>
      <c r="G136" s="165">
        <v>28.24</v>
      </c>
      <c r="H136" s="165">
        <v>15.89</v>
      </c>
      <c r="I136" s="165">
        <v>0</v>
      </c>
      <c r="J136" s="165">
        <v>36.54</v>
      </c>
      <c r="K136" s="165">
        <v>47.03</v>
      </c>
      <c r="L136" s="165">
        <v>32.26</v>
      </c>
      <c r="M136" s="165">
        <v>33.119999999999997</v>
      </c>
      <c r="N136" s="165">
        <v>0</v>
      </c>
      <c r="O136" s="165">
        <v>0</v>
      </c>
      <c r="P136" s="165">
        <v>17741</v>
      </c>
      <c r="Q136" s="165">
        <v>85</v>
      </c>
      <c r="R136" s="165">
        <v>352</v>
      </c>
      <c r="S136" s="165">
        <v>26</v>
      </c>
      <c r="T136" s="165">
        <v>4.0609999999999999</v>
      </c>
      <c r="U136" s="165">
        <v>-1</v>
      </c>
    </row>
    <row r="137" spans="1:21">
      <c r="A137" s="166">
        <v>43388.405462962961</v>
      </c>
      <c r="B137" s="165" t="s">
        <v>6</v>
      </c>
      <c r="C137" s="165">
        <v>135.86000000000001</v>
      </c>
      <c r="D137" s="165">
        <v>4.7</v>
      </c>
      <c r="E137" s="165">
        <v>1201.57</v>
      </c>
      <c r="F137" s="165">
        <v>8.02</v>
      </c>
      <c r="G137" s="165">
        <v>28.19</v>
      </c>
      <c r="H137" s="165">
        <v>19.23</v>
      </c>
      <c r="I137" s="165">
        <v>12.82</v>
      </c>
      <c r="J137" s="165">
        <v>37.04</v>
      </c>
      <c r="K137" s="165">
        <v>43.24</v>
      </c>
      <c r="L137" s="165">
        <v>32.700000000000003</v>
      </c>
      <c r="M137" s="165">
        <v>20.78</v>
      </c>
      <c r="N137" s="165">
        <v>0</v>
      </c>
      <c r="O137" s="165">
        <v>0</v>
      </c>
      <c r="P137" s="165">
        <v>17741</v>
      </c>
      <c r="Q137" s="165">
        <v>85</v>
      </c>
      <c r="R137" s="165" t="s">
        <v>6</v>
      </c>
      <c r="S137" s="165">
        <v>26</v>
      </c>
      <c r="T137" s="165">
        <v>4.0609999999999999</v>
      </c>
      <c r="U137" s="165">
        <v>-1</v>
      </c>
    </row>
    <row r="138" spans="1:21">
      <c r="A138" s="166">
        <v>43388.405474537038</v>
      </c>
      <c r="B138" s="165" t="s">
        <v>6</v>
      </c>
      <c r="C138" s="165">
        <v>136.55000000000001</v>
      </c>
      <c r="D138" s="165">
        <v>4.72</v>
      </c>
      <c r="E138" s="165">
        <v>1200.3900000000001</v>
      </c>
      <c r="F138" s="165">
        <v>11.57</v>
      </c>
      <c r="G138" s="165">
        <v>31.83</v>
      </c>
      <c r="H138" s="165">
        <v>17.95</v>
      </c>
      <c r="I138" s="165">
        <v>0</v>
      </c>
      <c r="J138" s="165">
        <v>38.96</v>
      </c>
      <c r="K138" s="165">
        <v>49.18</v>
      </c>
      <c r="L138" s="165">
        <v>39.76</v>
      </c>
      <c r="M138" s="165">
        <v>41.61</v>
      </c>
      <c r="N138" s="165">
        <v>0</v>
      </c>
      <c r="O138" s="165">
        <v>0</v>
      </c>
      <c r="P138" s="165">
        <v>18158</v>
      </c>
      <c r="Q138" s="165">
        <v>85</v>
      </c>
      <c r="R138" s="165">
        <v>481</v>
      </c>
      <c r="S138" s="165">
        <v>26</v>
      </c>
      <c r="T138" s="165">
        <v>4.0609999999999999</v>
      </c>
      <c r="U138" s="165">
        <v>-1</v>
      </c>
    </row>
    <row r="139" spans="1:21">
      <c r="A139" s="166">
        <v>43388.405497685184</v>
      </c>
      <c r="B139" s="165" t="s">
        <v>6</v>
      </c>
      <c r="C139" s="165">
        <v>136.57</v>
      </c>
      <c r="D139" s="165">
        <v>4.72</v>
      </c>
      <c r="E139" s="165">
        <v>1200.26</v>
      </c>
      <c r="F139" s="165">
        <v>8.17</v>
      </c>
      <c r="G139" s="165">
        <v>29.62</v>
      </c>
      <c r="H139" s="165">
        <v>14.38</v>
      </c>
      <c r="I139" s="165">
        <v>1.31</v>
      </c>
      <c r="J139" s="165">
        <v>40.36</v>
      </c>
      <c r="K139" s="165">
        <v>50</v>
      </c>
      <c r="L139" s="165">
        <v>35.369999999999997</v>
      </c>
      <c r="M139" s="165">
        <v>30.07</v>
      </c>
      <c r="N139" s="165">
        <v>0</v>
      </c>
      <c r="O139" s="165">
        <v>0</v>
      </c>
      <c r="P139" s="165">
        <v>18158</v>
      </c>
      <c r="Q139" s="165">
        <v>85</v>
      </c>
      <c r="R139" s="165" t="s">
        <v>6</v>
      </c>
      <c r="S139" s="165">
        <v>26.2</v>
      </c>
      <c r="T139" s="165">
        <v>4.0720000000000001</v>
      </c>
      <c r="U139" s="165">
        <v>-1</v>
      </c>
    </row>
    <row r="140" spans="1:21">
      <c r="A140" s="166">
        <v>43388.405509259261</v>
      </c>
      <c r="B140" s="165" t="s">
        <v>6</v>
      </c>
      <c r="C140" s="165">
        <v>136.6</v>
      </c>
      <c r="D140" s="165">
        <v>4.7300000000000004</v>
      </c>
      <c r="E140" s="165">
        <v>1200.1400000000001</v>
      </c>
      <c r="F140" s="165">
        <v>8.2100000000000009</v>
      </c>
      <c r="G140" s="165">
        <v>27.16</v>
      </c>
      <c r="H140" s="165">
        <v>16.11</v>
      </c>
      <c r="I140" s="165">
        <v>0</v>
      </c>
      <c r="J140" s="165">
        <v>38.06</v>
      </c>
      <c r="K140" s="165">
        <v>43.92</v>
      </c>
      <c r="L140" s="165">
        <v>25</v>
      </c>
      <c r="M140" s="165">
        <v>35.29</v>
      </c>
      <c r="N140" s="165">
        <v>0</v>
      </c>
      <c r="O140" s="165">
        <v>0</v>
      </c>
      <c r="P140" s="165">
        <v>18158</v>
      </c>
      <c r="Q140" s="165">
        <v>85</v>
      </c>
      <c r="R140" s="165">
        <v>352</v>
      </c>
      <c r="S140" s="165">
        <v>26.2</v>
      </c>
      <c r="T140" s="165">
        <v>4.0720000000000001</v>
      </c>
      <c r="U140" s="165">
        <v>-1</v>
      </c>
    </row>
    <row r="141" spans="1:21">
      <c r="A141" s="166">
        <v>43388.405532407407</v>
      </c>
      <c r="B141" s="165" t="s">
        <v>6</v>
      </c>
      <c r="C141" s="165">
        <v>136.88999999999999</v>
      </c>
      <c r="D141" s="165">
        <v>4.74</v>
      </c>
      <c r="E141" s="165">
        <v>1199.3499999999999</v>
      </c>
      <c r="F141" s="165">
        <v>10.89</v>
      </c>
      <c r="G141" s="165">
        <v>30.55</v>
      </c>
      <c r="H141" s="165">
        <v>19.87</v>
      </c>
      <c r="I141" s="165">
        <v>0.66</v>
      </c>
      <c r="J141" s="165">
        <v>38.619999999999997</v>
      </c>
      <c r="K141" s="165">
        <v>45.3</v>
      </c>
      <c r="L141" s="165">
        <v>33.119999999999997</v>
      </c>
      <c r="M141" s="165">
        <v>42.07</v>
      </c>
      <c r="N141" s="165">
        <v>0</v>
      </c>
      <c r="O141" s="165">
        <v>0</v>
      </c>
      <c r="P141" s="165">
        <v>18519</v>
      </c>
      <c r="Q141" s="165">
        <v>85</v>
      </c>
      <c r="R141" s="165" t="s">
        <v>6</v>
      </c>
      <c r="S141" s="165">
        <v>26.2</v>
      </c>
      <c r="T141" s="165">
        <v>4.0720000000000001</v>
      </c>
      <c r="U141" s="165">
        <v>-1</v>
      </c>
    </row>
    <row r="142" spans="1:21">
      <c r="A142" s="166">
        <v>43388.405543981484</v>
      </c>
      <c r="B142" s="165" t="s">
        <v>6</v>
      </c>
      <c r="C142" s="165">
        <v>132.08000000000001</v>
      </c>
      <c r="D142" s="165">
        <v>4.57</v>
      </c>
      <c r="E142" s="165">
        <v>1204.06</v>
      </c>
      <c r="F142" s="165">
        <v>10.36</v>
      </c>
      <c r="G142" s="165">
        <v>29.45</v>
      </c>
      <c r="H142" s="165">
        <v>20.53</v>
      </c>
      <c r="I142" s="165">
        <v>12.93</v>
      </c>
      <c r="J142" s="165">
        <v>40</v>
      </c>
      <c r="K142" s="165">
        <v>43.26</v>
      </c>
      <c r="L142" s="165">
        <v>27.89</v>
      </c>
      <c r="M142" s="165">
        <v>28.86</v>
      </c>
      <c r="N142" s="165">
        <v>0</v>
      </c>
      <c r="O142" s="165">
        <v>0</v>
      </c>
      <c r="P142" s="165">
        <v>18905</v>
      </c>
      <c r="Q142" s="165">
        <v>85</v>
      </c>
      <c r="R142" s="165">
        <v>481</v>
      </c>
      <c r="S142" s="165">
        <v>26.2</v>
      </c>
      <c r="T142" s="165">
        <v>4.0720000000000001</v>
      </c>
      <c r="U142" s="165">
        <v>-1</v>
      </c>
    </row>
    <row r="143" spans="1:21">
      <c r="A143" s="166">
        <v>43388.40556712963</v>
      </c>
      <c r="B143" s="165" t="s">
        <v>6</v>
      </c>
      <c r="C143" s="165">
        <v>132.15</v>
      </c>
      <c r="D143" s="165">
        <v>4.57</v>
      </c>
      <c r="E143" s="165">
        <v>1203.04</v>
      </c>
      <c r="F143" s="165">
        <v>8.2200000000000006</v>
      </c>
      <c r="G143" s="165">
        <v>29.51</v>
      </c>
      <c r="H143" s="165">
        <v>17.010000000000002</v>
      </c>
      <c r="I143" s="165">
        <v>13.51</v>
      </c>
      <c r="J143" s="165">
        <v>33.56</v>
      </c>
      <c r="K143" s="165">
        <v>46.11</v>
      </c>
      <c r="L143" s="165">
        <v>35.06</v>
      </c>
      <c r="M143" s="165">
        <v>28</v>
      </c>
      <c r="N143" s="165">
        <v>0</v>
      </c>
      <c r="O143" s="165">
        <v>0</v>
      </c>
      <c r="P143" s="165">
        <v>18906</v>
      </c>
      <c r="Q143" s="165">
        <v>85</v>
      </c>
      <c r="R143" s="165">
        <v>481</v>
      </c>
      <c r="S143" s="165">
        <v>26.2</v>
      </c>
      <c r="T143" s="165">
        <v>4.0720000000000001</v>
      </c>
      <c r="U143" s="165">
        <v>-1</v>
      </c>
    </row>
    <row r="144" spans="1:21">
      <c r="A144" s="166">
        <v>43388.405578703707</v>
      </c>
      <c r="B144" s="165" t="s">
        <v>6</v>
      </c>
      <c r="C144" s="165">
        <v>132.19999999999999</v>
      </c>
      <c r="D144" s="165">
        <v>4.57</v>
      </c>
      <c r="E144" s="165">
        <v>1203.02</v>
      </c>
      <c r="F144" s="165">
        <v>8.6</v>
      </c>
      <c r="G144" s="165">
        <v>27.18</v>
      </c>
      <c r="H144" s="165">
        <v>15.79</v>
      </c>
      <c r="I144" s="165">
        <v>1.96</v>
      </c>
      <c r="J144" s="165">
        <v>40.26</v>
      </c>
      <c r="K144" s="165">
        <v>43.82</v>
      </c>
      <c r="L144" s="165">
        <v>28.48</v>
      </c>
      <c r="M144" s="165">
        <v>29.87</v>
      </c>
      <c r="N144" s="165">
        <v>0</v>
      </c>
      <c r="O144" s="165">
        <v>0</v>
      </c>
      <c r="P144" s="165">
        <v>18906</v>
      </c>
      <c r="Q144" s="165">
        <v>85</v>
      </c>
      <c r="R144" s="165">
        <v>481</v>
      </c>
      <c r="S144" s="165">
        <v>26.2</v>
      </c>
      <c r="T144" s="165">
        <v>4.0720000000000001</v>
      </c>
      <c r="U144" s="165">
        <v>-1</v>
      </c>
    </row>
    <row r="145" spans="1:21">
      <c r="A145" s="166">
        <v>43388.405601851853</v>
      </c>
      <c r="B145" s="165" t="s">
        <v>6</v>
      </c>
      <c r="C145" s="165">
        <v>133.41999999999999</v>
      </c>
      <c r="D145" s="165">
        <v>4.62</v>
      </c>
      <c r="E145" s="165">
        <v>1202.48</v>
      </c>
      <c r="F145" s="165">
        <v>10.63</v>
      </c>
      <c r="G145" s="165">
        <v>30.27</v>
      </c>
      <c r="H145" s="165">
        <v>14.94</v>
      </c>
      <c r="I145" s="165">
        <v>0</v>
      </c>
      <c r="J145" s="165">
        <v>46.95</v>
      </c>
      <c r="K145" s="165">
        <v>46.11</v>
      </c>
      <c r="L145" s="165">
        <v>35.799999999999997</v>
      </c>
      <c r="M145" s="165">
        <v>33.74</v>
      </c>
      <c r="N145" s="165">
        <v>0</v>
      </c>
      <c r="O145" s="165">
        <v>0</v>
      </c>
      <c r="P145" s="165">
        <v>19273</v>
      </c>
      <c r="Q145" s="165">
        <v>85</v>
      </c>
      <c r="R145" s="165">
        <v>481</v>
      </c>
      <c r="S145" s="165">
        <v>26.2</v>
      </c>
      <c r="T145" s="165">
        <v>4.0720000000000001</v>
      </c>
      <c r="U145" s="165">
        <v>-1</v>
      </c>
    </row>
    <row r="146" spans="1:21">
      <c r="A146" s="166">
        <v>43388.405613425923</v>
      </c>
      <c r="B146" s="165" t="s">
        <v>6</v>
      </c>
      <c r="C146" s="165">
        <v>133.53</v>
      </c>
      <c r="D146" s="165">
        <v>4.62</v>
      </c>
      <c r="E146" s="165">
        <v>1202.23</v>
      </c>
      <c r="F146" s="165">
        <v>8.34</v>
      </c>
      <c r="G146" s="165">
        <v>29.87</v>
      </c>
      <c r="H146" s="165">
        <v>14.38</v>
      </c>
      <c r="I146" s="165">
        <v>0.65</v>
      </c>
      <c r="J146" s="165">
        <v>41.32</v>
      </c>
      <c r="K146" s="165">
        <v>55.32</v>
      </c>
      <c r="L146" s="165">
        <v>26.14</v>
      </c>
      <c r="M146" s="165">
        <v>34.39</v>
      </c>
      <c r="N146" s="165">
        <v>0</v>
      </c>
      <c r="O146" s="165">
        <v>0</v>
      </c>
      <c r="P146" s="165">
        <v>19273</v>
      </c>
      <c r="Q146" s="165">
        <v>85</v>
      </c>
      <c r="R146" s="165">
        <v>352</v>
      </c>
      <c r="S146" s="165">
        <v>26.2</v>
      </c>
      <c r="T146" s="165">
        <v>4.0720000000000001</v>
      </c>
      <c r="U146" s="165">
        <v>-1</v>
      </c>
    </row>
    <row r="147" spans="1:21">
      <c r="A147" s="166">
        <v>43388.405636574076</v>
      </c>
      <c r="B147" s="165" t="s">
        <v>6</v>
      </c>
      <c r="C147" s="165">
        <v>133.6</v>
      </c>
      <c r="D147" s="165">
        <v>4.62</v>
      </c>
      <c r="E147" s="165">
        <v>1201.52</v>
      </c>
      <c r="F147" s="165">
        <v>8.36</v>
      </c>
      <c r="G147" s="165">
        <v>28.48</v>
      </c>
      <c r="H147" s="165">
        <v>15.89</v>
      </c>
      <c r="I147" s="165">
        <v>0</v>
      </c>
      <c r="J147" s="165">
        <v>38.75</v>
      </c>
      <c r="K147" s="165">
        <v>45.79</v>
      </c>
      <c r="L147" s="165">
        <v>30.97</v>
      </c>
      <c r="M147" s="165">
        <v>34.380000000000003</v>
      </c>
      <c r="N147" s="165">
        <v>0</v>
      </c>
      <c r="O147" s="165">
        <v>0</v>
      </c>
      <c r="P147" s="165">
        <v>19274</v>
      </c>
      <c r="Q147" s="165">
        <v>85</v>
      </c>
      <c r="R147" s="165" t="s">
        <v>6</v>
      </c>
      <c r="S147" s="165">
        <v>26.2</v>
      </c>
      <c r="T147" s="165">
        <v>4.0720000000000001</v>
      </c>
      <c r="U147" s="165">
        <v>-1</v>
      </c>
    </row>
    <row r="148" spans="1:21">
      <c r="A148" s="166">
        <v>43388.405648148146</v>
      </c>
      <c r="B148" s="165" t="s">
        <v>6</v>
      </c>
      <c r="C148" s="165">
        <v>135.26</v>
      </c>
      <c r="D148" s="165">
        <v>4.68</v>
      </c>
      <c r="E148" s="165">
        <v>1200.3599999999999</v>
      </c>
      <c r="F148" s="165">
        <v>10.3</v>
      </c>
      <c r="G148" s="165">
        <v>30.07</v>
      </c>
      <c r="H148" s="165">
        <v>18.59</v>
      </c>
      <c r="I148" s="165">
        <v>12.82</v>
      </c>
      <c r="J148" s="165">
        <v>37.340000000000003</v>
      </c>
      <c r="K148" s="165">
        <v>45.2</v>
      </c>
      <c r="L148" s="165">
        <v>32.520000000000003</v>
      </c>
      <c r="M148" s="165">
        <v>31.68</v>
      </c>
      <c r="N148" s="165">
        <v>0</v>
      </c>
      <c r="O148" s="165">
        <v>0</v>
      </c>
      <c r="P148" s="165">
        <v>19595</v>
      </c>
      <c r="Q148" s="165">
        <v>85</v>
      </c>
      <c r="R148" s="165">
        <v>395</v>
      </c>
      <c r="S148" s="165">
        <v>26.2</v>
      </c>
      <c r="T148" s="165">
        <v>4.0720000000000001</v>
      </c>
      <c r="U148" s="165">
        <v>-1</v>
      </c>
    </row>
    <row r="149" spans="1:21">
      <c r="A149" s="166">
        <v>43388.405671296299</v>
      </c>
      <c r="B149" s="165" t="s">
        <v>6</v>
      </c>
      <c r="C149" s="165">
        <v>135.34</v>
      </c>
      <c r="D149" s="165">
        <v>4.68</v>
      </c>
      <c r="E149" s="165">
        <v>1199.67</v>
      </c>
      <c r="F149" s="165">
        <v>8.52</v>
      </c>
      <c r="G149" s="165">
        <v>27.8</v>
      </c>
      <c r="H149" s="165">
        <v>20.27</v>
      </c>
      <c r="I149" s="165">
        <v>0</v>
      </c>
      <c r="J149" s="165">
        <v>33.33</v>
      </c>
      <c r="K149" s="165">
        <v>51.91</v>
      </c>
      <c r="L149" s="165">
        <v>24.18</v>
      </c>
      <c r="M149" s="165">
        <v>31.65</v>
      </c>
      <c r="N149" s="165">
        <v>0</v>
      </c>
      <c r="O149" s="165">
        <v>0</v>
      </c>
      <c r="P149" s="165">
        <v>19596</v>
      </c>
      <c r="Q149" s="165">
        <v>85</v>
      </c>
      <c r="R149" s="165">
        <v>438</v>
      </c>
      <c r="S149" s="165">
        <v>26.2</v>
      </c>
      <c r="T149" s="165">
        <v>4.0720000000000001</v>
      </c>
      <c r="U149" s="165">
        <v>-1</v>
      </c>
    </row>
    <row r="150" spans="1:21">
      <c r="A150" s="166">
        <v>43388.405682870369</v>
      </c>
      <c r="B150" s="165" t="s">
        <v>6</v>
      </c>
      <c r="C150" s="165">
        <v>135.47</v>
      </c>
      <c r="D150" s="165">
        <v>4.6900000000000004</v>
      </c>
      <c r="E150" s="165">
        <v>1199.46</v>
      </c>
      <c r="F150" s="165">
        <v>8.5</v>
      </c>
      <c r="G150" s="165">
        <v>29.17</v>
      </c>
      <c r="H150" s="165">
        <v>13.55</v>
      </c>
      <c r="I150" s="165">
        <v>1.29</v>
      </c>
      <c r="J150" s="165">
        <v>39.1</v>
      </c>
      <c r="K150" s="165">
        <v>50.53</v>
      </c>
      <c r="L150" s="165">
        <v>36.14</v>
      </c>
      <c r="M150" s="165">
        <v>29.3</v>
      </c>
      <c r="N150" s="165">
        <v>0</v>
      </c>
      <c r="O150" s="165">
        <v>0</v>
      </c>
      <c r="P150" s="165">
        <v>19596</v>
      </c>
      <c r="Q150" s="165">
        <v>85</v>
      </c>
      <c r="R150" s="165">
        <v>438</v>
      </c>
      <c r="S150" s="165">
        <v>26.2</v>
      </c>
      <c r="T150" s="165">
        <v>4.0720000000000001</v>
      </c>
      <c r="U150" s="165">
        <v>-1</v>
      </c>
    </row>
    <row r="151" spans="1:21">
      <c r="A151" s="166">
        <v>43388.405706018515</v>
      </c>
      <c r="B151" s="165" t="s">
        <v>6</v>
      </c>
      <c r="C151" s="165">
        <v>137.1</v>
      </c>
      <c r="D151" s="165">
        <v>4.74</v>
      </c>
      <c r="E151" s="165">
        <v>1197.8</v>
      </c>
      <c r="F151" s="165">
        <v>10.3</v>
      </c>
      <c r="G151" s="165">
        <v>31.62</v>
      </c>
      <c r="H151" s="165">
        <v>15.58</v>
      </c>
      <c r="I151" s="165">
        <v>0</v>
      </c>
      <c r="J151" s="165">
        <v>41.21</v>
      </c>
      <c r="K151" s="165">
        <v>50.52</v>
      </c>
      <c r="L151" s="165">
        <v>37.200000000000003</v>
      </c>
      <c r="M151" s="165">
        <v>39.619999999999997</v>
      </c>
      <c r="N151" s="165">
        <v>0</v>
      </c>
      <c r="O151" s="165">
        <v>0</v>
      </c>
      <c r="P151" s="165">
        <v>19868</v>
      </c>
      <c r="Q151" s="165">
        <v>85</v>
      </c>
      <c r="R151" s="165">
        <v>352</v>
      </c>
      <c r="S151" s="165">
        <v>26.2</v>
      </c>
      <c r="T151" s="165">
        <v>4.0720000000000001</v>
      </c>
      <c r="U151" s="165">
        <v>-1</v>
      </c>
    </row>
    <row r="152" spans="1:21">
      <c r="A152" s="166">
        <v>43388.405729166669</v>
      </c>
      <c r="B152" s="165" t="s">
        <v>6</v>
      </c>
      <c r="C152" s="165">
        <v>137.24</v>
      </c>
      <c r="D152" s="165">
        <v>4.75</v>
      </c>
      <c r="E152" s="165">
        <v>1197.5</v>
      </c>
      <c r="F152" s="165">
        <v>8.31</v>
      </c>
      <c r="G152" s="165">
        <v>28.54</v>
      </c>
      <c r="H152" s="165">
        <v>19.46</v>
      </c>
      <c r="I152" s="165">
        <v>0</v>
      </c>
      <c r="J152" s="165">
        <v>38.06</v>
      </c>
      <c r="K152" s="165">
        <v>47.59</v>
      </c>
      <c r="L152" s="165">
        <v>27.89</v>
      </c>
      <c r="M152" s="165">
        <v>32.89</v>
      </c>
      <c r="N152" s="165">
        <v>0</v>
      </c>
      <c r="O152" s="165">
        <v>0</v>
      </c>
      <c r="P152" s="165">
        <v>19869</v>
      </c>
      <c r="Q152" s="165">
        <v>85</v>
      </c>
      <c r="R152" s="165">
        <v>481</v>
      </c>
      <c r="S152" s="165">
        <v>26.2</v>
      </c>
      <c r="T152" s="165">
        <v>4.0720000000000001</v>
      </c>
      <c r="U152" s="165">
        <v>-1</v>
      </c>
    </row>
    <row r="153" spans="1:21">
      <c r="A153" s="166">
        <v>43388.405740740738</v>
      </c>
      <c r="B153" s="165" t="s">
        <v>6</v>
      </c>
      <c r="C153" s="165">
        <v>137.33000000000001</v>
      </c>
      <c r="D153" s="165">
        <v>4.75</v>
      </c>
      <c r="E153" s="165">
        <v>1197.52</v>
      </c>
      <c r="F153" s="165">
        <v>7.72</v>
      </c>
      <c r="G153" s="165">
        <v>27.81</v>
      </c>
      <c r="H153" s="165">
        <v>26.28</v>
      </c>
      <c r="I153" s="165">
        <v>8.39</v>
      </c>
      <c r="J153" s="165">
        <v>37.5</v>
      </c>
      <c r="K153" s="165">
        <v>43.09</v>
      </c>
      <c r="L153" s="165">
        <v>26.22</v>
      </c>
      <c r="M153" s="165">
        <v>22.58</v>
      </c>
      <c r="N153" s="165">
        <v>0</v>
      </c>
      <c r="O153" s="165">
        <v>0</v>
      </c>
      <c r="P153" s="165">
        <v>19869</v>
      </c>
      <c r="Q153" s="165">
        <v>85</v>
      </c>
      <c r="R153" s="165">
        <v>481</v>
      </c>
      <c r="S153" s="165">
        <v>26.2</v>
      </c>
      <c r="T153" s="165">
        <v>4.0720000000000001</v>
      </c>
      <c r="U153" s="165">
        <v>-1</v>
      </c>
    </row>
    <row r="154" spans="1:21">
      <c r="A154" s="166">
        <v>43388.405763888892</v>
      </c>
      <c r="B154" s="165" t="s">
        <v>6</v>
      </c>
      <c r="C154" s="165">
        <v>136.99</v>
      </c>
      <c r="D154" s="165">
        <v>4.74</v>
      </c>
      <c r="E154" s="165">
        <v>1196.76</v>
      </c>
      <c r="F154" s="165">
        <v>11.7</v>
      </c>
      <c r="G154" s="165">
        <v>32.39</v>
      </c>
      <c r="H154" s="165">
        <v>16.989999999999998</v>
      </c>
      <c r="I154" s="165">
        <v>0</v>
      </c>
      <c r="J154" s="165">
        <v>46.06</v>
      </c>
      <c r="K154" s="165">
        <v>52.49</v>
      </c>
      <c r="L154" s="165">
        <v>37.18</v>
      </c>
      <c r="M154" s="165">
        <v>36.909999999999997</v>
      </c>
      <c r="N154" s="165">
        <v>0</v>
      </c>
      <c r="O154" s="165">
        <v>0</v>
      </c>
      <c r="P154" s="165">
        <v>20201</v>
      </c>
      <c r="Q154" s="165">
        <v>85</v>
      </c>
      <c r="R154" s="165" t="s">
        <v>6</v>
      </c>
      <c r="S154" s="165">
        <v>26.2</v>
      </c>
      <c r="T154" s="165">
        <v>4.0720000000000001</v>
      </c>
      <c r="U154" s="165">
        <v>-1</v>
      </c>
    </row>
    <row r="155" spans="1:21">
      <c r="A155" s="166">
        <v>43388.405775462961</v>
      </c>
      <c r="B155" s="165" t="s">
        <v>6</v>
      </c>
      <c r="C155" s="165">
        <v>137.02000000000001</v>
      </c>
      <c r="D155" s="165">
        <v>4.74</v>
      </c>
      <c r="E155" s="165">
        <v>1196.52</v>
      </c>
      <c r="F155" s="165">
        <v>8.25</v>
      </c>
      <c r="G155" s="165">
        <v>27.38</v>
      </c>
      <c r="H155" s="165">
        <v>16.45</v>
      </c>
      <c r="I155" s="165">
        <v>0</v>
      </c>
      <c r="J155" s="165">
        <v>36.08</v>
      </c>
      <c r="K155" s="165">
        <v>48.13</v>
      </c>
      <c r="L155" s="165">
        <v>29.68</v>
      </c>
      <c r="M155" s="165">
        <v>28.76</v>
      </c>
      <c r="N155" s="165">
        <v>0</v>
      </c>
      <c r="O155" s="165">
        <v>0</v>
      </c>
      <c r="P155" s="165">
        <v>20201</v>
      </c>
      <c r="Q155" s="165">
        <v>85</v>
      </c>
      <c r="R155" s="165" t="s">
        <v>6</v>
      </c>
      <c r="S155" s="165">
        <v>26.2</v>
      </c>
      <c r="T155" s="165">
        <v>4.0720000000000001</v>
      </c>
      <c r="U155" s="165">
        <v>-1</v>
      </c>
    </row>
    <row r="156" spans="1:21">
      <c r="A156" s="166">
        <v>43388.405798611115</v>
      </c>
      <c r="B156" s="165" t="s">
        <v>6</v>
      </c>
      <c r="C156" s="165">
        <v>137.06</v>
      </c>
      <c r="D156" s="165">
        <v>4.74</v>
      </c>
      <c r="E156" s="165">
        <v>1196.4000000000001</v>
      </c>
      <c r="F156" s="165">
        <v>8.64</v>
      </c>
      <c r="G156" s="165">
        <v>29.53</v>
      </c>
      <c r="H156" s="165">
        <v>12.99</v>
      </c>
      <c r="I156" s="165">
        <v>0</v>
      </c>
      <c r="J156" s="165">
        <v>39.35</v>
      </c>
      <c r="K156" s="165">
        <v>49.74</v>
      </c>
      <c r="L156" s="165">
        <v>31.52</v>
      </c>
      <c r="M156" s="165">
        <v>38.96</v>
      </c>
      <c r="N156" s="165">
        <v>0</v>
      </c>
      <c r="O156" s="165">
        <v>0</v>
      </c>
      <c r="P156" s="165">
        <v>20203</v>
      </c>
      <c r="Q156" s="165">
        <v>85</v>
      </c>
      <c r="R156" s="165">
        <v>309</v>
      </c>
      <c r="S156" s="165">
        <v>26.2</v>
      </c>
      <c r="T156" s="165">
        <v>4.0720000000000001</v>
      </c>
      <c r="U156" s="165">
        <v>-1</v>
      </c>
    </row>
    <row r="157" spans="1:21">
      <c r="A157" s="166">
        <v>43388.405810185184</v>
      </c>
      <c r="B157" s="165" t="s">
        <v>6</v>
      </c>
      <c r="C157" s="165">
        <v>137.18</v>
      </c>
      <c r="D157" s="165">
        <v>4.75</v>
      </c>
      <c r="E157" s="165">
        <v>1225.6199999999999</v>
      </c>
      <c r="F157" s="165">
        <v>9.3000000000000007</v>
      </c>
      <c r="G157" s="165">
        <v>29.75</v>
      </c>
      <c r="H157" s="165">
        <v>15.69</v>
      </c>
      <c r="I157" s="165">
        <v>0</v>
      </c>
      <c r="J157" s="165">
        <v>41.29</v>
      </c>
      <c r="K157" s="165">
        <v>47.59</v>
      </c>
      <c r="L157" s="165">
        <v>34.39</v>
      </c>
      <c r="M157" s="165">
        <v>34.97</v>
      </c>
      <c r="N157" s="165">
        <v>0</v>
      </c>
      <c r="O157" s="165">
        <v>0</v>
      </c>
      <c r="P157" s="165">
        <v>20364</v>
      </c>
      <c r="Q157" s="165">
        <v>85</v>
      </c>
      <c r="R157" s="165">
        <v>352</v>
      </c>
      <c r="S157" s="165">
        <v>26.2</v>
      </c>
      <c r="T157" s="165">
        <v>4.0720000000000001</v>
      </c>
      <c r="U157" s="165">
        <v>-1</v>
      </c>
    </row>
    <row r="158" spans="1:21">
      <c r="A158" s="166">
        <v>43388.405833333331</v>
      </c>
      <c r="B158" s="165" t="s">
        <v>6</v>
      </c>
      <c r="C158" s="165">
        <v>132.31</v>
      </c>
      <c r="D158" s="165">
        <v>4.58</v>
      </c>
      <c r="E158" s="165">
        <v>1226.1600000000001</v>
      </c>
      <c r="F158" s="165">
        <v>8.98</v>
      </c>
      <c r="G158" s="165">
        <v>31.52</v>
      </c>
      <c r="H158" s="165">
        <v>15.69</v>
      </c>
      <c r="I158" s="165">
        <v>18.059999999999999</v>
      </c>
      <c r="J158" s="165">
        <v>43.29</v>
      </c>
      <c r="K158" s="165">
        <v>46.89</v>
      </c>
      <c r="L158" s="165">
        <v>34.19</v>
      </c>
      <c r="M158" s="165">
        <v>27.92</v>
      </c>
      <c r="N158" s="165">
        <v>0</v>
      </c>
      <c r="O158" s="165">
        <v>0</v>
      </c>
      <c r="P158" s="165">
        <v>20536</v>
      </c>
      <c r="Q158" s="165">
        <v>85</v>
      </c>
      <c r="R158" s="165">
        <v>266</v>
      </c>
      <c r="S158" s="165">
        <v>26.2</v>
      </c>
      <c r="T158" s="165">
        <v>4.0720000000000001</v>
      </c>
      <c r="U158" s="165">
        <v>-1</v>
      </c>
    </row>
    <row r="159" spans="1:21">
      <c r="A159" s="166">
        <v>43388.405844907407</v>
      </c>
      <c r="B159" s="165" t="s">
        <v>6</v>
      </c>
      <c r="C159" s="165">
        <v>132.36000000000001</v>
      </c>
      <c r="D159" s="165">
        <v>4.58</v>
      </c>
      <c r="E159" s="165">
        <v>1226.04</v>
      </c>
      <c r="F159" s="165">
        <v>8.24</v>
      </c>
      <c r="G159" s="165">
        <v>27.91</v>
      </c>
      <c r="H159" s="165">
        <v>15.03</v>
      </c>
      <c r="I159" s="165">
        <v>0</v>
      </c>
      <c r="J159" s="165">
        <v>43.98</v>
      </c>
      <c r="K159" s="165">
        <v>47.15</v>
      </c>
      <c r="L159" s="165">
        <v>30.52</v>
      </c>
      <c r="M159" s="165">
        <v>24.34</v>
      </c>
      <c r="N159" s="165">
        <v>0</v>
      </c>
      <c r="O159" s="165">
        <v>0</v>
      </c>
      <c r="P159" s="165">
        <v>20536</v>
      </c>
      <c r="Q159" s="165">
        <v>85</v>
      </c>
      <c r="R159" s="165">
        <v>266</v>
      </c>
      <c r="S159" s="165">
        <v>26.2</v>
      </c>
      <c r="T159" s="165">
        <v>4.0720000000000001</v>
      </c>
      <c r="U159" s="165">
        <v>-1</v>
      </c>
    </row>
    <row r="160" spans="1:21">
      <c r="A160" s="166">
        <v>43388.405868055554</v>
      </c>
      <c r="B160" s="165" t="s">
        <v>6</v>
      </c>
      <c r="C160" s="165">
        <v>132.47</v>
      </c>
      <c r="D160" s="165">
        <v>4.58</v>
      </c>
      <c r="E160" s="165">
        <v>1225.6600000000001</v>
      </c>
      <c r="F160" s="165">
        <v>8.2899999999999991</v>
      </c>
      <c r="G160" s="165">
        <v>28.66</v>
      </c>
      <c r="H160" s="165">
        <v>12.9</v>
      </c>
      <c r="I160" s="165">
        <v>0</v>
      </c>
      <c r="J160" s="165">
        <v>43.98</v>
      </c>
      <c r="K160" s="165">
        <v>47.57</v>
      </c>
      <c r="L160" s="165">
        <v>33.74</v>
      </c>
      <c r="M160" s="165">
        <v>28.95</v>
      </c>
      <c r="N160" s="165">
        <v>0</v>
      </c>
      <c r="O160" s="165">
        <v>0</v>
      </c>
      <c r="P160" s="165">
        <v>20537</v>
      </c>
      <c r="Q160" s="165">
        <v>85</v>
      </c>
      <c r="R160" s="165">
        <v>438</v>
      </c>
      <c r="S160" s="165">
        <v>26.2</v>
      </c>
      <c r="T160" s="165">
        <v>4.0720000000000001</v>
      </c>
      <c r="U160" s="165">
        <v>-1</v>
      </c>
    </row>
    <row r="161" spans="1:21">
      <c r="A161" s="166">
        <v>43388.40587962963</v>
      </c>
      <c r="B161" s="165" t="s">
        <v>6</v>
      </c>
      <c r="C161" s="165">
        <v>133.44999999999999</v>
      </c>
      <c r="D161" s="165">
        <v>4.62</v>
      </c>
      <c r="E161" s="165">
        <v>1229.8</v>
      </c>
      <c r="F161" s="165">
        <v>10.050000000000001</v>
      </c>
      <c r="G161" s="165">
        <v>30.66</v>
      </c>
      <c r="H161" s="165">
        <v>16.03</v>
      </c>
      <c r="I161" s="165">
        <v>3.85</v>
      </c>
      <c r="J161" s="165">
        <v>38.65</v>
      </c>
      <c r="K161" s="165">
        <v>46.74</v>
      </c>
      <c r="L161" s="165">
        <v>36.75</v>
      </c>
      <c r="M161" s="165">
        <v>38.119999999999997</v>
      </c>
      <c r="N161" s="165">
        <v>0</v>
      </c>
      <c r="O161" s="165">
        <v>0</v>
      </c>
      <c r="P161" s="165">
        <v>20893</v>
      </c>
      <c r="Q161" s="165">
        <v>85</v>
      </c>
      <c r="R161" s="165">
        <v>481</v>
      </c>
      <c r="S161" s="165">
        <v>26.2</v>
      </c>
      <c r="T161" s="165">
        <v>4.0720000000000001</v>
      </c>
      <c r="U161" s="165">
        <v>-1</v>
      </c>
    </row>
    <row r="162" spans="1:21">
      <c r="A162" s="166">
        <v>43388.405902777777</v>
      </c>
      <c r="B162" s="165" t="s">
        <v>6</v>
      </c>
      <c r="C162" s="165">
        <v>133.52000000000001</v>
      </c>
      <c r="D162" s="165">
        <v>4.62</v>
      </c>
      <c r="E162" s="165">
        <v>1229.5899999999999</v>
      </c>
      <c r="F162" s="165">
        <v>8.1199999999999992</v>
      </c>
      <c r="G162" s="165">
        <v>29.06</v>
      </c>
      <c r="H162" s="165">
        <v>16.559999999999999</v>
      </c>
      <c r="I162" s="165">
        <v>0</v>
      </c>
      <c r="J162" s="165">
        <v>37.89</v>
      </c>
      <c r="K162" s="165">
        <v>46.45</v>
      </c>
      <c r="L162" s="165">
        <v>36.130000000000003</v>
      </c>
      <c r="M162" s="165">
        <v>32.909999999999997</v>
      </c>
      <c r="N162" s="165">
        <v>0</v>
      </c>
      <c r="O162" s="165">
        <v>0</v>
      </c>
      <c r="P162" s="165">
        <v>20893</v>
      </c>
      <c r="Q162" s="165">
        <v>85</v>
      </c>
      <c r="R162" s="165">
        <v>481</v>
      </c>
      <c r="S162" s="165">
        <v>26.2</v>
      </c>
      <c r="T162" s="165">
        <v>4.0720000000000001</v>
      </c>
      <c r="U162" s="165">
        <v>-1</v>
      </c>
    </row>
    <row r="163" spans="1:21">
      <c r="A163" s="166">
        <v>43388.405914351853</v>
      </c>
      <c r="B163" s="165" t="s">
        <v>6</v>
      </c>
      <c r="C163" s="165">
        <v>133.63</v>
      </c>
      <c r="D163" s="165">
        <v>4.62</v>
      </c>
      <c r="E163" s="165">
        <v>1229.54</v>
      </c>
      <c r="F163" s="165">
        <v>8.34</v>
      </c>
      <c r="G163" s="165">
        <v>27.74</v>
      </c>
      <c r="H163" s="165">
        <v>22.67</v>
      </c>
      <c r="I163" s="165">
        <v>12.24</v>
      </c>
      <c r="J163" s="165">
        <v>32.24</v>
      </c>
      <c r="K163" s="165">
        <v>44.89</v>
      </c>
      <c r="L163" s="165">
        <v>22.97</v>
      </c>
      <c r="M163" s="165">
        <v>28</v>
      </c>
      <c r="N163" s="165">
        <v>0</v>
      </c>
      <c r="O163" s="165">
        <v>0</v>
      </c>
      <c r="P163" s="165">
        <v>20894</v>
      </c>
      <c r="Q163" s="165">
        <v>85</v>
      </c>
      <c r="R163" s="165">
        <v>481</v>
      </c>
      <c r="S163" s="165">
        <v>26.2</v>
      </c>
      <c r="T163" s="165">
        <v>4.0720000000000001</v>
      </c>
      <c r="U163" s="165">
        <v>-1</v>
      </c>
    </row>
    <row r="164" spans="1:21">
      <c r="A164" s="166">
        <v>43388.4059375</v>
      </c>
      <c r="B164" s="165" t="s">
        <v>6</v>
      </c>
      <c r="C164" s="165">
        <v>135.16999999999999</v>
      </c>
      <c r="D164" s="165">
        <v>4.68</v>
      </c>
      <c r="E164" s="165">
        <v>1228.58</v>
      </c>
      <c r="F164" s="165">
        <v>10.51</v>
      </c>
      <c r="G164" s="165">
        <v>30.01</v>
      </c>
      <c r="H164" s="165">
        <v>13.01</v>
      </c>
      <c r="I164" s="165">
        <v>12.93</v>
      </c>
      <c r="J164" s="165">
        <v>40.270000000000003</v>
      </c>
      <c r="K164" s="165">
        <v>45.09</v>
      </c>
      <c r="L164" s="165">
        <v>34.01</v>
      </c>
      <c r="M164" s="165">
        <v>31.79</v>
      </c>
      <c r="N164" s="165">
        <v>0</v>
      </c>
      <c r="O164" s="165">
        <v>0</v>
      </c>
      <c r="P164" s="165">
        <v>21279</v>
      </c>
      <c r="Q164" s="165">
        <v>85</v>
      </c>
      <c r="R164" s="165">
        <v>309</v>
      </c>
      <c r="S164" s="165">
        <v>26.2</v>
      </c>
      <c r="T164" s="165">
        <v>4.0720000000000001</v>
      </c>
      <c r="U164" s="165">
        <v>-1</v>
      </c>
    </row>
    <row r="165" spans="1:21">
      <c r="A165" s="166">
        <v>43388.405949074076</v>
      </c>
      <c r="B165" s="165" t="s">
        <v>6</v>
      </c>
      <c r="C165" s="165">
        <v>135.28</v>
      </c>
      <c r="D165" s="165">
        <v>4.68</v>
      </c>
      <c r="E165" s="165">
        <v>1228.22</v>
      </c>
      <c r="F165" s="165">
        <v>8.2899999999999991</v>
      </c>
      <c r="G165" s="165">
        <v>30.19</v>
      </c>
      <c r="H165" s="165">
        <v>14.94</v>
      </c>
      <c r="I165" s="165">
        <v>0</v>
      </c>
      <c r="J165" s="165">
        <v>37.82</v>
      </c>
      <c r="K165" s="165">
        <v>49.74</v>
      </c>
      <c r="L165" s="165">
        <v>37.89</v>
      </c>
      <c r="M165" s="165">
        <v>35.619999999999997</v>
      </c>
      <c r="N165" s="165">
        <v>0</v>
      </c>
      <c r="O165" s="165">
        <v>0</v>
      </c>
      <c r="P165" s="165">
        <v>21279</v>
      </c>
      <c r="Q165" s="165">
        <v>85</v>
      </c>
      <c r="R165" s="165">
        <v>309</v>
      </c>
      <c r="S165" s="165">
        <v>26.2</v>
      </c>
      <c r="T165" s="165">
        <v>4.0720000000000001</v>
      </c>
      <c r="U165" s="165">
        <v>-1</v>
      </c>
    </row>
    <row r="166" spans="1:21">
      <c r="A166" s="166">
        <v>43388.405972222223</v>
      </c>
      <c r="B166" s="165" t="s">
        <v>6</v>
      </c>
      <c r="C166" s="165">
        <v>135.36000000000001</v>
      </c>
      <c r="D166" s="165">
        <v>4.68</v>
      </c>
      <c r="E166" s="165">
        <v>1228.1099999999999</v>
      </c>
      <c r="F166" s="165">
        <v>8.43</v>
      </c>
      <c r="G166" s="165">
        <v>27.58</v>
      </c>
      <c r="H166" s="165">
        <v>14.94</v>
      </c>
      <c r="I166" s="165">
        <v>0</v>
      </c>
      <c r="J166" s="165">
        <v>42.07</v>
      </c>
      <c r="K166" s="165">
        <v>48.92</v>
      </c>
      <c r="L166" s="165">
        <v>24.5</v>
      </c>
      <c r="M166" s="165">
        <v>30</v>
      </c>
      <c r="N166" s="165">
        <v>0</v>
      </c>
      <c r="O166" s="165">
        <v>0</v>
      </c>
      <c r="P166" s="165">
        <v>21279</v>
      </c>
      <c r="Q166" s="165">
        <v>85</v>
      </c>
      <c r="R166" s="165">
        <v>352</v>
      </c>
      <c r="S166" s="165">
        <v>26.2</v>
      </c>
      <c r="T166" s="165">
        <v>4.0720000000000001</v>
      </c>
      <c r="U166" s="165">
        <v>-1</v>
      </c>
    </row>
    <row r="167" spans="1:21">
      <c r="A167" s="166">
        <v>43388.4059837963</v>
      </c>
      <c r="B167" s="165" t="s">
        <v>6</v>
      </c>
      <c r="C167" s="165">
        <v>137.02000000000001</v>
      </c>
      <c r="D167" s="165">
        <v>4.74</v>
      </c>
      <c r="E167" s="165">
        <v>1226.8699999999999</v>
      </c>
      <c r="F167" s="165">
        <v>10.89</v>
      </c>
      <c r="G167" s="165">
        <v>31.64</v>
      </c>
      <c r="H167" s="165">
        <v>17.22</v>
      </c>
      <c r="I167" s="165">
        <v>0</v>
      </c>
      <c r="J167" s="165">
        <v>43.21</v>
      </c>
      <c r="K167" s="165">
        <v>55.98</v>
      </c>
      <c r="L167" s="165">
        <v>34.159999999999997</v>
      </c>
      <c r="M167" s="165">
        <v>33.33</v>
      </c>
      <c r="N167" s="165">
        <v>0</v>
      </c>
      <c r="O167" s="165">
        <v>0</v>
      </c>
      <c r="P167" s="165">
        <v>21715</v>
      </c>
      <c r="Q167" s="165">
        <v>85</v>
      </c>
      <c r="R167" s="165">
        <v>352</v>
      </c>
      <c r="S167" s="165">
        <v>26.2</v>
      </c>
      <c r="T167" s="165">
        <v>4.0720000000000001</v>
      </c>
      <c r="U167" s="165">
        <v>-1</v>
      </c>
    </row>
    <row r="168" spans="1:21">
      <c r="A168" s="166">
        <v>43388.406006944446</v>
      </c>
      <c r="B168" s="165" t="s">
        <v>6</v>
      </c>
      <c r="C168" s="165">
        <v>137.09</v>
      </c>
      <c r="D168" s="165">
        <v>4.74</v>
      </c>
      <c r="E168" s="165">
        <v>1226.27</v>
      </c>
      <c r="F168" s="165">
        <v>8.06</v>
      </c>
      <c r="G168" s="165">
        <v>28.8</v>
      </c>
      <c r="H168" s="165">
        <v>16.559999999999999</v>
      </c>
      <c r="I168" s="165">
        <v>0</v>
      </c>
      <c r="J168" s="165">
        <v>38.31</v>
      </c>
      <c r="K168" s="165">
        <v>46.96</v>
      </c>
      <c r="L168" s="165">
        <v>37.04</v>
      </c>
      <c r="M168" s="165">
        <v>29.49</v>
      </c>
      <c r="N168" s="165">
        <v>0</v>
      </c>
      <c r="O168" s="165">
        <v>0</v>
      </c>
      <c r="P168" s="165">
        <v>21715</v>
      </c>
      <c r="Q168" s="165">
        <v>85</v>
      </c>
      <c r="R168" s="165">
        <v>352</v>
      </c>
      <c r="S168" s="165">
        <v>26.2</v>
      </c>
      <c r="T168" s="165">
        <v>4.0720000000000001</v>
      </c>
      <c r="U168" s="165">
        <v>-1</v>
      </c>
    </row>
    <row r="169" spans="1:21">
      <c r="A169" s="166">
        <v>43388.406018518515</v>
      </c>
      <c r="B169" s="165" t="s">
        <v>6</v>
      </c>
      <c r="C169" s="165">
        <v>137.22999999999999</v>
      </c>
      <c r="D169" s="165">
        <v>4.75</v>
      </c>
      <c r="E169" s="165">
        <v>1226.18</v>
      </c>
      <c r="F169" s="165">
        <v>8.1300000000000008</v>
      </c>
      <c r="G169" s="165">
        <v>27.01</v>
      </c>
      <c r="H169" s="165">
        <v>17.11</v>
      </c>
      <c r="I169" s="165">
        <v>12.82</v>
      </c>
      <c r="J169" s="165">
        <v>33.119999999999997</v>
      </c>
      <c r="K169" s="165">
        <v>38.25</v>
      </c>
      <c r="L169" s="165">
        <v>35.67</v>
      </c>
      <c r="M169" s="165">
        <v>22.93</v>
      </c>
      <c r="N169" s="165">
        <v>0</v>
      </c>
      <c r="O169" s="165">
        <v>0</v>
      </c>
      <c r="P169" s="165">
        <v>21716</v>
      </c>
      <c r="Q169" s="165">
        <v>85</v>
      </c>
      <c r="R169" s="165">
        <v>309</v>
      </c>
      <c r="S169" s="165">
        <v>26.2</v>
      </c>
      <c r="T169" s="165">
        <v>4.0720000000000001</v>
      </c>
      <c r="U169" s="165">
        <v>-1</v>
      </c>
    </row>
    <row r="170" spans="1:21">
      <c r="A170" s="166">
        <v>43388.406041666669</v>
      </c>
      <c r="B170" s="165" t="s">
        <v>6</v>
      </c>
      <c r="C170" s="165">
        <v>136.58000000000001</v>
      </c>
      <c r="D170" s="165">
        <v>4.72</v>
      </c>
      <c r="E170" s="165">
        <v>1225.29</v>
      </c>
      <c r="F170" s="165">
        <v>11.05</v>
      </c>
      <c r="G170" s="165">
        <v>32.950000000000003</v>
      </c>
      <c r="H170" s="165">
        <v>18.420000000000002</v>
      </c>
      <c r="I170" s="165">
        <v>3.95</v>
      </c>
      <c r="J170" s="165">
        <v>41.25</v>
      </c>
      <c r="K170" s="165">
        <v>47.85</v>
      </c>
      <c r="L170" s="165">
        <v>36.71</v>
      </c>
      <c r="M170" s="165">
        <v>45</v>
      </c>
      <c r="N170" s="165">
        <v>0</v>
      </c>
      <c r="O170" s="165">
        <v>0</v>
      </c>
      <c r="P170" s="165">
        <v>22101</v>
      </c>
      <c r="Q170" s="165">
        <v>85</v>
      </c>
      <c r="R170" s="165" t="s">
        <v>6</v>
      </c>
      <c r="S170" s="165">
        <v>26.2</v>
      </c>
      <c r="T170" s="165">
        <v>4.0720000000000001</v>
      </c>
      <c r="U170" s="165">
        <v>-1</v>
      </c>
    </row>
    <row r="171" spans="1:21">
      <c r="A171" s="166">
        <v>43388.406064814815</v>
      </c>
      <c r="B171" s="165" t="s">
        <v>6</v>
      </c>
      <c r="C171" s="165">
        <v>136.61000000000001</v>
      </c>
      <c r="D171" s="165">
        <v>4.7300000000000004</v>
      </c>
      <c r="E171" s="165">
        <v>1225.17</v>
      </c>
      <c r="F171" s="165">
        <v>8.26</v>
      </c>
      <c r="G171" s="165">
        <v>27.66</v>
      </c>
      <c r="H171" s="165">
        <v>14.29</v>
      </c>
      <c r="I171" s="165">
        <v>0</v>
      </c>
      <c r="J171" s="165">
        <v>34.42</v>
      </c>
      <c r="K171" s="165">
        <v>45.65</v>
      </c>
      <c r="L171" s="165">
        <v>30.77</v>
      </c>
      <c r="M171" s="165">
        <v>36.53</v>
      </c>
      <c r="N171" s="165">
        <v>0</v>
      </c>
      <c r="O171" s="165">
        <v>0</v>
      </c>
      <c r="P171" s="165">
        <v>22101</v>
      </c>
      <c r="Q171" s="165">
        <v>85</v>
      </c>
      <c r="R171" s="165" t="s">
        <v>6</v>
      </c>
      <c r="S171" s="165">
        <v>26.2</v>
      </c>
      <c r="T171" s="165">
        <v>4.0720000000000001</v>
      </c>
      <c r="U171" s="165">
        <v>-1</v>
      </c>
    </row>
    <row r="172" spans="1:21">
      <c r="A172" s="166">
        <v>43388.406076388892</v>
      </c>
      <c r="B172" s="165" t="s">
        <v>6</v>
      </c>
      <c r="C172" s="165">
        <v>136.63</v>
      </c>
      <c r="D172" s="165">
        <v>4.7300000000000004</v>
      </c>
      <c r="E172" s="165">
        <v>1224.56</v>
      </c>
      <c r="F172" s="165">
        <v>8.35</v>
      </c>
      <c r="G172" s="165">
        <v>29.18</v>
      </c>
      <c r="H172" s="165">
        <v>14.38</v>
      </c>
      <c r="I172" s="165">
        <v>0</v>
      </c>
      <c r="J172" s="165">
        <v>40.369999999999997</v>
      </c>
      <c r="K172" s="165">
        <v>49.74</v>
      </c>
      <c r="L172" s="165">
        <v>29.3</v>
      </c>
      <c r="M172" s="165">
        <v>35.479999999999997</v>
      </c>
      <c r="N172" s="165">
        <v>0</v>
      </c>
      <c r="O172" s="165">
        <v>0</v>
      </c>
      <c r="P172" s="165">
        <v>22102</v>
      </c>
      <c r="Q172" s="165">
        <v>85</v>
      </c>
      <c r="R172" s="165">
        <v>352</v>
      </c>
      <c r="S172" s="165">
        <v>26.2</v>
      </c>
      <c r="T172" s="165">
        <v>4.0720000000000001</v>
      </c>
      <c r="U172" s="165">
        <v>-1</v>
      </c>
    </row>
    <row r="173" spans="1:21">
      <c r="A173" s="166">
        <v>43388.406099537038</v>
      </c>
      <c r="B173" s="165" t="s">
        <v>6</v>
      </c>
      <c r="C173" s="165">
        <v>132.02000000000001</v>
      </c>
      <c r="D173" s="165">
        <v>4.57</v>
      </c>
      <c r="E173" s="165">
        <v>1227.3699999999999</v>
      </c>
      <c r="F173" s="165">
        <v>8.49</v>
      </c>
      <c r="G173" s="165">
        <v>28.22</v>
      </c>
      <c r="H173" s="165">
        <v>13.07</v>
      </c>
      <c r="I173" s="165">
        <v>0</v>
      </c>
      <c r="J173" s="165">
        <v>41.46</v>
      </c>
      <c r="K173" s="165">
        <v>45.26</v>
      </c>
      <c r="L173" s="165">
        <v>36.25</v>
      </c>
      <c r="M173" s="165">
        <v>28.57</v>
      </c>
      <c r="N173" s="165">
        <v>0</v>
      </c>
      <c r="O173" s="165">
        <v>0</v>
      </c>
      <c r="P173" s="165">
        <v>22104</v>
      </c>
      <c r="Q173" s="165">
        <v>85</v>
      </c>
      <c r="R173" s="165">
        <v>352</v>
      </c>
      <c r="S173" s="165">
        <v>26.2</v>
      </c>
      <c r="T173" s="165">
        <v>4.0720000000000001</v>
      </c>
      <c r="U173" s="165">
        <v>-1</v>
      </c>
    </row>
    <row r="174" spans="1:21">
      <c r="A174" s="166">
        <v>43388.406111111108</v>
      </c>
      <c r="B174" s="165" t="s">
        <v>6</v>
      </c>
      <c r="C174" s="165">
        <v>132.76</v>
      </c>
      <c r="D174" s="165">
        <v>4.59</v>
      </c>
      <c r="E174" s="165">
        <v>1227.1400000000001</v>
      </c>
      <c r="F174" s="165">
        <v>10.37</v>
      </c>
      <c r="G174" s="165">
        <v>30.49</v>
      </c>
      <c r="H174" s="165">
        <v>26.25</v>
      </c>
      <c r="I174" s="165">
        <v>7.05</v>
      </c>
      <c r="J174" s="165">
        <v>38.04</v>
      </c>
      <c r="K174" s="165">
        <v>43.89</v>
      </c>
      <c r="L174" s="165">
        <v>33.54</v>
      </c>
      <c r="M174" s="165">
        <v>31.68</v>
      </c>
      <c r="N174" s="165">
        <v>0</v>
      </c>
      <c r="O174" s="165">
        <v>0</v>
      </c>
      <c r="P174" s="165">
        <v>22616</v>
      </c>
      <c r="Q174" s="165">
        <v>85</v>
      </c>
      <c r="R174" s="165">
        <v>438</v>
      </c>
      <c r="S174" s="165">
        <v>26.2</v>
      </c>
      <c r="T174" s="165">
        <v>4.0720000000000001</v>
      </c>
      <c r="U174" s="165">
        <v>-1</v>
      </c>
    </row>
    <row r="175" spans="1:21">
      <c r="A175" s="166">
        <v>43388.406134259261</v>
      </c>
      <c r="B175" s="165" t="s">
        <v>6</v>
      </c>
      <c r="C175" s="165">
        <v>132.82</v>
      </c>
      <c r="D175" s="165">
        <v>4.5999999999999996</v>
      </c>
      <c r="E175" s="165">
        <v>1227.03</v>
      </c>
      <c r="F175" s="165">
        <v>8.39</v>
      </c>
      <c r="G175" s="165">
        <v>28.39</v>
      </c>
      <c r="H175" s="165">
        <v>15.79</v>
      </c>
      <c r="I175" s="165">
        <v>0</v>
      </c>
      <c r="J175" s="165">
        <v>37.909999999999997</v>
      </c>
      <c r="K175" s="165">
        <v>51.02</v>
      </c>
      <c r="L175" s="165">
        <v>30.38</v>
      </c>
      <c r="M175" s="165">
        <v>28.76</v>
      </c>
      <c r="N175" s="165">
        <v>0</v>
      </c>
      <c r="O175" s="165">
        <v>0</v>
      </c>
      <c r="P175" s="165">
        <v>22616</v>
      </c>
      <c r="Q175" s="165">
        <v>85</v>
      </c>
      <c r="R175" s="165">
        <v>438</v>
      </c>
      <c r="S175" s="165">
        <v>26.2</v>
      </c>
      <c r="T175" s="165">
        <v>4.0720000000000001</v>
      </c>
      <c r="U175" s="165">
        <v>-1</v>
      </c>
    </row>
    <row r="176" spans="1:21">
      <c r="A176" s="166">
        <v>43388.406145833331</v>
      </c>
      <c r="B176" s="165" t="s">
        <v>6</v>
      </c>
      <c r="C176" s="165">
        <v>132.88</v>
      </c>
      <c r="D176" s="165">
        <v>4.5999999999999996</v>
      </c>
      <c r="E176" s="165">
        <v>1226.94</v>
      </c>
      <c r="F176" s="165">
        <v>8.44</v>
      </c>
      <c r="G176" s="165">
        <v>29.58</v>
      </c>
      <c r="H176" s="165">
        <v>15.89</v>
      </c>
      <c r="I176" s="165">
        <v>0</v>
      </c>
      <c r="J176" s="165">
        <v>41.03</v>
      </c>
      <c r="K176" s="165">
        <v>48.66</v>
      </c>
      <c r="L176" s="165">
        <v>32.909999999999997</v>
      </c>
      <c r="M176" s="165">
        <v>33.97</v>
      </c>
      <c r="N176" s="165">
        <v>0</v>
      </c>
      <c r="O176" s="165">
        <v>0</v>
      </c>
      <c r="P176" s="165">
        <v>22617</v>
      </c>
      <c r="Q176" s="165">
        <v>85</v>
      </c>
      <c r="R176" s="165">
        <v>438</v>
      </c>
      <c r="S176" s="165">
        <v>26.2</v>
      </c>
      <c r="T176" s="165">
        <v>4.0720000000000001</v>
      </c>
      <c r="U176" s="165">
        <v>-1</v>
      </c>
    </row>
    <row r="177" spans="1:21">
      <c r="A177" s="166">
        <v>43388.406168981484</v>
      </c>
      <c r="B177" s="165" t="s">
        <v>6</v>
      </c>
      <c r="C177" s="165">
        <v>133.97</v>
      </c>
      <c r="D177" s="165">
        <v>4.63</v>
      </c>
      <c r="E177" s="165">
        <v>1227.01</v>
      </c>
      <c r="F177" s="165">
        <v>10.71</v>
      </c>
      <c r="G177" s="165">
        <v>31.91</v>
      </c>
      <c r="H177" s="165">
        <v>17.329999999999998</v>
      </c>
      <c r="I177" s="165">
        <v>0</v>
      </c>
      <c r="J177" s="165">
        <v>43.04</v>
      </c>
      <c r="K177" s="165">
        <v>52.08</v>
      </c>
      <c r="L177" s="165">
        <v>35.9</v>
      </c>
      <c r="M177" s="165">
        <v>36.770000000000003</v>
      </c>
      <c r="N177" s="165">
        <v>0</v>
      </c>
      <c r="O177" s="165">
        <v>0</v>
      </c>
      <c r="P177" s="165">
        <v>23081</v>
      </c>
      <c r="Q177" s="165">
        <v>85</v>
      </c>
      <c r="R177" s="165">
        <v>481</v>
      </c>
      <c r="S177" s="165">
        <v>26.2</v>
      </c>
      <c r="T177" s="165">
        <v>4.0720000000000001</v>
      </c>
      <c r="U177" s="165">
        <v>-1</v>
      </c>
    </row>
    <row r="178" spans="1:21">
      <c r="A178" s="166">
        <v>43388.406180555554</v>
      </c>
      <c r="B178" s="165" t="s">
        <v>6</v>
      </c>
      <c r="C178" s="165">
        <v>134.06</v>
      </c>
      <c r="D178" s="165">
        <v>4.6399999999999997</v>
      </c>
      <c r="E178" s="165">
        <v>1226.93</v>
      </c>
      <c r="F178" s="165">
        <v>8.11</v>
      </c>
      <c r="G178" s="165">
        <v>29.67</v>
      </c>
      <c r="H178" s="165">
        <v>15.23</v>
      </c>
      <c r="I178" s="165">
        <v>0</v>
      </c>
      <c r="J178" s="165">
        <v>43.56</v>
      </c>
      <c r="K178" s="165">
        <v>50.79</v>
      </c>
      <c r="L178" s="165">
        <v>33.96</v>
      </c>
      <c r="M178" s="165">
        <v>28.21</v>
      </c>
      <c r="N178" s="165">
        <v>0</v>
      </c>
      <c r="O178" s="165">
        <v>0</v>
      </c>
      <c r="P178" s="165">
        <v>23081</v>
      </c>
      <c r="Q178" s="165">
        <v>85</v>
      </c>
      <c r="R178" s="165">
        <v>352</v>
      </c>
      <c r="S178" s="165">
        <v>26.2</v>
      </c>
      <c r="T178" s="165">
        <v>4.0720000000000001</v>
      </c>
      <c r="U178" s="165">
        <v>-1</v>
      </c>
    </row>
    <row r="179" spans="1:21">
      <c r="A179" s="166">
        <v>43388.4062037037</v>
      </c>
      <c r="B179" s="165" t="s">
        <v>6</v>
      </c>
      <c r="C179" s="165">
        <v>134.18</v>
      </c>
      <c r="D179" s="165">
        <v>4.6399999999999997</v>
      </c>
      <c r="E179" s="165">
        <v>1226.58</v>
      </c>
      <c r="F179" s="165">
        <v>7.91</v>
      </c>
      <c r="G179" s="165">
        <v>26.39</v>
      </c>
      <c r="H179" s="165">
        <v>21.94</v>
      </c>
      <c r="I179" s="165">
        <v>9.3800000000000008</v>
      </c>
      <c r="J179" s="165">
        <v>32.479999999999997</v>
      </c>
      <c r="K179" s="165">
        <v>41.36</v>
      </c>
      <c r="L179" s="165">
        <v>26.28</v>
      </c>
      <c r="M179" s="165">
        <v>23.87</v>
      </c>
      <c r="N179" s="165">
        <v>0</v>
      </c>
      <c r="O179" s="165">
        <v>0</v>
      </c>
      <c r="P179" s="165">
        <v>23081</v>
      </c>
      <c r="Q179" s="165">
        <v>85</v>
      </c>
      <c r="R179" s="165">
        <v>481</v>
      </c>
      <c r="S179" s="165">
        <v>26.2</v>
      </c>
      <c r="T179" s="165">
        <v>4.0720000000000001</v>
      </c>
      <c r="U179" s="165">
        <v>-1</v>
      </c>
    </row>
    <row r="180" spans="1:21">
      <c r="A180" s="166">
        <v>43388.406215277777</v>
      </c>
      <c r="B180" s="165" t="s">
        <v>6</v>
      </c>
      <c r="C180" s="165">
        <v>135.81</v>
      </c>
      <c r="D180" s="165">
        <v>4.7</v>
      </c>
      <c r="E180" s="165">
        <v>1224.3900000000001</v>
      </c>
      <c r="F180" s="165">
        <v>10.62</v>
      </c>
      <c r="G180" s="165">
        <v>32.590000000000003</v>
      </c>
      <c r="H180" s="165">
        <v>19.73</v>
      </c>
      <c r="I180" s="165">
        <v>0</v>
      </c>
      <c r="J180" s="165">
        <v>43.79</v>
      </c>
      <c r="K180" s="165">
        <v>48.66</v>
      </c>
      <c r="L180" s="165">
        <v>40.130000000000003</v>
      </c>
      <c r="M180" s="165">
        <v>38</v>
      </c>
      <c r="N180" s="165">
        <v>0</v>
      </c>
      <c r="O180" s="165">
        <v>0</v>
      </c>
      <c r="P180" s="165">
        <v>23436</v>
      </c>
      <c r="Q180" s="165">
        <v>85</v>
      </c>
      <c r="R180" s="165">
        <v>438</v>
      </c>
      <c r="S180" s="165">
        <v>26.2</v>
      </c>
      <c r="T180" s="165">
        <v>4.0720000000000001</v>
      </c>
      <c r="U180" s="165">
        <v>-1</v>
      </c>
    </row>
    <row r="181" spans="1:21">
      <c r="A181" s="166">
        <v>43388.406238425923</v>
      </c>
      <c r="B181" s="165" t="s">
        <v>6</v>
      </c>
      <c r="C181" s="165">
        <v>135.88</v>
      </c>
      <c r="D181" s="165">
        <v>4.7</v>
      </c>
      <c r="E181" s="165">
        <v>1224.48</v>
      </c>
      <c r="F181" s="165">
        <v>8.32</v>
      </c>
      <c r="G181" s="165">
        <v>27.65</v>
      </c>
      <c r="H181" s="165">
        <v>14.47</v>
      </c>
      <c r="I181" s="165">
        <v>0</v>
      </c>
      <c r="J181" s="165">
        <v>44.85</v>
      </c>
      <c r="K181" s="165">
        <v>45.45</v>
      </c>
      <c r="L181" s="165">
        <v>25.32</v>
      </c>
      <c r="M181" s="165">
        <v>30.46</v>
      </c>
      <c r="N181" s="165">
        <v>0</v>
      </c>
      <c r="O181" s="165">
        <v>0</v>
      </c>
      <c r="P181" s="165">
        <v>23436</v>
      </c>
      <c r="Q181" s="165">
        <v>85</v>
      </c>
      <c r="R181" s="165">
        <v>481</v>
      </c>
      <c r="S181" s="165">
        <v>26.2</v>
      </c>
      <c r="T181" s="165">
        <v>4.0720000000000001</v>
      </c>
      <c r="U181" s="165">
        <v>-1</v>
      </c>
    </row>
    <row r="182" spans="1:21">
      <c r="A182" s="166">
        <v>43388.40625</v>
      </c>
      <c r="B182" s="165" t="s">
        <v>6</v>
      </c>
      <c r="C182" s="165">
        <v>136</v>
      </c>
      <c r="D182" s="165">
        <v>4.71</v>
      </c>
      <c r="E182" s="165">
        <v>1223.06</v>
      </c>
      <c r="F182" s="165">
        <v>8.33</v>
      </c>
      <c r="G182" s="165">
        <v>32.69</v>
      </c>
      <c r="H182" s="165">
        <v>29.53</v>
      </c>
      <c r="I182" s="165">
        <v>0</v>
      </c>
      <c r="J182" s="165">
        <v>38.67</v>
      </c>
      <c r="K182" s="165">
        <v>48.91</v>
      </c>
      <c r="L182" s="165">
        <v>39.380000000000003</v>
      </c>
      <c r="M182" s="165">
        <v>35.42</v>
      </c>
      <c r="N182" s="165">
        <v>0</v>
      </c>
      <c r="O182" s="165">
        <v>0</v>
      </c>
      <c r="P182" s="165">
        <v>23437</v>
      </c>
      <c r="Q182" s="165">
        <v>85</v>
      </c>
      <c r="R182" s="165">
        <v>481</v>
      </c>
      <c r="S182" s="165">
        <v>26.2</v>
      </c>
      <c r="T182" s="165">
        <v>4.0720000000000001</v>
      </c>
      <c r="U182" s="165">
        <v>-1</v>
      </c>
    </row>
    <row r="183" spans="1:21">
      <c r="A183" s="166">
        <v>43388.406273148146</v>
      </c>
      <c r="B183" s="165" t="s">
        <v>6</v>
      </c>
      <c r="C183" s="165">
        <v>137.62</v>
      </c>
      <c r="D183" s="165">
        <v>4.76</v>
      </c>
      <c r="E183" s="165">
        <v>1221.3699999999999</v>
      </c>
      <c r="F183" s="165">
        <v>10.8</v>
      </c>
      <c r="G183" s="165">
        <v>30.92</v>
      </c>
      <c r="H183" s="165">
        <v>16.11</v>
      </c>
      <c r="I183" s="165">
        <v>0</v>
      </c>
      <c r="J183" s="165">
        <v>41.4</v>
      </c>
      <c r="K183" s="165">
        <v>52.17</v>
      </c>
      <c r="L183" s="165">
        <v>36.479999999999997</v>
      </c>
      <c r="M183" s="165">
        <v>33.770000000000003</v>
      </c>
      <c r="N183" s="165">
        <v>0</v>
      </c>
      <c r="O183" s="165">
        <v>0</v>
      </c>
      <c r="P183" s="165">
        <v>23728</v>
      </c>
      <c r="Q183" s="165">
        <v>85</v>
      </c>
      <c r="R183" s="165" t="s">
        <v>6</v>
      </c>
      <c r="S183" s="165">
        <v>26.2</v>
      </c>
      <c r="T183" s="165">
        <v>4.0720000000000001</v>
      </c>
      <c r="U183" s="165">
        <v>-1</v>
      </c>
    </row>
    <row r="184" spans="1:21">
      <c r="A184" s="166">
        <v>43388.406284722223</v>
      </c>
      <c r="B184" s="165" t="s">
        <v>6</v>
      </c>
      <c r="C184" s="165">
        <v>137.69999999999999</v>
      </c>
      <c r="D184" s="165">
        <v>4.76</v>
      </c>
      <c r="E184" s="165">
        <v>1221</v>
      </c>
      <c r="F184" s="165">
        <v>8.41</v>
      </c>
      <c r="G184" s="165">
        <v>28.26</v>
      </c>
      <c r="H184" s="165">
        <v>24.49</v>
      </c>
      <c r="I184" s="165">
        <v>10.81</v>
      </c>
      <c r="J184" s="165">
        <v>37.97</v>
      </c>
      <c r="K184" s="165">
        <v>44.32</v>
      </c>
      <c r="L184" s="165">
        <v>22.45</v>
      </c>
      <c r="M184" s="165">
        <v>24.65</v>
      </c>
      <c r="N184" s="165">
        <v>0</v>
      </c>
      <c r="O184" s="165">
        <v>0</v>
      </c>
      <c r="P184" s="165">
        <v>23728</v>
      </c>
      <c r="Q184" s="165">
        <v>85</v>
      </c>
      <c r="R184" s="165" t="s">
        <v>6</v>
      </c>
      <c r="S184" s="165">
        <v>26.2</v>
      </c>
      <c r="T184" s="165">
        <v>4.0720000000000001</v>
      </c>
      <c r="U184" s="165">
        <v>-1</v>
      </c>
    </row>
    <row r="185" spans="1:21">
      <c r="A185" s="166">
        <v>43388.406307870369</v>
      </c>
      <c r="B185" s="165" t="s">
        <v>6</v>
      </c>
      <c r="C185" s="165">
        <v>136.91</v>
      </c>
      <c r="D185" s="165">
        <v>4.74</v>
      </c>
      <c r="E185" s="165">
        <v>1221.3</v>
      </c>
      <c r="F185" s="165">
        <v>8.35</v>
      </c>
      <c r="G185" s="165">
        <v>27.69</v>
      </c>
      <c r="H185" s="165">
        <v>19.86</v>
      </c>
      <c r="I185" s="165">
        <v>4.76</v>
      </c>
      <c r="J185" s="165">
        <v>39.869999999999997</v>
      </c>
      <c r="K185" s="165">
        <v>45.14</v>
      </c>
      <c r="L185" s="165">
        <v>29.45</v>
      </c>
      <c r="M185" s="165">
        <v>23.08</v>
      </c>
      <c r="N185" s="165">
        <v>0</v>
      </c>
      <c r="O185" s="165">
        <v>0</v>
      </c>
      <c r="P185" s="165">
        <v>23728</v>
      </c>
      <c r="Q185" s="165">
        <v>85</v>
      </c>
      <c r="R185" s="165" t="s">
        <v>6</v>
      </c>
      <c r="S185" s="165">
        <v>26.2</v>
      </c>
      <c r="T185" s="165">
        <v>4.0720000000000001</v>
      </c>
      <c r="U185" s="165">
        <v>-1</v>
      </c>
    </row>
    <row r="186" spans="1:21">
      <c r="A186" s="166">
        <v>43388.406319444446</v>
      </c>
      <c r="B186" s="165" t="s">
        <v>6</v>
      </c>
      <c r="C186" s="165">
        <v>137.08000000000001</v>
      </c>
      <c r="D186" s="165">
        <v>4.74</v>
      </c>
      <c r="E186" s="165">
        <v>1221.08</v>
      </c>
      <c r="F186" s="165">
        <v>11.28</v>
      </c>
      <c r="G186" s="165">
        <v>31.71</v>
      </c>
      <c r="H186" s="165">
        <v>14.1</v>
      </c>
      <c r="I186" s="165">
        <v>1.27</v>
      </c>
      <c r="J186" s="165">
        <v>48.21</v>
      </c>
      <c r="K186" s="165">
        <v>48.39</v>
      </c>
      <c r="L186" s="165">
        <v>34.78</v>
      </c>
      <c r="M186" s="165">
        <v>39.1</v>
      </c>
      <c r="N186" s="165">
        <v>0</v>
      </c>
      <c r="O186" s="165">
        <v>0</v>
      </c>
      <c r="P186" s="165">
        <v>24075</v>
      </c>
      <c r="Q186" s="165">
        <v>85</v>
      </c>
      <c r="R186" s="165" t="s">
        <v>6</v>
      </c>
      <c r="S186" s="165">
        <v>26.2</v>
      </c>
      <c r="T186" s="165">
        <v>4.0720000000000001</v>
      </c>
      <c r="U186" s="165">
        <v>-1</v>
      </c>
    </row>
    <row r="187" spans="1:21">
      <c r="A187" s="166">
        <v>43388.406342592592</v>
      </c>
      <c r="B187" s="165" t="s">
        <v>6</v>
      </c>
      <c r="C187" s="165">
        <v>137.11000000000001</v>
      </c>
      <c r="D187" s="165">
        <v>4.74</v>
      </c>
      <c r="E187" s="165">
        <v>1220.8699999999999</v>
      </c>
      <c r="F187" s="165">
        <v>8.4600000000000009</v>
      </c>
      <c r="G187" s="165">
        <v>28.01</v>
      </c>
      <c r="H187" s="165">
        <v>18</v>
      </c>
      <c r="I187" s="165">
        <v>0</v>
      </c>
      <c r="J187" s="165">
        <v>35.950000000000003</v>
      </c>
      <c r="K187" s="165">
        <v>50.54</v>
      </c>
      <c r="L187" s="165">
        <v>25</v>
      </c>
      <c r="M187" s="165">
        <v>33.119999999999997</v>
      </c>
      <c r="N187" s="165">
        <v>0</v>
      </c>
      <c r="O187" s="165">
        <v>0</v>
      </c>
      <c r="P187" s="165">
        <v>24076</v>
      </c>
      <c r="Q187" s="165">
        <v>85</v>
      </c>
      <c r="R187" s="165">
        <v>352</v>
      </c>
      <c r="S187" s="165">
        <v>26.2</v>
      </c>
      <c r="T187" s="165">
        <v>4.0720000000000001</v>
      </c>
      <c r="U187" s="165">
        <v>-1</v>
      </c>
    </row>
    <row r="188" spans="1:21">
      <c r="A188" s="166">
        <v>43388.406354166669</v>
      </c>
      <c r="B188" s="165" t="s">
        <v>6</v>
      </c>
      <c r="C188" s="165">
        <v>137.13999999999999</v>
      </c>
      <c r="D188" s="165">
        <v>4.74</v>
      </c>
      <c r="E188" s="165">
        <v>1224.3399999999999</v>
      </c>
      <c r="F188" s="165">
        <v>8.51</v>
      </c>
      <c r="G188" s="165">
        <v>30.19</v>
      </c>
      <c r="H188" s="165">
        <v>12.66</v>
      </c>
      <c r="I188" s="165">
        <v>0</v>
      </c>
      <c r="J188" s="165">
        <v>38.61</v>
      </c>
      <c r="K188" s="165">
        <v>51.58</v>
      </c>
      <c r="L188" s="165">
        <v>35.44</v>
      </c>
      <c r="M188" s="165">
        <v>38.409999999999997</v>
      </c>
      <c r="N188" s="165">
        <v>0</v>
      </c>
      <c r="O188" s="165">
        <v>0</v>
      </c>
      <c r="P188" s="165">
        <v>24076</v>
      </c>
      <c r="Q188" s="165">
        <v>85</v>
      </c>
      <c r="R188" s="165">
        <v>395</v>
      </c>
      <c r="S188" s="165">
        <v>26.2</v>
      </c>
      <c r="T188" s="165">
        <v>4.0720000000000001</v>
      </c>
      <c r="U188" s="165">
        <v>-1</v>
      </c>
    </row>
    <row r="189" spans="1:21">
      <c r="A189" s="166">
        <v>43388.406377314815</v>
      </c>
      <c r="B189" s="165" t="s">
        <v>6</v>
      </c>
      <c r="C189" s="165">
        <v>132.34</v>
      </c>
      <c r="D189" s="165">
        <v>4.58</v>
      </c>
      <c r="E189" s="165">
        <v>1228.43</v>
      </c>
      <c r="F189" s="165">
        <v>8.5</v>
      </c>
      <c r="G189" s="165">
        <v>29.95</v>
      </c>
      <c r="H189" s="165">
        <v>19.079999999999998</v>
      </c>
      <c r="I189" s="165">
        <v>0</v>
      </c>
      <c r="J189" s="165">
        <v>39.130000000000003</v>
      </c>
      <c r="K189" s="165">
        <v>52.6</v>
      </c>
      <c r="L189" s="165">
        <v>29.19</v>
      </c>
      <c r="M189" s="165">
        <v>33.11</v>
      </c>
      <c r="N189" s="165">
        <v>0</v>
      </c>
      <c r="O189" s="165">
        <v>0</v>
      </c>
      <c r="P189" s="165">
        <v>24098</v>
      </c>
      <c r="Q189" s="165">
        <v>85</v>
      </c>
      <c r="R189" s="165">
        <v>395</v>
      </c>
      <c r="S189" s="165">
        <v>26.2</v>
      </c>
      <c r="T189" s="165">
        <v>4.0720000000000001</v>
      </c>
      <c r="U189" s="165">
        <v>-1</v>
      </c>
    </row>
    <row r="190" spans="1:21">
      <c r="A190" s="166">
        <v>43388.406400462962</v>
      </c>
      <c r="B190" s="165" t="s">
        <v>6</v>
      </c>
      <c r="C190" s="165">
        <v>133.13999999999999</v>
      </c>
      <c r="D190" s="165">
        <v>4.6100000000000003</v>
      </c>
      <c r="E190" s="165">
        <v>1227.8699999999999</v>
      </c>
      <c r="F190" s="165">
        <v>10.039999999999999</v>
      </c>
      <c r="G190" s="165">
        <v>28.77</v>
      </c>
      <c r="H190" s="165">
        <v>19.350000000000001</v>
      </c>
      <c r="I190" s="165">
        <v>13.07</v>
      </c>
      <c r="J190" s="165">
        <v>36.6</v>
      </c>
      <c r="K190" s="165">
        <v>42.47</v>
      </c>
      <c r="L190" s="165">
        <v>35.44</v>
      </c>
      <c r="M190" s="165">
        <v>22.52</v>
      </c>
      <c r="N190" s="165">
        <v>0</v>
      </c>
      <c r="O190" s="165">
        <v>0</v>
      </c>
      <c r="P190" s="165">
        <v>24425</v>
      </c>
      <c r="Q190" s="165">
        <v>85</v>
      </c>
      <c r="R190" s="165">
        <v>395</v>
      </c>
      <c r="S190" s="165">
        <v>26.2</v>
      </c>
      <c r="T190" s="165">
        <v>4.0720000000000001</v>
      </c>
      <c r="U190" s="165">
        <v>-1</v>
      </c>
    </row>
    <row r="191" spans="1:21">
      <c r="A191" s="166">
        <v>43388.406412037039</v>
      </c>
      <c r="B191" s="165" t="s">
        <v>6</v>
      </c>
      <c r="C191" s="165">
        <v>133.19999999999999</v>
      </c>
      <c r="D191" s="165">
        <v>4.6100000000000003</v>
      </c>
      <c r="E191" s="165">
        <v>1227.82</v>
      </c>
      <c r="F191" s="165">
        <v>8.42</v>
      </c>
      <c r="G191" s="165">
        <v>29.21</v>
      </c>
      <c r="H191" s="165">
        <v>9.27</v>
      </c>
      <c r="I191" s="165">
        <v>8.5</v>
      </c>
      <c r="J191" s="165">
        <v>41.67</v>
      </c>
      <c r="K191" s="165">
        <v>49.2</v>
      </c>
      <c r="L191" s="165">
        <v>31.06</v>
      </c>
      <c r="M191" s="165">
        <v>30.52</v>
      </c>
      <c r="N191" s="165">
        <v>0</v>
      </c>
      <c r="O191" s="165">
        <v>0</v>
      </c>
      <c r="P191" s="165">
        <v>24426</v>
      </c>
      <c r="Q191" s="165">
        <v>85</v>
      </c>
      <c r="R191" s="165">
        <v>309</v>
      </c>
      <c r="S191" s="165">
        <v>26.2</v>
      </c>
      <c r="T191" s="165">
        <v>4.0720000000000001</v>
      </c>
      <c r="U191" s="165">
        <v>-1</v>
      </c>
    </row>
    <row r="192" spans="1:21">
      <c r="A192" s="166">
        <v>43388.406435185185</v>
      </c>
      <c r="B192" s="165" t="s">
        <v>6</v>
      </c>
      <c r="C192" s="165">
        <v>133.26</v>
      </c>
      <c r="D192" s="165">
        <v>4.6100000000000003</v>
      </c>
      <c r="E192" s="165">
        <v>1227.3</v>
      </c>
      <c r="F192" s="165">
        <v>8.36</v>
      </c>
      <c r="G192" s="165">
        <v>28.54</v>
      </c>
      <c r="H192" s="165">
        <v>13.46</v>
      </c>
      <c r="I192" s="165">
        <v>0</v>
      </c>
      <c r="J192" s="165">
        <v>40.96</v>
      </c>
      <c r="K192" s="165">
        <v>51.87</v>
      </c>
      <c r="L192" s="165">
        <v>22.44</v>
      </c>
      <c r="M192" s="165">
        <v>36.880000000000003</v>
      </c>
      <c r="N192" s="165">
        <v>0</v>
      </c>
      <c r="O192" s="165">
        <v>0</v>
      </c>
      <c r="P192" s="165">
        <v>24426</v>
      </c>
      <c r="Q192" s="165">
        <v>85</v>
      </c>
      <c r="R192" s="165">
        <v>309</v>
      </c>
      <c r="S192" s="165">
        <v>26.2</v>
      </c>
      <c r="T192" s="165">
        <v>4.0720000000000001</v>
      </c>
      <c r="U192" s="165">
        <v>-1</v>
      </c>
    </row>
    <row r="193" spans="1:21">
      <c r="A193" s="166">
        <v>43388.406446759262</v>
      </c>
      <c r="B193" s="165" t="s">
        <v>6</v>
      </c>
      <c r="C193" s="165">
        <v>134.24</v>
      </c>
      <c r="D193" s="165">
        <v>4.6399999999999997</v>
      </c>
      <c r="E193" s="165">
        <v>1226.3599999999999</v>
      </c>
      <c r="F193" s="165">
        <v>10.8</v>
      </c>
      <c r="G193" s="165">
        <v>31.36</v>
      </c>
      <c r="H193" s="165">
        <v>15.79</v>
      </c>
      <c r="I193" s="165">
        <v>0.65</v>
      </c>
      <c r="J193" s="165">
        <v>40.79</v>
      </c>
      <c r="K193" s="165">
        <v>50</v>
      </c>
      <c r="L193" s="165">
        <v>41.32</v>
      </c>
      <c r="M193" s="165">
        <v>35.03</v>
      </c>
      <c r="N193" s="165">
        <v>0</v>
      </c>
      <c r="O193" s="165">
        <v>0</v>
      </c>
      <c r="P193" s="165">
        <v>24773</v>
      </c>
      <c r="Q193" s="165">
        <v>85</v>
      </c>
      <c r="R193" s="165">
        <v>395</v>
      </c>
      <c r="S193" s="165">
        <v>26.2</v>
      </c>
      <c r="T193" s="165">
        <v>4.0720000000000001</v>
      </c>
      <c r="U193" s="165">
        <v>-1</v>
      </c>
    </row>
    <row r="194" spans="1:21">
      <c r="A194" s="166">
        <v>43388.406469907408</v>
      </c>
      <c r="B194" s="165" t="s">
        <v>6</v>
      </c>
      <c r="C194" s="165">
        <v>134.30000000000001</v>
      </c>
      <c r="D194" s="165">
        <v>4.6500000000000004</v>
      </c>
      <c r="E194" s="165">
        <v>1226.18</v>
      </c>
      <c r="F194" s="165">
        <v>8.17</v>
      </c>
      <c r="G194" s="165">
        <v>28.6</v>
      </c>
      <c r="H194" s="165">
        <v>15.58</v>
      </c>
      <c r="I194" s="165">
        <v>0</v>
      </c>
      <c r="J194" s="165">
        <v>38.51</v>
      </c>
      <c r="K194" s="165">
        <v>43.41</v>
      </c>
      <c r="L194" s="165">
        <v>35.76</v>
      </c>
      <c r="M194" s="165">
        <v>34.36</v>
      </c>
      <c r="N194" s="165">
        <v>0</v>
      </c>
      <c r="O194" s="165">
        <v>0</v>
      </c>
      <c r="P194" s="165">
        <v>24773</v>
      </c>
      <c r="Q194" s="165">
        <v>85</v>
      </c>
      <c r="R194" s="165">
        <v>395</v>
      </c>
      <c r="S194" s="165">
        <v>26.2</v>
      </c>
      <c r="T194" s="165">
        <v>4.0720000000000001</v>
      </c>
      <c r="U194" s="165">
        <v>-1</v>
      </c>
    </row>
    <row r="195" spans="1:21">
      <c r="A195" s="166">
        <v>43388.406481481485</v>
      </c>
      <c r="B195" s="165" t="s">
        <v>6</v>
      </c>
      <c r="C195" s="165">
        <v>134.44999999999999</v>
      </c>
      <c r="D195" s="165">
        <v>4.6500000000000004</v>
      </c>
      <c r="E195" s="165">
        <v>1225.71</v>
      </c>
      <c r="F195" s="165">
        <v>8.0399999999999991</v>
      </c>
      <c r="G195" s="165">
        <v>28.08</v>
      </c>
      <c r="H195" s="165">
        <v>24.84</v>
      </c>
      <c r="I195" s="165">
        <v>9.09</v>
      </c>
      <c r="J195" s="165">
        <v>34.729999999999997</v>
      </c>
      <c r="K195" s="165">
        <v>41.24</v>
      </c>
      <c r="L195" s="165">
        <v>26.8</v>
      </c>
      <c r="M195" s="165">
        <v>29.22</v>
      </c>
      <c r="N195" s="165">
        <v>0</v>
      </c>
      <c r="O195" s="165">
        <v>0</v>
      </c>
      <c r="P195" s="165">
        <v>24775</v>
      </c>
      <c r="Q195" s="165">
        <v>85</v>
      </c>
      <c r="R195" s="165">
        <v>481</v>
      </c>
      <c r="S195" s="165">
        <v>26.2</v>
      </c>
      <c r="T195" s="165">
        <v>4.0720000000000001</v>
      </c>
      <c r="U195" s="165">
        <v>-1</v>
      </c>
    </row>
    <row r="196" spans="1:21">
      <c r="A196" s="166">
        <v>43388.406504629631</v>
      </c>
      <c r="B196" s="165" t="s">
        <v>6</v>
      </c>
      <c r="C196" s="165">
        <v>136.01</v>
      </c>
      <c r="D196" s="165">
        <v>4.71</v>
      </c>
      <c r="E196" s="165">
        <v>1224.29</v>
      </c>
      <c r="F196" s="165">
        <v>11.03</v>
      </c>
      <c r="G196" s="165">
        <v>31.07</v>
      </c>
      <c r="H196" s="165">
        <v>18.54</v>
      </c>
      <c r="I196" s="165">
        <v>0</v>
      </c>
      <c r="J196" s="165">
        <v>40.369999999999997</v>
      </c>
      <c r="K196" s="165">
        <v>53.76</v>
      </c>
      <c r="L196" s="165">
        <v>35.81</v>
      </c>
      <c r="M196" s="165">
        <v>32.409999999999997</v>
      </c>
      <c r="N196" s="165">
        <v>0</v>
      </c>
      <c r="O196" s="165">
        <v>0</v>
      </c>
      <c r="P196" s="165">
        <v>25223</v>
      </c>
      <c r="Q196" s="165">
        <v>85</v>
      </c>
      <c r="R196" s="165">
        <v>309</v>
      </c>
      <c r="S196" s="165">
        <v>26.2</v>
      </c>
      <c r="T196" s="165">
        <v>4.0720000000000001</v>
      </c>
      <c r="U196" s="165">
        <v>-1</v>
      </c>
    </row>
    <row r="197" spans="1:21">
      <c r="A197" s="166">
        <v>43388.4065162037</v>
      </c>
      <c r="B197" s="165" t="s">
        <v>6</v>
      </c>
      <c r="C197" s="165">
        <v>136.09</v>
      </c>
      <c r="D197" s="165">
        <v>4.71</v>
      </c>
      <c r="E197" s="165">
        <v>1223.95</v>
      </c>
      <c r="F197" s="165">
        <v>8.32</v>
      </c>
      <c r="G197" s="165">
        <v>29.29</v>
      </c>
      <c r="H197" s="165">
        <v>14.38</v>
      </c>
      <c r="I197" s="165">
        <v>1.3</v>
      </c>
      <c r="J197" s="165">
        <v>40.26</v>
      </c>
      <c r="K197" s="165">
        <v>50.53</v>
      </c>
      <c r="L197" s="165">
        <v>32.93</v>
      </c>
      <c r="M197" s="165">
        <v>31.25</v>
      </c>
      <c r="N197" s="165">
        <v>0</v>
      </c>
      <c r="O197" s="165">
        <v>0</v>
      </c>
      <c r="P197" s="165">
        <v>25223</v>
      </c>
      <c r="Q197" s="165">
        <v>85</v>
      </c>
      <c r="R197" s="165">
        <v>481</v>
      </c>
      <c r="S197" s="165">
        <v>26.2</v>
      </c>
      <c r="T197" s="165">
        <v>4.0720000000000001</v>
      </c>
      <c r="U197" s="165">
        <v>-1</v>
      </c>
    </row>
    <row r="198" spans="1:21">
      <c r="A198" s="166">
        <v>43388.406539351854</v>
      </c>
      <c r="B198" s="165" t="s">
        <v>6</v>
      </c>
      <c r="C198" s="165">
        <v>136.19999999999999</v>
      </c>
      <c r="D198" s="165">
        <v>4.71</v>
      </c>
      <c r="E198" s="165">
        <v>1223.08</v>
      </c>
      <c r="F198" s="165">
        <v>8.2100000000000009</v>
      </c>
      <c r="G198" s="165">
        <v>28.38</v>
      </c>
      <c r="H198" s="165">
        <v>15.33</v>
      </c>
      <c r="I198" s="165">
        <v>0</v>
      </c>
      <c r="J198" s="165">
        <v>40.520000000000003</v>
      </c>
      <c r="K198" s="165">
        <v>46.6</v>
      </c>
      <c r="L198" s="165">
        <v>32.08</v>
      </c>
      <c r="M198" s="165">
        <v>30.57</v>
      </c>
      <c r="N198" s="165">
        <v>0</v>
      </c>
      <c r="O198" s="165">
        <v>0</v>
      </c>
      <c r="P198" s="165">
        <v>25223</v>
      </c>
      <c r="Q198" s="165">
        <v>85</v>
      </c>
      <c r="R198" s="165">
        <v>438</v>
      </c>
      <c r="S198" s="165">
        <v>26.7</v>
      </c>
      <c r="T198" s="165">
        <v>4.0679999999999996</v>
      </c>
      <c r="U198" s="165">
        <v>-1</v>
      </c>
    </row>
    <row r="199" spans="1:21">
      <c r="A199" s="166">
        <v>43388.406550925924</v>
      </c>
      <c r="B199" s="165" t="s">
        <v>6</v>
      </c>
      <c r="C199" s="165">
        <v>137.82</v>
      </c>
      <c r="D199" s="165">
        <v>4.7699999999999996</v>
      </c>
      <c r="E199" s="165">
        <v>1221.76</v>
      </c>
      <c r="F199" s="165">
        <v>10.44</v>
      </c>
      <c r="G199" s="165">
        <v>32.36</v>
      </c>
      <c r="H199" s="165">
        <v>15.89</v>
      </c>
      <c r="I199" s="165">
        <v>0</v>
      </c>
      <c r="J199" s="165">
        <v>44.3</v>
      </c>
      <c r="K199" s="165">
        <v>51.85</v>
      </c>
      <c r="L199" s="165">
        <v>37.340000000000003</v>
      </c>
      <c r="M199" s="165">
        <v>39.33</v>
      </c>
      <c r="N199" s="165">
        <v>0</v>
      </c>
      <c r="O199" s="165">
        <v>0</v>
      </c>
      <c r="P199" s="165">
        <v>25607</v>
      </c>
      <c r="Q199" s="165">
        <v>85</v>
      </c>
      <c r="R199" s="165" t="s">
        <v>6</v>
      </c>
      <c r="S199" s="165">
        <v>26.7</v>
      </c>
      <c r="T199" s="165">
        <v>4.0679999999999996</v>
      </c>
      <c r="U199" s="165">
        <v>-1</v>
      </c>
    </row>
    <row r="200" spans="1:21">
      <c r="A200" s="166">
        <v>43388.406574074077</v>
      </c>
      <c r="B200" s="165" t="s">
        <v>6</v>
      </c>
      <c r="C200" s="165">
        <v>137.96</v>
      </c>
      <c r="D200" s="165">
        <v>4.7699999999999996</v>
      </c>
      <c r="E200" s="165">
        <v>1221.3699999999999</v>
      </c>
      <c r="F200" s="165">
        <v>8</v>
      </c>
      <c r="G200" s="165">
        <v>26</v>
      </c>
      <c r="H200" s="165">
        <v>25.16</v>
      </c>
      <c r="I200" s="165">
        <v>6.62</v>
      </c>
      <c r="J200" s="165">
        <v>31.85</v>
      </c>
      <c r="K200" s="165">
        <v>39.56</v>
      </c>
      <c r="L200" s="165">
        <v>17.11</v>
      </c>
      <c r="M200" s="165">
        <v>32.68</v>
      </c>
      <c r="N200" s="165">
        <v>0</v>
      </c>
      <c r="O200" s="165">
        <v>0</v>
      </c>
      <c r="P200" s="165">
        <v>25608</v>
      </c>
      <c r="Q200" s="165">
        <v>85</v>
      </c>
      <c r="R200" s="165">
        <v>352</v>
      </c>
      <c r="S200" s="165">
        <v>26.7</v>
      </c>
      <c r="T200" s="165">
        <v>4.0679999999999996</v>
      </c>
      <c r="U200" s="165">
        <v>-1</v>
      </c>
    </row>
    <row r="201" spans="1:21">
      <c r="A201" s="166">
        <v>43388.406585648147</v>
      </c>
      <c r="B201" s="165" t="s">
        <v>6</v>
      </c>
      <c r="C201" s="165">
        <v>137.1</v>
      </c>
      <c r="D201" s="165">
        <v>4.74</v>
      </c>
      <c r="E201" s="165">
        <v>1221.26</v>
      </c>
      <c r="F201" s="165">
        <v>8.9600000000000009</v>
      </c>
      <c r="G201" s="165">
        <v>33.96</v>
      </c>
      <c r="H201" s="165">
        <v>15.33</v>
      </c>
      <c r="I201" s="165">
        <v>10.67</v>
      </c>
      <c r="J201" s="165">
        <v>44.44</v>
      </c>
      <c r="K201" s="165">
        <v>49.45</v>
      </c>
      <c r="L201" s="165">
        <v>41.36</v>
      </c>
      <c r="M201" s="165">
        <v>38.04</v>
      </c>
      <c r="N201" s="165">
        <v>0</v>
      </c>
      <c r="O201" s="165">
        <v>0</v>
      </c>
      <c r="P201" s="165">
        <v>25608</v>
      </c>
      <c r="Q201" s="165">
        <v>85</v>
      </c>
      <c r="R201" s="165">
        <v>395</v>
      </c>
      <c r="S201" s="165">
        <v>26.7</v>
      </c>
      <c r="T201" s="165">
        <v>4.0679999999999996</v>
      </c>
      <c r="U201" s="165">
        <v>-1</v>
      </c>
    </row>
    <row r="202" spans="1:21">
      <c r="A202" s="166">
        <v>43388.406608796293</v>
      </c>
      <c r="B202" s="165" t="s">
        <v>6</v>
      </c>
      <c r="C202" s="165">
        <v>137.29</v>
      </c>
      <c r="D202" s="165">
        <v>4.75</v>
      </c>
      <c r="E202" s="165">
        <v>1220.98</v>
      </c>
      <c r="F202" s="165">
        <v>11.28</v>
      </c>
      <c r="G202" s="165">
        <v>30</v>
      </c>
      <c r="H202" s="165">
        <v>18</v>
      </c>
      <c r="I202" s="165">
        <v>0</v>
      </c>
      <c r="J202" s="165">
        <v>43.23</v>
      </c>
      <c r="K202" s="165">
        <v>51.7</v>
      </c>
      <c r="L202" s="165">
        <v>30.92</v>
      </c>
      <c r="M202" s="165">
        <v>32.26</v>
      </c>
      <c r="N202" s="165">
        <v>0</v>
      </c>
      <c r="O202" s="165">
        <v>0</v>
      </c>
      <c r="P202" s="165">
        <v>25932</v>
      </c>
      <c r="Q202" s="165">
        <v>85</v>
      </c>
      <c r="R202" s="165">
        <v>352</v>
      </c>
      <c r="S202" s="165">
        <v>26.7</v>
      </c>
      <c r="T202" s="165">
        <v>4.0679999999999996</v>
      </c>
      <c r="U202" s="165">
        <v>-1</v>
      </c>
    </row>
    <row r="203" spans="1:21">
      <c r="A203" s="166">
        <v>43388.40662037037</v>
      </c>
      <c r="B203" s="165" t="s">
        <v>6</v>
      </c>
      <c r="C203" s="165">
        <v>137.32</v>
      </c>
      <c r="D203" s="165">
        <v>4.75</v>
      </c>
      <c r="E203" s="165">
        <v>1220.93</v>
      </c>
      <c r="F203" s="165">
        <v>8.23</v>
      </c>
      <c r="G203" s="165">
        <v>29.38</v>
      </c>
      <c r="H203" s="165">
        <v>16</v>
      </c>
      <c r="I203" s="165">
        <v>0</v>
      </c>
      <c r="J203" s="165">
        <v>39.74</v>
      </c>
      <c r="K203" s="165">
        <v>52.17</v>
      </c>
      <c r="L203" s="165">
        <v>30.86</v>
      </c>
      <c r="M203" s="165">
        <v>32.049999999999997</v>
      </c>
      <c r="N203" s="165">
        <v>0</v>
      </c>
      <c r="O203" s="165">
        <v>0</v>
      </c>
      <c r="P203" s="165">
        <v>25932</v>
      </c>
      <c r="Q203" s="165">
        <v>85</v>
      </c>
      <c r="R203" s="165">
        <v>352</v>
      </c>
      <c r="S203" s="165">
        <v>26.7</v>
      </c>
      <c r="T203" s="165">
        <v>4.0679999999999996</v>
      </c>
      <c r="U203" s="165">
        <v>-1</v>
      </c>
    </row>
    <row r="204" spans="1:21">
      <c r="A204" s="166">
        <v>43388.406643518516</v>
      </c>
      <c r="B204" s="165" t="s">
        <v>6</v>
      </c>
      <c r="C204" s="165">
        <v>132.46</v>
      </c>
      <c r="D204" s="165">
        <v>4.58</v>
      </c>
      <c r="E204" s="165">
        <v>1228.82</v>
      </c>
      <c r="F204" s="165">
        <v>8.5299999999999994</v>
      </c>
      <c r="G204" s="165">
        <v>28.63</v>
      </c>
      <c r="H204" s="165">
        <v>16.559999999999999</v>
      </c>
      <c r="I204" s="165">
        <v>0</v>
      </c>
      <c r="J204" s="165">
        <v>41.77</v>
      </c>
      <c r="K204" s="165">
        <v>49.21</v>
      </c>
      <c r="L204" s="165">
        <v>31.79</v>
      </c>
      <c r="M204" s="165">
        <v>26.17</v>
      </c>
      <c r="N204" s="165">
        <v>0</v>
      </c>
      <c r="O204" s="165">
        <v>0</v>
      </c>
      <c r="P204" s="165">
        <v>25932</v>
      </c>
      <c r="Q204" s="165">
        <v>85</v>
      </c>
      <c r="R204" s="165" t="s">
        <v>6</v>
      </c>
      <c r="S204" s="165">
        <v>26.7</v>
      </c>
      <c r="T204" s="165">
        <v>4.0679999999999996</v>
      </c>
      <c r="U204" s="165">
        <v>-1</v>
      </c>
    </row>
    <row r="205" spans="1:21">
      <c r="A205" s="166">
        <v>43388.406655092593</v>
      </c>
      <c r="B205" s="165" t="s">
        <v>6</v>
      </c>
      <c r="C205" s="165">
        <v>132.5</v>
      </c>
      <c r="D205" s="165">
        <v>4.58</v>
      </c>
      <c r="E205" s="165">
        <v>1228.93</v>
      </c>
      <c r="F205" s="165">
        <v>8.19</v>
      </c>
      <c r="G205" s="165">
        <v>28.17</v>
      </c>
      <c r="H205" s="165">
        <v>20.41</v>
      </c>
      <c r="I205" s="165">
        <v>14.09</v>
      </c>
      <c r="J205" s="165">
        <v>38</v>
      </c>
      <c r="K205" s="165">
        <v>43.1</v>
      </c>
      <c r="L205" s="165">
        <v>23.81</v>
      </c>
      <c r="M205" s="165">
        <v>26.85</v>
      </c>
      <c r="N205" s="165">
        <v>0</v>
      </c>
      <c r="O205" s="165">
        <v>0</v>
      </c>
      <c r="P205" s="165">
        <v>25932</v>
      </c>
      <c r="Q205" s="165">
        <v>85</v>
      </c>
      <c r="R205" s="165" t="s">
        <v>6</v>
      </c>
      <c r="S205" s="165">
        <v>26.7</v>
      </c>
      <c r="T205" s="165">
        <v>4.0679999999999996</v>
      </c>
      <c r="U205" s="165">
        <v>-1</v>
      </c>
    </row>
    <row r="206" spans="1:21">
      <c r="A206" s="166">
        <v>43388.406678240739</v>
      </c>
      <c r="B206" s="165" t="s">
        <v>6</v>
      </c>
      <c r="C206" s="165">
        <v>133.36000000000001</v>
      </c>
      <c r="D206" s="165">
        <v>4.6100000000000003</v>
      </c>
      <c r="E206" s="165">
        <v>1228.6600000000001</v>
      </c>
      <c r="F206" s="165">
        <v>10.67</v>
      </c>
      <c r="G206" s="165">
        <v>29.44</v>
      </c>
      <c r="H206" s="165">
        <v>14.48</v>
      </c>
      <c r="I206" s="165">
        <v>13.99</v>
      </c>
      <c r="J206" s="165">
        <v>39.19</v>
      </c>
      <c r="K206" s="165">
        <v>47.7</v>
      </c>
      <c r="L206" s="165">
        <v>28.57</v>
      </c>
      <c r="M206" s="165">
        <v>28.67</v>
      </c>
      <c r="N206" s="165">
        <v>0</v>
      </c>
      <c r="O206" s="165">
        <v>0</v>
      </c>
      <c r="P206" s="165">
        <v>26256</v>
      </c>
      <c r="Q206" s="165">
        <v>85</v>
      </c>
      <c r="R206" s="165" t="s">
        <v>6</v>
      </c>
      <c r="S206" s="165">
        <v>26.7</v>
      </c>
      <c r="T206" s="165">
        <v>4.0679999999999996</v>
      </c>
      <c r="U206" s="165">
        <v>-1</v>
      </c>
    </row>
    <row r="207" spans="1:21">
      <c r="A207" s="166">
        <v>43388.406689814816</v>
      </c>
      <c r="B207" s="165" t="s">
        <v>6</v>
      </c>
      <c r="C207" s="165">
        <v>133.41</v>
      </c>
      <c r="D207" s="165">
        <v>4.62</v>
      </c>
      <c r="E207" s="165">
        <v>1228.75</v>
      </c>
      <c r="F207" s="165">
        <v>8.42</v>
      </c>
      <c r="G207" s="165">
        <v>28.17</v>
      </c>
      <c r="H207" s="165">
        <v>14.38</v>
      </c>
      <c r="I207" s="165">
        <v>0</v>
      </c>
      <c r="J207" s="165">
        <v>39.35</v>
      </c>
      <c r="K207" s="165">
        <v>47.57</v>
      </c>
      <c r="L207" s="165">
        <v>33.119999999999997</v>
      </c>
      <c r="M207" s="165">
        <v>30.57</v>
      </c>
      <c r="N207" s="165">
        <v>0</v>
      </c>
      <c r="O207" s="165">
        <v>0</v>
      </c>
      <c r="P207" s="165">
        <v>26257</v>
      </c>
      <c r="Q207" s="165">
        <v>85</v>
      </c>
      <c r="R207" s="165">
        <v>481</v>
      </c>
      <c r="S207" s="165">
        <v>26.7</v>
      </c>
      <c r="T207" s="165">
        <v>4.0679999999999996</v>
      </c>
      <c r="U207" s="165">
        <v>-1</v>
      </c>
    </row>
    <row r="208" spans="1:21">
      <c r="A208" s="166">
        <v>43388.406712962962</v>
      </c>
      <c r="B208" s="165" t="s">
        <v>6</v>
      </c>
      <c r="C208" s="165">
        <v>133.46</v>
      </c>
      <c r="D208" s="165">
        <v>4.62</v>
      </c>
      <c r="E208" s="165">
        <v>1228.75</v>
      </c>
      <c r="F208" s="165">
        <v>8.19</v>
      </c>
      <c r="G208" s="165">
        <v>28.5</v>
      </c>
      <c r="H208" s="165">
        <v>9.93</v>
      </c>
      <c r="I208" s="165">
        <v>6</v>
      </c>
      <c r="J208" s="165">
        <v>43.83</v>
      </c>
      <c r="K208" s="165">
        <v>44.57</v>
      </c>
      <c r="L208" s="165">
        <v>29.45</v>
      </c>
      <c r="M208" s="165">
        <v>32.26</v>
      </c>
      <c r="N208" s="165">
        <v>0</v>
      </c>
      <c r="O208" s="165">
        <v>0</v>
      </c>
      <c r="P208" s="165">
        <v>26257</v>
      </c>
      <c r="Q208" s="165">
        <v>85</v>
      </c>
      <c r="R208" s="165">
        <v>438</v>
      </c>
      <c r="S208" s="165">
        <v>26.7</v>
      </c>
      <c r="T208" s="165">
        <v>4.0679999999999996</v>
      </c>
      <c r="U208" s="165">
        <v>-1</v>
      </c>
    </row>
    <row r="209" spans="1:21">
      <c r="A209" s="166">
        <v>43388.406724537039</v>
      </c>
      <c r="B209" s="165" t="s">
        <v>6</v>
      </c>
      <c r="C209" s="165">
        <v>134.24</v>
      </c>
      <c r="D209" s="165">
        <v>4.6399999999999997</v>
      </c>
      <c r="E209" s="165">
        <v>1228.3900000000001</v>
      </c>
      <c r="F209" s="165">
        <v>9.84</v>
      </c>
      <c r="G209" s="165">
        <v>32.25</v>
      </c>
      <c r="H209" s="165">
        <v>13.73</v>
      </c>
      <c r="I209" s="165">
        <v>0</v>
      </c>
      <c r="J209" s="165">
        <v>44.1</v>
      </c>
      <c r="K209" s="165">
        <v>48.76</v>
      </c>
      <c r="L209" s="165">
        <v>37.74</v>
      </c>
      <c r="M209" s="165">
        <v>43.59</v>
      </c>
      <c r="N209" s="165">
        <v>0</v>
      </c>
      <c r="O209" s="165">
        <v>0</v>
      </c>
      <c r="P209" s="165">
        <v>26490</v>
      </c>
      <c r="Q209" s="165">
        <v>85</v>
      </c>
      <c r="R209" s="165">
        <v>395</v>
      </c>
      <c r="S209" s="165">
        <v>26.7</v>
      </c>
      <c r="T209" s="165">
        <v>4.0679999999999996</v>
      </c>
      <c r="U209" s="165">
        <v>-1</v>
      </c>
    </row>
    <row r="210" spans="1:21">
      <c r="A210" s="166">
        <v>43388.406747685185</v>
      </c>
      <c r="B210" s="165" t="s">
        <v>6</v>
      </c>
      <c r="C210" s="165">
        <v>134.5</v>
      </c>
      <c r="D210" s="165">
        <v>4.6500000000000004</v>
      </c>
      <c r="E210" s="165">
        <v>1228.2</v>
      </c>
      <c r="F210" s="165">
        <v>9.34</v>
      </c>
      <c r="G210" s="165">
        <v>27.91</v>
      </c>
      <c r="H210" s="165">
        <v>15.79</v>
      </c>
      <c r="I210" s="165">
        <v>0</v>
      </c>
      <c r="J210" s="165">
        <v>39.35</v>
      </c>
      <c r="K210" s="165">
        <v>50.54</v>
      </c>
      <c r="L210" s="165">
        <v>28.39</v>
      </c>
      <c r="M210" s="165">
        <v>28.1</v>
      </c>
      <c r="N210" s="165">
        <v>0</v>
      </c>
      <c r="O210" s="165">
        <v>0</v>
      </c>
      <c r="P210" s="165">
        <v>26582</v>
      </c>
      <c r="Q210" s="165">
        <v>85</v>
      </c>
      <c r="R210" s="165">
        <v>438</v>
      </c>
      <c r="S210" s="165">
        <v>26.7</v>
      </c>
      <c r="T210" s="165">
        <v>4.0679999999999996</v>
      </c>
      <c r="U210" s="165">
        <v>-1</v>
      </c>
    </row>
    <row r="211" spans="1:21">
      <c r="A211" s="166">
        <v>43388.406759259262</v>
      </c>
      <c r="B211" s="165" t="s">
        <v>6</v>
      </c>
      <c r="C211" s="165">
        <v>134.6</v>
      </c>
      <c r="D211" s="165">
        <v>4.66</v>
      </c>
      <c r="E211" s="165">
        <v>1228.24</v>
      </c>
      <c r="F211" s="165">
        <v>8.0299999999999994</v>
      </c>
      <c r="G211" s="165">
        <v>28.22</v>
      </c>
      <c r="H211" s="165">
        <v>22.64</v>
      </c>
      <c r="I211" s="165">
        <v>9.6199999999999992</v>
      </c>
      <c r="J211" s="165">
        <v>36.97</v>
      </c>
      <c r="K211" s="165">
        <v>44.02</v>
      </c>
      <c r="L211" s="165">
        <v>22.73</v>
      </c>
      <c r="M211" s="165">
        <v>30.07</v>
      </c>
      <c r="N211" s="165">
        <v>0</v>
      </c>
      <c r="O211" s="165">
        <v>0</v>
      </c>
      <c r="P211" s="165">
        <v>26583</v>
      </c>
      <c r="Q211" s="165">
        <v>85</v>
      </c>
      <c r="R211" s="165">
        <v>395</v>
      </c>
      <c r="S211" s="165">
        <v>26.7</v>
      </c>
      <c r="T211" s="165">
        <v>4.0679999999999996</v>
      </c>
      <c r="U211" s="165">
        <v>-1</v>
      </c>
    </row>
    <row r="212" spans="1:21">
      <c r="A212" s="166">
        <v>43388.406782407408</v>
      </c>
      <c r="B212" s="165" t="s">
        <v>6</v>
      </c>
      <c r="C212" s="165">
        <v>134.72</v>
      </c>
      <c r="D212" s="165">
        <v>4.66</v>
      </c>
      <c r="E212" s="165">
        <v>1226.92</v>
      </c>
      <c r="F212" s="165">
        <v>8.31</v>
      </c>
      <c r="G212" s="165">
        <v>29.38</v>
      </c>
      <c r="H212" s="165">
        <v>13.55</v>
      </c>
      <c r="I212" s="165">
        <v>0</v>
      </c>
      <c r="J212" s="165">
        <v>45.29</v>
      </c>
      <c r="K212" s="165">
        <v>49.75</v>
      </c>
      <c r="L212" s="165">
        <v>30.86</v>
      </c>
      <c r="M212" s="165">
        <v>29.73</v>
      </c>
      <c r="N212" s="165">
        <v>0</v>
      </c>
      <c r="O212" s="165">
        <v>0</v>
      </c>
      <c r="P212" s="165">
        <v>26583</v>
      </c>
      <c r="Q212" s="165">
        <v>85</v>
      </c>
      <c r="R212" s="165">
        <v>438</v>
      </c>
      <c r="S212" s="165">
        <v>26.7</v>
      </c>
      <c r="T212" s="165">
        <v>4.0679999999999996</v>
      </c>
      <c r="U212" s="165">
        <v>-1</v>
      </c>
    </row>
    <row r="213" spans="1:21">
      <c r="A213" s="166">
        <v>43388.406805555554</v>
      </c>
      <c r="B213" s="165" t="s">
        <v>6</v>
      </c>
      <c r="C213" s="165">
        <v>136.25</v>
      </c>
      <c r="D213" s="165">
        <v>4.71</v>
      </c>
      <c r="E213" s="165">
        <v>1226.55</v>
      </c>
      <c r="F213" s="165">
        <v>10.119999999999999</v>
      </c>
      <c r="G213" s="165">
        <v>32.33</v>
      </c>
      <c r="H213" s="165">
        <v>17.11</v>
      </c>
      <c r="I213" s="165">
        <v>3.27</v>
      </c>
      <c r="J213" s="165">
        <v>46.45</v>
      </c>
      <c r="K213" s="165">
        <v>50.53</v>
      </c>
      <c r="L213" s="165">
        <v>35</v>
      </c>
      <c r="M213" s="165">
        <v>36.880000000000003</v>
      </c>
      <c r="N213" s="165">
        <v>0</v>
      </c>
      <c r="O213" s="165">
        <v>0</v>
      </c>
      <c r="P213" s="165">
        <v>26988</v>
      </c>
      <c r="Q213" s="165">
        <v>85</v>
      </c>
      <c r="R213" s="165">
        <v>481</v>
      </c>
      <c r="S213" s="165">
        <v>26.7</v>
      </c>
      <c r="T213" s="165">
        <v>4.0679999999999996</v>
      </c>
      <c r="U213" s="165">
        <v>-1</v>
      </c>
    </row>
    <row r="214" spans="1:21">
      <c r="A214" s="166">
        <v>43388.406817129631</v>
      </c>
      <c r="B214" s="165" t="s">
        <v>6</v>
      </c>
      <c r="C214" s="165">
        <v>136.32</v>
      </c>
      <c r="D214" s="165">
        <v>4.72</v>
      </c>
      <c r="E214" s="165">
        <v>1226.43</v>
      </c>
      <c r="F214" s="165">
        <v>8.1999999999999993</v>
      </c>
      <c r="G214" s="165">
        <v>27.8</v>
      </c>
      <c r="H214" s="165">
        <v>15.79</v>
      </c>
      <c r="I214" s="165">
        <v>0</v>
      </c>
      <c r="J214" s="165">
        <v>33.770000000000003</v>
      </c>
      <c r="K214" s="165">
        <v>46.84</v>
      </c>
      <c r="L214" s="165">
        <v>36.479999999999997</v>
      </c>
      <c r="M214" s="165">
        <v>28.66</v>
      </c>
      <c r="N214" s="165">
        <v>0</v>
      </c>
      <c r="O214" s="165">
        <v>0</v>
      </c>
      <c r="P214" s="165">
        <v>26988</v>
      </c>
      <c r="Q214" s="165">
        <v>85</v>
      </c>
      <c r="R214" s="165" t="s">
        <v>6</v>
      </c>
      <c r="S214" s="165">
        <v>26.7</v>
      </c>
      <c r="T214" s="165">
        <v>4.0679999999999996</v>
      </c>
      <c r="U214" s="165">
        <v>-1</v>
      </c>
    </row>
    <row r="215" spans="1:21">
      <c r="A215" s="166">
        <v>43388.406840277778</v>
      </c>
      <c r="B215" s="165" t="s">
        <v>6</v>
      </c>
      <c r="C215" s="165">
        <v>136.44999999999999</v>
      </c>
      <c r="D215" s="165">
        <v>4.72</v>
      </c>
      <c r="E215" s="165">
        <v>1226.1400000000001</v>
      </c>
      <c r="F215" s="165">
        <v>8.06</v>
      </c>
      <c r="G215" s="165">
        <v>31.25</v>
      </c>
      <c r="H215" s="165">
        <v>15.23</v>
      </c>
      <c r="I215" s="165">
        <v>0</v>
      </c>
      <c r="J215" s="165">
        <v>42.51</v>
      </c>
      <c r="K215" s="165">
        <v>48.47</v>
      </c>
      <c r="L215" s="165">
        <v>38.409999999999997</v>
      </c>
      <c r="M215" s="165">
        <v>36.020000000000003</v>
      </c>
      <c r="N215" s="165">
        <v>0</v>
      </c>
      <c r="O215" s="165">
        <v>0</v>
      </c>
      <c r="P215" s="165">
        <v>26988</v>
      </c>
      <c r="Q215" s="165">
        <v>85</v>
      </c>
      <c r="R215" s="165" t="s">
        <v>6</v>
      </c>
      <c r="S215" s="165">
        <v>26.7</v>
      </c>
      <c r="T215" s="165">
        <v>4.0679999999999996</v>
      </c>
      <c r="U215" s="165">
        <v>-1</v>
      </c>
    </row>
    <row r="216" spans="1:21">
      <c r="A216" s="166">
        <v>43388.406851851854</v>
      </c>
      <c r="B216" s="165" t="s">
        <v>6</v>
      </c>
      <c r="C216" s="165">
        <v>137.19</v>
      </c>
      <c r="D216" s="165">
        <v>4.75</v>
      </c>
      <c r="E216" s="165">
        <v>1227.47</v>
      </c>
      <c r="F216" s="165">
        <v>10.31</v>
      </c>
      <c r="G216" s="165">
        <v>29.79</v>
      </c>
      <c r="H216" s="165">
        <v>25.48</v>
      </c>
      <c r="I216" s="165">
        <v>9.6199999999999992</v>
      </c>
      <c r="J216" s="165">
        <v>40.25</v>
      </c>
      <c r="K216" s="165">
        <v>43.58</v>
      </c>
      <c r="L216" s="165">
        <v>29.94</v>
      </c>
      <c r="M216" s="165">
        <v>27.63</v>
      </c>
      <c r="N216" s="165">
        <v>0</v>
      </c>
      <c r="O216" s="165">
        <v>0</v>
      </c>
      <c r="P216" s="165">
        <v>27450</v>
      </c>
      <c r="Q216" s="165">
        <v>85</v>
      </c>
      <c r="R216" s="165">
        <v>352</v>
      </c>
      <c r="S216" s="165">
        <v>26.7</v>
      </c>
      <c r="T216" s="165">
        <v>4.0679999999999996</v>
      </c>
      <c r="U216" s="165">
        <v>-1</v>
      </c>
    </row>
    <row r="217" spans="1:21">
      <c r="A217" s="166">
        <v>43388.406875000001</v>
      </c>
      <c r="B217" s="165" t="s">
        <v>6</v>
      </c>
      <c r="C217" s="165">
        <v>137.22</v>
      </c>
      <c r="D217" s="165">
        <v>4.75</v>
      </c>
      <c r="E217" s="165">
        <v>1227.1099999999999</v>
      </c>
      <c r="F217" s="165">
        <v>8.99</v>
      </c>
      <c r="G217" s="165">
        <v>29.26</v>
      </c>
      <c r="H217" s="165">
        <v>13.82</v>
      </c>
      <c r="I217" s="165">
        <v>0</v>
      </c>
      <c r="J217" s="165">
        <v>38</v>
      </c>
      <c r="K217" s="165">
        <v>50.27</v>
      </c>
      <c r="L217" s="165">
        <v>30.57</v>
      </c>
      <c r="M217" s="165">
        <v>37.89</v>
      </c>
      <c r="N217" s="165">
        <v>0</v>
      </c>
      <c r="O217" s="165">
        <v>0</v>
      </c>
      <c r="P217" s="165">
        <v>27450</v>
      </c>
      <c r="Q217" s="165">
        <v>85</v>
      </c>
      <c r="R217" s="165">
        <v>481</v>
      </c>
      <c r="S217" s="165">
        <v>26.7</v>
      </c>
      <c r="T217" s="165">
        <v>4.0679999999999996</v>
      </c>
      <c r="U217" s="165">
        <v>-1</v>
      </c>
    </row>
    <row r="218" spans="1:21">
      <c r="A218" s="166">
        <v>43388.406886574077</v>
      </c>
      <c r="B218" s="165" t="s">
        <v>6</v>
      </c>
      <c r="C218" s="165">
        <v>137.25</v>
      </c>
      <c r="D218" s="165">
        <v>4.75</v>
      </c>
      <c r="E218" s="165">
        <v>1227.1300000000001</v>
      </c>
      <c r="F218" s="165">
        <v>8.39</v>
      </c>
      <c r="G218" s="165">
        <v>27.46</v>
      </c>
      <c r="H218" s="165">
        <v>14.67</v>
      </c>
      <c r="I218" s="165">
        <v>0</v>
      </c>
      <c r="J218" s="165">
        <v>35.03</v>
      </c>
      <c r="K218" s="165">
        <v>48.94</v>
      </c>
      <c r="L218" s="165">
        <v>31.17</v>
      </c>
      <c r="M218" s="165">
        <v>29.41</v>
      </c>
      <c r="N218" s="165">
        <v>0</v>
      </c>
      <c r="O218" s="165">
        <v>0</v>
      </c>
      <c r="P218" s="165">
        <v>27450</v>
      </c>
      <c r="Q218" s="165">
        <v>85</v>
      </c>
      <c r="R218" s="165">
        <v>395</v>
      </c>
      <c r="S218" s="165">
        <v>26.7</v>
      </c>
      <c r="T218" s="165">
        <v>4.0679999999999996</v>
      </c>
      <c r="U218" s="165">
        <v>-1</v>
      </c>
    </row>
    <row r="219" spans="1:21">
      <c r="A219" s="166">
        <v>43388.406909722224</v>
      </c>
      <c r="B219" s="165" t="s">
        <v>6</v>
      </c>
      <c r="C219" s="165">
        <v>137.41</v>
      </c>
      <c r="D219" s="165">
        <v>4.75</v>
      </c>
      <c r="E219" s="165">
        <v>1226.7</v>
      </c>
      <c r="F219" s="165">
        <v>10.29</v>
      </c>
      <c r="G219" s="165">
        <v>34.51</v>
      </c>
      <c r="H219" s="165">
        <v>24.5</v>
      </c>
      <c r="I219" s="165">
        <v>0</v>
      </c>
      <c r="J219" s="165">
        <v>49.06</v>
      </c>
      <c r="K219" s="165">
        <v>51.85</v>
      </c>
      <c r="L219" s="165">
        <v>44.03</v>
      </c>
      <c r="M219" s="165">
        <v>32.450000000000003</v>
      </c>
      <c r="N219" s="165">
        <v>0</v>
      </c>
      <c r="O219" s="165">
        <v>0</v>
      </c>
      <c r="P219" s="165">
        <v>27878</v>
      </c>
      <c r="Q219" s="165">
        <v>85</v>
      </c>
      <c r="R219" s="165">
        <v>395</v>
      </c>
      <c r="S219" s="165">
        <v>26.7</v>
      </c>
      <c r="T219" s="165">
        <v>4.0679999999999996</v>
      </c>
      <c r="U219" s="165">
        <v>-1</v>
      </c>
    </row>
    <row r="220" spans="1:21">
      <c r="A220" s="166">
        <v>43388.406921296293</v>
      </c>
      <c r="B220" s="165" t="s">
        <v>6</v>
      </c>
      <c r="C220" s="165">
        <v>132.59</v>
      </c>
      <c r="D220" s="165">
        <v>4.59</v>
      </c>
      <c r="E220" s="165">
        <v>1230.92</v>
      </c>
      <c r="F220" s="165">
        <v>8.43</v>
      </c>
      <c r="G220" s="165">
        <v>28.13</v>
      </c>
      <c r="H220" s="165">
        <v>15.89</v>
      </c>
      <c r="I220" s="165">
        <v>0</v>
      </c>
      <c r="J220" s="165">
        <v>34.42</v>
      </c>
      <c r="K220" s="165">
        <v>47.8</v>
      </c>
      <c r="L220" s="165">
        <v>29.8</v>
      </c>
      <c r="M220" s="165">
        <v>36.25</v>
      </c>
      <c r="N220" s="165">
        <v>0</v>
      </c>
      <c r="O220" s="165">
        <v>0</v>
      </c>
      <c r="P220" s="165">
        <v>27879</v>
      </c>
      <c r="Q220" s="165">
        <v>85</v>
      </c>
      <c r="R220" s="165" t="s">
        <v>6</v>
      </c>
      <c r="S220" s="165">
        <v>26.7</v>
      </c>
      <c r="T220" s="165">
        <v>4.0679999999999996</v>
      </c>
      <c r="U220" s="165">
        <v>-1</v>
      </c>
    </row>
    <row r="221" spans="1:21">
      <c r="A221" s="166">
        <v>43388.406944444447</v>
      </c>
      <c r="B221" s="165" t="s">
        <v>6</v>
      </c>
      <c r="C221" s="165">
        <v>132.69</v>
      </c>
      <c r="D221" s="165">
        <v>4.59</v>
      </c>
      <c r="E221" s="165">
        <v>1235.0999999999999</v>
      </c>
      <c r="F221" s="165">
        <v>7.8</v>
      </c>
      <c r="G221" s="165">
        <v>28.98</v>
      </c>
      <c r="H221" s="165">
        <v>23.38</v>
      </c>
      <c r="I221" s="165">
        <v>9.8699999999999992</v>
      </c>
      <c r="J221" s="165">
        <v>30</v>
      </c>
      <c r="K221" s="165">
        <v>45.81</v>
      </c>
      <c r="L221" s="165">
        <v>31.01</v>
      </c>
      <c r="M221" s="165">
        <v>30.77</v>
      </c>
      <c r="N221" s="165">
        <v>0</v>
      </c>
      <c r="O221" s="165">
        <v>0</v>
      </c>
      <c r="P221" s="165">
        <v>27879</v>
      </c>
      <c r="Q221" s="165">
        <v>85</v>
      </c>
      <c r="R221" s="165" t="s">
        <v>6</v>
      </c>
      <c r="S221" s="165">
        <v>26.7</v>
      </c>
      <c r="T221" s="165">
        <v>4.0679999999999996</v>
      </c>
      <c r="U221" s="165">
        <v>-1</v>
      </c>
    </row>
    <row r="222" spans="1:21">
      <c r="A222" s="166">
        <v>43388.406956018516</v>
      </c>
      <c r="B222" s="165" t="s">
        <v>6</v>
      </c>
      <c r="C222" s="165">
        <v>133.53</v>
      </c>
      <c r="D222" s="165">
        <v>4.62</v>
      </c>
      <c r="E222" s="165">
        <v>1229.0999999999999</v>
      </c>
      <c r="F222" s="165">
        <v>10.51</v>
      </c>
      <c r="G222" s="165">
        <v>34.71</v>
      </c>
      <c r="H222" s="165">
        <v>22.67</v>
      </c>
      <c r="I222" s="165">
        <v>2.63</v>
      </c>
      <c r="J222" s="165">
        <v>36</v>
      </c>
      <c r="K222" s="165">
        <v>59.46</v>
      </c>
      <c r="L222" s="165">
        <v>41.33</v>
      </c>
      <c r="M222" s="165">
        <v>40.65</v>
      </c>
      <c r="N222" s="165">
        <v>0</v>
      </c>
      <c r="O222" s="165">
        <v>0</v>
      </c>
      <c r="P222" s="165">
        <v>28305</v>
      </c>
      <c r="Q222" s="165">
        <v>85</v>
      </c>
      <c r="R222" s="165">
        <v>395</v>
      </c>
      <c r="S222" s="165">
        <v>26.7</v>
      </c>
      <c r="T222" s="165">
        <v>4.0679999999999996</v>
      </c>
      <c r="U222" s="165">
        <v>-1</v>
      </c>
    </row>
    <row r="223" spans="1:21">
      <c r="A223" s="166">
        <v>43388.40697916667</v>
      </c>
      <c r="B223" s="165" t="s">
        <v>6</v>
      </c>
      <c r="C223" s="165">
        <v>133.57</v>
      </c>
      <c r="D223" s="165">
        <v>4.62</v>
      </c>
      <c r="E223" s="165">
        <v>1228.3900000000001</v>
      </c>
      <c r="F223" s="165">
        <v>8.2899999999999991</v>
      </c>
      <c r="G223" s="165">
        <v>29.01</v>
      </c>
      <c r="H223" s="165">
        <v>16.78</v>
      </c>
      <c r="I223" s="165">
        <v>0</v>
      </c>
      <c r="J223" s="165">
        <v>36.840000000000003</v>
      </c>
      <c r="K223" s="165">
        <v>40.22</v>
      </c>
      <c r="L223" s="165">
        <v>35.71</v>
      </c>
      <c r="M223" s="165">
        <v>41.4</v>
      </c>
      <c r="N223" s="165">
        <v>0</v>
      </c>
      <c r="O223" s="165">
        <v>0</v>
      </c>
      <c r="P223" s="165">
        <v>28305</v>
      </c>
      <c r="Q223" s="165">
        <v>85</v>
      </c>
      <c r="R223" s="165">
        <v>395</v>
      </c>
      <c r="S223" s="165">
        <v>26.7</v>
      </c>
      <c r="T223" s="165">
        <v>4.0679999999999996</v>
      </c>
      <c r="U223" s="165">
        <v>-1</v>
      </c>
    </row>
    <row r="224" spans="1:21">
      <c r="A224" s="166">
        <v>43388.406990740739</v>
      </c>
      <c r="B224" s="165" t="s">
        <v>6</v>
      </c>
      <c r="C224" s="165">
        <v>133.61000000000001</v>
      </c>
      <c r="D224" s="165">
        <v>4.62</v>
      </c>
      <c r="E224" s="165">
        <v>1228.26</v>
      </c>
      <c r="F224" s="165">
        <v>8.25</v>
      </c>
      <c r="G224" s="165">
        <v>28.01</v>
      </c>
      <c r="H224" s="165">
        <v>16.670000000000002</v>
      </c>
      <c r="I224" s="165">
        <v>0</v>
      </c>
      <c r="J224" s="165">
        <v>35.53</v>
      </c>
      <c r="K224" s="165">
        <v>46.77</v>
      </c>
      <c r="L224" s="165">
        <v>32.9</v>
      </c>
      <c r="M224" s="165">
        <v>31.58</v>
      </c>
      <c r="N224" s="165">
        <v>0</v>
      </c>
      <c r="O224" s="165">
        <v>0</v>
      </c>
      <c r="P224" s="165">
        <v>28305</v>
      </c>
      <c r="Q224" s="165">
        <v>85</v>
      </c>
      <c r="R224" s="165">
        <v>395</v>
      </c>
      <c r="S224" s="165">
        <v>26.7</v>
      </c>
      <c r="T224" s="165">
        <v>4.0679999999999996</v>
      </c>
      <c r="U224" s="165">
        <v>-1</v>
      </c>
    </row>
    <row r="225" spans="1:21">
      <c r="A225" s="166">
        <v>43388.407013888886</v>
      </c>
      <c r="B225" s="165" t="s">
        <v>6</v>
      </c>
      <c r="C225" s="165">
        <v>134.01</v>
      </c>
      <c r="D225" s="165">
        <v>4.6399999999999997</v>
      </c>
      <c r="E225" s="165">
        <v>1227.7</v>
      </c>
      <c r="F225" s="165">
        <v>8.6999999999999993</v>
      </c>
      <c r="G225" s="165">
        <v>30.43</v>
      </c>
      <c r="H225" s="165">
        <v>16.78</v>
      </c>
      <c r="I225" s="165">
        <v>0.67</v>
      </c>
      <c r="J225" s="165">
        <v>43.05</v>
      </c>
      <c r="K225" s="165">
        <v>46.74</v>
      </c>
      <c r="L225" s="165">
        <v>35.67</v>
      </c>
      <c r="M225" s="165">
        <v>35.53</v>
      </c>
      <c r="N225" s="165">
        <v>0</v>
      </c>
      <c r="O225" s="165">
        <v>0</v>
      </c>
      <c r="P225" s="165">
        <v>28393</v>
      </c>
      <c r="Q225" s="165">
        <v>85</v>
      </c>
      <c r="R225" s="165">
        <v>352</v>
      </c>
      <c r="S225" s="165">
        <v>26.7</v>
      </c>
      <c r="T225" s="165">
        <v>4.0679999999999996</v>
      </c>
      <c r="U225" s="165">
        <v>-1</v>
      </c>
    </row>
    <row r="226" spans="1:21">
      <c r="A226" s="166">
        <v>43388.407025462962</v>
      </c>
      <c r="B226" s="165" t="s">
        <v>6</v>
      </c>
      <c r="C226" s="165">
        <v>134.66</v>
      </c>
      <c r="D226" s="165">
        <v>4.66</v>
      </c>
      <c r="E226" s="165">
        <v>1227.28</v>
      </c>
      <c r="F226" s="165">
        <v>10.47</v>
      </c>
      <c r="G226" s="165">
        <v>32.880000000000003</v>
      </c>
      <c r="H226" s="165">
        <v>16.45</v>
      </c>
      <c r="I226" s="165">
        <v>11.26</v>
      </c>
      <c r="J226" s="165">
        <v>41.18</v>
      </c>
      <c r="K226" s="165">
        <v>50.27</v>
      </c>
      <c r="L226" s="165">
        <v>42.41</v>
      </c>
      <c r="M226" s="165">
        <v>31.54</v>
      </c>
      <c r="N226" s="165">
        <v>0</v>
      </c>
      <c r="O226" s="165">
        <v>0</v>
      </c>
      <c r="P226" s="165">
        <v>28730</v>
      </c>
      <c r="Q226" s="165">
        <v>85</v>
      </c>
      <c r="R226" s="165" t="s">
        <v>6</v>
      </c>
      <c r="S226" s="165">
        <v>26.7</v>
      </c>
      <c r="T226" s="165">
        <v>4.0679999999999996</v>
      </c>
      <c r="U226" s="165">
        <v>-1</v>
      </c>
    </row>
    <row r="227" spans="1:21">
      <c r="A227" s="166">
        <v>43388.407048611109</v>
      </c>
      <c r="B227" s="165" t="s">
        <v>6</v>
      </c>
      <c r="C227" s="165">
        <v>134.71</v>
      </c>
      <c r="D227" s="165">
        <v>4.66</v>
      </c>
      <c r="E227" s="165">
        <v>1226.67</v>
      </c>
      <c r="F227" s="165">
        <v>8.23</v>
      </c>
      <c r="G227" s="165">
        <v>27.74</v>
      </c>
      <c r="H227" s="165">
        <v>18.37</v>
      </c>
      <c r="I227" s="165">
        <v>10.14</v>
      </c>
      <c r="J227" s="165">
        <v>38.67</v>
      </c>
      <c r="K227" s="165">
        <v>42.11</v>
      </c>
      <c r="L227" s="165">
        <v>27.92</v>
      </c>
      <c r="M227" s="165">
        <v>26.8</v>
      </c>
      <c r="N227" s="165">
        <v>0</v>
      </c>
      <c r="O227" s="165">
        <v>0</v>
      </c>
      <c r="P227" s="165">
        <v>28730</v>
      </c>
      <c r="Q227" s="165">
        <v>85</v>
      </c>
      <c r="R227" s="165">
        <v>481</v>
      </c>
      <c r="S227" s="165">
        <v>26.7</v>
      </c>
      <c r="T227" s="165">
        <v>4.0679999999999996</v>
      </c>
      <c r="U227" s="165">
        <v>-1</v>
      </c>
    </row>
    <row r="228" spans="1:21">
      <c r="A228" s="166">
        <v>43388.407060185185</v>
      </c>
      <c r="B228" s="165" t="s">
        <v>6</v>
      </c>
      <c r="C228" s="165">
        <v>134.75</v>
      </c>
      <c r="D228" s="165">
        <v>4.66</v>
      </c>
      <c r="E228" s="165">
        <v>1226.44</v>
      </c>
      <c r="F228" s="165">
        <v>8.25</v>
      </c>
      <c r="G228" s="165">
        <v>27.27</v>
      </c>
      <c r="H228" s="165">
        <v>16.78</v>
      </c>
      <c r="I228" s="165">
        <v>0</v>
      </c>
      <c r="J228" s="165">
        <v>38.71</v>
      </c>
      <c r="K228" s="165">
        <v>51.08</v>
      </c>
      <c r="L228" s="165">
        <v>21.85</v>
      </c>
      <c r="M228" s="165">
        <v>29.03</v>
      </c>
      <c r="N228" s="165">
        <v>0</v>
      </c>
      <c r="O228" s="165">
        <v>0</v>
      </c>
      <c r="P228" s="165">
        <v>28730</v>
      </c>
      <c r="Q228" s="165">
        <v>85</v>
      </c>
      <c r="R228" s="165">
        <v>395</v>
      </c>
      <c r="S228" s="165">
        <v>26.7</v>
      </c>
      <c r="T228" s="165">
        <v>4.0679999999999996</v>
      </c>
      <c r="U228" s="165">
        <v>-1</v>
      </c>
    </row>
    <row r="229" spans="1:21">
      <c r="A229" s="166">
        <v>43388.407083333332</v>
      </c>
      <c r="B229" s="165" t="s">
        <v>6</v>
      </c>
      <c r="C229" s="165">
        <v>136.22999999999999</v>
      </c>
      <c r="D229" s="165">
        <v>4.71</v>
      </c>
      <c r="E229" s="165">
        <v>1224.44</v>
      </c>
      <c r="F229" s="165">
        <v>10.77</v>
      </c>
      <c r="G229" s="165">
        <v>32.11</v>
      </c>
      <c r="H229" s="165">
        <v>14.57</v>
      </c>
      <c r="I229" s="165">
        <v>0</v>
      </c>
      <c r="J229" s="165">
        <v>50.62</v>
      </c>
      <c r="K229" s="165">
        <v>54.89</v>
      </c>
      <c r="L229" s="165">
        <v>32.69</v>
      </c>
      <c r="M229" s="165">
        <v>34.229999999999997</v>
      </c>
      <c r="N229" s="165">
        <v>0</v>
      </c>
      <c r="O229" s="165">
        <v>0</v>
      </c>
      <c r="P229" s="165">
        <v>29179</v>
      </c>
      <c r="Q229" s="165">
        <v>84</v>
      </c>
      <c r="R229" s="165">
        <v>395</v>
      </c>
      <c r="S229" s="165">
        <v>26.5</v>
      </c>
      <c r="T229" s="165">
        <v>4.0720000000000001</v>
      </c>
      <c r="U229" s="165">
        <v>-1</v>
      </c>
    </row>
    <row r="230" spans="1:21">
      <c r="A230" s="166">
        <v>43388.407094907408</v>
      </c>
      <c r="B230" s="165" t="s">
        <v>6</v>
      </c>
      <c r="C230" s="165">
        <v>136.29</v>
      </c>
      <c r="D230" s="165">
        <v>4.72</v>
      </c>
      <c r="E230" s="165">
        <v>1224.21</v>
      </c>
      <c r="F230" s="165">
        <v>8.2899999999999991</v>
      </c>
      <c r="G230" s="165">
        <v>28.33</v>
      </c>
      <c r="H230" s="165">
        <v>17.11</v>
      </c>
      <c r="I230" s="165">
        <v>0</v>
      </c>
      <c r="J230" s="165">
        <v>36.6</v>
      </c>
      <c r="K230" s="165">
        <v>46.45</v>
      </c>
      <c r="L230" s="165">
        <v>33.11</v>
      </c>
      <c r="M230" s="165">
        <v>32.72</v>
      </c>
      <c r="N230" s="165">
        <v>0</v>
      </c>
      <c r="O230" s="165">
        <v>0</v>
      </c>
      <c r="P230" s="165">
        <v>29179</v>
      </c>
      <c r="Q230" s="165">
        <v>84</v>
      </c>
      <c r="R230" s="165">
        <v>352</v>
      </c>
      <c r="S230" s="165">
        <v>26.5</v>
      </c>
      <c r="T230" s="165">
        <v>4.0720000000000001</v>
      </c>
      <c r="U230" s="165">
        <v>-1</v>
      </c>
    </row>
    <row r="231" spans="1:21">
      <c r="A231" s="166">
        <v>43388.407118055555</v>
      </c>
      <c r="B231" s="165" t="s">
        <v>6</v>
      </c>
      <c r="C231" s="165">
        <v>136.43</v>
      </c>
      <c r="D231" s="165">
        <v>4.72</v>
      </c>
      <c r="E231" s="165">
        <v>1223.67</v>
      </c>
      <c r="F231" s="165">
        <v>8.44</v>
      </c>
      <c r="G231" s="165">
        <v>27.71</v>
      </c>
      <c r="H231" s="165">
        <v>14.47</v>
      </c>
      <c r="I231" s="165">
        <v>0</v>
      </c>
      <c r="J231" s="165">
        <v>39.24</v>
      </c>
      <c r="K231" s="165">
        <v>50</v>
      </c>
      <c r="L231" s="165">
        <v>27.74</v>
      </c>
      <c r="M231" s="165">
        <v>30</v>
      </c>
      <c r="N231" s="165">
        <v>0</v>
      </c>
      <c r="O231" s="165">
        <v>0</v>
      </c>
      <c r="P231" s="165">
        <v>29180</v>
      </c>
      <c r="Q231" s="165">
        <v>84</v>
      </c>
      <c r="R231" s="165">
        <v>438</v>
      </c>
      <c r="S231" s="165">
        <v>26.5</v>
      </c>
      <c r="T231" s="165">
        <v>4.0720000000000001</v>
      </c>
      <c r="U231" s="165">
        <v>-1</v>
      </c>
    </row>
    <row r="232" spans="1:21">
      <c r="A232" s="166">
        <v>43388.407129629632</v>
      </c>
      <c r="B232" s="165" t="s">
        <v>6</v>
      </c>
      <c r="C232" s="165">
        <v>137.16</v>
      </c>
      <c r="D232" s="165">
        <v>4.75</v>
      </c>
      <c r="E232" s="165">
        <v>1222.75</v>
      </c>
      <c r="F232" s="165">
        <v>10.37</v>
      </c>
      <c r="G232" s="165">
        <v>31.33</v>
      </c>
      <c r="H232" s="165">
        <v>24.53</v>
      </c>
      <c r="I232" s="165">
        <v>10.06</v>
      </c>
      <c r="J232" s="165">
        <v>43.12</v>
      </c>
      <c r="K232" s="165">
        <v>43.41</v>
      </c>
      <c r="L232" s="165">
        <v>35.29</v>
      </c>
      <c r="M232" s="165">
        <v>29.8</v>
      </c>
      <c r="N232" s="165">
        <v>0</v>
      </c>
      <c r="O232" s="165">
        <v>0</v>
      </c>
      <c r="P232" s="165">
        <v>29624</v>
      </c>
      <c r="Q232" s="165">
        <v>84</v>
      </c>
      <c r="R232" s="165" t="s">
        <v>6</v>
      </c>
      <c r="S232" s="165">
        <v>26.5</v>
      </c>
      <c r="T232" s="165">
        <v>4.0720000000000001</v>
      </c>
      <c r="U232" s="165">
        <v>-1</v>
      </c>
    </row>
    <row r="233" spans="1:21">
      <c r="A233" s="166">
        <v>43388.407152777778</v>
      </c>
      <c r="B233" s="165" t="s">
        <v>6</v>
      </c>
      <c r="C233" s="165">
        <v>137.18</v>
      </c>
      <c r="D233" s="165">
        <v>4.75</v>
      </c>
      <c r="E233" s="165">
        <v>1222.49</v>
      </c>
      <c r="F233" s="165">
        <v>9.48</v>
      </c>
      <c r="G233" s="165">
        <v>27.5</v>
      </c>
      <c r="H233" s="165">
        <v>15.79</v>
      </c>
      <c r="I233" s="165">
        <v>0</v>
      </c>
      <c r="J233" s="165">
        <v>35.33</v>
      </c>
      <c r="K233" s="165">
        <v>50.54</v>
      </c>
      <c r="L233" s="165">
        <v>33.950000000000003</v>
      </c>
      <c r="M233" s="165">
        <v>24.32</v>
      </c>
      <c r="N233" s="165">
        <v>0</v>
      </c>
      <c r="O233" s="165">
        <v>0</v>
      </c>
      <c r="P233" s="165">
        <v>29625</v>
      </c>
      <c r="Q233" s="165">
        <v>84</v>
      </c>
      <c r="R233" s="165">
        <v>481</v>
      </c>
      <c r="S233" s="165">
        <v>26.5</v>
      </c>
      <c r="T233" s="165">
        <v>4.0720000000000001</v>
      </c>
      <c r="U233" s="165">
        <v>-1</v>
      </c>
    </row>
    <row r="234" spans="1:21">
      <c r="A234" s="166">
        <v>43388.407164351855</v>
      </c>
      <c r="B234" s="165" t="s">
        <v>6</v>
      </c>
      <c r="C234" s="165">
        <v>137.21</v>
      </c>
      <c r="D234" s="165">
        <v>4.75</v>
      </c>
      <c r="E234" s="165">
        <v>1222.28</v>
      </c>
      <c r="F234" s="165">
        <v>8.5399999999999991</v>
      </c>
      <c r="G234" s="165">
        <v>27.95</v>
      </c>
      <c r="H234" s="165">
        <v>15.23</v>
      </c>
      <c r="I234" s="165">
        <v>0.66</v>
      </c>
      <c r="J234" s="165">
        <v>37.090000000000003</v>
      </c>
      <c r="K234" s="165">
        <v>51.37</v>
      </c>
      <c r="L234" s="165">
        <v>29.49</v>
      </c>
      <c r="M234" s="165">
        <v>29.03</v>
      </c>
      <c r="N234" s="165">
        <v>0</v>
      </c>
      <c r="O234" s="165">
        <v>0</v>
      </c>
      <c r="P234" s="165">
        <v>29625</v>
      </c>
      <c r="Q234" s="165">
        <v>84</v>
      </c>
      <c r="R234" s="165">
        <v>395</v>
      </c>
      <c r="S234" s="165">
        <v>26.5</v>
      </c>
      <c r="T234" s="165">
        <v>4.0720000000000001</v>
      </c>
      <c r="U234" s="165">
        <v>-1</v>
      </c>
    </row>
    <row r="235" spans="1:21">
      <c r="A235" s="166">
        <v>43388.407187500001</v>
      </c>
      <c r="B235" s="165" t="s">
        <v>6</v>
      </c>
      <c r="C235" s="165">
        <v>137.38999999999999</v>
      </c>
      <c r="D235" s="165">
        <v>4.75</v>
      </c>
      <c r="E235" s="165">
        <v>1221.49</v>
      </c>
      <c r="F235" s="165">
        <v>11.25</v>
      </c>
      <c r="G235" s="165">
        <v>32.71</v>
      </c>
      <c r="H235" s="165">
        <v>14.09</v>
      </c>
      <c r="I235" s="165">
        <v>0</v>
      </c>
      <c r="J235" s="165">
        <v>47.77</v>
      </c>
      <c r="K235" s="165">
        <v>53.01</v>
      </c>
      <c r="L235" s="165">
        <v>39.76</v>
      </c>
      <c r="M235" s="165">
        <v>36.42</v>
      </c>
      <c r="N235" s="165">
        <v>0</v>
      </c>
      <c r="O235" s="165">
        <v>0</v>
      </c>
      <c r="P235" s="165">
        <v>30081</v>
      </c>
      <c r="Q235" s="165">
        <v>84</v>
      </c>
      <c r="R235" s="165">
        <v>438</v>
      </c>
      <c r="S235" s="165">
        <v>26.5</v>
      </c>
      <c r="T235" s="165">
        <v>4.0720000000000001</v>
      </c>
      <c r="U235" s="165">
        <v>-1</v>
      </c>
    </row>
    <row r="236" spans="1:21">
      <c r="A236" s="166">
        <v>43388.407210648147</v>
      </c>
      <c r="B236" s="165" t="s">
        <v>6</v>
      </c>
      <c r="C236" s="165">
        <v>132.75</v>
      </c>
      <c r="D236" s="165">
        <v>4.59</v>
      </c>
      <c r="E236" s="165">
        <v>1225.8399999999999</v>
      </c>
      <c r="F236" s="165">
        <v>8.5</v>
      </c>
      <c r="G236" s="165">
        <v>28.23</v>
      </c>
      <c r="H236" s="165">
        <v>13.82</v>
      </c>
      <c r="I236" s="165">
        <v>0.66</v>
      </c>
      <c r="J236" s="165">
        <v>35.71</v>
      </c>
      <c r="K236" s="165">
        <v>45.7</v>
      </c>
      <c r="L236" s="165">
        <v>36.18</v>
      </c>
      <c r="M236" s="165">
        <v>33.119999999999997</v>
      </c>
      <c r="N236" s="165">
        <v>0</v>
      </c>
      <c r="O236" s="165">
        <v>0</v>
      </c>
      <c r="P236" s="165">
        <v>30081</v>
      </c>
      <c r="Q236" s="165">
        <v>84</v>
      </c>
      <c r="R236" s="165">
        <v>395</v>
      </c>
      <c r="S236" s="165">
        <v>26.5</v>
      </c>
      <c r="T236" s="165">
        <v>4.0720000000000001</v>
      </c>
      <c r="U236" s="165">
        <v>-1</v>
      </c>
    </row>
    <row r="237" spans="1:21">
      <c r="A237" s="166">
        <v>43388.407222222224</v>
      </c>
      <c r="B237" s="165" t="s">
        <v>6</v>
      </c>
      <c r="C237" s="165">
        <v>132.79</v>
      </c>
      <c r="D237" s="165">
        <v>4.59</v>
      </c>
      <c r="E237" s="165">
        <v>1225.47</v>
      </c>
      <c r="F237" s="165">
        <v>7.9</v>
      </c>
      <c r="G237" s="165">
        <v>25.54</v>
      </c>
      <c r="H237" s="165">
        <v>29.61</v>
      </c>
      <c r="I237" s="165">
        <v>8</v>
      </c>
      <c r="J237" s="165">
        <v>32</v>
      </c>
      <c r="K237" s="165">
        <v>38.6</v>
      </c>
      <c r="L237" s="165">
        <v>22</v>
      </c>
      <c r="M237" s="165">
        <v>21.19</v>
      </c>
      <c r="N237" s="165">
        <v>0</v>
      </c>
      <c r="O237" s="165">
        <v>0</v>
      </c>
      <c r="P237" s="165">
        <v>30081</v>
      </c>
      <c r="Q237" s="165">
        <v>84</v>
      </c>
      <c r="R237" s="165" t="s">
        <v>6</v>
      </c>
      <c r="S237" s="165">
        <v>26.5</v>
      </c>
      <c r="T237" s="165">
        <v>4.0720000000000001</v>
      </c>
      <c r="U237" s="165">
        <v>-1</v>
      </c>
    </row>
    <row r="238" spans="1:21">
      <c r="A238" s="166">
        <v>43388.40724537037</v>
      </c>
      <c r="B238" s="165" t="s">
        <v>6</v>
      </c>
      <c r="C238" s="165">
        <v>133.63</v>
      </c>
      <c r="D238" s="165">
        <v>4.62</v>
      </c>
      <c r="E238" s="165">
        <v>1227.27</v>
      </c>
      <c r="F238" s="165">
        <v>11.25</v>
      </c>
      <c r="G238" s="165">
        <v>32.520000000000003</v>
      </c>
      <c r="H238" s="165">
        <v>14.29</v>
      </c>
      <c r="I238" s="165">
        <v>0</v>
      </c>
      <c r="J238" s="165">
        <v>42.95</v>
      </c>
      <c r="K238" s="165">
        <v>51.31</v>
      </c>
      <c r="L238" s="165">
        <v>38.18</v>
      </c>
      <c r="M238" s="165">
        <v>43.87</v>
      </c>
      <c r="N238" s="165">
        <v>0</v>
      </c>
      <c r="O238" s="165">
        <v>0</v>
      </c>
      <c r="P238" s="165">
        <v>30554</v>
      </c>
      <c r="Q238" s="165">
        <v>84</v>
      </c>
      <c r="R238" s="165" t="s">
        <v>6</v>
      </c>
      <c r="S238" s="165">
        <v>26.5</v>
      </c>
      <c r="T238" s="165">
        <v>4.0709999999999997</v>
      </c>
      <c r="U238" s="165">
        <v>-1</v>
      </c>
    </row>
    <row r="239" spans="1:21">
      <c r="A239" s="166">
        <v>43388.407256944447</v>
      </c>
      <c r="B239" s="165" t="s">
        <v>6</v>
      </c>
      <c r="C239" s="165">
        <v>133.66999999999999</v>
      </c>
      <c r="D239" s="165">
        <v>4.62</v>
      </c>
      <c r="E239" s="165">
        <v>1226.8699999999999</v>
      </c>
      <c r="F239" s="165">
        <v>8.19</v>
      </c>
      <c r="G239" s="165">
        <v>27.77</v>
      </c>
      <c r="H239" s="165">
        <v>17.010000000000002</v>
      </c>
      <c r="I239" s="165">
        <v>0</v>
      </c>
      <c r="J239" s="165">
        <v>40.25</v>
      </c>
      <c r="K239" s="165">
        <v>46.41</v>
      </c>
      <c r="L239" s="165">
        <v>28.57</v>
      </c>
      <c r="M239" s="165">
        <v>29.33</v>
      </c>
      <c r="N239" s="165">
        <v>0</v>
      </c>
      <c r="O239" s="165">
        <v>0</v>
      </c>
      <c r="P239" s="165">
        <v>30554</v>
      </c>
      <c r="Q239" s="165">
        <v>84</v>
      </c>
      <c r="R239" s="165">
        <v>352</v>
      </c>
      <c r="S239" s="165">
        <v>26.5</v>
      </c>
      <c r="T239" s="165">
        <v>4.0709999999999997</v>
      </c>
      <c r="U239" s="165">
        <v>-1</v>
      </c>
    </row>
    <row r="240" spans="1:21">
      <c r="A240" s="166">
        <v>43388.407280092593</v>
      </c>
      <c r="B240" s="165" t="s">
        <v>6</v>
      </c>
      <c r="C240" s="165">
        <v>133.72999999999999</v>
      </c>
      <c r="D240" s="165">
        <v>4.63</v>
      </c>
      <c r="E240" s="165">
        <v>1227.06</v>
      </c>
      <c r="F240" s="165">
        <v>8.48</v>
      </c>
      <c r="G240" s="165">
        <v>29.16</v>
      </c>
      <c r="H240" s="165">
        <v>14.47</v>
      </c>
      <c r="I240" s="165">
        <v>0</v>
      </c>
      <c r="J240" s="165">
        <v>38.61</v>
      </c>
      <c r="K240" s="165">
        <v>51.06</v>
      </c>
      <c r="L240" s="165">
        <v>29.81</v>
      </c>
      <c r="M240" s="165">
        <v>35.479999999999997</v>
      </c>
      <c r="N240" s="165">
        <v>0</v>
      </c>
      <c r="O240" s="165">
        <v>0</v>
      </c>
      <c r="P240" s="165">
        <v>30555</v>
      </c>
      <c r="Q240" s="165">
        <v>84</v>
      </c>
      <c r="R240" s="165">
        <v>481</v>
      </c>
      <c r="S240" s="165">
        <v>26.5</v>
      </c>
      <c r="T240" s="165">
        <v>4.0709999999999997</v>
      </c>
      <c r="U240" s="165">
        <v>-1</v>
      </c>
    </row>
    <row r="241" spans="1:21">
      <c r="A241" s="166">
        <v>43388.40729166667</v>
      </c>
      <c r="B241" s="165" t="s">
        <v>6</v>
      </c>
      <c r="C241" s="165">
        <v>134.04</v>
      </c>
      <c r="D241" s="165">
        <v>4.6399999999999997</v>
      </c>
      <c r="E241" s="165">
        <v>1226.79</v>
      </c>
      <c r="F241" s="165">
        <v>8.81</v>
      </c>
      <c r="G241" s="165">
        <v>27.07</v>
      </c>
      <c r="H241" s="165">
        <v>15.89</v>
      </c>
      <c r="I241" s="165">
        <v>0</v>
      </c>
      <c r="J241" s="165">
        <v>39.24</v>
      </c>
      <c r="K241" s="165">
        <v>50.56</v>
      </c>
      <c r="L241" s="165">
        <v>28.03</v>
      </c>
      <c r="M241" s="165">
        <v>23.61</v>
      </c>
      <c r="N241" s="165">
        <v>0</v>
      </c>
      <c r="O241" s="165">
        <v>0</v>
      </c>
      <c r="P241" s="165">
        <v>30611</v>
      </c>
      <c r="Q241" s="165">
        <v>84</v>
      </c>
      <c r="R241" s="165" t="s">
        <v>6</v>
      </c>
      <c r="S241" s="165">
        <v>26.5</v>
      </c>
      <c r="T241" s="165">
        <v>4.0709999999999997</v>
      </c>
      <c r="U241" s="165">
        <v>-1</v>
      </c>
    </row>
    <row r="242" spans="1:21">
      <c r="A242" s="166">
        <v>43388.407314814816</v>
      </c>
      <c r="B242" s="165" t="s">
        <v>6</v>
      </c>
      <c r="C242" s="165">
        <v>134.79</v>
      </c>
      <c r="D242" s="165">
        <v>4.66</v>
      </c>
      <c r="E242" s="165">
        <v>1226.67</v>
      </c>
      <c r="F242" s="165">
        <v>10.130000000000001</v>
      </c>
      <c r="G242" s="165">
        <v>31.85</v>
      </c>
      <c r="H242" s="165">
        <v>25.66</v>
      </c>
      <c r="I242" s="165">
        <v>11.8</v>
      </c>
      <c r="J242" s="165">
        <v>42.68</v>
      </c>
      <c r="K242" s="165">
        <v>46.11</v>
      </c>
      <c r="L242" s="165">
        <v>31.61</v>
      </c>
      <c r="M242" s="165">
        <v>30.97</v>
      </c>
      <c r="N242" s="165">
        <v>0</v>
      </c>
      <c r="O242" s="165">
        <v>0</v>
      </c>
      <c r="P242" s="165">
        <v>30863</v>
      </c>
      <c r="Q242" s="165">
        <v>84</v>
      </c>
      <c r="R242" s="165">
        <v>481</v>
      </c>
      <c r="S242" s="165">
        <v>26.5</v>
      </c>
      <c r="T242" s="165">
        <v>4.0709999999999997</v>
      </c>
      <c r="U242" s="165">
        <v>-1</v>
      </c>
    </row>
    <row r="243" spans="1:21">
      <c r="A243" s="166">
        <v>43388.407326388886</v>
      </c>
      <c r="B243" s="165" t="s">
        <v>6</v>
      </c>
      <c r="C243" s="165">
        <v>134.82</v>
      </c>
      <c r="D243" s="165">
        <v>4.66</v>
      </c>
      <c r="E243" s="165">
        <v>1226.55</v>
      </c>
      <c r="F243" s="165">
        <v>8.42</v>
      </c>
      <c r="G243" s="165">
        <v>28.62</v>
      </c>
      <c r="H243" s="165">
        <v>21.38</v>
      </c>
      <c r="I243" s="165">
        <v>0</v>
      </c>
      <c r="J243" s="165">
        <v>43.87</v>
      </c>
      <c r="K243" s="165">
        <v>49.44</v>
      </c>
      <c r="L243" s="165">
        <v>25</v>
      </c>
      <c r="M243" s="165">
        <v>26.35</v>
      </c>
      <c r="N243" s="165">
        <v>0</v>
      </c>
      <c r="O243" s="165">
        <v>0</v>
      </c>
      <c r="P243" s="165">
        <v>30863</v>
      </c>
      <c r="Q243" s="165">
        <v>84</v>
      </c>
      <c r="R243" s="165" t="s">
        <v>6</v>
      </c>
      <c r="S243" s="165">
        <v>26.5</v>
      </c>
      <c r="T243" s="165">
        <v>4.0709999999999997</v>
      </c>
      <c r="U243" s="165">
        <v>-1</v>
      </c>
    </row>
    <row r="244" spans="1:21">
      <c r="A244" s="166">
        <v>43388.407349537039</v>
      </c>
      <c r="B244" s="165" t="s">
        <v>6</v>
      </c>
      <c r="C244" s="165">
        <v>134.88</v>
      </c>
      <c r="D244" s="165">
        <v>4.67</v>
      </c>
      <c r="E244" s="165">
        <v>1226.07</v>
      </c>
      <c r="F244" s="165">
        <v>8.27</v>
      </c>
      <c r="G244" s="165">
        <v>30.2</v>
      </c>
      <c r="H244" s="165">
        <v>14.47</v>
      </c>
      <c r="I244" s="165">
        <v>0</v>
      </c>
      <c r="J244" s="165">
        <v>40.76</v>
      </c>
      <c r="K244" s="165">
        <v>50.53</v>
      </c>
      <c r="L244" s="165">
        <v>39.1</v>
      </c>
      <c r="M244" s="165">
        <v>30.82</v>
      </c>
      <c r="N244" s="165">
        <v>0</v>
      </c>
      <c r="O244" s="165">
        <v>0</v>
      </c>
      <c r="P244" s="165">
        <v>30863</v>
      </c>
      <c r="Q244" s="165">
        <v>84</v>
      </c>
      <c r="R244" s="165">
        <v>395</v>
      </c>
      <c r="S244" s="165">
        <v>26.5</v>
      </c>
      <c r="T244" s="165">
        <v>4.0709999999999997</v>
      </c>
      <c r="U244" s="165">
        <v>-1</v>
      </c>
    </row>
    <row r="245" spans="1:21">
      <c r="A245" s="166">
        <v>43388.407361111109</v>
      </c>
      <c r="B245" s="165" t="s">
        <v>6</v>
      </c>
      <c r="C245" s="165">
        <v>136.28</v>
      </c>
      <c r="D245" s="165">
        <v>4.71</v>
      </c>
      <c r="E245" s="165">
        <v>1225.46</v>
      </c>
      <c r="F245" s="165">
        <v>10.62</v>
      </c>
      <c r="G245" s="165">
        <v>31.25</v>
      </c>
      <c r="H245" s="165">
        <v>18</v>
      </c>
      <c r="I245" s="165">
        <v>0</v>
      </c>
      <c r="J245" s="165">
        <v>38.67</v>
      </c>
      <c r="K245" s="165">
        <v>51.31</v>
      </c>
      <c r="L245" s="165">
        <v>36.880000000000003</v>
      </c>
      <c r="M245" s="165">
        <v>36.94</v>
      </c>
      <c r="N245" s="165">
        <v>0</v>
      </c>
      <c r="O245" s="165">
        <v>0</v>
      </c>
      <c r="P245" s="165">
        <v>31213</v>
      </c>
      <c r="Q245" s="165">
        <v>84</v>
      </c>
      <c r="R245" s="165">
        <v>438</v>
      </c>
      <c r="S245" s="165">
        <v>26.5</v>
      </c>
      <c r="T245" s="165">
        <v>4.0709999999999997</v>
      </c>
      <c r="U245" s="165">
        <v>-1</v>
      </c>
    </row>
    <row r="246" spans="1:21">
      <c r="A246" s="166">
        <v>43388.407384259262</v>
      </c>
      <c r="B246" s="165" t="s">
        <v>6</v>
      </c>
      <c r="C246" s="165">
        <v>136.4</v>
      </c>
      <c r="D246" s="165">
        <v>4.72</v>
      </c>
      <c r="E246" s="165">
        <v>1225.25</v>
      </c>
      <c r="F246" s="165">
        <v>8.31</v>
      </c>
      <c r="G246" s="165">
        <v>28.81</v>
      </c>
      <c r="H246" s="165">
        <v>15.33</v>
      </c>
      <c r="I246" s="165">
        <v>0</v>
      </c>
      <c r="J246" s="165">
        <v>41.14</v>
      </c>
      <c r="K246" s="165">
        <v>41.99</v>
      </c>
      <c r="L246" s="165">
        <v>35.9</v>
      </c>
      <c r="M246" s="165">
        <v>34.840000000000003</v>
      </c>
      <c r="N246" s="165">
        <v>0</v>
      </c>
      <c r="O246" s="165">
        <v>0</v>
      </c>
      <c r="P246" s="165">
        <v>31214</v>
      </c>
      <c r="Q246" s="165">
        <v>84</v>
      </c>
      <c r="R246" s="165">
        <v>352</v>
      </c>
      <c r="S246" s="165">
        <v>26.5</v>
      </c>
      <c r="T246" s="165">
        <v>4.0709999999999997</v>
      </c>
      <c r="U246" s="165">
        <v>-1</v>
      </c>
    </row>
    <row r="247" spans="1:21">
      <c r="A247" s="166">
        <v>43388.407395833332</v>
      </c>
      <c r="B247" s="165" t="s">
        <v>6</v>
      </c>
      <c r="C247" s="165">
        <v>136.49</v>
      </c>
      <c r="D247" s="165">
        <v>4.72</v>
      </c>
      <c r="E247" s="165">
        <v>1225.25</v>
      </c>
      <c r="F247" s="165">
        <v>8.51</v>
      </c>
      <c r="G247" s="165">
        <v>26.7</v>
      </c>
      <c r="H247" s="165">
        <v>15.33</v>
      </c>
      <c r="I247" s="165">
        <v>0</v>
      </c>
      <c r="J247" s="165">
        <v>36.67</v>
      </c>
      <c r="K247" s="165">
        <v>41.53</v>
      </c>
      <c r="L247" s="165">
        <v>32.68</v>
      </c>
      <c r="M247" s="165">
        <v>30.72</v>
      </c>
      <c r="N247" s="165">
        <v>0</v>
      </c>
      <c r="O247" s="165">
        <v>0</v>
      </c>
      <c r="P247" s="165">
        <v>31214</v>
      </c>
      <c r="Q247" s="165">
        <v>84</v>
      </c>
      <c r="R247" s="165">
        <v>352</v>
      </c>
      <c r="S247" s="165">
        <v>26.5</v>
      </c>
      <c r="T247" s="165">
        <v>4.0709999999999997</v>
      </c>
      <c r="U247" s="165">
        <v>-1</v>
      </c>
    </row>
    <row r="248" spans="1:21">
      <c r="A248" s="166">
        <v>43388.407418981478</v>
      </c>
      <c r="B248" s="165" t="s">
        <v>6</v>
      </c>
      <c r="C248" s="165">
        <v>137.24</v>
      </c>
      <c r="D248" s="165">
        <v>4.75</v>
      </c>
      <c r="E248" s="165">
        <v>1223.92</v>
      </c>
      <c r="F248" s="165">
        <v>10.34</v>
      </c>
      <c r="G248" s="165">
        <v>30.69</v>
      </c>
      <c r="H248" s="165">
        <v>26.53</v>
      </c>
      <c r="I248" s="165">
        <v>12.84</v>
      </c>
      <c r="J248" s="165">
        <v>38.78</v>
      </c>
      <c r="K248" s="165">
        <v>44.57</v>
      </c>
      <c r="L248" s="165">
        <v>34.64</v>
      </c>
      <c r="M248" s="165">
        <v>24.16</v>
      </c>
      <c r="N248" s="165">
        <v>0</v>
      </c>
      <c r="O248" s="165">
        <v>0</v>
      </c>
      <c r="P248" s="165">
        <v>31598</v>
      </c>
      <c r="Q248" s="165">
        <v>84</v>
      </c>
      <c r="R248" s="165">
        <v>395</v>
      </c>
      <c r="S248" s="165">
        <v>26.5</v>
      </c>
      <c r="T248" s="165">
        <v>4.0709999999999997</v>
      </c>
      <c r="U248" s="165">
        <v>-1</v>
      </c>
    </row>
    <row r="249" spans="1:21">
      <c r="A249" s="166">
        <v>43388.407430555555</v>
      </c>
      <c r="B249" s="165" t="s">
        <v>6</v>
      </c>
      <c r="C249" s="165">
        <v>137.27000000000001</v>
      </c>
      <c r="D249" s="165">
        <v>4.75</v>
      </c>
      <c r="E249" s="165">
        <v>1223.98</v>
      </c>
      <c r="F249" s="165">
        <v>8.84</v>
      </c>
      <c r="G249" s="165">
        <v>28</v>
      </c>
      <c r="H249" s="165">
        <v>16.11</v>
      </c>
      <c r="I249" s="165">
        <v>0</v>
      </c>
      <c r="J249" s="165">
        <v>34</v>
      </c>
      <c r="K249" s="165">
        <v>45.45</v>
      </c>
      <c r="L249" s="165">
        <v>35.03</v>
      </c>
      <c r="M249" s="165">
        <v>32.69</v>
      </c>
      <c r="N249" s="165">
        <v>0</v>
      </c>
      <c r="O249" s="165">
        <v>0</v>
      </c>
      <c r="P249" s="165">
        <v>31599</v>
      </c>
      <c r="Q249" s="165">
        <v>84</v>
      </c>
      <c r="R249" s="165">
        <v>309</v>
      </c>
      <c r="S249" s="165">
        <v>26.5</v>
      </c>
      <c r="T249" s="165">
        <v>4.0709999999999997</v>
      </c>
      <c r="U249" s="165">
        <v>-1</v>
      </c>
    </row>
    <row r="250" spans="1:21">
      <c r="A250" s="166">
        <v>43388.407453703701</v>
      </c>
      <c r="B250" s="165" t="s">
        <v>6</v>
      </c>
      <c r="C250" s="165">
        <v>136.86000000000001</v>
      </c>
      <c r="D250" s="165">
        <v>4.7300000000000004</v>
      </c>
      <c r="E250" s="165">
        <v>1212.99</v>
      </c>
      <c r="F250" s="165">
        <v>5.48</v>
      </c>
      <c r="G250" s="165">
        <v>31.04</v>
      </c>
      <c r="H250" s="165">
        <v>44.16</v>
      </c>
      <c r="I250" s="165">
        <v>23.68</v>
      </c>
      <c r="J250" s="165">
        <v>36.54</v>
      </c>
      <c r="K250" s="165">
        <v>36.26</v>
      </c>
      <c r="L250" s="165">
        <v>23.81</v>
      </c>
      <c r="M250" s="165">
        <v>20.53</v>
      </c>
      <c r="N250" s="165">
        <v>0</v>
      </c>
      <c r="O250" s="165">
        <v>0</v>
      </c>
      <c r="P250" s="165">
        <v>31600</v>
      </c>
      <c r="Q250" s="165">
        <v>84</v>
      </c>
      <c r="R250" s="165">
        <v>395</v>
      </c>
      <c r="S250" s="165">
        <v>26.5</v>
      </c>
      <c r="T250" s="165">
        <v>4.0709999999999997</v>
      </c>
      <c r="U250" s="165">
        <v>-1</v>
      </c>
    </row>
    <row r="251" spans="1:21">
      <c r="A251" s="166">
        <v>43388.407465277778</v>
      </c>
      <c r="B251" s="165" t="s">
        <v>6</v>
      </c>
      <c r="C251" s="165">
        <v>136.88</v>
      </c>
      <c r="D251" s="165">
        <v>4.74</v>
      </c>
      <c r="E251" s="165">
        <v>1213.52</v>
      </c>
      <c r="F251" s="165">
        <v>1.66</v>
      </c>
      <c r="G251" s="165">
        <v>23.29</v>
      </c>
      <c r="H251" s="165">
        <v>29.61</v>
      </c>
      <c r="I251" s="165">
        <v>22.88</v>
      </c>
      <c r="J251" s="165">
        <v>23.18</v>
      </c>
      <c r="K251" s="165">
        <v>25.49</v>
      </c>
      <c r="L251" s="165">
        <v>19.05</v>
      </c>
      <c r="M251" s="165">
        <v>19.329999999999998</v>
      </c>
      <c r="N251" s="165">
        <v>0</v>
      </c>
      <c r="O251" s="165">
        <v>0</v>
      </c>
      <c r="P251" s="165">
        <v>31614</v>
      </c>
      <c r="Q251" s="165">
        <v>84</v>
      </c>
      <c r="R251" s="165">
        <v>309</v>
      </c>
      <c r="S251" s="165">
        <v>26.5</v>
      </c>
      <c r="T251" s="165">
        <v>4.0709999999999997</v>
      </c>
      <c r="U251" s="165">
        <v>-1</v>
      </c>
    </row>
    <row r="252" spans="1:21">
      <c r="A252" s="166">
        <v>43388.407488425924</v>
      </c>
      <c r="B252" s="165" t="s">
        <v>6</v>
      </c>
      <c r="C252" s="165">
        <v>131.78</v>
      </c>
      <c r="D252" s="165">
        <v>4.5599999999999996</v>
      </c>
      <c r="E252" s="165">
        <v>1219.58</v>
      </c>
      <c r="F252" s="165">
        <v>1.48</v>
      </c>
      <c r="G252" s="165">
        <v>30.64</v>
      </c>
      <c r="H252" s="165">
        <v>52.74</v>
      </c>
      <c r="I252" s="165">
        <v>29.73</v>
      </c>
      <c r="J252" s="165">
        <v>34.25</v>
      </c>
      <c r="K252" s="165">
        <v>31.82</v>
      </c>
      <c r="L252" s="165">
        <v>16.78</v>
      </c>
      <c r="M252" s="165">
        <v>17.73</v>
      </c>
      <c r="N252" s="165">
        <v>0</v>
      </c>
      <c r="O252" s="165">
        <v>0</v>
      </c>
      <c r="P252" s="165">
        <v>31614</v>
      </c>
      <c r="Q252" s="165">
        <v>84</v>
      </c>
      <c r="R252" s="165">
        <v>309</v>
      </c>
      <c r="S252" s="165">
        <v>26.5</v>
      </c>
      <c r="T252" s="165">
        <v>4.0709999999999997</v>
      </c>
      <c r="U252" s="165">
        <v>-1</v>
      </c>
    </row>
    <row r="253" spans="1:21">
      <c r="A253" s="166">
        <v>43388.407500000001</v>
      </c>
      <c r="B253" s="165" t="s">
        <v>6</v>
      </c>
      <c r="C253" s="165">
        <v>139.12</v>
      </c>
      <c r="D253" s="165">
        <v>4.8099999999999996</v>
      </c>
      <c r="E253" s="165">
        <v>1218.17</v>
      </c>
      <c r="F253" s="165">
        <v>14.04</v>
      </c>
      <c r="G253" s="165">
        <v>47.59</v>
      </c>
      <c r="H253" s="165">
        <v>54.3</v>
      </c>
      <c r="I253" s="165">
        <v>36.6</v>
      </c>
      <c r="J253" s="165">
        <v>55.19</v>
      </c>
      <c r="K253" s="165">
        <v>48.37</v>
      </c>
      <c r="L253" s="165">
        <v>46.75</v>
      </c>
      <c r="M253" s="165">
        <v>44.22</v>
      </c>
      <c r="N253" s="165">
        <v>0</v>
      </c>
      <c r="O253" s="165">
        <v>0</v>
      </c>
      <c r="P253" s="165">
        <v>32805</v>
      </c>
      <c r="Q253" s="165">
        <v>84</v>
      </c>
      <c r="R253" s="165">
        <v>309</v>
      </c>
      <c r="S253" s="165">
        <v>26.5</v>
      </c>
      <c r="T253" s="165">
        <v>4.0709999999999997</v>
      </c>
      <c r="U253" s="165">
        <v>-1</v>
      </c>
    </row>
    <row r="254" spans="1:21">
      <c r="A254" s="166">
        <v>43388.407523148147</v>
      </c>
      <c r="B254" s="165" t="s">
        <v>6</v>
      </c>
      <c r="C254" s="165">
        <v>139.55000000000001</v>
      </c>
      <c r="D254" s="165">
        <v>4.83</v>
      </c>
      <c r="E254" s="165">
        <v>1218.07</v>
      </c>
      <c r="F254" s="165">
        <v>8.89</v>
      </c>
      <c r="G254" s="165">
        <v>24.92</v>
      </c>
      <c r="H254" s="165">
        <v>16.45</v>
      </c>
      <c r="I254" s="165">
        <v>0</v>
      </c>
      <c r="J254" s="165">
        <v>40.76</v>
      </c>
      <c r="K254" s="165">
        <v>31.03</v>
      </c>
      <c r="L254" s="165">
        <v>22.45</v>
      </c>
      <c r="M254" s="165">
        <v>37.97</v>
      </c>
      <c r="N254" s="165">
        <v>0</v>
      </c>
      <c r="O254" s="165">
        <v>0</v>
      </c>
      <c r="P254" s="165">
        <v>32808</v>
      </c>
      <c r="Q254" s="165">
        <v>84</v>
      </c>
      <c r="R254" s="165">
        <v>309</v>
      </c>
      <c r="S254" s="165">
        <v>26.5</v>
      </c>
      <c r="T254" s="165">
        <v>4.0709999999999997</v>
      </c>
      <c r="U254" s="165">
        <v>-1</v>
      </c>
    </row>
    <row r="255" spans="1:21">
      <c r="A255" s="166">
        <v>43388.407534722224</v>
      </c>
      <c r="B255" s="165" t="s">
        <v>6</v>
      </c>
      <c r="C255" s="165">
        <v>139.85</v>
      </c>
      <c r="D255" s="165">
        <v>4.84</v>
      </c>
      <c r="E255" s="165">
        <v>1217.8599999999999</v>
      </c>
      <c r="F255" s="165">
        <v>8.64</v>
      </c>
      <c r="G255" s="165">
        <v>28.04</v>
      </c>
      <c r="H255" s="165">
        <v>21.71</v>
      </c>
      <c r="I255" s="165">
        <v>0</v>
      </c>
      <c r="J255" s="165">
        <v>42.95</v>
      </c>
      <c r="K255" s="165">
        <v>39.130000000000003</v>
      </c>
      <c r="L255" s="165">
        <v>38.65</v>
      </c>
      <c r="M255" s="165">
        <v>25.32</v>
      </c>
      <c r="N255" s="165">
        <v>0</v>
      </c>
      <c r="O255" s="165">
        <v>0</v>
      </c>
      <c r="P255" s="165">
        <v>32809</v>
      </c>
      <c r="Q255" s="165">
        <v>84</v>
      </c>
      <c r="R255" s="165">
        <v>438</v>
      </c>
      <c r="S255" s="165">
        <v>26.5</v>
      </c>
      <c r="T255" s="165">
        <v>4.0709999999999997</v>
      </c>
      <c r="U255" s="165">
        <v>-1</v>
      </c>
    </row>
    <row r="256" spans="1:21">
      <c r="A256" s="166">
        <v>43388.407557870371</v>
      </c>
      <c r="B256" s="165" t="s">
        <v>6</v>
      </c>
      <c r="C256" s="165">
        <v>141.94999999999999</v>
      </c>
      <c r="D256" s="165">
        <v>4.91</v>
      </c>
      <c r="E256" s="165">
        <v>1222.48</v>
      </c>
      <c r="F256" s="165">
        <v>11</v>
      </c>
      <c r="G256" s="165">
        <v>29.56</v>
      </c>
      <c r="H256" s="165">
        <v>16.670000000000002</v>
      </c>
      <c r="I256" s="165">
        <v>0</v>
      </c>
      <c r="J256" s="165">
        <v>47.06</v>
      </c>
      <c r="K256" s="165">
        <v>48.12</v>
      </c>
      <c r="L256" s="165">
        <v>34.18</v>
      </c>
      <c r="M256" s="165">
        <v>29.87</v>
      </c>
      <c r="N256" s="165">
        <v>0</v>
      </c>
      <c r="O256" s="165">
        <v>0</v>
      </c>
      <c r="P256" s="165">
        <v>33138</v>
      </c>
      <c r="Q256" s="165">
        <v>84</v>
      </c>
      <c r="R256" s="165">
        <v>395</v>
      </c>
      <c r="S256" s="165">
        <v>26.5</v>
      </c>
      <c r="T256" s="165">
        <v>4.0709999999999997</v>
      </c>
      <c r="U256" s="165">
        <v>-1</v>
      </c>
    </row>
    <row r="257" spans="1:21">
      <c r="A257" s="166">
        <v>43388.407569444447</v>
      </c>
      <c r="B257" s="165" t="s">
        <v>6</v>
      </c>
      <c r="C257" s="165">
        <v>142.13</v>
      </c>
      <c r="D257" s="165">
        <v>4.92</v>
      </c>
      <c r="E257" s="165">
        <v>1222.49</v>
      </c>
      <c r="F257" s="165">
        <v>8.65</v>
      </c>
      <c r="G257" s="165">
        <v>24.76</v>
      </c>
      <c r="H257" s="165">
        <v>15.79</v>
      </c>
      <c r="I257" s="165">
        <v>0</v>
      </c>
      <c r="J257" s="165">
        <v>40</v>
      </c>
      <c r="K257" s="165">
        <v>29.73</v>
      </c>
      <c r="L257" s="165">
        <v>32.89</v>
      </c>
      <c r="M257" s="165">
        <v>29.03</v>
      </c>
      <c r="N257" s="165">
        <v>0</v>
      </c>
      <c r="O257" s="165">
        <v>0</v>
      </c>
      <c r="P257" s="165">
        <v>33138</v>
      </c>
      <c r="Q257" s="165">
        <v>84</v>
      </c>
      <c r="R257" s="165" t="s">
        <v>6</v>
      </c>
      <c r="S257" s="165">
        <v>26.5</v>
      </c>
      <c r="T257" s="165">
        <v>4.0709999999999997</v>
      </c>
      <c r="U257" s="165">
        <v>-1</v>
      </c>
    </row>
    <row r="258" spans="1:21">
      <c r="A258" s="166">
        <v>43388.407592592594</v>
      </c>
      <c r="B258" s="165" t="s">
        <v>6</v>
      </c>
      <c r="C258" s="165">
        <v>142.22999999999999</v>
      </c>
      <c r="D258" s="165">
        <v>4.92</v>
      </c>
      <c r="E258" s="165">
        <v>1222.5</v>
      </c>
      <c r="F258" s="165">
        <v>8.24</v>
      </c>
      <c r="G258" s="165">
        <v>26.12</v>
      </c>
      <c r="H258" s="165">
        <v>27.39</v>
      </c>
      <c r="I258" s="165">
        <v>11.61</v>
      </c>
      <c r="J258" s="165">
        <v>34.42</v>
      </c>
      <c r="K258" s="165">
        <v>27.92</v>
      </c>
      <c r="L258" s="165">
        <v>29.94</v>
      </c>
      <c r="M258" s="165">
        <v>25.48</v>
      </c>
      <c r="N258" s="165">
        <v>0</v>
      </c>
      <c r="O258" s="165">
        <v>0</v>
      </c>
      <c r="P258" s="165">
        <v>33138</v>
      </c>
      <c r="Q258" s="165">
        <v>84</v>
      </c>
      <c r="R258" s="165">
        <v>481</v>
      </c>
      <c r="S258" s="165">
        <v>26.5</v>
      </c>
      <c r="T258" s="165">
        <v>4.0709999999999997</v>
      </c>
      <c r="U258" s="165">
        <v>-1</v>
      </c>
    </row>
    <row r="259" spans="1:21">
      <c r="A259" s="166">
        <v>43388.407604166663</v>
      </c>
      <c r="B259" s="165" t="s">
        <v>6</v>
      </c>
      <c r="C259" s="165">
        <v>142.68</v>
      </c>
      <c r="D259" s="165">
        <v>4.9400000000000004</v>
      </c>
      <c r="E259" s="165">
        <v>1221.58</v>
      </c>
      <c r="F259" s="165">
        <v>12.25</v>
      </c>
      <c r="G259" s="165">
        <v>28.75</v>
      </c>
      <c r="H259" s="165">
        <v>18.18</v>
      </c>
      <c r="I259" s="165">
        <v>0</v>
      </c>
      <c r="J259" s="165">
        <v>44.72</v>
      </c>
      <c r="K259" s="165">
        <v>41.94</v>
      </c>
      <c r="L259" s="165">
        <v>38.61</v>
      </c>
      <c r="M259" s="165">
        <v>28.03</v>
      </c>
      <c r="N259" s="165">
        <v>0</v>
      </c>
      <c r="O259" s="165">
        <v>0</v>
      </c>
      <c r="P259" s="165">
        <v>33429</v>
      </c>
      <c r="Q259" s="165">
        <v>84</v>
      </c>
      <c r="R259" s="165" t="s">
        <v>6</v>
      </c>
      <c r="S259" s="165">
        <v>26.5</v>
      </c>
      <c r="T259" s="165">
        <v>4.0709999999999997</v>
      </c>
      <c r="U259" s="165">
        <v>-1</v>
      </c>
    </row>
    <row r="260" spans="1:21">
      <c r="A260" s="166">
        <v>43388.407627314817</v>
      </c>
      <c r="B260" s="165" t="s">
        <v>6</v>
      </c>
      <c r="C260" s="165">
        <v>142.71</v>
      </c>
      <c r="D260" s="165">
        <v>4.9400000000000004</v>
      </c>
      <c r="E260" s="165">
        <v>1220.97</v>
      </c>
      <c r="F260" s="165">
        <v>8.6999999999999993</v>
      </c>
      <c r="G260" s="165">
        <v>26.19</v>
      </c>
      <c r="H260" s="165">
        <v>12.9</v>
      </c>
      <c r="I260" s="165">
        <v>0</v>
      </c>
      <c r="J260" s="165">
        <v>36.770000000000003</v>
      </c>
      <c r="K260" s="165">
        <v>34.44</v>
      </c>
      <c r="L260" s="165">
        <v>32.5</v>
      </c>
      <c r="M260" s="165">
        <v>39.76</v>
      </c>
      <c r="N260" s="165">
        <v>0</v>
      </c>
      <c r="O260" s="165">
        <v>0</v>
      </c>
      <c r="P260" s="165">
        <v>33430</v>
      </c>
      <c r="Q260" s="165">
        <v>84</v>
      </c>
      <c r="R260" s="165">
        <v>481</v>
      </c>
      <c r="S260" s="165">
        <v>26.5</v>
      </c>
      <c r="T260" s="165">
        <v>4.0709999999999997</v>
      </c>
      <c r="U260" s="165">
        <v>-1</v>
      </c>
    </row>
    <row r="261" spans="1:21">
      <c r="A261" s="166">
        <v>43388.407650462963</v>
      </c>
      <c r="B261" s="165" t="s">
        <v>6</v>
      </c>
      <c r="C261" s="165">
        <v>142.74</v>
      </c>
      <c r="D261" s="165">
        <v>4.9400000000000004</v>
      </c>
      <c r="E261" s="165">
        <v>1219.72</v>
      </c>
      <c r="F261" s="165">
        <v>8.64</v>
      </c>
      <c r="G261" s="165">
        <v>27.54</v>
      </c>
      <c r="H261" s="165">
        <v>17.22</v>
      </c>
      <c r="I261" s="165">
        <v>0</v>
      </c>
      <c r="J261" s="165">
        <v>38.56</v>
      </c>
      <c r="K261" s="165">
        <v>37.409999999999997</v>
      </c>
      <c r="L261" s="165">
        <v>31.21</v>
      </c>
      <c r="M261" s="165">
        <v>40.49</v>
      </c>
      <c r="N261" s="165">
        <v>0</v>
      </c>
      <c r="O261" s="165">
        <v>0</v>
      </c>
      <c r="P261" s="165">
        <v>33430</v>
      </c>
      <c r="Q261" s="165">
        <v>84</v>
      </c>
      <c r="R261" s="165">
        <v>481</v>
      </c>
      <c r="S261" s="165">
        <v>26.5</v>
      </c>
      <c r="T261" s="165">
        <v>4.0709999999999997</v>
      </c>
      <c r="U261" s="165">
        <v>-1</v>
      </c>
    </row>
    <row r="262" spans="1:21">
      <c r="A262" s="166">
        <v>43388.40766203704</v>
      </c>
      <c r="B262" s="165" t="s">
        <v>6</v>
      </c>
      <c r="C262" s="165">
        <v>143.08000000000001</v>
      </c>
      <c r="D262" s="165">
        <v>4.95</v>
      </c>
      <c r="E262" s="165">
        <v>1225.51</v>
      </c>
      <c r="F262" s="165">
        <v>9.3800000000000008</v>
      </c>
      <c r="G262" s="165">
        <v>26.83</v>
      </c>
      <c r="H262" s="165">
        <v>15.23</v>
      </c>
      <c r="I262" s="165">
        <v>0</v>
      </c>
      <c r="J262" s="165">
        <v>40.76</v>
      </c>
      <c r="K262" s="165">
        <v>40.520000000000003</v>
      </c>
      <c r="L262" s="165">
        <v>30.82</v>
      </c>
      <c r="M262" s="165">
        <v>33.119999999999997</v>
      </c>
      <c r="N262" s="165">
        <v>0</v>
      </c>
      <c r="O262" s="165">
        <v>0</v>
      </c>
      <c r="P262" s="165">
        <v>33514</v>
      </c>
      <c r="Q262" s="165">
        <v>84</v>
      </c>
      <c r="R262" s="165">
        <v>438</v>
      </c>
      <c r="S262" s="165">
        <v>26.5</v>
      </c>
      <c r="T262" s="165">
        <v>4.0709999999999997</v>
      </c>
      <c r="U262" s="165">
        <v>-1</v>
      </c>
    </row>
    <row r="263" spans="1:21">
      <c r="A263" s="166">
        <v>43388.407685185186</v>
      </c>
      <c r="B263" s="165" t="s">
        <v>6</v>
      </c>
      <c r="C263" s="165">
        <v>136.46</v>
      </c>
      <c r="D263" s="165">
        <v>4.72</v>
      </c>
      <c r="E263" s="165">
        <v>1225.6099999999999</v>
      </c>
      <c r="F263" s="165">
        <v>10.59</v>
      </c>
      <c r="G263" s="165">
        <v>26.82</v>
      </c>
      <c r="H263" s="165">
        <v>17.899999999999999</v>
      </c>
      <c r="I263" s="165">
        <v>6.33</v>
      </c>
      <c r="J263" s="165">
        <v>42.07</v>
      </c>
      <c r="K263" s="165">
        <v>36.81</v>
      </c>
      <c r="L263" s="165">
        <v>29.34</v>
      </c>
      <c r="M263" s="165">
        <v>27.67</v>
      </c>
      <c r="N263" s="165">
        <v>0</v>
      </c>
      <c r="O263" s="165">
        <v>0</v>
      </c>
      <c r="P263" s="165">
        <v>33732</v>
      </c>
      <c r="Q263" s="165">
        <v>84</v>
      </c>
      <c r="R263" s="165">
        <v>352</v>
      </c>
      <c r="S263" s="165">
        <v>26.5</v>
      </c>
      <c r="T263" s="165">
        <v>4.0709999999999997</v>
      </c>
      <c r="U263" s="165">
        <v>-1</v>
      </c>
    </row>
    <row r="264" spans="1:21">
      <c r="A264" s="166">
        <v>43388.407696759263</v>
      </c>
      <c r="B264" s="165" t="s">
        <v>6</v>
      </c>
      <c r="C264" s="165">
        <v>136.51</v>
      </c>
      <c r="D264" s="165">
        <v>4.72</v>
      </c>
      <c r="E264" s="165">
        <v>1225.55</v>
      </c>
      <c r="F264" s="165">
        <v>8.99</v>
      </c>
      <c r="G264" s="165">
        <v>26.23</v>
      </c>
      <c r="H264" s="165">
        <v>10.9</v>
      </c>
      <c r="I264" s="165">
        <v>0</v>
      </c>
      <c r="J264" s="165">
        <v>39.75</v>
      </c>
      <c r="K264" s="165">
        <v>38.82</v>
      </c>
      <c r="L264" s="165">
        <v>36.049999999999997</v>
      </c>
      <c r="M264" s="165">
        <v>31.21</v>
      </c>
      <c r="N264" s="165">
        <v>0</v>
      </c>
      <c r="O264" s="165">
        <v>0</v>
      </c>
      <c r="P264" s="165">
        <v>33732</v>
      </c>
      <c r="Q264" s="165">
        <v>84</v>
      </c>
      <c r="R264" s="165">
        <v>438</v>
      </c>
      <c r="S264" s="165">
        <v>26.5</v>
      </c>
      <c r="T264" s="165">
        <v>4.0709999999999997</v>
      </c>
      <c r="U264" s="165">
        <v>-1</v>
      </c>
    </row>
    <row r="265" spans="1:21">
      <c r="A265" s="166">
        <v>43388.407719907409</v>
      </c>
      <c r="B265" s="165" t="s">
        <v>6</v>
      </c>
      <c r="C265" s="165">
        <v>136.83000000000001</v>
      </c>
      <c r="D265" s="165">
        <v>4.7300000000000004</v>
      </c>
      <c r="E265" s="165">
        <v>1225</v>
      </c>
      <c r="F265" s="165">
        <v>9.07</v>
      </c>
      <c r="G265" s="165">
        <v>26.92</v>
      </c>
      <c r="H265" s="165">
        <v>0</v>
      </c>
      <c r="I265" s="165">
        <v>0</v>
      </c>
      <c r="J265" s="165">
        <v>44.72</v>
      </c>
      <c r="K265" s="165">
        <v>46.43</v>
      </c>
      <c r="L265" s="165">
        <v>35.71</v>
      </c>
      <c r="M265" s="165">
        <v>34.29</v>
      </c>
      <c r="N265" s="165">
        <v>0</v>
      </c>
      <c r="O265" s="165">
        <v>0</v>
      </c>
      <c r="P265" s="165">
        <v>33753</v>
      </c>
      <c r="Q265" s="165">
        <v>84</v>
      </c>
      <c r="R265" s="165">
        <v>352</v>
      </c>
      <c r="S265" s="165">
        <v>26.5</v>
      </c>
      <c r="T265" s="165">
        <v>4.0709999999999997</v>
      </c>
      <c r="U265" s="165">
        <v>-1</v>
      </c>
    </row>
    <row r="266" spans="1:21">
      <c r="A266" s="166">
        <v>43388.407743055555</v>
      </c>
      <c r="B266" s="165" t="s">
        <v>6</v>
      </c>
      <c r="C266" s="165">
        <v>137.79</v>
      </c>
      <c r="D266" s="165">
        <v>4.7699999999999996</v>
      </c>
      <c r="E266" s="165">
        <v>1224.67</v>
      </c>
      <c r="F266" s="165">
        <v>11.72</v>
      </c>
      <c r="G266" s="165">
        <v>28.64</v>
      </c>
      <c r="H266" s="165">
        <v>9.6999999999999993</v>
      </c>
      <c r="I266" s="165">
        <v>0</v>
      </c>
      <c r="J266" s="165">
        <v>44.44</v>
      </c>
      <c r="K266" s="165">
        <v>44.65</v>
      </c>
      <c r="L266" s="165">
        <v>35.22</v>
      </c>
      <c r="M266" s="165">
        <v>38.6</v>
      </c>
      <c r="N266" s="165">
        <v>0</v>
      </c>
      <c r="O266" s="165">
        <v>0</v>
      </c>
      <c r="P266" s="165">
        <v>34096</v>
      </c>
      <c r="Q266" s="165">
        <v>84</v>
      </c>
      <c r="R266" s="165">
        <v>438</v>
      </c>
      <c r="S266" s="165">
        <v>26.5</v>
      </c>
      <c r="T266" s="165">
        <v>4.0709999999999997</v>
      </c>
      <c r="U266" s="165">
        <v>-1</v>
      </c>
    </row>
    <row r="267" spans="1:21">
      <c r="A267" s="166">
        <v>43388.407754629632</v>
      </c>
      <c r="B267" s="165" t="s">
        <v>6</v>
      </c>
      <c r="C267" s="165">
        <v>137.84</v>
      </c>
      <c r="D267" s="165">
        <v>4.7699999999999996</v>
      </c>
      <c r="E267" s="165">
        <v>1224.67</v>
      </c>
      <c r="F267" s="165">
        <v>9.0299999999999994</v>
      </c>
      <c r="G267" s="165">
        <v>25.46</v>
      </c>
      <c r="H267" s="165">
        <v>5.62</v>
      </c>
      <c r="I267" s="165">
        <v>0</v>
      </c>
      <c r="J267" s="165">
        <v>42.17</v>
      </c>
      <c r="K267" s="165">
        <v>32.479999999999997</v>
      </c>
      <c r="L267" s="165">
        <v>33.14</v>
      </c>
      <c r="M267" s="165">
        <v>38.51</v>
      </c>
      <c r="N267" s="165">
        <v>0</v>
      </c>
      <c r="O267" s="165">
        <v>0</v>
      </c>
      <c r="P267" s="165">
        <v>34096</v>
      </c>
      <c r="Q267" s="165">
        <v>84</v>
      </c>
      <c r="R267" s="165">
        <v>266</v>
      </c>
      <c r="S267" s="165">
        <v>26.5</v>
      </c>
      <c r="T267" s="165">
        <v>4.0709999999999997</v>
      </c>
      <c r="U267" s="165">
        <v>-1</v>
      </c>
    </row>
    <row r="268" spans="1:21">
      <c r="A268" s="166">
        <v>43388.407777777778</v>
      </c>
      <c r="B268" s="165" t="s">
        <v>6</v>
      </c>
      <c r="C268" s="165">
        <v>137.99</v>
      </c>
      <c r="D268" s="165">
        <v>4.7699999999999996</v>
      </c>
      <c r="E268" s="165">
        <v>1223.43</v>
      </c>
      <c r="F268" s="165">
        <v>8.44</v>
      </c>
      <c r="G268" s="165">
        <v>25.75</v>
      </c>
      <c r="H268" s="165">
        <v>20.38</v>
      </c>
      <c r="I268" s="165">
        <v>8.92</v>
      </c>
      <c r="J268" s="165">
        <v>29.22</v>
      </c>
      <c r="K268" s="165">
        <v>30.46</v>
      </c>
      <c r="L268" s="165">
        <v>29.56</v>
      </c>
      <c r="M268" s="165">
        <v>36.08</v>
      </c>
      <c r="N268" s="165">
        <v>0</v>
      </c>
      <c r="O268" s="165">
        <v>0</v>
      </c>
      <c r="P268" s="165">
        <v>34097</v>
      </c>
      <c r="Q268" s="165">
        <v>84</v>
      </c>
      <c r="R268" s="165">
        <v>438</v>
      </c>
      <c r="S268" s="165">
        <v>26.5</v>
      </c>
      <c r="T268" s="165">
        <v>4.0709999999999997</v>
      </c>
      <c r="U268" s="165">
        <v>-1</v>
      </c>
    </row>
    <row r="269" spans="1:21">
      <c r="A269" s="166">
        <v>43388.407789351855</v>
      </c>
      <c r="B269" s="165" t="s">
        <v>6</v>
      </c>
      <c r="C269" s="165">
        <v>139.32</v>
      </c>
      <c r="D269" s="165">
        <v>4.82</v>
      </c>
      <c r="E269" s="165">
        <v>1223.19</v>
      </c>
      <c r="F269" s="165">
        <v>11.6</v>
      </c>
      <c r="G269" s="165">
        <v>29.04</v>
      </c>
      <c r="H269" s="165">
        <v>5.42</v>
      </c>
      <c r="I269" s="165">
        <v>0</v>
      </c>
      <c r="J269" s="165">
        <v>46.88</v>
      </c>
      <c r="K269" s="165">
        <v>44.51</v>
      </c>
      <c r="L269" s="165">
        <v>38.51</v>
      </c>
      <c r="M269" s="165">
        <v>38.979999999999997</v>
      </c>
      <c r="N269" s="165">
        <v>0</v>
      </c>
      <c r="O269" s="165">
        <v>0</v>
      </c>
      <c r="P269" s="165">
        <v>34491</v>
      </c>
      <c r="Q269" s="165">
        <v>84</v>
      </c>
      <c r="R269" s="165">
        <v>223</v>
      </c>
      <c r="S269" s="165">
        <v>26.5</v>
      </c>
      <c r="T269" s="165">
        <v>4.0709999999999997</v>
      </c>
      <c r="U269" s="165">
        <v>-1</v>
      </c>
    </row>
    <row r="270" spans="1:21">
      <c r="A270" s="166">
        <v>43388.407812500001</v>
      </c>
      <c r="B270" s="165" t="s">
        <v>6</v>
      </c>
      <c r="C270" s="165">
        <v>139.44999999999999</v>
      </c>
      <c r="D270" s="165">
        <v>4.82</v>
      </c>
      <c r="E270" s="165">
        <v>1222.4000000000001</v>
      </c>
      <c r="F270" s="165">
        <v>9.14</v>
      </c>
      <c r="G270" s="165">
        <v>27.31</v>
      </c>
      <c r="H270" s="165">
        <v>14.1</v>
      </c>
      <c r="I270" s="165">
        <v>0</v>
      </c>
      <c r="J270" s="165">
        <v>42.31</v>
      </c>
      <c r="K270" s="165">
        <v>39.880000000000003</v>
      </c>
      <c r="L270" s="165">
        <v>28.21</v>
      </c>
      <c r="M270" s="165">
        <v>39.22</v>
      </c>
      <c r="N270" s="165">
        <v>0</v>
      </c>
      <c r="O270" s="165">
        <v>0</v>
      </c>
      <c r="P270" s="165">
        <v>34492</v>
      </c>
      <c r="Q270" s="165">
        <v>84</v>
      </c>
      <c r="R270" s="165">
        <v>438</v>
      </c>
      <c r="S270" s="165">
        <v>26.5</v>
      </c>
      <c r="T270" s="165">
        <v>4.0709999999999997</v>
      </c>
      <c r="U270" s="165">
        <v>-1</v>
      </c>
    </row>
    <row r="271" spans="1:21">
      <c r="A271" s="166">
        <v>43388.407835648148</v>
      </c>
      <c r="B271" s="165" t="s">
        <v>6</v>
      </c>
      <c r="C271" s="165">
        <v>139.54</v>
      </c>
      <c r="D271" s="165">
        <v>4.83</v>
      </c>
      <c r="E271" s="165">
        <v>1221.83</v>
      </c>
      <c r="F271" s="165">
        <v>8.99</v>
      </c>
      <c r="G271" s="165">
        <v>25.18</v>
      </c>
      <c r="H271" s="165">
        <v>6.96</v>
      </c>
      <c r="I271" s="165">
        <v>0</v>
      </c>
      <c r="J271" s="165">
        <v>44.44</v>
      </c>
      <c r="K271" s="165">
        <v>40.119999999999997</v>
      </c>
      <c r="L271" s="165">
        <v>32.1</v>
      </c>
      <c r="M271" s="165">
        <v>26.62</v>
      </c>
      <c r="N271" s="165">
        <v>0</v>
      </c>
      <c r="O271" s="165">
        <v>0</v>
      </c>
      <c r="P271" s="165">
        <v>34492</v>
      </c>
      <c r="Q271" s="165">
        <v>84</v>
      </c>
      <c r="R271" s="165">
        <v>481</v>
      </c>
      <c r="S271" s="165">
        <v>26.5</v>
      </c>
      <c r="T271" s="165">
        <v>4.0709999999999997</v>
      </c>
      <c r="U271" s="165">
        <v>-1</v>
      </c>
    </row>
    <row r="272" spans="1:21">
      <c r="A272" s="166">
        <v>43388.407847222225</v>
      </c>
      <c r="B272" s="165" t="s">
        <v>6</v>
      </c>
      <c r="C272" s="165">
        <v>141.34</v>
      </c>
      <c r="D272" s="165">
        <v>4.8899999999999997</v>
      </c>
      <c r="E272" s="165">
        <v>1220.23</v>
      </c>
      <c r="F272" s="165">
        <v>11.12</v>
      </c>
      <c r="G272" s="165">
        <v>30.33</v>
      </c>
      <c r="H272" s="165">
        <v>6.79</v>
      </c>
      <c r="I272" s="165">
        <v>0</v>
      </c>
      <c r="J272" s="165">
        <v>45.51</v>
      </c>
      <c r="K272" s="165">
        <v>48.48</v>
      </c>
      <c r="L272" s="165">
        <v>36.14</v>
      </c>
      <c r="M272" s="165">
        <v>43.98</v>
      </c>
      <c r="N272" s="165">
        <v>0</v>
      </c>
      <c r="O272" s="165">
        <v>0</v>
      </c>
      <c r="P272" s="165">
        <v>34853</v>
      </c>
      <c r="Q272" s="165">
        <v>84</v>
      </c>
      <c r="R272" s="165">
        <v>438</v>
      </c>
      <c r="S272" s="165">
        <v>26.5</v>
      </c>
      <c r="T272" s="165">
        <v>4.0709999999999997</v>
      </c>
      <c r="U272" s="165">
        <v>-1</v>
      </c>
    </row>
    <row r="273" spans="1:21">
      <c r="A273" s="166">
        <v>43388.407870370371</v>
      </c>
      <c r="B273" s="165" t="s">
        <v>6</v>
      </c>
      <c r="C273" s="165">
        <v>141.47</v>
      </c>
      <c r="D273" s="165">
        <v>4.8899999999999997</v>
      </c>
      <c r="E273" s="165">
        <v>1220.1099999999999</v>
      </c>
      <c r="F273" s="165">
        <v>8.4499999999999993</v>
      </c>
      <c r="G273" s="165">
        <v>25.34</v>
      </c>
      <c r="H273" s="165">
        <v>19.5</v>
      </c>
      <c r="I273" s="165">
        <v>10.76</v>
      </c>
      <c r="J273" s="165">
        <v>34.67</v>
      </c>
      <c r="K273" s="165">
        <v>31.88</v>
      </c>
      <c r="L273" s="165">
        <v>26.75</v>
      </c>
      <c r="M273" s="165">
        <v>28.83</v>
      </c>
      <c r="N273" s="165">
        <v>0</v>
      </c>
      <c r="O273" s="165">
        <v>0</v>
      </c>
      <c r="P273" s="165">
        <v>34853</v>
      </c>
      <c r="Q273" s="165">
        <v>84</v>
      </c>
      <c r="R273" s="165">
        <v>309</v>
      </c>
      <c r="S273" s="165">
        <v>26.5</v>
      </c>
      <c r="T273" s="165">
        <v>4.0709999999999997</v>
      </c>
      <c r="U273" s="165">
        <v>-1</v>
      </c>
    </row>
    <row r="274" spans="1:21">
      <c r="A274" s="166">
        <v>43388.407881944448</v>
      </c>
      <c r="B274" s="165" t="s">
        <v>6</v>
      </c>
      <c r="C274" s="165">
        <v>141.6</v>
      </c>
      <c r="D274" s="165">
        <v>4.9000000000000004</v>
      </c>
      <c r="E274" s="165">
        <v>1219.53</v>
      </c>
      <c r="F274" s="165">
        <v>8.9600000000000009</v>
      </c>
      <c r="G274" s="165">
        <v>26.89</v>
      </c>
      <c r="H274" s="165">
        <v>3.05</v>
      </c>
      <c r="I274" s="165">
        <v>0</v>
      </c>
      <c r="J274" s="165">
        <v>38.61</v>
      </c>
      <c r="K274" s="165">
        <v>47.34</v>
      </c>
      <c r="L274" s="165">
        <v>34.78</v>
      </c>
      <c r="M274" s="165">
        <v>36.72</v>
      </c>
      <c r="N274" s="165">
        <v>0</v>
      </c>
      <c r="O274" s="165">
        <v>0</v>
      </c>
      <c r="P274" s="165">
        <v>34853</v>
      </c>
      <c r="Q274" s="165">
        <v>84</v>
      </c>
      <c r="R274" s="165">
        <v>352</v>
      </c>
      <c r="S274" s="165">
        <v>26.5</v>
      </c>
      <c r="T274" s="165">
        <v>4.0709999999999997</v>
      </c>
      <c r="U274" s="165">
        <v>-1</v>
      </c>
    </row>
    <row r="275" spans="1:21">
      <c r="A275" s="166">
        <v>43388.407905092594</v>
      </c>
      <c r="B275" s="165" t="s">
        <v>6</v>
      </c>
      <c r="C275" s="165">
        <v>141.59</v>
      </c>
      <c r="D275" s="165">
        <v>4.9000000000000004</v>
      </c>
      <c r="E275" s="165">
        <v>1219.1099999999999</v>
      </c>
      <c r="F275" s="165">
        <v>12.1</v>
      </c>
      <c r="G275" s="165">
        <v>29.6</v>
      </c>
      <c r="H275" s="165">
        <v>0</v>
      </c>
      <c r="I275" s="165">
        <v>0</v>
      </c>
      <c r="J275" s="165">
        <v>47.06</v>
      </c>
      <c r="K275" s="165">
        <v>44.17</v>
      </c>
      <c r="L275" s="165">
        <v>47.37</v>
      </c>
      <c r="M275" s="165">
        <v>38.18</v>
      </c>
      <c r="N275" s="165">
        <v>0</v>
      </c>
      <c r="O275" s="165">
        <v>0</v>
      </c>
      <c r="P275" s="165">
        <v>35230</v>
      </c>
      <c r="Q275" s="165">
        <v>84</v>
      </c>
      <c r="R275" s="165">
        <v>309</v>
      </c>
      <c r="S275" s="165">
        <v>26.5</v>
      </c>
      <c r="T275" s="165">
        <v>4.0709999999999997</v>
      </c>
      <c r="U275" s="165">
        <v>-1</v>
      </c>
    </row>
    <row r="276" spans="1:21">
      <c r="A276" s="166">
        <v>43388.40792824074</v>
      </c>
      <c r="B276" s="165" t="s">
        <v>6</v>
      </c>
      <c r="C276" s="165">
        <v>141.63999999999999</v>
      </c>
      <c r="D276" s="165">
        <v>4.9000000000000004</v>
      </c>
      <c r="E276" s="165">
        <v>1218.74</v>
      </c>
      <c r="F276" s="165">
        <v>9.39</v>
      </c>
      <c r="G276" s="165">
        <v>27.45</v>
      </c>
      <c r="H276" s="165">
        <v>5.56</v>
      </c>
      <c r="I276" s="165">
        <v>0</v>
      </c>
      <c r="J276" s="165">
        <v>44.85</v>
      </c>
      <c r="K276" s="165">
        <v>40.25</v>
      </c>
      <c r="L276" s="165">
        <v>30.59</v>
      </c>
      <c r="M276" s="165">
        <v>43.21</v>
      </c>
      <c r="N276" s="165">
        <v>0</v>
      </c>
      <c r="O276" s="165">
        <v>0</v>
      </c>
      <c r="P276" s="165">
        <v>35232</v>
      </c>
      <c r="Q276" s="165">
        <v>84</v>
      </c>
      <c r="R276" s="165">
        <v>352</v>
      </c>
      <c r="S276" s="165">
        <v>26.5</v>
      </c>
      <c r="T276" s="165">
        <v>4.0709999999999997</v>
      </c>
      <c r="U276" s="165">
        <v>-1</v>
      </c>
    </row>
    <row r="277" spans="1:21">
      <c r="A277" s="166">
        <v>43388.407939814817</v>
      </c>
      <c r="B277" s="165" t="s">
        <v>6</v>
      </c>
      <c r="C277" s="165">
        <v>141.66999999999999</v>
      </c>
      <c r="D277" s="165">
        <v>4.9000000000000004</v>
      </c>
      <c r="E277" s="165">
        <v>1218.74</v>
      </c>
      <c r="F277" s="165">
        <v>8.9</v>
      </c>
      <c r="G277" s="165">
        <v>24.47</v>
      </c>
      <c r="H277" s="165">
        <v>19.05</v>
      </c>
      <c r="I277" s="165">
        <v>0</v>
      </c>
      <c r="J277" s="165">
        <v>35.57</v>
      </c>
      <c r="K277" s="165">
        <v>37.58</v>
      </c>
      <c r="L277" s="165">
        <v>28</v>
      </c>
      <c r="M277" s="165">
        <v>26.62</v>
      </c>
      <c r="N277" s="165">
        <v>0</v>
      </c>
      <c r="O277" s="165">
        <v>0</v>
      </c>
      <c r="P277" s="165">
        <v>35232</v>
      </c>
      <c r="Q277" s="165">
        <v>84</v>
      </c>
      <c r="R277" s="165" t="s">
        <v>6</v>
      </c>
      <c r="S277" s="165">
        <v>26.5</v>
      </c>
      <c r="T277" s="165">
        <v>4.0709999999999997</v>
      </c>
      <c r="U277" s="165">
        <v>-1</v>
      </c>
    </row>
    <row r="278" spans="1:21">
      <c r="A278" s="166">
        <v>43388.407962962963</v>
      </c>
      <c r="B278" s="165" t="s">
        <v>6</v>
      </c>
      <c r="C278" s="165">
        <v>138.78</v>
      </c>
      <c r="D278" s="165">
        <v>4.8</v>
      </c>
      <c r="E278" s="165">
        <v>1220.3499999999999</v>
      </c>
      <c r="F278" s="165">
        <v>10.86</v>
      </c>
      <c r="G278" s="165">
        <v>28.01</v>
      </c>
      <c r="H278" s="165">
        <v>15.58</v>
      </c>
      <c r="I278" s="165">
        <v>15.58</v>
      </c>
      <c r="J278" s="165">
        <v>42.77</v>
      </c>
      <c r="K278" s="165">
        <v>30.82</v>
      </c>
      <c r="L278" s="165">
        <v>33.76</v>
      </c>
      <c r="M278" s="165">
        <v>29.14</v>
      </c>
      <c r="N278" s="165">
        <v>0</v>
      </c>
      <c r="O278" s="165">
        <v>0</v>
      </c>
      <c r="P278" s="165">
        <v>35622</v>
      </c>
      <c r="Q278" s="165">
        <v>84</v>
      </c>
      <c r="R278" s="165">
        <v>481</v>
      </c>
      <c r="S278" s="165">
        <v>26.5</v>
      </c>
      <c r="T278" s="165">
        <v>4.0709999999999997</v>
      </c>
      <c r="U278" s="165">
        <v>-1</v>
      </c>
    </row>
    <row r="279" spans="1:21">
      <c r="A279" s="166">
        <v>43388.40797453704</v>
      </c>
      <c r="B279" s="165" t="s">
        <v>6</v>
      </c>
      <c r="C279" s="165">
        <v>138.83000000000001</v>
      </c>
      <c r="D279" s="165">
        <v>4.8</v>
      </c>
      <c r="E279" s="165">
        <v>1220.3499999999999</v>
      </c>
      <c r="F279" s="165">
        <v>9.25</v>
      </c>
      <c r="G279" s="165">
        <v>25.18</v>
      </c>
      <c r="H279" s="165">
        <v>4.9400000000000004</v>
      </c>
      <c r="I279" s="165">
        <v>2.4500000000000002</v>
      </c>
      <c r="J279" s="165">
        <v>46.2</v>
      </c>
      <c r="K279" s="165">
        <v>37.58</v>
      </c>
      <c r="L279" s="165">
        <v>34.57</v>
      </c>
      <c r="M279" s="165">
        <v>24.68</v>
      </c>
      <c r="N279" s="165">
        <v>0</v>
      </c>
      <c r="O279" s="165">
        <v>0</v>
      </c>
      <c r="P279" s="165">
        <v>35623</v>
      </c>
      <c r="Q279" s="165">
        <v>84</v>
      </c>
      <c r="R279" s="165">
        <v>266</v>
      </c>
      <c r="S279" s="165">
        <v>26.5</v>
      </c>
      <c r="T279" s="165">
        <v>4.0709999999999997</v>
      </c>
      <c r="U279" s="165">
        <v>-1</v>
      </c>
    </row>
    <row r="280" spans="1:21">
      <c r="A280" s="166">
        <v>43388.407997685186</v>
      </c>
      <c r="B280" s="165" t="s">
        <v>6</v>
      </c>
      <c r="C280" s="165">
        <v>138.88</v>
      </c>
      <c r="D280" s="165">
        <v>4.8</v>
      </c>
      <c r="E280" s="165">
        <v>1220.3499999999999</v>
      </c>
      <c r="F280" s="165">
        <v>8.9</v>
      </c>
      <c r="G280" s="165">
        <v>27.02</v>
      </c>
      <c r="H280" s="165">
        <v>8.92</v>
      </c>
      <c r="I280" s="165">
        <v>0</v>
      </c>
      <c r="J280" s="165">
        <v>41.67</v>
      </c>
      <c r="K280" s="165">
        <v>36.909999999999997</v>
      </c>
      <c r="L280" s="165">
        <v>40.700000000000003</v>
      </c>
      <c r="M280" s="165">
        <v>33.130000000000003</v>
      </c>
      <c r="N280" s="165">
        <v>0</v>
      </c>
      <c r="O280" s="165">
        <v>0</v>
      </c>
      <c r="P280" s="165">
        <v>35623</v>
      </c>
      <c r="Q280" s="165">
        <v>84</v>
      </c>
      <c r="R280" s="165">
        <v>266</v>
      </c>
      <c r="S280" s="165">
        <v>26.5</v>
      </c>
      <c r="T280" s="165">
        <v>4.0709999999999997</v>
      </c>
      <c r="U280" s="165">
        <v>-1</v>
      </c>
    </row>
    <row r="281" spans="1:21">
      <c r="A281" s="166">
        <v>43388.408009259256</v>
      </c>
      <c r="B281" s="165" t="s">
        <v>6</v>
      </c>
      <c r="C281" s="165">
        <v>140.13</v>
      </c>
      <c r="D281" s="165">
        <v>4.8499999999999996</v>
      </c>
      <c r="E281" s="165">
        <v>1219.54</v>
      </c>
      <c r="F281" s="165">
        <v>11.57</v>
      </c>
      <c r="G281" s="165">
        <v>29.41</v>
      </c>
      <c r="H281" s="165">
        <v>10.9</v>
      </c>
      <c r="I281" s="165">
        <v>0</v>
      </c>
      <c r="J281" s="165">
        <v>46.43</v>
      </c>
      <c r="K281" s="165">
        <v>45.51</v>
      </c>
      <c r="L281" s="165">
        <v>36.53</v>
      </c>
      <c r="M281" s="165">
        <v>35.71</v>
      </c>
      <c r="N281" s="165">
        <v>0</v>
      </c>
      <c r="O281" s="165">
        <v>0</v>
      </c>
      <c r="P281" s="165">
        <v>35960</v>
      </c>
      <c r="Q281" s="165">
        <v>84</v>
      </c>
      <c r="R281" s="165">
        <v>395</v>
      </c>
      <c r="S281" s="165">
        <v>26.5</v>
      </c>
      <c r="T281" s="165">
        <v>4.0709999999999997</v>
      </c>
      <c r="U281" s="165">
        <v>-1</v>
      </c>
    </row>
    <row r="282" spans="1:21">
      <c r="A282" s="166">
        <v>43388.408032407409</v>
      </c>
      <c r="B282" s="165" t="s">
        <v>6</v>
      </c>
      <c r="C282" s="165">
        <v>140.19</v>
      </c>
      <c r="D282" s="165">
        <v>4.8499999999999996</v>
      </c>
      <c r="E282" s="165">
        <v>1219.3699999999999</v>
      </c>
      <c r="F282" s="165">
        <v>9.06</v>
      </c>
      <c r="G282" s="165">
        <v>25.87</v>
      </c>
      <c r="H282" s="165">
        <v>11.61</v>
      </c>
      <c r="I282" s="165">
        <v>6.49</v>
      </c>
      <c r="J282" s="165">
        <v>40.26</v>
      </c>
      <c r="K282" s="165">
        <v>35.14</v>
      </c>
      <c r="L282" s="165">
        <v>35.67</v>
      </c>
      <c r="M282" s="165">
        <v>26.35</v>
      </c>
      <c r="N282" s="165">
        <v>0</v>
      </c>
      <c r="O282" s="165">
        <v>0</v>
      </c>
      <c r="P282" s="165">
        <v>35960</v>
      </c>
      <c r="Q282" s="165">
        <v>84</v>
      </c>
      <c r="R282" s="165" t="s">
        <v>6</v>
      </c>
      <c r="S282" s="165">
        <v>26.5</v>
      </c>
      <c r="T282" s="165">
        <v>4.0709999999999997</v>
      </c>
      <c r="U282" s="165">
        <v>-1</v>
      </c>
    </row>
    <row r="283" spans="1:21">
      <c r="A283" s="166">
        <v>43388.408055555556</v>
      </c>
      <c r="B283" s="165" t="s">
        <v>6</v>
      </c>
      <c r="C283" s="165">
        <v>140.26</v>
      </c>
      <c r="D283" s="165">
        <v>4.8499999999999996</v>
      </c>
      <c r="E283" s="165">
        <v>1219.29</v>
      </c>
      <c r="F283" s="165">
        <v>8.64</v>
      </c>
      <c r="G283" s="165">
        <v>23.97</v>
      </c>
      <c r="H283" s="165">
        <v>13.82</v>
      </c>
      <c r="I283" s="165">
        <v>8.44</v>
      </c>
      <c r="J283" s="165">
        <v>36.94</v>
      </c>
      <c r="K283" s="165">
        <v>34.44</v>
      </c>
      <c r="L283" s="165">
        <v>21.94</v>
      </c>
      <c r="M283" s="165">
        <v>28.03</v>
      </c>
      <c r="N283" s="165">
        <v>0</v>
      </c>
      <c r="O283" s="165">
        <v>0</v>
      </c>
      <c r="P283" s="165">
        <v>35960</v>
      </c>
      <c r="Q283" s="165">
        <v>84</v>
      </c>
      <c r="R283" s="165" t="s">
        <v>6</v>
      </c>
      <c r="S283" s="165">
        <v>26.5</v>
      </c>
      <c r="T283" s="165">
        <v>4.0709999999999997</v>
      </c>
      <c r="U283" s="165">
        <v>-1</v>
      </c>
    </row>
    <row r="284" spans="1:21">
      <c r="A284" s="166">
        <v>43388.408067129632</v>
      </c>
      <c r="B284" s="165" t="s">
        <v>6</v>
      </c>
      <c r="C284" s="165">
        <v>141.61000000000001</v>
      </c>
      <c r="D284" s="165">
        <v>4.9000000000000004</v>
      </c>
      <c r="E284" s="165">
        <v>1216.52</v>
      </c>
      <c r="F284" s="165">
        <v>11.32</v>
      </c>
      <c r="G284" s="165">
        <v>31.65</v>
      </c>
      <c r="H284" s="165">
        <v>4.29</v>
      </c>
      <c r="I284" s="165">
        <v>1.83</v>
      </c>
      <c r="J284" s="165">
        <v>50</v>
      </c>
      <c r="K284" s="165">
        <v>52.17</v>
      </c>
      <c r="L284" s="165">
        <v>39.020000000000003</v>
      </c>
      <c r="M284" s="165">
        <v>42.01</v>
      </c>
      <c r="N284" s="165">
        <v>0</v>
      </c>
      <c r="O284" s="165">
        <v>0</v>
      </c>
      <c r="P284" s="165">
        <v>36318</v>
      </c>
      <c r="Q284" s="165">
        <v>84</v>
      </c>
      <c r="R284" s="165">
        <v>309</v>
      </c>
      <c r="S284" s="165">
        <v>26.5</v>
      </c>
      <c r="T284" s="165">
        <v>4.0709999999999997</v>
      </c>
      <c r="U284" s="165">
        <v>-1</v>
      </c>
    </row>
    <row r="285" spans="1:21">
      <c r="A285" s="166">
        <v>43388.408090277779</v>
      </c>
      <c r="B285" s="165" t="s">
        <v>6</v>
      </c>
      <c r="C285" s="165">
        <v>141.66999999999999</v>
      </c>
      <c r="D285" s="165">
        <v>4.9000000000000004</v>
      </c>
      <c r="E285" s="165">
        <v>1216.1500000000001</v>
      </c>
      <c r="F285" s="165">
        <v>9.2100000000000009</v>
      </c>
      <c r="G285" s="165">
        <v>25.49</v>
      </c>
      <c r="H285" s="165">
        <v>4.38</v>
      </c>
      <c r="I285" s="165">
        <v>0</v>
      </c>
      <c r="J285" s="165">
        <v>40.85</v>
      </c>
      <c r="K285" s="165">
        <v>41.67</v>
      </c>
      <c r="L285" s="165">
        <v>37.04</v>
      </c>
      <c r="M285" s="165">
        <v>27.95</v>
      </c>
      <c r="N285" s="165">
        <v>0</v>
      </c>
      <c r="O285" s="165">
        <v>0</v>
      </c>
      <c r="P285" s="165">
        <v>36319</v>
      </c>
      <c r="Q285" s="165">
        <v>84</v>
      </c>
      <c r="R285" s="165">
        <v>395</v>
      </c>
      <c r="S285" s="165">
        <v>26.5</v>
      </c>
      <c r="T285" s="165">
        <v>4.0709999999999997</v>
      </c>
      <c r="U285" s="165">
        <v>-1</v>
      </c>
    </row>
    <row r="286" spans="1:21">
      <c r="A286" s="166">
        <v>43388.408101851855</v>
      </c>
      <c r="B286" s="165" t="s">
        <v>6</v>
      </c>
      <c r="C286" s="165">
        <v>141.72999999999999</v>
      </c>
      <c r="D286" s="165">
        <v>4.9000000000000004</v>
      </c>
      <c r="E286" s="165">
        <v>1215.82</v>
      </c>
      <c r="F286" s="165">
        <v>8.9</v>
      </c>
      <c r="G286" s="165">
        <v>26.6</v>
      </c>
      <c r="H286" s="165">
        <v>10.97</v>
      </c>
      <c r="I286" s="165">
        <v>0</v>
      </c>
      <c r="J286" s="165">
        <v>37.799999999999997</v>
      </c>
      <c r="K286" s="165">
        <v>39.47</v>
      </c>
      <c r="L286" s="165">
        <v>36.65</v>
      </c>
      <c r="M286" s="165">
        <v>33.94</v>
      </c>
      <c r="N286" s="165">
        <v>0</v>
      </c>
      <c r="O286" s="165">
        <v>0</v>
      </c>
      <c r="P286" s="165">
        <v>36319</v>
      </c>
      <c r="Q286" s="165">
        <v>84</v>
      </c>
      <c r="R286" s="165">
        <v>223</v>
      </c>
      <c r="S286" s="165">
        <v>26.5</v>
      </c>
      <c r="T286" s="165">
        <v>4.0709999999999997</v>
      </c>
      <c r="U286" s="165">
        <v>-1</v>
      </c>
    </row>
    <row r="287" spans="1:21">
      <c r="A287" s="166">
        <v>43388.408125000002</v>
      </c>
      <c r="B287" s="165" t="s">
        <v>6</v>
      </c>
      <c r="C287" s="165">
        <v>141.88999999999999</v>
      </c>
      <c r="D287" s="165">
        <v>4.91</v>
      </c>
      <c r="E287" s="165">
        <v>1214.68</v>
      </c>
      <c r="F287" s="165">
        <v>9.3800000000000008</v>
      </c>
      <c r="G287" s="165">
        <v>24.77</v>
      </c>
      <c r="H287" s="165">
        <v>0</v>
      </c>
      <c r="I287" s="165">
        <v>0</v>
      </c>
      <c r="J287" s="165">
        <v>43.21</v>
      </c>
      <c r="K287" s="165">
        <v>38.89</v>
      </c>
      <c r="L287" s="165">
        <v>37.42</v>
      </c>
      <c r="M287" s="165">
        <v>30.06</v>
      </c>
      <c r="N287" s="165">
        <v>0</v>
      </c>
      <c r="O287" s="165">
        <v>0</v>
      </c>
      <c r="P287" s="165">
        <v>36320</v>
      </c>
      <c r="Q287" s="165">
        <v>84</v>
      </c>
      <c r="R287" s="165">
        <v>438</v>
      </c>
      <c r="S287" s="165">
        <v>26.5</v>
      </c>
      <c r="T287" s="165">
        <v>4.0709999999999997</v>
      </c>
      <c r="U287" s="165">
        <v>-1</v>
      </c>
    </row>
    <row r="288" spans="1:21">
      <c r="A288" s="166">
        <v>43388.408136574071</v>
      </c>
      <c r="B288" s="165" t="s">
        <v>6</v>
      </c>
      <c r="C288" s="165">
        <v>138.87</v>
      </c>
      <c r="D288" s="165">
        <v>4.8</v>
      </c>
      <c r="E288" s="165">
        <v>1218.3900000000001</v>
      </c>
      <c r="F288" s="165">
        <v>11.04</v>
      </c>
      <c r="G288" s="165">
        <v>29.47</v>
      </c>
      <c r="H288" s="165">
        <v>19.329999999999998</v>
      </c>
      <c r="I288" s="165">
        <v>14.19</v>
      </c>
      <c r="J288" s="165">
        <v>38.31</v>
      </c>
      <c r="K288" s="165">
        <v>39.869999999999997</v>
      </c>
      <c r="L288" s="165">
        <v>36</v>
      </c>
      <c r="M288" s="165">
        <v>28.48</v>
      </c>
      <c r="N288" s="165">
        <v>0</v>
      </c>
      <c r="O288" s="165">
        <v>0</v>
      </c>
      <c r="P288" s="165">
        <v>36751</v>
      </c>
      <c r="Q288" s="165">
        <v>84</v>
      </c>
      <c r="R288" s="165">
        <v>481</v>
      </c>
      <c r="S288" s="165">
        <v>26.5</v>
      </c>
      <c r="T288" s="165">
        <v>4.0709999999999997</v>
      </c>
      <c r="U288" s="165">
        <v>-1</v>
      </c>
    </row>
    <row r="289" spans="1:21">
      <c r="A289" s="166">
        <v>43388.408159722225</v>
      </c>
      <c r="B289" s="165" t="s">
        <v>6</v>
      </c>
      <c r="C289" s="165">
        <v>139</v>
      </c>
      <c r="D289" s="165">
        <v>4.8099999999999996</v>
      </c>
      <c r="E289" s="165">
        <v>1217.82</v>
      </c>
      <c r="F289" s="165">
        <v>8.93</v>
      </c>
      <c r="G289" s="165">
        <v>25.98</v>
      </c>
      <c r="H289" s="165">
        <v>5.59</v>
      </c>
      <c r="I289" s="165">
        <v>2.4700000000000002</v>
      </c>
      <c r="J289" s="165">
        <v>33.54</v>
      </c>
      <c r="K289" s="165">
        <v>45.06</v>
      </c>
      <c r="L289" s="165">
        <v>33.54</v>
      </c>
      <c r="M289" s="165">
        <v>35.33</v>
      </c>
      <c r="N289" s="165">
        <v>0</v>
      </c>
      <c r="O289" s="165">
        <v>0</v>
      </c>
      <c r="P289" s="165">
        <v>36752</v>
      </c>
      <c r="Q289" s="165">
        <v>84</v>
      </c>
      <c r="R289" s="165">
        <v>223</v>
      </c>
      <c r="S289" s="165">
        <v>26.5</v>
      </c>
      <c r="T289" s="165">
        <v>4.0709999999999997</v>
      </c>
      <c r="U289" s="165">
        <v>-1</v>
      </c>
    </row>
    <row r="290" spans="1:21">
      <c r="A290" s="166">
        <v>43388.408182870371</v>
      </c>
      <c r="B290" s="165" t="s">
        <v>6</v>
      </c>
      <c r="C290" s="165">
        <v>138.22</v>
      </c>
      <c r="D290" s="165">
        <v>4.78</v>
      </c>
      <c r="E290" s="165">
        <v>1217.69</v>
      </c>
      <c r="F290" s="165">
        <v>9.8699999999999992</v>
      </c>
      <c r="G290" s="165">
        <v>27.93</v>
      </c>
      <c r="H290" s="165">
        <v>6.29</v>
      </c>
      <c r="I290" s="165">
        <v>0</v>
      </c>
      <c r="J290" s="165">
        <v>42.86</v>
      </c>
      <c r="K290" s="165">
        <v>44.23</v>
      </c>
      <c r="L290" s="165">
        <v>40.49</v>
      </c>
      <c r="M290" s="165">
        <v>33.54</v>
      </c>
      <c r="N290" s="165">
        <v>0</v>
      </c>
      <c r="O290" s="165">
        <v>0</v>
      </c>
      <c r="P290" s="165">
        <v>36752</v>
      </c>
      <c r="Q290" s="165">
        <v>84</v>
      </c>
      <c r="R290" s="165">
        <v>223</v>
      </c>
      <c r="S290" s="165">
        <v>26.5</v>
      </c>
      <c r="T290" s="165">
        <v>4.0709999999999997</v>
      </c>
      <c r="U290" s="165">
        <v>-1</v>
      </c>
    </row>
    <row r="291" spans="1:21">
      <c r="A291" s="166">
        <v>43388.408194444448</v>
      </c>
      <c r="B291" s="165" t="s">
        <v>6</v>
      </c>
      <c r="C291" s="165">
        <v>138.36000000000001</v>
      </c>
      <c r="D291" s="165">
        <v>4.79</v>
      </c>
      <c r="E291" s="165">
        <v>1217.49</v>
      </c>
      <c r="F291" s="165">
        <v>11.59</v>
      </c>
      <c r="G291" s="165">
        <v>28.98</v>
      </c>
      <c r="H291" s="165">
        <v>14.01</v>
      </c>
      <c r="I291" s="165">
        <v>0</v>
      </c>
      <c r="J291" s="165">
        <v>41.94</v>
      </c>
      <c r="K291" s="165">
        <v>39.1</v>
      </c>
      <c r="L291" s="165">
        <v>35.799999999999997</v>
      </c>
      <c r="M291" s="165">
        <v>42.86</v>
      </c>
      <c r="N291" s="165">
        <v>0</v>
      </c>
      <c r="O291" s="165">
        <v>0</v>
      </c>
      <c r="P291" s="165">
        <v>37047</v>
      </c>
      <c r="Q291" s="165">
        <v>84</v>
      </c>
      <c r="R291" s="165">
        <v>352</v>
      </c>
      <c r="S291" s="165">
        <v>26.5</v>
      </c>
      <c r="T291" s="165">
        <v>4.0709999999999997</v>
      </c>
      <c r="U291" s="165">
        <v>-1</v>
      </c>
    </row>
    <row r="292" spans="1:21">
      <c r="A292" s="166">
        <v>43388.408217592594</v>
      </c>
      <c r="B292" s="165" t="s">
        <v>6</v>
      </c>
      <c r="C292" s="165">
        <v>138.49</v>
      </c>
      <c r="D292" s="165">
        <v>4.79</v>
      </c>
      <c r="E292" s="165">
        <v>1217.45</v>
      </c>
      <c r="F292" s="165">
        <v>10.92</v>
      </c>
      <c r="G292" s="165">
        <v>29.69</v>
      </c>
      <c r="H292" s="165">
        <v>13.73</v>
      </c>
      <c r="I292" s="165">
        <v>1.31</v>
      </c>
      <c r="J292" s="165">
        <v>44.72</v>
      </c>
      <c r="K292" s="165">
        <v>42.86</v>
      </c>
      <c r="L292" s="165">
        <v>38.409999999999997</v>
      </c>
      <c r="M292" s="165">
        <v>35.1</v>
      </c>
      <c r="N292" s="165">
        <v>0</v>
      </c>
      <c r="O292" s="165">
        <v>0</v>
      </c>
      <c r="P292" s="165">
        <v>37406</v>
      </c>
      <c r="Q292" s="165">
        <v>84</v>
      </c>
      <c r="R292" s="165">
        <v>395</v>
      </c>
      <c r="S292" s="165">
        <v>26.5</v>
      </c>
      <c r="T292" s="165">
        <v>4.0709999999999997</v>
      </c>
      <c r="U292" s="165">
        <v>-1</v>
      </c>
    </row>
    <row r="293" spans="1:21">
      <c r="A293" s="166">
        <v>43388.408229166664</v>
      </c>
      <c r="B293" s="165" t="s">
        <v>6</v>
      </c>
      <c r="C293" s="165">
        <v>138.51</v>
      </c>
      <c r="D293" s="165">
        <v>4.79</v>
      </c>
      <c r="E293" s="165">
        <v>1219.8699999999999</v>
      </c>
      <c r="F293" s="165">
        <v>8.89</v>
      </c>
      <c r="G293" s="165">
        <v>23.88</v>
      </c>
      <c r="H293" s="165">
        <v>8.33</v>
      </c>
      <c r="I293" s="165">
        <v>7.05</v>
      </c>
      <c r="J293" s="165">
        <v>40</v>
      </c>
      <c r="K293" s="165">
        <v>37.33</v>
      </c>
      <c r="L293" s="165">
        <v>34.18</v>
      </c>
      <c r="M293" s="165">
        <v>15.44</v>
      </c>
      <c r="N293" s="165">
        <v>0</v>
      </c>
      <c r="O293" s="165">
        <v>0</v>
      </c>
      <c r="P293" s="165">
        <v>37406</v>
      </c>
      <c r="Q293" s="165">
        <v>84</v>
      </c>
      <c r="R293" s="165" t="s">
        <v>6</v>
      </c>
      <c r="S293" s="165">
        <v>26.5</v>
      </c>
      <c r="T293" s="165">
        <v>4.0709999999999997</v>
      </c>
      <c r="U293" s="165">
        <v>-1</v>
      </c>
    </row>
    <row r="294" spans="1:21">
      <c r="A294" s="166">
        <v>43388.408252314817</v>
      </c>
      <c r="B294" s="165" t="s">
        <v>6</v>
      </c>
      <c r="C294" s="165">
        <v>135.38</v>
      </c>
      <c r="D294" s="165">
        <v>4.68</v>
      </c>
      <c r="E294" s="165">
        <v>1219.3599999999999</v>
      </c>
      <c r="F294" s="165">
        <v>8.94</v>
      </c>
      <c r="G294" s="165">
        <v>26.51</v>
      </c>
      <c r="H294" s="165">
        <v>7.84</v>
      </c>
      <c r="I294" s="165">
        <v>9.2100000000000009</v>
      </c>
      <c r="J294" s="165">
        <v>43.59</v>
      </c>
      <c r="K294" s="165">
        <v>36.42</v>
      </c>
      <c r="L294" s="165">
        <v>34.78</v>
      </c>
      <c r="M294" s="165">
        <v>26.45</v>
      </c>
      <c r="N294" s="165">
        <v>0</v>
      </c>
      <c r="O294" s="165">
        <v>0</v>
      </c>
      <c r="P294" s="165">
        <v>37407</v>
      </c>
      <c r="Q294" s="165">
        <v>84</v>
      </c>
      <c r="R294" s="165">
        <v>438</v>
      </c>
      <c r="S294" s="165">
        <v>26.5</v>
      </c>
      <c r="T294" s="165">
        <v>4.0709999999999997</v>
      </c>
      <c r="U294" s="165">
        <v>-1</v>
      </c>
    </row>
    <row r="295" spans="1:21">
      <c r="A295" s="166">
        <v>43388.408275462964</v>
      </c>
      <c r="B295" s="165" t="s">
        <v>6</v>
      </c>
      <c r="C295" s="165">
        <v>136.30000000000001</v>
      </c>
      <c r="D295" s="165">
        <v>4.72</v>
      </c>
      <c r="E295" s="165">
        <v>1218.25</v>
      </c>
      <c r="F295" s="165">
        <v>11.19</v>
      </c>
      <c r="G295" s="165">
        <v>28.08</v>
      </c>
      <c r="H295" s="165">
        <v>4.91</v>
      </c>
      <c r="I295" s="165">
        <v>0</v>
      </c>
      <c r="J295" s="165">
        <v>43.56</v>
      </c>
      <c r="K295" s="165">
        <v>46.84</v>
      </c>
      <c r="L295" s="165">
        <v>40.35</v>
      </c>
      <c r="M295" s="165">
        <v>32.93</v>
      </c>
      <c r="N295" s="165">
        <v>0</v>
      </c>
      <c r="O295" s="165">
        <v>0</v>
      </c>
      <c r="P295" s="165">
        <v>37792</v>
      </c>
      <c r="Q295" s="165">
        <v>84</v>
      </c>
      <c r="R295" s="165">
        <v>266</v>
      </c>
      <c r="S295" s="165">
        <v>26.5</v>
      </c>
      <c r="T295" s="165">
        <v>4.0709999999999997</v>
      </c>
      <c r="U295" s="165">
        <v>-1</v>
      </c>
    </row>
    <row r="296" spans="1:21">
      <c r="A296" s="166">
        <v>43388.40828703704</v>
      </c>
      <c r="B296" s="165" t="s">
        <v>6</v>
      </c>
      <c r="C296" s="165">
        <v>136.34</v>
      </c>
      <c r="D296" s="165">
        <v>4.72</v>
      </c>
      <c r="E296" s="165">
        <v>1218.25</v>
      </c>
      <c r="F296" s="165">
        <v>8.84</v>
      </c>
      <c r="G296" s="165">
        <v>27.54</v>
      </c>
      <c r="H296" s="165">
        <v>10.76</v>
      </c>
      <c r="I296" s="165">
        <v>1.9</v>
      </c>
      <c r="J296" s="165">
        <v>43.68</v>
      </c>
      <c r="K296" s="165">
        <v>43.45</v>
      </c>
      <c r="L296" s="165">
        <v>29.41</v>
      </c>
      <c r="M296" s="165">
        <v>33.33</v>
      </c>
      <c r="N296" s="165">
        <v>0</v>
      </c>
      <c r="O296" s="165">
        <v>0</v>
      </c>
      <c r="P296" s="165">
        <v>37792</v>
      </c>
      <c r="Q296" s="165">
        <v>84</v>
      </c>
      <c r="R296" s="165">
        <v>309</v>
      </c>
      <c r="S296" s="165">
        <v>26.7</v>
      </c>
      <c r="T296" s="165">
        <v>4.0679999999999996</v>
      </c>
      <c r="U296" s="165">
        <v>-1</v>
      </c>
    </row>
    <row r="297" spans="1:21">
      <c r="A297" s="166">
        <v>43388.408310185187</v>
      </c>
      <c r="B297" s="165" t="s">
        <v>6</v>
      </c>
      <c r="C297" s="165">
        <v>136.41</v>
      </c>
      <c r="D297" s="165">
        <v>4.72</v>
      </c>
      <c r="E297" s="165">
        <v>1217.9000000000001</v>
      </c>
      <c r="F297" s="165">
        <v>8.92</v>
      </c>
      <c r="G297" s="165">
        <v>25.73</v>
      </c>
      <c r="H297" s="165">
        <v>3.7</v>
      </c>
      <c r="I297" s="165">
        <v>0</v>
      </c>
      <c r="J297" s="165">
        <v>38.270000000000003</v>
      </c>
      <c r="K297" s="165">
        <v>39.26</v>
      </c>
      <c r="L297" s="165">
        <v>38.04</v>
      </c>
      <c r="M297" s="165">
        <v>34.479999999999997</v>
      </c>
      <c r="N297" s="165">
        <v>0</v>
      </c>
      <c r="O297" s="165">
        <v>0</v>
      </c>
      <c r="P297" s="165">
        <v>37792</v>
      </c>
      <c r="Q297" s="165">
        <v>84</v>
      </c>
      <c r="R297" s="165">
        <v>395</v>
      </c>
      <c r="S297" s="165">
        <v>26.7</v>
      </c>
      <c r="T297" s="165">
        <v>4.0679999999999996</v>
      </c>
      <c r="U297" s="165">
        <v>-1</v>
      </c>
    </row>
    <row r="298" spans="1:21">
      <c r="A298" s="166">
        <v>43388.408321759256</v>
      </c>
      <c r="B298" s="165" t="s">
        <v>6</v>
      </c>
      <c r="C298" s="165">
        <v>137.41999999999999</v>
      </c>
      <c r="D298" s="165">
        <v>4.75</v>
      </c>
      <c r="E298" s="165">
        <v>1216.5899999999999</v>
      </c>
      <c r="F298" s="165">
        <v>11.39</v>
      </c>
      <c r="G298" s="165">
        <v>29.92</v>
      </c>
      <c r="H298" s="165">
        <v>8.18</v>
      </c>
      <c r="I298" s="165">
        <v>6.92</v>
      </c>
      <c r="J298" s="165">
        <v>44.58</v>
      </c>
      <c r="K298" s="165">
        <v>40.520000000000003</v>
      </c>
      <c r="L298" s="165">
        <v>38.18</v>
      </c>
      <c r="M298" s="165">
        <v>40.24</v>
      </c>
      <c r="N298" s="165">
        <v>0</v>
      </c>
      <c r="O298" s="165">
        <v>0</v>
      </c>
      <c r="P298" s="165">
        <v>38198</v>
      </c>
      <c r="Q298" s="165">
        <v>84</v>
      </c>
      <c r="R298" s="165">
        <v>481</v>
      </c>
      <c r="S298" s="165">
        <v>26.7</v>
      </c>
      <c r="T298" s="165">
        <v>4.0679999999999996</v>
      </c>
      <c r="U298" s="165">
        <v>-1</v>
      </c>
    </row>
    <row r="299" spans="1:21">
      <c r="A299" s="166">
        <v>43388.40834490741</v>
      </c>
      <c r="B299" s="165" t="s">
        <v>6</v>
      </c>
      <c r="C299" s="165">
        <v>137.47</v>
      </c>
      <c r="D299" s="165">
        <v>4.76</v>
      </c>
      <c r="E299" s="165">
        <v>1216.01</v>
      </c>
      <c r="F299" s="165">
        <v>8.6</v>
      </c>
      <c r="G299" s="165">
        <v>26.72</v>
      </c>
      <c r="H299" s="165">
        <v>25.35</v>
      </c>
      <c r="I299" s="165">
        <v>11.81</v>
      </c>
      <c r="J299" s="165">
        <v>34.46</v>
      </c>
      <c r="K299" s="165">
        <v>33.33</v>
      </c>
      <c r="L299" s="165">
        <v>24.29</v>
      </c>
      <c r="M299" s="165">
        <v>30.57</v>
      </c>
      <c r="N299" s="165">
        <v>0</v>
      </c>
      <c r="O299" s="165">
        <v>0</v>
      </c>
      <c r="P299" s="165">
        <v>38198</v>
      </c>
      <c r="Q299" s="165">
        <v>84</v>
      </c>
      <c r="R299" s="165" t="s">
        <v>6</v>
      </c>
      <c r="S299" s="165">
        <v>26.7</v>
      </c>
      <c r="T299" s="165">
        <v>4.0679999999999996</v>
      </c>
      <c r="U299" s="165">
        <v>-1</v>
      </c>
    </row>
    <row r="300" spans="1:21">
      <c r="A300" s="166">
        <v>43388.408356481479</v>
      </c>
      <c r="B300" s="165" t="s">
        <v>6</v>
      </c>
      <c r="C300" s="165">
        <v>137.54</v>
      </c>
      <c r="D300" s="165">
        <v>4.76</v>
      </c>
      <c r="E300" s="165">
        <v>1215.8599999999999</v>
      </c>
      <c r="F300" s="165">
        <v>9.0500000000000007</v>
      </c>
      <c r="G300" s="165">
        <v>25.6</v>
      </c>
      <c r="H300" s="165">
        <v>5</v>
      </c>
      <c r="I300" s="165">
        <v>1.25</v>
      </c>
      <c r="J300" s="165">
        <v>41.51</v>
      </c>
      <c r="K300" s="165">
        <v>35.44</v>
      </c>
      <c r="L300" s="165">
        <v>34.36</v>
      </c>
      <c r="M300" s="165">
        <v>36.020000000000003</v>
      </c>
      <c r="N300" s="165">
        <v>0</v>
      </c>
      <c r="O300" s="165">
        <v>0</v>
      </c>
      <c r="P300" s="165">
        <v>38199</v>
      </c>
      <c r="Q300" s="165">
        <v>84</v>
      </c>
      <c r="R300" s="165">
        <v>352</v>
      </c>
      <c r="S300" s="165">
        <v>26.7</v>
      </c>
      <c r="T300" s="165">
        <v>4.0679999999999996</v>
      </c>
      <c r="U300" s="165">
        <v>-1</v>
      </c>
    </row>
    <row r="301" spans="1:21">
      <c r="A301" s="166">
        <v>43388.408379629633</v>
      </c>
      <c r="B301" s="165" t="s">
        <v>6</v>
      </c>
      <c r="C301" s="165">
        <v>139.03</v>
      </c>
      <c r="D301" s="165">
        <v>4.8099999999999996</v>
      </c>
      <c r="E301" s="165">
        <v>1213.69</v>
      </c>
      <c r="F301" s="165">
        <v>11.49</v>
      </c>
      <c r="G301" s="165">
        <v>28.67</v>
      </c>
      <c r="H301" s="165">
        <v>6.88</v>
      </c>
      <c r="I301" s="165">
        <v>0</v>
      </c>
      <c r="J301" s="165">
        <v>50.93</v>
      </c>
      <c r="K301" s="165">
        <v>42.68</v>
      </c>
      <c r="L301" s="165">
        <v>33.76</v>
      </c>
      <c r="M301" s="165">
        <v>37.42</v>
      </c>
      <c r="N301" s="165">
        <v>0</v>
      </c>
      <c r="O301" s="165">
        <v>0</v>
      </c>
      <c r="P301" s="165">
        <v>38510</v>
      </c>
      <c r="Q301" s="165">
        <v>84</v>
      </c>
      <c r="R301" s="165">
        <v>309</v>
      </c>
      <c r="S301" s="165">
        <v>26.7</v>
      </c>
      <c r="T301" s="165">
        <v>4.0679999999999996</v>
      </c>
      <c r="U301" s="165">
        <v>-1</v>
      </c>
    </row>
    <row r="302" spans="1:21">
      <c r="A302" s="166">
        <v>43388.408402777779</v>
      </c>
      <c r="B302" s="165" t="s">
        <v>6</v>
      </c>
      <c r="C302" s="165">
        <v>139.15</v>
      </c>
      <c r="D302" s="165">
        <v>4.8099999999999996</v>
      </c>
      <c r="E302" s="165">
        <v>1213.45</v>
      </c>
      <c r="F302" s="165">
        <v>8.81</v>
      </c>
      <c r="G302" s="165">
        <v>27.63</v>
      </c>
      <c r="H302" s="165">
        <v>4.32</v>
      </c>
      <c r="I302" s="165">
        <v>0</v>
      </c>
      <c r="J302" s="165">
        <v>42.77</v>
      </c>
      <c r="K302" s="165">
        <v>45.88</v>
      </c>
      <c r="L302" s="165">
        <v>40</v>
      </c>
      <c r="M302" s="165">
        <v>31.14</v>
      </c>
      <c r="N302" s="165">
        <v>0</v>
      </c>
      <c r="O302" s="165">
        <v>0</v>
      </c>
      <c r="P302" s="165">
        <v>38510</v>
      </c>
      <c r="Q302" s="165">
        <v>84</v>
      </c>
      <c r="R302" s="165">
        <v>309</v>
      </c>
      <c r="S302" s="165">
        <v>26.7</v>
      </c>
      <c r="T302" s="165">
        <v>4.0679999999999996</v>
      </c>
      <c r="U302" s="165">
        <v>-1</v>
      </c>
    </row>
    <row r="303" spans="1:21">
      <c r="A303" s="166">
        <v>43388.408414351848</v>
      </c>
      <c r="B303" s="165" t="s">
        <v>6</v>
      </c>
      <c r="C303" s="165">
        <v>139.24</v>
      </c>
      <c r="D303" s="165">
        <v>4.82</v>
      </c>
      <c r="E303" s="165">
        <v>1213.21</v>
      </c>
      <c r="F303" s="165">
        <v>8.92</v>
      </c>
      <c r="G303" s="165">
        <v>25.29</v>
      </c>
      <c r="H303" s="165">
        <v>11.46</v>
      </c>
      <c r="I303" s="165">
        <v>1.27</v>
      </c>
      <c r="J303" s="165">
        <v>42.14</v>
      </c>
      <c r="K303" s="165">
        <v>37.42</v>
      </c>
      <c r="L303" s="165">
        <v>27.16</v>
      </c>
      <c r="M303" s="165">
        <v>32.1</v>
      </c>
      <c r="N303" s="165">
        <v>0</v>
      </c>
      <c r="O303" s="165">
        <v>0</v>
      </c>
      <c r="P303" s="165">
        <v>38510</v>
      </c>
      <c r="Q303" s="165">
        <v>84</v>
      </c>
      <c r="R303" s="165">
        <v>352</v>
      </c>
      <c r="S303" s="165">
        <v>26.7</v>
      </c>
      <c r="T303" s="165">
        <v>4.0679999999999996</v>
      </c>
      <c r="U303" s="165">
        <v>-1</v>
      </c>
    </row>
    <row r="304" spans="1:21">
      <c r="A304" s="166">
        <v>43388.408437500002</v>
      </c>
      <c r="B304" s="165" t="s">
        <v>6</v>
      </c>
      <c r="C304" s="165">
        <v>139.15</v>
      </c>
      <c r="D304" s="165">
        <v>4.8099999999999996</v>
      </c>
      <c r="E304" s="165">
        <v>1212.9100000000001</v>
      </c>
      <c r="F304" s="165">
        <v>12.55</v>
      </c>
      <c r="G304" s="165">
        <v>29.98</v>
      </c>
      <c r="H304" s="165">
        <v>16.989999999999998</v>
      </c>
      <c r="I304" s="165">
        <v>12.34</v>
      </c>
      <c r="J304" s="165">
        <v>45.91</v>
      </c>
      <c r="K304" s="165">
        <v>41.03</v>
      </c>
      <c r="L304" s="165">
        <v>33.770000000000003</v>
      </c>
      <c r="M304" s="165">
        <v>29.14</v>
      </c>
      <c r="N304" s="165">
        <v>0</v>
      </c>
      <c r="O304" s="165">
        <v>0</v>
      </c>
      <c r="P304" s="165">
        <v>38880</v>
      </c>
      <c r="Q304" s="165">
        <v>84</v>
      </c>
      <c r="R304" s="165">
        <v>481</v>
      </c>
      <c r="S304" s="165">
        <v>26.7</v>
      </c>
      <c r="T304" s="165">
        <v>4.0679999999999996</v>
      </c>
      <c r="U304" s="165">
        <v>-1</v>
      </c>
    </row>
    <row r="305" spans="1:21">
      <c r="A305" s="166">
        <v>43388.408449074072</v>
      </c>
      <c r="B305" s="165" t="s">
        <v>6</v>
      </c>
      <c r="C305" s="165">
        <v>139.16999999999999</v>
      </c>
      <c r="D305" s="165">
        <v>4.8099999999999996</v>
      </c>
      <c r="E305" s="165">
        <v>1212.5999999999999</v>
      </c>
      <c r="F305" s="165">
        <v>8.8800000000000008</v>
      </c>
      <c r="G305" s="165">
        <v>26.33</v>
      </c>
      <c r="H305" s="165">
        <v>8.92</v>
      </c>
      <c r="I305" s="165">
        <v>0</v>
      </c>
      <c r="J305" s="165">
        <v>41.1</v>
      </c>
      <c r="K305" s="165">
        <v>38.159999999999997</v>
      </c>
      <c r="L305" s="165">
        <v>44.51</v>
      </c>
      <c r="M305" s="165">
        <v>24.69</v>
      </c>
      <c r="N305" s="165">
        <v>0</v>
      </c>
      <c r="O305" s="165">
        <v>0</v>
      </c>
      <c r="P305" s="165">
        <v>38880</v>
      </c>
      <c r="Q305" s="165">
        <v>84</v>
      </c>
      <c r="R305" s="165">
        <v>395</v>
      </c>
      <c r="S305" s="165">
        <v>26.7</v>
      </c>
      <c r="T305" s="165">
        <v>4.0679999999999996</v>
      </c>
      <c r="U305" s="165">
        <v>-1</v>
      </c>
    </row>
    <row r="306" spans="1:21">
      <c r="A306" s="166">
        <v>43388.408472222225</v>
      </c>
      <c r="B306" s="165" t="s">
        <v>6</v>
      </c>
      <c r="C306" s="165">
        <v>139.19999999999999</v>
      </c>
      <c r="D306" s="165">
        <v>4.82</v>
      </c>
      <c r="E306" s="165">
        <v>1212.57</v>
      </c>
      <c r="F306" s="165">
        <v>9.0399999999999991</v>
      </c>
      <c r="G306" s="165">
        <v>26.1</v>
      </c>
      <c r="H306" s="165">
        <v>8.1199999999999992</v>
      </c>
      <c r="I306" s="165">
        <v>0</v>
      </c>
      <c r="J306" s="165">
        <v>37.270000000000003</v>
      </c>
      <c r="K306" s="165">
        <v>42.95</v>
      </c>
      <c r="L306" s="165">
        <v>30.72</v>
      </c>
      <c r="M306" s="165">
        <v>37.06</v>
      </c>
      <c r="N306" s="165">
        <v>0</v>
      </c>
      <c r="O306" s="165">
        <v>0</v>
      </c>
      <c r="P306" s="165">
        <v>38881</v>
      </c>
      <c r="Q306" s="165">
        <v>84</v>
      </c>
      <c r="R306" s="165">
        <v>309</v>
      </c>
      <c r="S306" s="165">
        <v>26.7</v>
      </c>
      <c r="T306" s="165">
        <v>4.0679999999999996</v>
      </c>
      <c r="U306" s="165">
        <v>-1</v>
      </c>
    </row>
    <row r="307" spans="1:21">
      <c r="A307" s="166">
        <v>43388.408495370371</v>
      </c>
      <c r="B307" s="165" t="s">
        <v>6</v>
      </c>
      <c r="C307" s="165">
        <v>135.25</v>
      </c>
      <c r="D307" s="165">
        <v>4.68</v>
      </c>
      <c r="E307" s="165">
        <v>1216.25</v>
      </c>
      <c r="F307" s="165">
        <v>11.29</v>
      </c>
      <c r="G307" s="165">
        <v>30.59</v>
      </c>
      <c r="H307" s="165">
        <v>1.81</v>
      </c>
      <c r="I307" s="165">
        <v>0</v>
      </c>
      <c r="J307" s="165">
        <v>49.7</v>
      </c>
      <c r="K307" s="165">
        <v>47.9</v>
      </c>
      <c r="L307" s="165">
        <v>43.68</v>
      </c>
      <c r="M307" s="165">
        <v>39.770000000000003</v>
      </c>
      <c r="N307" s="165">
        <v>0</v>
      </c>
      <c r="O307" s="165">
        <v>0</v>
      </c>
      <c r="P307" s="165">
        <v>39259</v>
      </c>
      <c r="Q307" s="165">
        <v>84</v>
      </c>
      <c r="R307" s="165">
        <v>266</v>
      </c>
      <c r="S307" s="165">
        <v>26.7</v>
      </c>
      <c r="T307" s="165">
        <v>4.0679999999999996</v>
      </c>
      <c r="U307" s="165">
        <v>-1</v>
      </c>
    </row>
    <row r="308" spans="1:21">
      <c r="A308" s="166">
        <v>43388.408506944441</v>
      </c>
      <c r="B308" s="165" t="s">
        <v>6</v>
      </c>
      <c r="C308" s="165">
        <v>135.30000000000001</v>
      </c>
      <c r="D308" s="165">
        <v>4.68</v>
      </c>
      <c r="E308" s="165">
        <v>1216.1199999999999</v>
      </c>
      <c r="F308" s="165">
        <v>8.89</v>
      </c>
      <c r="G308" s="165">
        <v>24.69</v>
      </c>
      <c r="H308" s="165">
        <v>7.69</v>
      </c>
      <c r="I308" s="165">
        <v>0</v>
      </c>
      <c r="J308" s="165">
        <v>42.04</v>
      </c>
      <c r="K308" s="165">
        <v>35.76</v>
      </c>
      <c r="L308" s="165">
        <v>35.54</v>
      </c>
      <c r="M308" s="165">
        <v>26.95</v>
      </c>
      <c r="N308" s="165">
        <v>0</v>
      </c>
      <c r="O308" s="165">
        <v>0</v>
      </c>
      <c r="P308" s="165">
        <v>39260</v>
      </c>
      <c r="Q308" s="165">
        <v>84</v>
      </c>
      <c r="R308" s="165">
        <v>309</v>
      </c>
      <c r="S308" s="165">
        <v>26.7</v>
      </c>
      <c r="T308" s="165">
        <v>4.0679999999999996</v>
      </c>
      <c r="U308" s="165">
        <v>-1</v>
      </c>
    </row>
    <row r="309" spans="1:21">
      <c r="A309" s="166">
        <v>43388.408530092594</v>
      </c>
      <c r="B309" s="165" t="s">
        <v>6</v>
      </c>
      <c r="C309" s="165">
        <v>135.34</v>
      </c>
      <c r="D309" s="165">
        <v>4.68</v>
      </c>
      <c r="E309" s="165">
        <v>1216.45</v>
      </c>
      <c r="F309" s="165">
        <v>8.66</v>
      </c>
      <c r="G309" s="165">
        <v>25.33</v>
      </c>
      <c r="H309" s="165">
        <v>16</v>
      </c>
      <c r="I309" s="165">
        <v>13.16</v>
      </c>
      <c r="J309" s="165">
        <v>39.24</v>
      </c>
      <c r="K309" s="165">
        <v>32.68</v>
      </c>
      <c r="L309" s="165">
        <v>23.49</v>
      </c>
      <c r="M309" s="165">
        <v>26.67</v>
      </c>
      <c r="N309" s="165">
        <v>0</v>
      </c>
      <c r="O309" s="165">
        <v>0</v>
      </c>
      <c r="P309" s="165">
        <v>39260</v>
      </c>
      <c r="Q309" s="165">
        <v>84</v>
      </c>
      <c r="R309" s="165">
        <v>395</v>
      </c>
      <c r="S309" s="165">
        <v>26.7</v>
      </c>
      <c r="T309" s="165">
        <v>4.0679999999999996</v>
      </c>
      <c r="U309" s="165">
        <v>-1</v>
      </c>
    </row>
    <row r="310" spans="1:21">
      <c r="A310" s="166">
        <v>43388.408541666664</v>
      </c>
      <c r="B310" s="165" t="s">
        <v>6</v>
      </c>
      <c r="C310" s="165">
        <v>136.13</v>
      </c>
      <c r="D310" s="165">
        <v>4.71</v>
      </c>
      <c r="E310" s="165">
        <v>1215.9100000000001</v>
      </c>
      <c r="F310" s="165">
        <v>11</v>
      </c>
      <c r="G310" s="165">
        <v>29.19</v>
      </c>
      <c r="H310" s="165">
        <v>7.64</v>
      </c>
      <c r="I310" s="165">
        <v>3.77</v>
      </c>
      <c r="J310" s="165">
        <v>50</v>
      </c>
      <c r="K310" s="165">
        <v>46.58</v>
      </c>
      <c r="L310" s="165">
        <v>34.520000000000003</v>
      </c>
      <c r="M310" s="165">
        <v>30.86</v>
      </c>
      <c r="N310" s="165">
        <v>0</v>
      </c>
      <c r="O310" s="165">
        <v>0</v>
      </c>
      <c r="P310" s="165">
        <v>39563</v>
      </c>
      <c r="Q310" s="165">
        <v>84</v>
      </c>
      <c r="R310" s="165">
        <v>438</v>
      </c>
      <c r="S310" s="165">
        <v>26.7</v>
      </c>
      <c r="T310" s="165">
        <v>4.0679999999999996</v>
      </c>
      <c r="U310" s="165">
        <v>-1</v>
      </c>
    </row>
    <row r="311" spans="1:21">
      <c r="A311" s="166">
        <v>43388.408564814818</v>
      </c>
      <c r="B311" s="165" t="s">
        <v>6</v>
      </c>
      <c r="C311" s="165">
        <v>136.16999999999999</v>
      </c>
      <c r="D311" s="165">
        <v>4.71</v>
      </c>
      <c r="E311" s="165">
        <v>1215.5999999999999</v>
      </c>
      <c r="F311" s="165">
        <v>8.83</v>
      </c>
      <c r="G311" s="165">
        <v>26.91</v>
      </c>
      <c r="H311" s="165">
        <v>16.23</v>
      </c>
      <c r="I311" s="165">
        <v>0</v>
      </c>
      <c r="J311" s="165">
        <v>44.64</v>
      </c>
      <c r="K311" s="165">
        <v>40</v>
      </c>
      <c r="L311" s="165">
        <v>32.08</v>
      </c>
      <c r="M311" s="165">
        <v>27.27</v>
      </c>
      <c r="N311" s="165">
        <v>0</v>
      </c>
      <c r="O311" s="165">
        <v>0</v>
      </c>
      <c r="P311" s="165">
        <v>39563</v>
      </c>
      <c r="Q311" s="165">
        <v>84</v>
      </c>
      <c r="R311" s="165">
        <v>266</v>
      </c>
      <c r="S311" s="165">
        <v>26.7</v>
      </c>
      <c r="T311" s="165">
        <v>4.0679999999999996</v>
      </c>
      <c r="U311" s="165">
        <v>-1</v>
      </c>
    </row>
    <row r="312" spans="1:21">
      <c r="A312" s="166">
        <v>43388.408587962964</v>
      </c>
      <c r="B312" s="165" t="s">
        <v>6</v>
      </c>
      <c r="C312" s="165">
        <v>136.22</v>
      </c>
      <c r="D312" s="165">
        <v>4.71</v>
      </c>
      <c r="E312" s="165">
        <v>1215.45</v>
      </c>
      <c r="F312" s="165">
        <v>8.98</v>
      </c>
      <c r="G312" s="165">
        <v>25.31</v>
      </c>
      <c r="H312" s="165">
        <v>1.23</v>
      </c>
      <c r="I312" s="165">
        <v>0</v>
      </c>
      <c r="J312" s="165">
        <v>44.71</v>
      </c>
      <c r="K312" s="165">
        <v>37.909999999999997</v>
      </c>
      <c r="L312" s="165">
        <v>34.97</v>
      </c>
      <c r="M312" s="165">
        <v>32.74</v>
      </c>
      <c r="N312" s="165">
        <v>0</v>
      </c>
      <c r="O312" s="165">
        <v>0</v>
      </c>
      <c r="P312" s="165">
        <v>39563</v>
      </c>
      <c r="Q312" s="165">
        <v>84</v>
      </c>
      <c r="R312" s="165">
        <v>266</v>
      </c>
      <c r="S312" s="165">
        <v>26.7</v>
      </c>
      <c r="T312" s="165">
        <v>4.0679999999999996</v>
      </c>
      <c r="U312" s="165">
        <v>-1</v>
      </c>
    </row>
    <row r="313" spans="1:21">
      <c r="A313" s="166">
        <v>43388.408599537041</v>
      </c>
      <c r="B313" s="165" t="s">
        <v>6</v>
      </c>
      <c r="C313" s="165">
        <v>137.22</v>
      </c>
      <c r="D313" s="165">
        <v>4.75</v>
      </c>
      <c r="E313" s="165">
        <v>1218.8900000000001</v>
      </c>
      <c r="F313" s="165">
        <v>11.62</v>
      </c>
      <c r="G313" s="165">
        <v>28.78</v>
      </c>
      <c r="H313" s="165">
        <v>13.38</v>
      </c>
      <c r="I313" s="165">
        <v>0.63</v>
      </c>
      <c r="J313" s="165">
        <v>43.31</v>
      </c>
      <c r="K313" s="165">
        <v>39.869999999999997</v>
      </c>
      <c r="L313" s="165">
        <v>36.36</v>
      </c>
      <c r="M313" s="165">
        <v>39.619999999999997</v>
      </c>
      <c r="N313" s="165">
        <v>0</v>
      </c>
      <c r="O313" s="165">
        <v>0</v>
      </c>
      <c r="P313" s="165">
        <v>39897</v>
      </c>
      <c r="Q313" s="165">
        <v>84</v>
      </c>
      <c r="R313" s="165">
        <v>309</v>
      </c>
      <c r="S313" s="165">
        <v>26.7</v>
      </c>
      <c r="T313" s="165">
        <v>4.0679999999999996</v>
      </c>
      <c r="U313" s="165">
        <v>-1</v>
      </c>
    </row>
    <row r="314" spans="1:21">
      <c r="A314" s="166">
        <v>43388.408622685187</v>
      </c>
      <c r="B314" s="165" t="s">
        <v>6</v>
      </c>
      <c r="C314" s="165">
        <v>137.32</v>
      </c>
      <c r="D314" s="165">
        <v>4.75</v>
      </c>
      <c r="E314" s="165">
        <v>1218.6600000000001</v>
      </c>
      <c r="F314" s="165">
        <v>8.84</v>
      </c>
      <c r="G314" s="165">
        <v>24.53</v>
      </c>
      <c r="H314" s="165">
        <v>12.58</v>
      </c>
      <c r="I314" s="165">
        <v>10.06</v>
      </c>
      <c r="J314" s="165">
        <v>37.200000000000003</v>
      </c>
      <c r="K314" s="165">
        <v>23.97</v>
      </c>
      <c r="L314" s="165">
        <v>34.57</v>
      </c>
      <c r="M314" s="165">
        <v>28.12</v>
      </c>
      <c r="N314" s="165">
        <v>0</v>
      </c>
      <c r="O314" s="165">
        <v>0</v>
      </c>
      <c r="P314" s="165">
        <v>39899</v>
      </c>
      <c r="Q314" s="165">
        <v>84</v>
      </c>
      <c r="R314" s="165">
        <v>395</v>
      </c>
      <c r="S314" s="165">
        <v>26.7</v>
      </c>
      <c r="T314" s="165">
        <v>4.0679999999999996</v>
      </c>
      <c r="U314" s="165">
        <v>-1</v>
      </c>
    </row>
    <row r="315" spans="1:21">
      <c r="A315" s="166">
        <v>43388.408634259256</v>
      </c>
      <c r="B315" s="165" t="s">
        <v>6</v>
      </c>
      <c r="C315" s="165">
        <v>137.37</v>
      </c>
      <c r="D315" s="165">
        <v>4.75</v>
      </c>
      <c r="E315" s="165">
        <v>1218.18</v>
      </c>
      <c r="F315" s="165">
        <v>9.09</v>
      </c>
      <c r="G315" s="165">
        <v>25.71</v>
      </c>
      <c r="H315" s="165">
        <v>6.83</v>
      </c>
      <c r="I315" s="165">
        <v>0</v>
      </c>
      <c r="J315" s="165">
        <v>44.24</v>
      </c>
      <c r="K315" s="165">
        <v>39.47</v>
      </c>
      <c r="L315" s="165">
        <v>31.1</v>
      </c>
      <c r="M315" s="165">
        <v>32.9</v>
      </c>
      <c r="N315" s="165">
        <v>0</v>
      </c>
      <c r="O315" s="165">
        <v>0</v>
      </c>
      <c r="P315" s="165">
        <v>39899</v>
      </c>
      <c r="Q315" s="165">
        <v>84</v>
      </c>
      <c r="R315" s="165">
        <v>395</v>
      </c>
      <c r="S315" s="165">
        <v>26.7</v>
      </c>
      <c r="T315" s="165">
        <v>4.0679999999999996</v>
      </c>
      <c r="U315" s="165">
        <v>-1</v>
      </c>
    </row>
    <row r="316" spans="1:21">
      <c r="A316" s="166">
        <v>43388.40865740741</v>
      </c>
      <c r="B316" s="165" t="s">
        <v>6</v>
      </c>
      <c r="C316" s="165">
        <v>138.69</v>
      </c>
      <c r="D316" s="165">
        <v>4.8</v>
      </c>
      <c r="E316" s="165">
        <v>1216.97</v>
      </c>
      <c r="F316" s="165">
        <v>11.85</v>
      </c>
      <c r="G316" s="165">
        <v>27.56</v>
      </c>
      <c r="H316" s="165">
        <v>1.22</v>
      </c>
      <c r="I316" s="165">
        <v>0</v>
      </c>
      <c r="J316" s="165">
        <v>45.51</v>
      </c>
      <c r="K316" s="165">
        <v>41.56</v>
      </c>
      <c r="L316" s="165">
        <v>34.76</v>
      </c>
      <c r="M316" s="165">
        <v>42.44</v>
      </c>
      <c r="N316" s="165">
        <v>0</v>
      </c>
      <c r="O316" s="165">
        <v>0</v>
      </c>
      <c r="P316" s="165">
        <v>40177</v>
      </c>
      <c r="Q316" s="165">
        <v>84</v>
      </c>
      <c r="R316" s="165">
        <v>309</v>
      </c>
      <c r="S316" s="165">
        <v>26.7</v>
      </c>
      <c r="T316" s="165">
        <v>4.0679999999999996</v>
      </c>
      <c r="U316" s="165">
        <v>-1</v>
      </c>
    </row>
    <row r="317" spans="1:21">
      <c r="A317" s="166">
        <v>43388.408680555556</v>
      </c>
      <c r="B317" s="165" t="s">
        <v>6</v>
      </c>
      <c r="C317" s="165">
        <v>138.80000000000001</v>
      </c>
      <c r="D317" s="165">
        <v>4.8</v>
      </c>
      <c r="E317" s="165">
        <v>1216.8499999999999</v>
      </c>
      <c r="F317" s="165">
        <v>9.0299999999999994</v>
      </c>
      <c r="G317" s="165">
        <v>26.34</v>
      </c>
      <c r="H317" s="165">
        <v>15.03</v>
      </c>
      <c r="I317" s="165">
        <v>0</v>
      </c>
      <c r="J317" s="165">
        <v>38.22</v>
      </c>
      <c r="K317" s="165">
        <v>42.48</v>
      </c>
      <c r="L317" s="165">
        <v>34.81</v>
      </c>
      <c r="M317" s="165">
        <v>27.1</v>
      </c>
      <c r="N317" s="165">
        <v>0</v>
      </c>
      <c r="O317" s="165">
        <v>0</v>
      </c>
      <c r="P317" s="165">
        <v>40178</v>
      </c>
      <c r="Q317" s="165">
        <v>84</v>
      </c>
      <c r="R317" s="165">
        <v>309</v>
      </c>
      <c r="S317" s="165">
        <v>26.7</v>
      </c>
      <c r="T317" s="165">
        <v>4.0679999999999996</v>
      </c>
      <c r="U317" s="165">
        <v>-1</v>
      </c>
    </row>
    <row r="318" spans="1:21">
      <c r="A318" s="166">
        <v>43388.408692129633</v>
      </c>
      <c r="B318" s="165" t="s">
        <v>6</v>
      </c>
      <c r="C318" s="165">
        <v>138.87</v>
      </c>
      <c r="D318" s="165">
        <v>4.8</v>
      </c>
      <c r="E318" s="165">
        <v>1216.5999999999999</v>
      </c>
      <c r="F318" s="165">
        <v>8.86</v>
      </c>
      <c r="G318" s="165">
        <v>25.23</v>
      </c>
      <c r="H318" s="165">
        <v>8.86</v>
      </c>
      <c r="I318" s="165">
        <v>0</v>
      </c>
      <c r="J318" s="165">
        <v>38.409999999999997</v>
      </c>
      <c r="K318" s="165">
        <v>34.44</v>
      </c>
      <c r="L318" s="165">
        <v>36.020000000000003</v>
      </c>
      <c r="M318" s="165">
        <v>33.130000000000003</v>
      </c>
      <c r="N318" s="165">
        <v>0</v>
      </c>
      <c r="O318" s="165">
        <v>0</v>
      </c>
      <c r="P318" s="165">
        <v>40178</v>
      </c>
      <c r="Q318" s="165">
        <v>84</v>
      </c>
      <c r="R318" s="165">
        <v>180</v>
      </c>
      <c r="S318" s="165">
        <v>26.7</v>
      </c>
      <c r="T318" s="165">
        <v>4.0679999999999996</v>
      </c>
      <c r="U318" s="165">
        <v>-1</v>
      </c>
    </row>
    <row r="319" spans="1:21">
      <c r="A319" s="166">
        <v>43388.408715277779</v>
      </c>
      <c r="B319" s="165" t="s">
        <v>6</v>
      </c>
      <c r="C319" s="165">
        <v>138.24</v>
      </c>
      <c r="D319" s="165">
        <v>4.78</v>
      </c>
      <c r="E319" s="165">
        <v>1216.1099999999999</v>
      </c>
      <c r="F319" s="165">
        <v>9.09</v>
      </c>
      <c r="G319" s="165">
        <v>26.76</v>
      </c>
      <c r="H319" s="165">
        <v>9.3800000000000008</v>
      </c>
      <c r="I319" s="165">
        <v>11.18</v>
      </c>
      <c r="J319" s="165">
        <v>38.18</v>
      </c>
      <c r="K319" s="165">
        <v>35.9</v>
      </c>
      <c r="L319" s="165">
        <v>31.9</v>
      </c>
      <c r="M319" s="165">
        <v>33.74</v>
      </c>
      <c r="N319" s="165">
        <v>0</v>
      </c>
      <c r="O319" s="165">
        <v>0</v>
      </c>
      <c r="P319" s="165">
        <v>40179</v>
      </c>
      <c r="Q319" s="165">
        <v>84</v>
      </c>
      <c r="R319" s="165">
        <v>395</v>
      </c>
      <c r="S319" s="165">
        <v>26.7</v>
      </c>
      <c r="T319" s="165">
        <v>4.0679999999999996</v>
      </c>
      <c r="U319" s="165">
        <v>-1</v>
      </c>
    </row>
    <row r="320" spans="1:21">
      <c r="A320" s="166">
        <v>43388.408726851849</v>
      </c>
      <c r="B320" s="165" t="s">
        <v>6</v>
      </c>
      <c r="C320" s="165">
        <v>138.37</v>
      </c>
      <c r="D320" s="165">
        <v>4.79</v>
      </c>
      <c r="E320" s="165">
        <v>1215.93</v>
      </c>
      <c r="F320" s="165">
        <v>11.43</v>
      </c>
      <c r="G320" s="165">
        <v>28.95</v>
      </c>
      <c r="H320" s="165">
        <v>13.55</v>
      </c>
      <c r="I320" s="165">
        <v>0</v>
      </c>
      <c r="J320" s="165">
        <v>53.05</v>
      </c>
      <c r="K320" s="165">
        <v>38</v>
      </c>
      <c r="L320" s="165">
        <v>31.37</v>
      </c>
      <c r="M320" s="165">
        <v>36.71</v>
      </c>
      <c r="N320" s="165">
        <v>0</v>
      </c>
      <c r="O320" s="165">
        <v>0</v>
      </c>
      <c r="P320" s="165">
        <v>40468</v>
      </c>
      <c r="Q320" s="165">
        <v>84</v>
      </c>
      <c r="R320" s="165" t="s">
        <v>6</v>
      </c>
      <c r="S320" s="165">
        <v>26.7</v>
      </c>
      <c r="T320" s="165">
        <v>4.0679999999999996</v>
      </c>
      <c r="U320" s="165">
        <v>-1</v>
      </c>
    </row>
    <row r="321" spans="1:21">
      <c r="A321" s="166">
        <v>43388.408750000002</v>
      </c>
      <c r="B321" s="165" t="s">
        <v>6</v>
      </c>
      <c r="C321" s="165">
        <v>138.4</v>
      </c>
      <c r="D321" s="165">
        <v>4.79</v>
      </c>
      <c r="E321" s="165">
        <v>1216.05</v>
      </c>
      <c r="F321" s="165">
        <v>8.77</v>
      </c>
      <c r="G321" s="165">
        <v>26.1</v>
      </c>
      <c r="H321" s="165">
        <v>19.46</v>
      </c>
      <c r="I321" s="165">
        <v>0</v>
      </c>
      <c r="J321" s="165">
        <v>41.14</v>
      </c>
      <c r="K321" s="165">
        <v>34.03</v>
      </c>
      <c r="L321" s="165">
        <v>37.659999999999997</v>
      </c>
      <c r="M321" s="165">
        <v>23.57</v>
      </c>
      <c r="N321" s="165">
        <v>0</v>
      </c>
      <c r="O321" s="165">
        <v>0</v>
      </c>
      <c r="P321" s="165">
        <v>40468</v>
      </c>
      <c r="Q321" s="165">
        <v>84</v>
      </c>
      <c r="R321" s="165">
        <v>481</v>
      </c>
      <c r="S321" s="165">
        <v>26.7</v>
      </c>
      <c r="T321" s="165">
        <v>4.0679999999999996</v>
      </c>
      <c r="U321" s="165">
        <v>-1</v>
      </c>
    </row>
    <row r="322" spans="1:21">
      <c r="A322" s="166">
        <v>43388.408761574072</v>
      </c>
      <c r="B322" s="165" t="s">
        <v>6</v>
      </c>
      <c r="C322" s="165">
        <v>138.53</v>
      </c>
      <c r="D322" s="165">
        <v>4.79</v>
      </c>
      <c r="E322" s="165">
        <v>1215.93</v>
      </c>
      <c r="F322" s="165">
        <v>10.19</v>
      </c>
      <c r="G322" s="165">
        <v>27.6</v>
      </c>
      <c r="H322" s="165">
        <v>3.01</v>
      </c>
      <c r="I322" s="165">
        <v>0</v>
      </c>
      <c r="J322" s="165">
        <v>46.43</v>
      </c>
      <c r="K322" s="165">
        <v>38.51</v>
      </c>
      <c r="L322" s="165">
        <v>38.86</v>
      </c>
      <c r="M322" s="165">
        <v>37.93</v>
      </c>
      <c r="N322" s="165">
        <v>0</v>
      </c>
      <c r="O322" s="165">
        <v>0</v>
      </c>
      <c r="P322" s="165">
        <v>40681</v>
      </c>
      <c r="Q322" s="165">
        <v>84</v>
      </c>
      <c r="R322" s="165">
        <v>481</v>
      </c>
      <c r="S322" s="165">
        <v>26.7</v>
      </c>
      <c r="T322" s="165">
        <v>4.0679999999999996</v>
      </c>
      <c r="U322" s="165">
        <v>-1</v>
      </c>
    </row>
    <row r="323" spans="1:21">
      <c r="A323" s="166">
        <v>43388.408784722225</v>
      </c>
      <c r="B323" s="165" t="s">
        <v>6</v>
      </c>
      <c r="C323" s="165">
        <v>135.65</v>
      </c>
      <c r="D323" s="165">
        <v>4.6900000000000004</v>
      </c>
      <c r="E323" s="165">
        <v>1217.8800000000001</v>
      </c>
      <c r="F323" s="165">
        <v>10.56</v>
      </c>
      <c r="G323" s="165">
        <v>29.28</v>
      </c>
      <c r="H323" s="165">
        <v>0</v>
      </c>
      <c r="I323" s="165">
        <v>0</v>
      </c>
      <c r="J323" s="165">
        <v>43.56</v>
      </c>
      <c r="K323" s="165">
        <v>45.4</v>
      </c>
      <c r="L323" s="165">
        <v>42.11</v>
      </c>
      <c r="M323" s="165">
        <v>44.31</v>
      </c>
      <c r="N323" s="165">
        <v>0</v>
      </c>
      <c r="O323" s="165">
        <v>0</v>
      </c>
      <c r="P323" s="165">
        <v>40749</v>
      </c>
      <c r="Q323" s="165">
        <v>84</v>
      </c>
      <c r="R323" s="165">
        <v>266</v>
      </c>
      <c r="S323" s="165">
        <v>26.7</v>
      </c>
      <c r="T323" s="165">
        <v>4.0679999999999996</v>
      </c>
      <c r="U323" s="165">
        <v>-1</v>
      </c>
    </row>
    <row r="324" spans="1:21">
      <c r="A324" s="166">
        <v>43388.408807870372</v>
      </c>
      <c r="B324" s="165" t="s">
        <v>6</v>
      </c>
      <c r="C324" s="165">
        <v>135.69999999999999</v>
      </c>
      <c r="D324" s="165">
        <v>4.6900000000000004</v>
      </c>
      <c r="E324" s="165">
        <v>1217.6400000000001</v>
      </c>
      <c r="F324" s="165">
        <v>8.57</v>
      </c>
      <c r="G324" s="165">
        <v>23.98</v>
      </c>
      <c r="H324" s="165">
        <v>19.350000000000001</v>
      </c>
      <c r="I324" s="165">
        <v>8.33</v>
      </c>
      <c r="J324" s="165">
        <v>35.29</v>
      </c>
      <c r="K324" s="165">
        <v>35.67</v>
      </c>
      <c r="L324" s="165">
        <v>22.58</v>
      </c>
      <c r="M324" s="165">
        <v>22.78</v>
      </c>
      <c r="N324" s="165">
        <v>0</v>
      </c>
      <c r="O324" s="165">
        <v>0</v>
      </c>
      <c r="P324" s="165">
        <v>40749</v>
      </c>
      <c r="Q324" s="165">
        <v>84</v>
      </c>
      <c r="R324" s="165">
        <v>438</v>
      </c>
      <c r="S324" s="165">
        <v>26.7</v>
      </c>
      <c r="T324" s="165">
        <v>4.0679999999999996</v>
      </c>
      <c r="U324" s="165">
        <v>-1</v>
      </c>
    </row>
    <row r="325" spans="1:21">
      <c r="A325" s="166">
        <v>43388.408819444441</v>
      </c>
      <c r="B325" s="165" t="s">
        <v>6</v>
      </c>
      <c r="C325" s="165">
        <v>136.27000000000001</v>
      </c>
      <c r="D325" s="165">
        <v>4.71</v>
      </c>
      <c r="E325" s="165">
        <v>1216.82</v>
      </c>
      <c r="F325" s="165">
        <v>10.09</v>
      </c>
      <c r="G325" s="165">
        <v>28.37</v>
      </c>
      <c r="H325" s="165">
        <v>4.1900000000000004</v>
      </c>
      <c r="I325" s="165">
        <v>0</v>
      </c>
      <c r="J325" s="165">
        <v>47.16</v>
      </c>
      <c r="K325" s="165">
        <v>46.11</v>
      </c>
      <c r="L325" s="165">
        <v>36.81</v>
      </c>
      <c r="M325" s="165">
        <v>34.97</v>
      </c>
      <c r="N325" s="165">
        <v>0</v>
      </c>
      <c r="O325" s="165">
        <v>0</v>
      </c>
      <c r="P325" s="165">
        <v>40942</v>
      </c>
      <c r="Q325" s="165">
        <v>84</v>
      </c>
      <c r="R325" s="165">
        <v>481</v>
      </c>
      <c r="S325" s="165">
        <v>26.7</v>
      </c>
      <c r="T325" s="165">
        <v>4.0679999999999996</v>
      </c>
      <c r="U325" s="165">
        <v>-1</v>
      </c>
    </row>
    <row r="326" spans="1:21">
      <c r="A326" s="166">
        <v>43388.408842592595</v>
      </c>
      <c r="B326" s="165" t="s">
        <v>6</v>
      </c>
      <c r="C326" s="165">
        <v>136.63999999999999</v>
      </c>
      <c r="D326" s="165">
        <v>4.7300000000000004</v>
      </c>
      <c r="E326" s="165">
        <v>1216.73</v>
      </c>
      <c r="F326" s="165">
        <v>10.41</v>
      </c>
      <c r="G326" s="165">
        <v>28.91</v>
      </c>
      <c r="H326" s="165">
        <v>18.420000000000002</v>
      </c>
      <c r="I326" s="165">
        <v>0</v>
      </c>
      <c r="J326" s="165">
        <v>46.39</v>
      </c>
      <c r="K326" s="165">
        <v>37.840000000000003</v>
      </c>
      <c r="L326" s="165">
        <v>36.71</v>
      </c>
      <c r="M326" s="165">
        <v>32.72</v>
      </c>
      <c r="N326" s="165">
        <v>0</v>
      </c>
      <c r="O326" s="165">
        <v>0</v>
      </c>
      <c r="P326" s="165">
        <v>41028</v>
      </c>
      <c r="Q326" s="165">
        <v>84</v>
      </c>
      <c r="R326" s="165">
        <v>395</v>
      </c>
      <c r="S326" s="165">
        <v>26.7</v>
      </c>
      <c r="T326" s="165">
        <v>4.0679999999999996</v>
      </c>
      <c r="U326" s="165">
        <v>-1</v>
      </c>
    </row>
    <row r="327" spans="1:21">
      <c r="A327" s="166">
        <v>43388.408854166664</v>
      </c>
      <c r="B327" s="165" t="s">
        <v>6</v>
      </c>
      <c r="C327" s="165">
        <v>136.69999999999999</v>
      </c>
      <c r="D327" s="165">
        <v>4.7300000000000004</v>
      </c>
      <c r="E327" s="165">
        <v>1216.1600000000001</v>
      </c>
      <c r="F327" s="165">
        <v>8.86</v>
      </c>
      <c r="G327" s="165">
        <v>26.88</v>
      </c>
      <c r="H327" s="165">
        <v>5.56</v>
      </c>
      <c r="I327" s="165">
        <v>0</v>
      </c>
      <c r="J327" s="165">
        <v>42.68</v>
      </c>
      <c r="K327" s="165">
        <v>45.06</v>
      </c>
      <c r="L327" s="165">
        <v>29.45</v>
      </c>
      <c r="M327" s="165">
        <v>37.869999999999997</v>
      </c>
      <c r="N327" s="165">
        <v>0</v>
      </c>
      <c r="O327" s="165">
        <v>0</v>
      </c>
      <c r="P327" s="165">
        <v>41029</v>
      </c>
      <c r="Q327" s="165">
        <v>84</v>
      </c>
      <c r="R327" s="165">
        <v>395</v>
      </c>
      <c r="S327" s="165">
        <v>26.7</v>
      </c>
      <c r="T327" s="165">
        <v>4.0679999999999996</v>
      </c>
      <c r="U327" s="165">
        <v>-1</v>
      </c>
    </row>
    <row r="328" spans="1:21">
      <c r="A328" s="166">
        <v>43388.408877314818</v>
      </c>
      <c r="B328" s="165" t="s">
        <v>6</v>
      </c>
      <c r="C328" s="165">
        <v>136.87</v>
      </c>
      <c r="D328" s="165">
        <v>4.74</v>
      </c>
      <c r="E328" s="165">
        <v>1215.21</v>
      </c>
      <c r="F328" s="165">
        <v>8.7899999999999991</v>
      </c>
      <c r="G328" s="165">
        <v>25.32</v>
      </c>
      <c r="H328" s="165">
        <v>14.29</v>
      </c>
      <c r="I328" s="165">
        <v>0</v>
      </c>
      <c r="J328" s="165">
        <v>32.450000000000003</v>
      </c>
      <c r="K328" s="165">
        <v>36.94</v>
      </c>
      <c r="L328" s="165">
        <v>39.26</v>
      </c>
      <c r="M328" s="165">
        <v>28.22</v>
      </c>
      <c r="N328" s="165">
        <v>0</v>
      </c>
      <c r="O328" s="165">
        <v>0</v>
      </c>
      <c r="P328" s="165">
        <v>41029</v>
      </c>
      <c r="Q328" s="165">
        <v>84</v>
      </c>
      <c r="R328" s="165">
        <v>309</v>
      </c>
      <c r="S328" s="165">
        <v>26.7</v>
      </c>
      <c r="T328" s="165">
        <v>4.0679999999999996</v>
      </c>
      <c r="U328" s="165">
        <v>-1</v>
      </c>
    </row>
    <row r="329" spans="1:21">
      <c r="A329" s="166">
        <v>43388.408900462964</v>
      </c>
      <c r="B329" s="165" t="s">
        <v>6</v>
      </c>
      <c r="C329" s="165">
        <v>137.77000000000001</v>
      </c>
      <c r="D329" s="165">
        <v>4.7699999999999996</v>
      </c>
      <c r="E329" s="165">
        <v>1214.5</v>
      </c>
      <c r="F329" s="165">
        <v>11.33</v>
      </c>
      <c r="G329" s="165">
        <v>29.29</v>
      </c>
      <c r="H329" s="165">
        <v>12.05</v>
      </c>
      <c r="I329" s="165">
        <v>10.18</v>
      </c>
      <c r="J329" s="165">
        <v>40.590000000000003</v>
      </c>
      <c r="K329" s="165">
        <v>43.4</v>
      </c>
      <c r="L329" s="165">
        <v>38.29</v>
      </c>
      <c r="M329" s="165">
        <v>31.25</v>
      </c>
      <c r="N329" s="165">
        <v>0</v>
      </c>
      <c r="O329" s="165">
        <v>0</v>
      </c>
      <c r="P329" s="165">
        <v>41328</v>
      </c>
      <c r="Q329" s="165">
        <v>84</v>
      </c>
      <c r="R329" s="165">
        <v>438</v>
      </c>
      <c r="S329" s="165">
        <v>26.7</v>
      </c>
      <c r="T329" s="165">
        <v>4.0679999999999996</v>
      </c>
      <c r="U329" s="165">
        <v>-1</v>
      </c>
    </row>
    <row r="330" spans="1:21">
      <c r="A330" s="166">
        <v>43388.408912037034</v>
      </c>
      <c r="B330" s="165" t="s">
        <v>6</v>
      </c>
      <c r="C330" s="165">
        <v>137.81</v>
      </c>
      <c r="D330" s="165">
        <v>4.7699999999999996</v>
      </c>
      <c r="E330" s="165">
        <v>1214.3599999999999</v>
      </c>
      <c r="F330" s="165">
        <v>8.98</v>
      </c>
      <c r="G330" s="165">
        <v>26.45</v>
      </c>
      <c r="H330" s="165">
        <v>0</v>
      </c>
      <c r="I330" s="165">
        <v>0</v>
      </c>
      <c r="J330" s="165">
        <v>46.47</v>
      </c>
      <c r="K330" s="165">
        <v>44.97</v>
      </c>
      <c r="L330" s="165">
        <v>31.74</v>
      </c>
      <c r="M330" s="165">
        <v>33.93</v>
      </c>
      <c r="N330" s="165">
        <v>0</v>
      </c>
      <c r="O330" s="165">
        <v>0</v>
      </c>
      <c r="P330" s="165">
        <v>41328</v>
      </c>
      <c r="Q330" s="165">
        <v>84</v>
      </c>
      <c r="R330" s="165">
        <v>309</v>
      </c>
      <c r="S330" s="165">
        <v>26.7</v>
      </c>
      <c r="T330" s="165">
        <v>4.0679999999999996</v>
      </c>
      <c r="U330" s="165">
        <v>-1</v>
      </c>
    </row>
    <row r="331" spans="1:21">
      <c r="A331" s="166">
        <v>43388.408935185187</v>
      </c>
      <c r="B331" s="165" t="s">
        <v>6</v>
      </c>
      <c r="C331" s="165">
        <v>138</v>
      </c>
      <c r="D331" s="165">
        <v>4.7699999999999996</v>
      </c>
      <c r="E331" s="165">
        <v>1212.42</v>
      </c>
      <c r="F331" s="165">
        <v>9.01</v>
      </c>
      <c r="G331" s="165">
        <v>26.4</v>
      </c>
      <c r="H331" s="165">
        <v>6.21</v>
      </c>
      <c r="I331" s="165">
        <v>0</v>
      </c>
      <c r="J331" s="165">
        <v>43.29</v>
      </c>
      <c r="K331" s="165">
        <v>40.880000000000003</v>
      </c>
      <c r="L331" s="165">
        <v>29.49</v>
      </c>
      <c r="M331" s="165">
        <v>38.18</v>
      </c>
      <c r="N331" s="165">
        <v>0</v>
      </c>
      <c r="O331" s="165">
        <v>0</v>
      </c>
      <c r="P331" s="165">
        <v>41329</v>
      </c>
      <c r="Q331" s="165">
        <v>84</v>
      </c>
      <c r="R331" s="165">
        <v>309</v>
      </c>
      <c r="S331" s="165">
        <v>26.7</v>
      </c>
      <c r="T331" s="165">
        <v>4.0679999999999996</v>
      </c>
      <c r="U331" s="165">
        <v>-1</v>
      </c>
    </row>
    <row r="332" spans="1:21">
      <c r="A332" s="166">
        <v>43388.408958333333</v>
      </c>
      <c r="B332" s="165" t="s">
        <v>6</v>
      </c>
      <c r="C332" s="165">
        <v>139.36000000000001</v>
      </c>
      <c r="D332" s="165">
        <v>4.82</v>
      </c>
      <c r="E332" s="165">
        <v>1211.7</v>
      </c>
      <c r="F332" s="165">
        <v>11.74</v>
      </c>
      <c r="G332" s="165">
        <v>28.18</v>
      </c>
      <c r="H332" s="165">
        <v>6.59</v>
      </c>
      <c r="I332" s="165">
        <v>0</v>
      </c>
      <c r="J332" s="165">
        <v>47.62</v>
      </c>
      <c r="K332" s="165">
        <v>40.369999999999997</v>
      </c>
      <c r="L332" s="165">
        <v>42.01</v>
      </c>
      <c r="M332" s="165">
        <v>32.729999999999997</v>
      </c>
      <c r="N332" s="165">
        <v>0</v>
      </c>
      <c r="O332" s="165">
        <v>0</v>
      </c>
      <c r="P332" s="165">
        <v>41627</v>
      </c>
      <c r="Q332" s="165">
        <v>84</v>
      </c>
      <c r="R332" s="165">
        <v>395</v>
      </c>
      <c r="S332" s="165">
        <v>26.7</v>
      </c>
      <c r="T332" s="165">
        <v>4.0679999999999996</v>
      </c>
      <c r="U332" s="165">
        <v>-1</v>
      </c>
    </row>
    <row r="333" spans="1:21">
      <c r="A333" s="166">
        <v>43388.40896990741</v>
      </c>
      <c r="B333" s="165" t="s">
        <v>6</v>
      </c>
      <c r="C333" s="165">
        <v>139.44</v>
      </c>
      <c r="D333" s="165">
        <v>4.82</v>
      </c>
      <c r="E333" s="165">
        <v>1211.32</v>
      </c>
      <c r="F333" s="165">
        <v>8.9600000000000009</v>
      </c>
      <c r="G333" s="165">
        <v>26.68</v>
      </c>
      <c r="H333" s="165">
        <v>3.68</v>
      </c>
      <c r="I333" s="165">
        <v>0</v>
      </c>
      <c r="J333" s="165">
        <v>41.77</v>
      </c>
      <c r="K333" s="165">
        <v>40.99</v>
      </c>
      <c r="L333" s="165">
        <v>40.72</v>
      </c>
      <c r="M333" s="165">
        <v>32.94</v>
      </c>
      <c r="N333" s="165">
        <v>0</v>
      </c>
      <c r="O333" s="165">
        <v>0</v>
      </c>
      <c r="P333" s="165">
        <v>41627</v>
      </c>
      <c r="Q333" s="165">
        <v>84</v>
      </c>
      <c r="R333" s="165">
        <v>481</v>
      </c>
      <c r="S333" s="165">
        <v>26.7</v>
      </c>
      <c r="T333" s="165">
        <v>4.0679999999999996</v>
      </c>
      <c r="U333" s="165">
        <v>-1</v>
      </c>
    </row>
    <row r="334" spans="1:21">
      <c r="A334" s="166">
        <v>43388.408993055556</v>
      </c>
      <c r="B334" s="165" t="s">
        <v>6</v>
      </c>
      <c r="C334" s="165">
        <v>138.69</v>
      </c>
      <c r="D334" s="165">
        <v>4.8</v>
      </c>
      <c r="E334" s="165">
        <v>1211.08</v>
      </c>
      <c r="F334" s="165">
        <v>8.39</v>
      </c>
      <c r="G334" s="165">
        <v>28.39</v>
      </c>
      <c r="H334" s="165">
        <v>17.95</v>
      </c>
      <c r="I334" s="165">
        <v>14.74</v>
      </c>
      <c r="J334" s="165">
        <v>40.25</v>
      </c>
      <c r="K334" s="165">
        <v>35.4</v>
      </c>
      <c r="L334" s="165">
        <v>32.53</v>
      </c>
      <c r="M334" s="165">
        <v>28.74</v>
      </c>
      <c r="N334" s="165">
        <v>0</v>
      </c>
      <c r="O334" s="165">
        <v>0</v>
      </c>
      <c r="P334" s="165">
        <v>41628</v>
      </c>
      <c r="Q334" s="165">
        <v>84</v>
      </c>
      <c r="R334" s="165">
        <v>481</v>
      </c>
      <c r="S334" s="165">
        <v>26.7</v>
      </c>
      <c r="T334" s="165">
        <v>4.0679999999999996</v>
      </c>
      <c r="U334" s="165">
        <v>-1</v>
      </c>
    </row>
    <row r="335" spans="1:21">
      <c r="A335" s="166">
        <v>43388.409004629626</v>
      </c>
      <c r="B335" s="165" t="s">
        <v>6</v>
      </c>
      <c r="C335" s="165">
        <v>138.86000000000001</v>
      </c>
      <c r="D335" s="165">
        <v>4.8</v>
      </c>
      <c r="E335" s="165">
        <v>1210.56</v>
      </c>
      <c r="F335" s="165">
        <v>12.03</v>
      </c>
      <c r="G335" s="165">
        <v>31.64</v>
      </c>
      <c r="H335" s="165">
        <v>20.81</v>
      </c>
      <c r="I335" s="165">
        <v>0</v>
      </c>
      <c r="J335" s="165">
        <v>44.72</v>
      </c>
      <c r="K335" s="165">
        <v>47.71</v>
      </c>
      <c r="L335" s="165">
        <v>31.54</v>
      </c>
      <c r="M335" s="165">
        <v>43.12</v>
      </c>
      <c r="N335" s="165">
        <v>0</v>
      </c>
      <c r="O335" s="165">
        <v>0</v>
      </c>
      <c r="P335" s="165">
        <v>41939</v>
      </c>
      <c r="Q335" s="165">
        <v>84</v>
      </c>
      <c r="R335" s="165">
        <v>395</v>
      </c>
      <c r="S335" s="165">
        <v>26.7</v>
      </c>
      <c r="T335" s="165">
        <v>4.0679999999999996</v>
      </c>
      <c r="U335" s="165">
        <v>-1</v>
      </c>
    </row>
    <row r="336" spans="1:21">
      <c r="A336" s="166">
        <v>43388.40902777778</v>
      </c>
      <c r="B336" s="165" t="s">
        <v>6</v>
      </c>
      <c r="C336" s="165">
        <v>138.88</v>
      </c>
      <c r="D336" s="165">
        <v>4.8</v>
      </c>
      <c r="E336" s="165">
        <v>1211.68</v>
      </c>
      <c r="F336" s="165">
        <v>8.86</v>
      </c>
      <c r="G336" s="165">
        <v>29.2</v>
      </c>
      <c r="H336" s="165">
        <v>4.9400000000000004</v>
      </c>
      <c r="I336" s="165">
        <v>1.81</v>
      </c>
      <c r="J336" s="165">
        <v>46.43</v>
      </c>
      <c r="K336" s="165">
        <v>45.18</v>
      </c>
      <c r="L336" s="165">
        <v>41.28</v>
      </c>
      <c r="M336" s="165">
        <v>34.590000000000003</v>
      </c>
      <c r="N336" s="165">
        <v>0</v>
      </c>
      <c r="O336" s="165">
        <v>0</v>
      </c>
      <c r="P336" s="165">
        <v>41940</v>
      </c>
      <c r="Q336" s="165">
        <v>84</v>
      </c>
      <c r="R336" s="165">
        <v>309</v>
      </c>
      <c r="S336" s="165">
        <v>26.7</v>
      </c>
      <c r="T336" s="165">
        <v>4.0679999999999996</v>
      </c>
      <c r="U336" s="165">
        <v>-1</v>
      </c>
    </row>
    <row r="337" spans="1:21">
      <c r="A337" s="166">
        <v>43388.409039351849</v>
      </c>
      <c r="B337" s="165" t="s">
        <v>6</v>
      </c>
      <c r="C337" s="165">
        <v>138.91</v>
      </c>
      <c r="D337" s="165">
        <v>4.8099999999999996</v>
      </c>
      <c r="E337" s="165">
        <v>1211.71</v>
      </c>
      <c r="F337" s="165">
        <v>8.9600000000000009</v>
      </c>
      <c r="G337" s="165">
        <v>26.68</v>
      </c>
      <c r="H337" s="165">
        <v>14.94</v>
      </c>
      <c r="I337" s="165">
        <v>0</v>
      </c>
      <c r="J337" s="165">
        <v>41.4</v>
      </c>
      <c r="K337" s="165">
        <v>37.25</v>
      </c>
      <c r="L337" s="165">
        <v>38.65</v>
      </c>
      <c r="M337" s="165">
        <v>27.1</v>
      </c>
      <c r="N337" s="165">
        <v>0</v>
      </c>
      <c r="O337" s="165">
        <v>0</v>
      </c>
      <c r="P337" s="165">
        <v>41940</v>
      </c>
      <c r="Q337" s="165">
        <v>84</v>
      </c>
      <c r="R337" s="165">
        <v>352</v>
      </c>
      <c r="S337" s="165">
        <v>26.7</v>
      </c>
      <c r="T337" s="165">
        <v>4.0679999999999996</v>
      </c>
      <c r="U337" s="165">
        <v>-1</v>
      </c>
    </row>
    <row r="338" spans="1:21">
      <c r="A338" s="166">
        <v>43388.409062500003</v>
      </c>
      <c r="B338" s="165" t="s">
        <v>6</v>
      </c>
      <c r="C338" s="165">
        <v>135.79</v>
      </c>
      <c r="D338" s="165">
        <v>4.7</v>
      </c>
      <c r="E338" s="165">
        <v>1214.27</v>
      </c>
      <c r="F338" s="165">
        <v>11.41</v>
      </c>
      <c r="G338" s="165">
        <v>27.75</v>
      </c>
      <c r="H338" s="165">
        <v>10.130000000000001</v>
      </c>
      <c r="I338" s="165">
        <v>0</v>
      </c>
      <c r="J338" s="165">
        <v>40</v>
      </c>
      <c r="K338" s="165">
        <v>46.15</v>
      </c>
      <c r="L338" s="165">
        <v>36.75</v>
      </c>
      <c r="M338" s="165">
        <v>33.33</v>
      </c>
      <c r="N338" s="165">
        <v>0</v>
      </c>
      <c r="O338" s="165">
        <v>0</v>
      </c>
      <c r="P338" s="165">
        <v>42223</v>
      </c>
      <c r="Q338" s="165">
        <v>84</v>
      </c>
      <c r="R338" s="165">
        <v>395</v>
      </c>
      <c r="S338" s="165">
        <v>26.7</v>
      </c>
      <c r="T338" s="165">
        <v>4.0679999999999996</v>
      </c>
      <c r="U338" s="165">
        <v>-1</v>
      </c>
    </row>
    <row r="339" spans="1:21">
      <c r="A339" s="166">
        <v>43388.409085648149</v>
      </c>
      <c r="B339" s="165" t="s">
        <v>6</v>
      </c>
      <c r="C339" s="165">
        <v>135.85</v>
      </c>
      <c r="D339" s="165">
        <v>4.7</v>
      </c>
      <c r="E339" s="165">
        <v>1214.5999999999999</v>
      </c>
      <c r="F339" s="165">
        <v>8.41</v>
      </c>
      <c r="G339" s="165">
        <v>24.71</v>
      </c>
      <c r="H339" s="165">
        <v>22.08</v>
      </c>
      <c r="I339" s="165">
        <v>12.03</v>
      </c>
      <c r="J339" s="165">
        <v>35.58</v>
      </c>
      <c r="K339" s="165">
        <v>26.97</v>
      </c>
      <c r="L339" s="165">
        <v>24.68</v>
      </c>
      <c r="M339" s="165">
        <v>26.58</v>
      </c>
      <c r="N339" s="165">
        <v>0</v>
      </c>
      <c r="O339" s="165">
        <v>0</v>
      </c>
      <c r="P339" s="165">
        <v>42223</v>
      </c>
      <c r="Q339" s="165">
        <v>84</v>
      </c>
      <c r="R339" s="165">
        <v>481</v>
      </c>
      <c r="S339" s="165">
        <v>26.7</v>
      </c>
      <c r="T339" s="165">
        <v>4.0679999999999996</v>
      </c>
      <c r="U339" s="165">
        <v>-1</v>
      </c>
    </row>
    <row r="340" spans="1:21">
      <c r="A340" s="166">
        <v>43388.409097222226</v>
      </c>
      <c r="B340" s="165" t="s">
        <v>6</v>
      </c>
      <c r="C340" s="165">
        <v>135.88999999999999</v>
      </c>
      <c r="D340" s="165">
        <v>4.7</v>
      </c>
      <c r="E340" s="165">
        <v>1214.18</v>
      </c>
      <c r="F340" s="165">
        <v>8.98</v>
      </c>
      <c r="G340" s="165">
        <v>25.03</v>
      </c>
      <c r="H340" s="165">
        <v>0.61</v>
      </c>
      <c r="I340" s="165">
        <v>0</v>
      </c>
      <c r="J340" s="165">
        <v>42.17</v>
      </c>
      <c r="K340" s="165">
        <v>31.29</v>
      </c>
      <c r="L340" s="165">
        <v>41.04</v>
      </c>
      <c r="M340" s="165">
        <v>34.29</v>
      </c>
      <c r="N340" s="165">
        <v>0</v>
      </c>
      <c r="O340" s="165">
        <v>0</v>
      </c>
      <c r="P340" s="165">
        <v>42223</v>
      </c>
      <c r="Q340" s="165">
        <v>84</v>
      </c>
      <c r="R340" s="165">
        <v>395</v>
      </c>
      <c r="S340" s="165">
        <v>26.7</v>
      </c>
      <c r="T340" s="165">
        <v>4.0679999999999996</v>
      </c>
      <c r="U340" s="165">
        <v>-1</v>
      </c>
    </row>
    <row r="341" spans="1:21">
      <c r="A341" s="166">
        <v>43388.409120370372</v>
      </c>
      <c r="B341" s="165" t="s">
        <v>6</v>
      </c>
      <c r="C341" s="165">
        <v>136.77000000000001</v>
      </c>
      <c r="D341" s="165">
        <v>4.7300000000000004</v>
      </c>
      <c r="E341" s="165">
        <v>1213.1300000000001</v>
      </c>
      <c r="F341" s="165">
        <v>11.26</v>
      </c>
      <c r="G341" s="165">
        <v>30.19</v>
      </c>
      <c r="H341" s="165">
        <v>3.12</v>
      </c>
      <c r="I341" s="165">
        <v>2.5</v>
      </c>
      <c r="J341" s="165">
        <v>41.98</v>
      </c>
      <c r="K341" s="165">
        <v>43.9</v>
      </c>
      <c r="L341" s="165">
        <v>38.270000000000003</v>
      </c>
      <c r="M341" s="165">
        <v>49.7</v>
      </c>
      <c r="N341" s="165">
        <v>0</v>
      </c>
      <c r="O341" s="165">
        <v>0</v>
      </c>
      <c r="P341" s="165">
        <v>42514</v>
      </c>
      <c r="Q341" s="165">
        <v>84</v>
      </c>
      <c r="R341" s="165">
        <v>309</v>
      </c>
      <c r="S341" s="165">
        <v>26.7</v>
      </c>
      <c r="T341" s="165">
        <v>4.0679999999999996</v>
      </c>
      <c r="U341" s="165">
        <v>-1</v>
      </c>
    </row>
    <row r="342" spans="1:21">
      <c r="A342" s="166">
        <v>43388.409131944441</v>
      </c>
      <c r="B342" s="165" t="s">
        <v>6</v>
      </c>
      <c r="C342" s="165">
        <v>136.82</v>
      </c>
      <c r="D342" s="165">
        <v>4.7300000000000004</v>
      </c>
      <c r="E342" s="165">
        <v>1212.02</v>
      </c>
      <c r="F342" s="165">
        <v>8.84</v>
      </c>
      <c r="G342" s="165">
        <v>26.94</v>
      </c>
      <c r="H342" s="165">
        <v>13.73</v>
      </c>
      <c r="I342" s="165">
        <v>0</v>
      </c>
      <c r="J342" s="165">
        <v>37.58</v>
      </c>
      <c r="K342" s="165">
        <v>40.909999999999997</v>
      </c>
      <c r="L342" s="165">
        <v>37.58</v>
      </c>
      <c r="M342" s="165">
        <v>30.57</v>
      </c>
      <c r="N342" s="165">
        <v>0</v>
      </c>
      <c r="O342" s="165">
        <v>0</v>
      </c>
      <c r="P342" s="165">
        <v>42515</v>
      </c>
      <c r="Q342" s="165">
        <v>83</v>
      </c>
      <c r="R342" s="165">
        <v>309</v>
      </c>
      <c r="S342" s="165">
        <v>26.7</v>
      </c>
      <c r="T342" s="165">
        <v>4.0640000000000001</v>
      </c>
      <c r="U342" s="165">
        <v>-1</v>
      </c>
    </row>
    <row r="343" spans="1:21">
      <c r="A343" s="166">
        <v>43388.409155092595</v>
      </c>
      <c r="B343" s="165" t="s">
        <v>6</v>
      </c>
      <c r="C343" s="165">
        <v>136.86000000000001</v>
      </c>
      <c r="D343" s="165">
        <v>4.7300000000000004</v>
      </c>
      <c r="E343" s="165">
        <v>1211.4000000000001</v>
      </c>
      <c r="F343" s="165">
        <v>9.1300000000000008</v>
      </c>
      <c r="G343" s="165">
        <v>26.13</v>
      </c>
      <c r="H343" s="165">
        <v>8.23</v>
      </c>
      <c r="I343" s="165">
        <v>0</v>
      </c>
      <c r="J343" s="165">
        <v>39.130000000000003</v>
      </c>
      <c r="K343" s="165">
        <v>39.35</v>
      </c>
      <c r="L343" s="165">
        <v>36.54</v>
      </c>
      <c r="M343" s="165">
        <v>33.74</v>
      </c>
      <c r="N343" s="165">
        <v>0</v>
      </c>
      <c r="O343" s="165">
        <v>0</v>
      </c>
      <c r="P343" s="165">
        <v>42515</v>
      </c>
      <c r="Q343" s="165">
        <v>83</v>
      </c>
      <c r="R343" s="165">
        <v>309</v>
      </c>
      <c r="S343" s="165">
        <v>26.7</v>
      </c>
      <c r="T343" s="165">
        <v>4.0640000000000001</v>
      </c>
      <c r="U343" s="165">
        <v>-1</v>
      </c>
    </row>
    <row r="344" spans="1:21">
      <c r="A344" s="166">
        <v>43388.409178240741</v>
      </c>
      <c r="B344" s="165" t="s">
        <v>6</v>
      </c>
      <c r="C344" s="165">
        <v>137.88999999999999</v>
      </c>
      <c r="D344" s="165">
        <v>4.7699999999999996</v>
      </c>
      <c r="E344" s="165">
        <v>1210.4000000000001</v>
      </c>
      <c r="F344" s="165">
        <v>10.79</v>
      </c>
      <c r="G344" s="165">
        <v>27.7</v>
      </c>
      <c r="H344" s="165">
        <v>12.88</v>
      </c>
      <c r="I344" s="165">
        <v>7.36</v>
      </c>
      <c r="J344" s="165">
        <v>44.91</v>
      </c>
      <c r="K344" s="165">
        <v>43.2</v>
      </c>
      <c r="L344" s="165">
        <v>32.119999999999997</v>
      </c>
      <c r="M344" s="165">
        <v>24.52</v>
      </c>
      <c r="N344" s="165">
        <v>0</v>
      </c>
      <c r="O344" s="165">
        <v>0</v>
      </c>
      <c r="P344" s="165">
        <v>42792</v>
      </c>
      <c r="Q344" s="165">
        <v>83</v>
      </c>
      <c r="R344" s="165">
        <v>352</v>
      </c>
      <c r="S344" s="165">
        <v>26.7</v>
      </c>
      <c r="T344" s="165">
        <v>4.0640000000000001</v>
      </c>
      <c r="U344" s="165">
        <v>-1</v>
      </c>
    </row>
    <row r="345" spans="1:21">
      <c r="A345" s="166">
        <v>43388.409189814818</v>
      </c>
      <c r="B345" s="165" t="s">
        <v>6</v>
      </c>
      <c r="C345" s="165">
        <v>137.94</v>
      </c>
      <c r="D345" s="165">
        <v>4.7699999999999996</v>
      </c>
      <c r="E345" s="165">
        <v>1210.3399999999999</v>
      </c>
      <c r="F345" s="165">
        <v>8.94</v>
      </c>
      <c r="G345" s="165">
        <v>25.95</v>
      </c>
      <c r="H345" s="165">
        <v>17.88</v>
      </c>
      <c r="I345" s="165">
        <v>0</v>
      </c>
      <c r="J345" s="165">
        <v>41.51</v>
      </c>
      <c r="K345" s="165">
        <v>39.49</v>
      </c>
      <c r="L345" s="165">
        <v>32.43</v>
      </c>
      <c r="M345" s="165">
        <v>23.49</v>
      </c>
      <c r="N345" s="165">
        <v>0</v>
      </c>
      <c r="O345" s="165">
        <v>0</v>
      </c>
      <c r="P345" s="165">
        <v>42793</v>
      </c>
      <c r="Q345" s="165">
        <v>83</v>
      </c>
      <c r="R345" s="165">
        <v>438</v>
      </c>
      <c r="S345" s="165">
        <v>26.7</v>
      </c>
      <c r="T345" s="165">
        <v>4.0640000000000001</v>
      </c>
      <c r="U345" s="165">
        <v>-1</v>
      </c>
    </row>
    <row r="346" spans="1:21">
      <c r="A346" s="166">
        <v>43388.409212962964</v>
      </c>
      <c r="B346" s="165" t="s">
        <v>6</v>
      </c>
      <c r="C346" s="165">
        <v>137.99</v>
      </c>
      <c r="D346" s="165">
        <v>4.7699999999999996</v>
      </c>
      <c r="E346" s="165">
        <v>1209.93</v>
      </c>
      <c r="F346" s="165">
        <v>8.82</v>
      </c>
      <c r="G346" s="165">
        <v>30.26</v>
      </c>
      <c r="H346" s="165">
        <v>13.04</v>
      </c>
      <c r="I346" s="165">
        <v>7.45</v>
      </c>
      <c r="J346" s="165">
        <v>43.64</v>
      </c>
      <c r="K346" s="165">
        <v>41.51</v>
      </c>
      <c r="L346" s="165">
        <v>34.380000000000003</v>
      </c>
      <c r="M346" s="165">
        <v>40.83</v>
      </c>
      <c r="N346" s="165">
        <v>0</v>
      </c>
      <c r="O346" s="165">
        <v>0</v>
      </c>
      <c r="P346" s="165">
        <v>42793</v>
      </c>
      <c r="Q346" s="165">
        <v>83</v>
      </c>
      <c r="R346" s="165">
        <v>395</v>
      </c>
      <c r="S346" s="165">
        <v>26.7</v>
      </c>
      <c r="T346" s="165">
        <v>4.0640000000000001</v>
      </c>
      <c r="U346" s="165">
        <v>-1</v>
      </c>
    </row>
    <row r="347" spans="1:21">
      <c r="A347" s="166">
        <v>43388.409224537034</v>
      </c>
      <c r="B347" s="165" t="s">
        <v>6</v>
      </c>
      <c r="C347" s="165">
        <v>139.49</v>
      </c>
      <c r="D347" s="165">
        <v>4.83</v>
      </c>
      <c r="E347" s="165">
        <v>1208.46</v>
      </c>
      <c r="F347" s="165">
        <v>11.18</v>
      </c>
      <c r="G347" s="165">
        <v>30.37</v>
      </c>
      <c r="H347" s="165">
        <v>1.21</v>
      </c>
      <c r="I347" s="165">
        <v>0</v>
      </c>
      <c r="J347" s="165">
        <v>50.59</v>
      </c>
      <c r="K347" s="165">
        <v>52.66</v>
      </c>
      <c r="L347" s="165">
        <v>33.74</v>
      </c>
      <c r="M347" s="165">
        <v>42.13</v>
      </c>
      <c r="N347" s="165">
        <v>0</v>
      </c>
      <c r="O347" s="165">
        <v>0</v>
      </c>
      <c r="P347" s="165">
        <v>43085</v>
      </c>
      <c r="Q347" s="165">
        <v>83</v>
      </c>
      <c r="R347" s="165">
        <v>352</v>
      </c>
      <c r="S347" s="165">
        <v>26.7</v>
      </c>
      <c r="T347" s="165">
        <v>4.0640000000000001</v>
      </c>
      <c r="U347" s="165">
        <v>-1</v>
      </c>
    </row>
    <row r="348" spans="1:21">
      <c r="A348" s="166">
        <v>43388.409247685187</v>
      </c>
      <c r="B348" s="165" t="s">
        <v>6</v>
      </c>
      <c r="C348" s="165">
        <v>139.56</v>
      </c>
      <c r="D348" s="165">
        <v>4.83</v>
      </c>
      <c r="E348" s="165">
        <v>1208.54</v>
      </c>
      <c r="F348" s="165">
        <v>9.11</v>
      </c>
      <c r="G348" s="165">
        <v>24.54</v>
      </c>
      <c r="H348" s="165">
        <v>12.9</v>
      </c>
      <c r="I348" s="165">
        <v>0</v>
      </c>
      <c r="J348" s="165">
        <v>35.1</v>
      </c>
      <c r="K348" s="165">
        <v>34.21</v>
      </c>
      <c r="L348" s="165">
        <v>38.99</v>
      </c>
      <c r="M348" s="165">
        <v>26.25</v>
      </c>
      <c r="N348" s="165">
        <v>0</v>
      </c>
      <c r="O348" s="165">
        <v>0</v>
      </c>
      <c r="P348" s="165">
        <v>43086</v>
      </c>
      <c r="Q348" s="165">
        <v>83</v>
      </c>
      <c r="R348" s="165">
        <v>352</v>
      </c>
      <c r="S348" s="165">
        <v>26.7</v>
      </c>
      <c r="T348" s="165">
        <v>4.0640000000000001</v>
      </c>
      <c r="U348" s="165">
        <v>-1</v>
      </c>
    </row>
    <row r="349" spans="1:21">
      <c r="A349" s="166">
        <v>43388.409270833334</v>
      </c>
      <c r="B349" s="165" t="s">
        <v>6</v>
      </c>
      <c r="C349" s="165">
        <v>138.78</v>
      </c>
      <c r="D349" s="165">
        <v>4.8</v>
      </c>
      <c r="E349" s="165">
        <v>1214.8</v>
      </c>
      <c r="F349" s="165">
        <v>9.16</v>
      </c>
      <c r="G349" s="165">
        <v>27.26</v>
      </c>
      <c r="H349" s="165">
        <v>22.78</v>
      </c>
      <c r="I349" s="165">
        <v>8.81</v>
      </c>
      <c r="J349" s="165">
        <v>34.619999999999997</v>
      </c>
      <c r="K349" s="165">
        <v>31.71</v>
      </c>
      <c r="L349" s="165">
        <v>36.590000000000003</v>
      </c>
      <c r="M349" s="165">
        <v>28.75</v>
      </c>
      <c r="N349" s="165">
        <v>0</v>
      </c>
      <c r="O349" s="165">
        <v>0</v>
      </c>
      <c r="P349" s="165">
        <v>43087</v>
      </c>
      <c r="Q349" s="165">
        <v>83</v>
      </c>
      <c r="R349" s="165">
        <v>309</v>
      </c>
      <c r="S349" s="165">
        <v>26.7</v>
      </c>
      <c r="T349" s="165">
        <v>4.0640000000000001</v>
      </c>
      <c r="U349" s="165">
        <v>-1</v>
      </c>
    </row>
    <row r="350" spans="1:21">
      <c r="A350" s="166">
        <v>43388.409282407411</v>
      </c>
      <c r="B350" s="165" t="s">
        <v>6</v>
      </c>
      <c r="C350" s="165">
        <v>138.93</v>
      </c>
      <c r="D350" s="165">
        <v>4.8099999999999996</v>
      </c>
      <c r="E350" s="165">
        <v>1214.28</v>
      </c>
      <c r="F350" s="165">
        <v>11.42</v>
      </c>
      <c r="G350" s="165">
        <v>28.85</v>
      </c>
      <c r="H350" s="165">
        <v>4.3499999999999996</v>
      </c>
      <c r="I350" s="165">
        <v>0</v>
      </c>
      <c r="J350" s="165">
        <v>43.11</v>
      </c>
      <c r="K350" s="165">
        <v>45.12</v>
      </c>
      <c r="L350" s="165">
        <v>39.76</v>
      </c>
      <c r="M350" s="165">
        <v>39.75</v>
      </c>
      <c r="N350" s="165">
        <v>0</v>
      </c>
      <c r="O350" s="165">
        <v>0</v>
      </c>
      <c r="P350" s="165">
        <v>43396</v>
      </c>
      <c r="Q350" s="165">
        <v>83</v>
      </c>
      <c r="R350" s="165">
        <v>438</v>
      </c>
      <c r="S350" s="165">
        <v>26.7</v>
      </c>
      <c r="T350" s="165">
        <v>4.0640000000000001</v>
      </c>
      <c r="U350" s="165">
        <v>-1</v>
      </c>
    </row>
    <row r="351" spans="1:21">
      <c r="A351" s="166">
        <v>43388.409305555557</v>
      </c>
      <c r="B351" s="165" t="s">
        <v>6</v>
      </c>
      <c r="C351" s="165">
        <v>138.96</v>
      </c>
      <c r="D351" s="165">
        <v>4.8099999999999996</v>
      </c>
      <c r="E351" s="165">
        <v>1214.1600000000001</v>
      </c>
      <c r="F351" s="165">
        <v>9.08</v>
      </c>
      <c r="G351" s="165">
        <v>26.19</v>
      </c>
      <c r="H351" s="165">
        <v>11.69</v>
      </c>
      <c r="I351" s="165">
        <v>0</v>
      </c>
      <c r="J351" s="165">
        <v>40.520000000000003</v>
      </c>
      <c r="K351" s="165">
        <v>32.26</v>
      </c>
      <c r="L351" s="165">
        <v>31.45</v>
      </c>
      <c r="M351" s="165">
        <v>40.24</v>
      </c>
      <c r="N351" s="165">
        <v>0</v>
      </c>
      <c r="O351" s="165">
        <v>0</v>
      </c>
      <c r="P351" s="165">
        <v>43398</v>
      </c>
      <c r="Q351" s="165">
        <v>83</v>
      </c>
      <c r="R351" s="165">
        <v>352</v>
      </c>
      <c r="S351" s="165">
        <v>26.7</v>
      </c>
      <c r="T351" s="165">
        <v>4.0640000000000001</v>
      </c>
      <c r="U351" s="165">
        <v>-1</v>
      </c>
    </row>
    <row r="352" spans="1:21">
      <c r="A352" s="166">
        <v>43388.409317129626</v>
      </c>
      <c r="B352" s="165" t="s">
        <v>6</v>
      </c>
      <c r="C352" s="165">
        <v>135.58000000000001</v>
      </c>
      <c r="D352" s="165">
        <v>4.6900000000000004</v>
      </c>
      <c r="E352" s="165">
        <v>1217.43</v>
      </c>
      <c r="F352" s="165">
        <v>8.9700000000000006</v>
      </c>
      <c r="G352" s="165">
        <v>25.42</v>
      </c>
      <c r="H352" s="165">
        <v>10.26</v>
      </c>
      <c r="I352" s="165">
        <v>0.63</v>
      </c>
      <c r="J352" s="165">
        <v>40</v>
      </c>
      <c r="K352" s="165">
        <v>35.44</v>
      </c>
      <c r="L352" s="165">
        <v>32.72</v>
      </c>
      <c r="M352" s="165">
        <v>33.54</v>
      </c>
      <c r="N352" s="165">
        <v>0</v>
      </c>
      <c r="O352" s="165">
        <v>0</v>
      </c>
      <c r="P352" s="165">
        <v>43398</v>
      </c>
      <c r="Q352" s="165">
        <v>83</v>
      </c>
      <c r="R352" s="165">
        <v>309</v>
      </c>
      <c r="S352" s="165">
        <v>26.7</v>
      </c>
      <c r="T352" s="165">
        <v>4.0650000000000004</v>
      </c>
      <c r="U352" s="165">
        <v>-1</v>
      </c>
    </row>
    <row r="353" spans="1:21">
      <c r="A353" s="166">
        <v>43388.40934027778</v>
      </c>
      <c r="B353" s="165" t="s">
        <v>6</v>
      </c>
      <c r="C353" s="165">
        <v>136.03</v>
      </c>
      <c r="D353" s="165">
        <v>4.71</v>
      </c>
      <c r="E353" s="165">
        <v>1216.8</v>
      </c>
      <c r="F353" s="165">
        <v>11.24</v>
      </c>
      <c r="G353" s="165">
        <v>28.72</v>
      </c>
      <c r="H353" s="165">
        <v>8.23</v>
      </c>
      <c r="I353" s="165">
        <v>0</v>
      </c>
      <c r="J353" s="165">
        <v>43.31</v>
      </c>
      <c r="K353" s="165">
        <v>42.58</v>
      </c>
      <c r="L353" s="165">
        <v>40.25</v>
      </c>
      <c r="M353" s="165">
        <v>37.57</v>
      </c>
      <c r="N353" s="165">
        <v>0</v>
      </c>
      <c r="O353" s="165">
        <v>0</v>
      </c>
      <c r="P353" s="165">
        <v>43707</v>
      </c>
      <c r="Q353" s="165">
        <v>83</v>
      </c>
      <c r="R353" s="165">
        <v>352</v>
      </c>
      <c r="S353" s="165">
        <v>26.7</v>
      </c>
      <c r="T353" s="165">
        <v>4.0650000000000004</v>
      </c>
      <c r="U353" s="165">
        <v>-1</v>
      </c>
    </row>
    <row r="354" spans="1:21">
      <c r="A354" s="166">
        <v>43388.409351851849</v>
      </c>
      <c r="B354" s="165" t="s">
        <v>6</v>
      </c>
      <c r="C354" s="165">
        <v>136.07</v>
      </c>
      <c r="D354" s="165">
        <v>4.71</v>
      </c>
      <c r="E354" s="165">
        <v>1216.19</v>
      </c>
      <c r="F354" s="165">
        <v>8.2799999999999994</v>
      </c>
      <c r="G354" s="165">
        <v>24.95</v>
      </c>
      <c r="H354" s="165">
        <v>24.84</v>
      </c>
      <c r="I354" s="165">
        <v>6.54</v>
      </c>
      <c r="J354" s="165">
        <v>30.52</v>
      </c>
      <c r="K354" s="165">
        <v>36.36</v>
      </c>
      <c r="L354" s="165">
        <v>22.93</v>
      </c>
      <c r="M354" s="165">
        <v>28.3</v>
      </c>
      <c r="N354" s="165">
        <v>0</v>
      </c>
      <c r="O354" s="165">
        <v>0</v>
      </c>
      <c r="P354" s="165">
        <v>43707</v>
      </c>
      <c r="Q354" s="165">
        <v>83</v>
      </c>
      <c r="R354" s="165">
        <v>438</v>
      </c>
      <c r="S354" s="165">
        <v>26.7</v>
      </c>
      <c r="T354" s="165">
        <v>4.0650000000000004</v>
      </c>
      <c r="U354" s="165">
        <v>-1</v>
      </c>
    </row>
    <row r="355" spans="1:21">
      <c r="A355" s="166">
        <v>43388.409375000003</v>
      </c>
      <c r="B355" s="165" t="s">
        <v>6</v>
      </c>
      <c r="C355" s="165">
        <v>136.11000000000001</v>
      </c>
      <c r="D355" s="165">
        <v>4.71</v>
      </c>
      <c r="E355" s="165">
        <v>1216.07</v>
      </c>
      <c r="F355" s="165">
        <v>8.94</v>
      </c>
      <c r="G355" s="165">
        <v>25</v>
      </c>
      <c r="H355" s="165">
        <v>14.38</v>
      </c>
      <c r="I355" s="165">
        <v>0</v>
      </c>
      <c r="J355" s="165">
        <v>45</v>
      </c>
      <c r="K355" s="165">
        <v>31.29</v>
      </c>
      <c r="L355" s="165">
        <v>31.41</v>
      </c>
      <c r="M355" s="165">
        <v>27.39</v>
      </c>
      <c r="N355" s="165">
        <v>0</v>
      </c>
      <c r="O355" s="165">
        <v>0</v>
      </c>
      <c r="P355" s="165">
        <v>43708</v>
      </c>
      <c r="Q355" s="165">
        <v>83</v>
      </c>
      <c r="R355" s="165">
        <v>352</v>
      </c>
      <c r="S355" s="165">
        <v>26.7</v>
      </c>
      <c r="T355" s="165">
        <v>4.0650000000000004</v>
      </c>
      <c r="U355" s="165">
        <v>-1</v>
      </c>
    </row>
    <row r="356" spans="1:21">
      <c r="A356" s="166">
        <v>43388.409398148149</v>
      </c>
      <c r="B356" s="165" t="s">
        <v>6</v>
      </c>
      <c r="C356" s="165">
        <v>137</v>
      </c>
      <c r="D356" s="165">
        <v>4.74</v>
      </c>
      <c r="E356" s="165">
        <v>1215.5999999999999</v>
      </c>
      <c r="F356" s="165">
        <v>0</v>
      </c>
      <c r="G356" s="165">
        <v>0</v>
      </c>
      <c r="H356" s="165">
        <v>6.83</v>
      </c>
      <c r="I356" s="165">
        <v>1.85</v>
      </c>
      <c r="J356" s="165">
        <v>0</v>
      </c>
      <c r="K356" s="165">
        <v>101.33</v>
      </c>
      <c r="L356" s="165">
        <v>105.95</v>
      </c>
      <c r="M356" s="165">
        <v>214.01</v>
      </c>
      <c r="N356" s="165">
        <v>0</v>
      </c>
      <c r="O356" s="165">
        <v>0</v>
      </c>
      <c r="P356" s="165">
        <v>44116</v>
      </c>
      <c r="Q356" s="165">
        <v>83</v>
      </c>
      <c r="R356" s="165" t="s">
        <v>6</v>
      </c>
      <c r="S356" s="165">
        <v>26.7</v>
      </c>
      <c r="T356" s="165">
        <v>4.0650000000000004</v>
      </c>
      <c r="U356" s="165">
        <v>-1</v>
      </c>
    </row>
    <row r="357" spans="1:21">
      <c r="A357" s="166">
        <v>43388.409409722219</v>
      </c>
      <c r="B357" s="165" t="s">
        <v>6</v>
      </c>
      <c r="C357" s="165">
        <v>137.04</v>
      </c>
      <c r="D357" s="165">
        <v>4.74</v>
      </c>
      <c r="E357" s="165">
        <v>1215.28</v>
      </c>
      <c r="F357" s="165">
        <v>0</v>
      </c>
      <c r="G357" s="165">
        <v>0.04</v>
      </c>
      <c r="H357" s="165">
        <v>16.559999999999999</v>
      </c>
      <c r="I357" s="165">
        <v>0</v>
      </c>
      <c r="J357" s="165">
        <v>95.63</v>
      </c>
      <c r="K357" s="165">
        <v>0</v>
      </c>
      <c r="L357" s="165">
        <v>0</v>
      </c>
      <c r="M357" s="165">
        <v>0</v>
      </c>
      <c r="N357" s="165">
        <v>0</v>
      </c>
      <c r="O357" s="165">
        <v>0</v>
      </c>
      <c r="P357" s="165">
        <v>44117</v>
      </c>
      <c r="Q357" s="165">
        <v>83</v>
      </c>
      <c r="R357" s="165">
        <v>352</v>
      </c>
      <c r="S357" s="165">
        <v>26.7</v>
      </c>
      <c r="T357" s="165">
        <v>4.0650000000000004</v>
      </c>
      <c r="U357" s="165">
        <v>-1</v>
      </c>
    </row>
    <row r="358" spans="1:21">
      <c r="A358" s="166">
        <v>43388.409432870372</v>
      </c>
      <c r="B358" s="165" t="s">
        <v>6</v>
      </c>
      <c r="C358" s="165">
        <v>137.09</v>
      </c>
      <c r="D358" s="165">
        <v>4.74</v>
      </c>
      <c r="E358" s="165">
        <v>1214.8</v>
      </c>
      <c r="F358" s="165">
        <v>9.08</v>
      </c>
      <c r="G358" s="165">
        <v>26.29</v>
      </c>
      <c r="H358" s="165">
        <v>7.55</v>
      </c>
      <c r="I358" s="165">
        <v>0</v>
      </c>
      <c r="J358" s="165">
        <v>40.880000000000003</v>
      </c>
      <c r="K358" s="165">
        <v>41.45</v>
      </c>
      <c r="L358" s="165">
        <v>28.12</v>
      </c>
      <c r="M358" s="165">
        <v>40.51</v>
      </c>
      <c r="N358" s="165">
        <v>0</v>
      </c>
      <c r="O358" s="165">
        <v>0</v>
      </c>
      <c r="P358" s="165">
        <v>44117</v>
      </c>
      <c r="Q358" s="165">
        <v>83</v>
      </c>
      <c r="R358" s="165">
        <v>438</v>
      </c>
      <c r="S358" s="165">
        <v>26.7</v>
      </c>
      <c r="T358" s="165">
        <v>4.0650000000000004</v>
      </c>
      <c r="U358" s="165">
        <v>-1</v>
      </c>
    </row>
    <row r="359" spans="1:21">
      <c r="A359" s="166">
        <v>43388.409444444442</v>
      </c>
      <c r="B359" s="165" t="s">
        <v>6</v>
      </c>
      <c r="C359" s="165">
        <v>137.32</v>
      </c>
      <c r="D359" s="165">
        <v>4.75</v>
      </c>
      <c r="E359" s="165">
        <v>1213.8</v>
      </c>
      <c r="F359" s="165">
        <v>8.52</v>
      </c>
      <c r="G359" s="165">
        <v>24.16</v>
      </c>
      <c r="H359" s="165">
        <v>24.68</v>
      </c>
      <c r="I359" s="165">
        <v>7.1</v>
      </c>
      <c r="J359" s="165">
        <v>33.770000000000003</v>
      </c>
      <c r="K359" s="165">
        <v>29.14</v>
      </c>
      <c r="L359" s="165">
        <v>21.15</v>
      </c>
      <c r="M359" s="165">
        <v>29.3</v>
      </c>
      <c r="N359" s="165">
        <v>0</v>
      </c>
      <c r="O359" s="165">
        <v>0</v>
      </c>
      <c r="P359" s="165">
        <v>44120</v>
      </c>
      <c r="Q359" s="165">
        <v>83</v>
      </c>
      <c r="R359" s="165">
        <v>309</v>
      </c>
      <c r="S359" s="165">
        <v>26.7</v>
      </c>
      <c r="T359" s="165">
        <v>4.0650000000000004</v>
      </c>
      <c r="U359" s="165">
        <v>-1</v>
      </c>
    </row>
    <row r="360" spans="1:21">
      <c r="A360" s="166">
        <v>43388.409467592595</v>
      </c>
      <c r="B360" s="165" t="s">
        <v>6</v>
      </c>
      <c r="C360" s="165">
        <v>138.13999999999999</v>
      </c>
      <c r="D360" s="165">
        <v>4.78</v>
      </c>
      <c r="E360" s="165">
        <v>1213.18</v>
      </c>
      <c r="F360" s="165">
        <v>10.85</v>
      </c>
      <c r="G360" s="165">
        <v>29.61</v>
      </c>
      <c r="H360" s="165">
        <v>9.3800000000000008</v>
      </c>
      <c r="I360" s="165">
        <v>1.23</v>
      </c>
      <c r="J360" s="165">
        <v>44.97</v>
      </c>
      <c r="K360" s="165">
        <v>42.59</v>
      </c>
      <c r="L360" s="165">
        <v>35.22</v>
      </c>
      <c r="M360" s="165">
        <v>42.53</v>
      </c>
      <c r="N360" s="165">
        <v>0</v>
      </c>
      <c r="O360" s="165">
        <v>0</v>
      </c>
      <c r="P360" s="165">
        <v>44482</v>
      </c>
      <c r="Q360" s="165">
        <v>83</v>
      </c>
      <c r="R360" s="165">
        <v>309</v>
      </c>
      <c r="S360" s="165">
        <v>26.7</v>
      </c>
      <c r="T360" s="165">
        <v>4.0650000000000004</v>
      </c>
      <c r="U360" s="165">
        <v>-1</v>
      </c>
    </row>
    <row r="361" spans="1:21">
      <c r="A361" s="166">
        <v>43388.409490740742</v>
      </c>
      <c r="B361" s="165" t="s">
        <v>6</v>
      </c>
      <c r="C361" s="165">
        <v>138.19999999999999</v>
      </c>
      <c r="D361" s="165">
        <v>4.78</v>
      </c>
      <c r="E361" s="165">
        <v>1212.96</v>
      </c>
      <c r="F361" s="165">
        <v>8.94</v>
      </c>
      <c r="G361" s="165">
        <v>25.16</v>
      </c>
      <c r="H361" s="165">
        <v>8.18</v>
      </c>
      <c r="I361" s="165">
        <v>0</v>
      </c>
      <c r="J361" s="165">
        <v>38.18</v>
      </c>
      <c r="K361" s="165">
        <v>36.71</v>
      </c>
      <c r="L361" s="165">
        <v>31.17</v>
      </c>
      <c r="M361" s="165">
        <v>36.14</v>
      </c>
      <c r="N361" s="165">
        <v>0</v>
      </c>
      <c r="O361" s="165">
        <v>0</v>
      </c>
      <c r="P361" s="165">
        <v>44483</v>
      </c>
      <c r="Q361" s="165">
        <v>83</v>
      </c>
      <c r="R361" s="165">
        <v>309</v>
      </c>
      <c r="S361" s="165">
        <v>26.7</v>
      </c>
      <c r="T361" s="165">
        <v>4.0650000000000004</v>
      </c>
      <c r="U361" s="165">
        <v>-1</v>
      </c>
    </row>
    <row r="362" spans="1:21">
      <c r="A362" s="166">
        <v>43388.409502314818</v>
      </c>
      <c r="B362" s="165" t="s">
        <v>6</v>
      </c>
      <c r="C362" s="165">
        <v>138.33000000000001</v>
      </c>
      <c r="D362" s="165">
        <v>4.79</v>
      </c>
      <c r="E362" s="165">
        <v>1211.75</v>
      </c>
      <c r="F362" s="165">
        <v>8.83</v>
      </c>
      <c r="G362" s="165">
        <v>26.28</v>
      </c>
      <c r="H362" s="165">
        <v>13.73</v>
      </c>
      <c r="I362" s="165">
        <v>1.29</v>
      </c>
      <c r="J362" s="165">
        <v>40.61</v>
      </c>
      <c r="K362" s="165">
        <v>34.72</v>
      </c>
      <c r="L362" s="165">
        <v>35.19</v>
      </c>
      <c r="M362" s="165">
        <v>31.06</v>
      </c>
      <c r="N362" s="165">
        <v>0</v>
      </c>
      <c r="O362" s="165">
        <v>0</v>
      </c>
      <c r="P362" s="165">
        <v>44483</v>
      </c>
      <c r="Q362" s="165">
        <v>83</v>
      </c>
      <c r="R362" s="165">
        <v>438</v>
      </c>
      <c r="S362" s="165">
        <v>26.7</v>
      </c>
      <c r="T362" s="165">
        <v>4.0650000000000004</v>
      </c>
      <c r="U362" s="165">
        <v>-1</v>
      </c>
    </row>
    <row r="363" spans="1:21">
      <c r="A363" s="166">
        <v>43388.409525462965</v>
      </c>
      <c r="B363" s="165" t="s">
        <v>6</v>
      </c>
      <c r="C363" s="165">
        <v>138.88999999999999</v>
      </c>
      <c r="D363" s="165">
        <v>4.8</v>
      </c>
      <c r="E363" s="165">
        <v>1211.54</v>
      </c>
      <c r="F363" s="165">
        <v>10.93</v>
      </c>
      <c r="G363" s="165">
        <v>27.92</v>
      </c>
      <c r="H363" s="165">
        <v>13.38</v>
      </c>
      <c r="I363" s="165">
        <v>3.21</v>
      </c>
      <c r="J363" s="165">
        <v>38.71</v>
      </c>
      <c r="K363" s="165">
        <v>32.68</v>
      </c>
      <c r="L363" s="165">
        <v>40.119999999999997</v>
      </c>
      <c r="M363" s="165">
        <v>38.99</v>
      </c>
      <c r="N363" s="165">
        <v>0</v>
      </c>
      <c r="O363" s="165">
        <v>0</v>
      </c>
      <c r="P363" s="165">
        <v>44874</v>
      </c>
      <c r="Q363" s="165">
        <v>83</v>
      </c>
      <c r="R363" s="165">
        <v>481</v>
      </c>
      <c r="S363" s="165">
        <v>26.7</v>
      </c>
      <c r="T363" s="165">
        <v>4.0650000000000004</v>
      </c>
      <c r="U363" s="165">
        <v>-1</v>
      </c>
    </row>
    <row r="364" spans="1:21">
      <c r="A364" s="166">
        <v>43388.409537037034</v>
      </c>
      <c r="B364" s="165" t="s">
        <v>6</v>
      </c>
      <c r="C364" s="165">
        <v>138.91</v>
      </c>
      <c r="D364" s="165">
        <v>4.8099999999999996</v>
      </c>
      <c r="E364" s="165">
        <v>1211.6600000000001</v>
      </c>
      <c r="F364" s="165">
        <v>9.06</v>
      </c>
      <c r="G364" s="165">
        <v>27.85</v>
      </c>
      <c r="H364" s="165">
        <v>7.93</v>
      </c>
      <c r="I364" s="165">
        <v>7.23</v>
      </c>
      <c r="J364" s="165">
        <v>45.24</v>
      </c>
      <c r="K364" s="165">
        <v>41.62</v>
      </c>
      <c r="L364" s="165">
        <v>31.79</v>
      </c>
      <c r="M364" s="165">
        <v>31.98</v>
      </c>
      <c r="N364" s="165">
        <v>0</v>
      </c>
      <c r="O364" s="165">
        <v>0</v>
      </c>
      <c r="P364" s="165">
        <v>44875</v>
      </c>
      <c r="Q364" s="165">
        <v>83</v>
      </c>
      <c r="R364" s="165">
        <v>309</v>
      </c>
      <c r="S364" s="165">
        <v>26.7</v>
      </c>
      <c r="T364" s="165">
        <v>4.0650000000000004</v>
      </c>
      <c r="U364" s="165">
        <v>-1</v>
      </c>
    </row>
    <row r="365" spans="1:21">
      <c r="A365" s="166">
        <v>43388.409560185188</v>
      </c>
      <c r="B365" s="165" t="s">
        <v>6</v>
      </c>
      <c r="C365" s="165">
        <v>138.94</v>
      </c>
      <c r="D365" s="165">
        <v>4.8099999999999996</v>
      </c>
      <c r="E365" s="165">
        <v>1211.5999999999999</v>
      </c>
      <c r="F365" s="165">
        <v>9.08</v>
      </c>
      <c r="G365" s="165">
        <v>24.25</v>
      </c>
      <c r="H365" s="165">
        <v>16.11</v>
      </c>
      <c r="I365" s="165">
        <v>0</v>
      </c>
      <c r="J365" s="165">
        <v>36.6</v>
      </c>
      <c r="K365" s="165">
        <v>31.21</v>
      </c>
      <c r="L365" s="165">
        <v>27.7</v>
      </c>
      <c r="M365" s="165">
        <v>33.75</v>
      </c>
      <c r="N365" s="165">
        <v>0</v>
      </c>
      <c r="O365" s="165">
        <v>0</v>
      </c>
      <c r="P365" s="165">
        <v>44875</v>
      </c>
      <c r="Q365" s="165">
        <v>83</v>
      </c>
      <c r="R365" s="165">
        <v>309</v>
      </c>
      <c r="S365" s="165">
        <v>26.7</v>
      </c>
      <c r="T365" s="165">
        <v>4.0650000000000004</v>
      </c>
      <c r="U365" s="165">
        <v>-1</v>
      </c>
    </row>
    <row r="366" spans="1:21">
      <c r="A366" s="166">
        <v>43388.409571759257</v>
      </c>
      <c r="B366" s="165" t="s">
        <v>6</v>
      </c>
      <c r="C366" s="165">
        <v>139.08000000000001</v>
      </c>
      <c r="D366" s="165">
        <v>4.8099999999999996</v>
      </c>
      <c r="E366" s="165">
        <v>1211.24</v>
      </c>
      <c r="F366" s="165">
        <v>11.57</v>
      </c>
      <c r="G366" s="165">
        <v>28.6</v>
      </c>
      <c r="H366" s="165">
        <v>15.03</v>
      </c>
      <c r="I366" s="165">
        <v>0</v>
      </c>
      <c r="J366" s="165">
        <v>44</v>
      </c>
      <c r="K366" s="165">
        <v>35.659999999999997</v>
      </c>
      <c r="L366" s="165">
        <v>37.18</v>
      </c>
      <c r="M366" s="165">
        <v>39.75</v>
      </c>
      <c r="N366" s="165">
        <v>0</v>
      </c>
      <c r="O366" s="165">
        <v>0</v>
      </c>
      <c r="P366" s="165">
        <v>45228</v>
      </c>
      <c r="Q366" s="165">
        <v>83</v>
      </c>
      <c r="R366" s="165" t="s">
        <v>6</v>
      </c>
      <c r="S366" s="165">
        <v>26.7</v>
      </c>
      <c r="T366" s="165">
        <v>4.0650000000000004</v>
      </c>
      <c r="U366" s="165">
        <v>-1</v>
      </c>
    </row>
    <row r="367" spans="1:21">
      <c r="A367" s="166">
        <v>43388.409594907411</v>
      </c>
      <c r="B367" s="165" t="s">
        <v>6</v>
      </c>
      <c r="C367" s="165">
        <v>135.57</v>
      </c>
      <c r="D367" s="165">
        <v>4.6900000000000004</v>
      </c>
      <c r="E367" s="165">
        <v>1213.92</v>
      </c>
      <c r="F367" s="165">
        <v>9.0500000000000007</v>
      </c>
      <c r="G367" s="165">
        <v>25.72</v>
      </c>
      <c r="H367" s="165">
        <v>7.59</v>
      </c>
      <c r="I367" s="165">
        <v>0</v>
      </c>
      <c r="J367" s="165">
        <v>43.93</v>
      </c>
      <c r="K367" s="165">
        <v>42.41</v>
      </c>
      <c r="L367" s="165">
        <v>26.75</v>
      </c>
      <c r="M367" s="165">
        <v>32.119999999999997</v>
      </c>
      <c r="N367" s="165">
        <v>0</v>
      </c>
      <c r="O367" s="165">
        <v>0</v>
      </c>
      <c r="P367" s="165">
        <v>45229</v>
      </c>
      <c r="Q367" s="165">
        <v>83</v>
      </c>
      <c r="R367" s="165">
        <v>309</v>
      </c>
      <c r="S367" s="165">
        <v>26.7</v>
      </c>
      <c r="T367" s="165">
        <v>4.0650000000000004</v>
      </c>
      <c r="U367" s="165">
        <v>-1</v>
      </c>
    </row>
    <row r="368" spans="1:21">
      <c r="A368" s="166">
        <v>43388.409618055557</v>
      </c>
      <c r="B368" s="165" t="s">
        <v>6</v>
      </c>
      <c r="C368" s="165">
        <v>135.61000000000001</v>
      </c>
      <c r="D368" s="165">
        <v>4.6900000000000004</v>
      </c>
      <c r="E368" s="165">
        <v>1213.6500000000001</v>
      </c>
      <c r="F368" s="165">
        <v>9.23</v>
      </c>
      <c r="G368" s="165">
        <v>25.75</v>
      </c>
      <c r="H368" s="165">
        <v>12.99</v>
      </c>
      <c r="I368" s="165">
        <v>0</v>
      </c>
      <c r="J368" s="165">
        <v>37.659999999999997</v>
      </c>
      <c r="K368" s="165">
        <v>36</v>
      </c>
      <c r="L368" s="165">
        <v>33.75</v>
      </c>
      <c r="M368" s="165">
        <v>34.18</v>
      </c>
      <c r="N368" s="165">
        <v>0</v>
      </c>
      <c r="O368" s="165">
        <v>0</v>
      </c>
      <c r="P368" s="165">
        <v>45229</v>
      </c>
      <c r="Q368" s="165">
        <v>83</v>
      </c>
      <c r="R368" s="165">
        <v>266</v>
      </c>
      <c r="S368" s="165">
        <v>26.7</v>
      </c>
      <c r="T368" s="165">
        <v>4.0650000000000004</v>
      </c>
      <c r="U368" s="165">
        <v>-1</v>
      </c>
    </row>
    <row r="369" spans="1:21">
      <c r="A369" s="166">
        <v>43388.409629629627</v>
      </c>
      <c r="B369" s="165" t="s">
        <v>6</v>
      </c>
      <c r="C369" s="165">
        <v>136.07</v>
      </c>
      <c r="D369" s="165">
        <v>4.71</v>
      </c>
      <c r="E369" s="165">
        <v>1213.29</v>
      </c>
      <c r="F369" s="165">
        <v>10.62</v>
      </c>
      <c r="G369" s="165">
        <v>27.81</v>
      </c>
      <c r="H369" s="165">
        <v>9.1999999999999993</v>
      </c>
      <c r="I369" s="165">
        <v>6.13</v>
      </c>
      <c r="J369" s="165">
        <v>40.72</v>
      </c>
      <c r="K369" s="165">
        <v>41.4</v>
      </c>
      <c r="L369" s="165">
        <v>35.76</v>
      </c>
      <c r="M369" s="165">
        <v>33.33</v>
      </c>
      <c r="N369" s="165">
        <v>0</v>
      </c>
      <c r="O369" s="165">
        <v>0</v>
      </c>
      <c r="P369" s="165">
        <v>45572</v>
      </c>
      <c r="Q369" s="165">
        <v>83</v>
      </c>
      <c r="R369" s="165">
        <v>352</v>
      </c>
      <c r="S369" s="165">
        <v>26.7</v>
      </c>
      <c r="T369" s="165">
        <v>4.0650000000000004</v>
      </c>
      <c r="U369" s="165">
        <v>-1</v>
      </c>
    </row>
    <row r="370" spans="1:21">
      <c r="A370" s="166">
        <v>43388.40965277778</v>
      </c>
      <c r="B370" s="165" t="s">
        <v>6</v>
      </c>
      <c r="C370" s="165">
        <v>136.11000000000001</v>
      </c>
      <c r="D370" s="165">
        <v>4.71</v>
      </c>
      <c r="E370" s="165">
        <v>1213.1300000000001</v>
      </c>
      <c r="F370" s="165">
        <v>8.92</v>
      </c>
      <c r="G370" s="165">
        <v>27.69</v>
      </c>
      <c r="H370" s="165">
        <v>4.43</v>
      </c>
      <c r="I370" s="165">
        <v>0</v>
      </c>
      <c r="J370" s="165">
        <v>47.27</v>
      </c>
      <c r="K370" s="165">
        <v>44.65</v>
      </c>
      <c r="L370" s="165">
        <v>34.909999999999997</v>
      </c>
      <c r="M370" s="165">
        <v>33.54</v>
      </c>
      <c r="N370" s="165">
        <v>0</v>
      </c>
      <c r="O370" s="165">
        <v>0</v>
      </c>
      <c r="P370" s="165">
        <v>45573</v>
      </c>
      <c r="Q370" s="165">
        <v>83</v>
      </c>
      <c r="R370" s="165">
        <v>438</v>
      </c>
      <c r="S370" s="165">
        <v>26.7</v>
      </c>
      <c r="T370" s="165">
        <v>4.0650000000000004</v>
      </c>
      <c r="U370" s="165">
        <v>-1</v>
      </c>
    </row>
    <row r="371" spans="1:21">
      <c r="A371" s="166">
        <v>43388.40966435185</v>
      </c>
      <c r="B371" s="165" t="s">
        <v>6</v>
      </c>
      <c r="C371" s="165">
        <v>136.16</v>
      </c>
      <c r="D371" s="165">
        <v>4.71</v>
      </c>
      <c r="E371" s="165">
        <v>1213.23</v>
      </c>
      <c r="F371" s="165">
        <v>9.06</v>
      </c>
      <c r="G371" s="165">
        <v>25.17</v>
      </c>
      <c r="H371" s="165">
        <v>18.239999999999998</v>
      </c>
      <c r="I371" s="165">
        <v>0.67</v>
      </c>
      <c r="J371" s="165">
        <v>37.58</v>
      </c>
      <c r="K371" s="165">
        <v>37.159999999999997</v>
      </c>
      <c r="L371" s="165">
        <v>22</v>
      </c>
      <c r="M371" s="165">
        <v>35.57</v>
      </c>
      <c r="N371" s="165">
        <v>0</v>
      </c>
      <c r="O371" s="165">
        <v>0</v>
      </c>
      <c r="P371" s="165">
        <v>45573</v>
      </c>
      <c r="Q371" s="165">
        <v>83</v>
      </c>
      <c r="R371" s="165">
        <v>481</v>
      </c>
      <c r="S371" s="165">
        <v>26.7</v>
      </c>
      <c r="T371" s="165">
        <v>4.0650000000000004</v>
      </c>
      <c r="U371" s="165">
        <v>-1</v>
      </c>
    </row>
    <row r="372" spans="1:21">
      <c r="A372" s="166">
        <v>43388.409687500003</v>
      </c>
      <c r="B372" s="165" t="s">
        <v>6</v>
      </c>
      <c r="C372" s="165">
        <v>137.03</v>
      </c>
      <c r="D372" s="165">
        <v>4.74</v>
      </c>
      <c r="E372" s="165">
        <v>1212.6500000000001</v>
      </c>
      <c r="F372" s="165">
        <v>11.53</v>
      </c>
      <c r="G372" s="165">
        <v>29.67</v>
      </c>
      <c r="H372" s="165">
        <v>8.39</v>
      </c>
      <c r="I372" s="165">
        <v>0</v>
      </c>
      <c r="J372" s="165">
        <v>42.41</v>
      </c>
      <c r="K372" s="165">
        <v>47.95</v>
      </c>
      <c r="L372" s="165">
        <v>46.06</v>
      </c>
      <c r="M372" s="165">
        <v>33.33</v>
      </c>
      <c r="N372" s="165">
        <v>0</v>
      </c>
      <c r="O372" s="165">
        <v>0</v>
      </c>
      <c r="P372" s="165">
        <v>45940</v>
      </c>
      <c r="Q372" s="165">
        <v>83</v>
      </c>
      <c r="R372" s="165">
        <v>438</v>
      </c>
      <c r="S372" s="165">
        <v>26.7</v>
      </c>
      <c r="T372" s="165">
        <v>4.0650000000000004</v>
      </c>
      <c r="U372" s="165">
        <v>-1</v>
      </c>
    </row>
    <row r="373" spans="1:21">
      <c r="A373" s="166">
        <v>43388.409699074073</v>
      </c>
      <c r="B373" s="165" t="s">
        <v>6</v>
      </c>
      <c r="C373" s="165">
        <v>137.11000000000001</v>
      </c>
      <c r="D373" s="165">
        <v>4.74</v>
      </c>
      <c r="E373" s="165">
        <v>1215.9100000000001</v>
      </c>
      <c r="F373" s="165">
        <v>9.18</v>
      </c>
      <c r="G373" s="165">
        <v>24.54</v>
      </c>
      <c r="H373" s="165">
        <v>0</v>
      </c>
      <c r="I373" s="165">
        <v>0</v>
      </c>
      <c r="J373" s="165">
        <v>38.270000000000003</v>
      </c>
      <c r="K373" s="165">
        <v>40.51</v>
      </c>
      <c r="L373" s="165">
        <v>38.409999999999997</v>
      </c>
      <c r="M373" s="165">
        <v>30.82</v>
      </c>
      <c r="N373" s="165">
        <v>0</v>
      </c>
      <c r="O373" s="165">
        <v>0</v>
      </c>
      <c r="P373" s="165">
        <v>45940</v>
      </c>
      <c r="Q373" s="165">
        <v>83</v>
      </c>
      <c r="R373" s="165">
        <v>352</v>
      </c>
      <c r="S373" s="165">
        <v>26.7</v>
      </c>
      <c r="T373" s="165">
        <v>4.0650000000000004</v>
      </c>
      <c r="U373" s="165">
        <v>-1</v>
      </c>
    </row>
    <row r="374" spans="1:21">
      <c r="A374" s="166">
        <v>43388.409722222219</v>
      </c>
      <c r="B374" s="165" t="s">
        <v>6</v>
      </c>
      <c r="C374" s="165">
        <v>137.15</v>
      </c>
      <c r="D374" s="165">
        <v>4.74</v>
      </c>
      <c r="E374" s="165">
        <v>1224.5</v>
      </c>
      <c r="F374" s="165">
        <v>8.4499999999999993</v>
      </c>
      <c r="G374" s="165">
        <v>29.14</v>
      </c>
      <c r="H374" s="165">
        <v>32.03</v>
      </c>
      <c r="I374" s="165">
        <v>9.93</v>
      </c>
      <c r="J374" s="165">
        <v>34.869999999999997</v>
      </c>
      <c r="K374" s="165">
        <v>33.33</v>
      </c>
      <c r="L374" s="165">
        <v>32.700000000000003</v>
      </c>
      <c r="M374" s="165">
        <v>31.54</v>
      </c>
      <c r="N374" s="165">
        <v>0</v>
      </c>
      <c r="O374" s="165">
        <v>0</v>
      </c>
      <c r="P374" s="165">
        <v>45941</v>
      </c>
      <c r="Q374" s="165">
        <v>83</v>
      </c>
      <c r="R374" s="165">
        <v>352</v>
      </c>
      <c r="S374" s="165">
        <v>26.7</v>
      </c>
      <c r="T374" s="165">
        <v>4.0650000000000004</v>
      </c>
      <c r="U374" s="165">
        <v>-1</v>
      </c>
    </row>
    <row r="375" spans="1:21">
      <c r="A375" s="166">
        <v>43388.409745370373</v>
      </c>
      <c r="B375" s="165" t="s">
        <v>6</v>
      </c>
      <c r="C375" s="165">
        <v>138.13999999999999</v>
      </c>
      <c r="D375" s="165">
        <v>4.78</v>
      </c>
      <c r="E375" s="165">
        <v>1223.98</v>
      </c>
      <c r="F375" s="165">
        <v>11.43</v>
      </c>
      <c r="G375" s="165">
        <v>28.47</v>
      </c>
      <c r="H375" s="165">
        <v>12.26</v>
      </c>
      <c r="I375" s="165">
        <v>0</v>
      </c>
      <c r="J375" s="165">
        <v>45.16</v>
      </c>
      <c r="K375" s="165">
        <v>46.84</v>
      </c>
      <c r="L375" s="165">
        <v>36.130000000000003</v>
      </c>
      <c r="M375" s="165">
        <v>30.12</v>
      </c>
      <c r="N375" s="165">
        <v>0</v>
      </c>
      <c r="O375" s="165">
        <v>0</v>
      </c>
      <c r="P375" s="165">
        <v>46301</v>
      </c>
      <c r="Q375" s="165">
        <v>83</v>
      </c>
      <c r="R375" s="165">
        <v>352</v>
      </c>
      <c r="S375" s="165">
        <v>26.7</v>
      </c>
      <c r="T375" s="165">
        <v>4.0650000000000004</v>
      </c>
      <c r="U375" s="165">
        <v>-1</v>
      </c>
    </row>
    <row r="376" spans="1:21">
      <c r="A376" s="166">
        <v>43388.409756944442</v>
      </c>
      <c r="B376" s="165" t="s">
        <v>6</v>
      </c>
      <c r="C376" s="165">
        <v>138.18</v>
      </c>
      <c r="D376" s="165">
        <v>4.78</v>
      </c>
      <c r="E376" s="165">
        <v>1223.58</v>
      </c>
      <c r="F376" s="165">
        <v>9.0399999999999991</v>
      </c>
      <c r="G376" s="165">
        <v>27.02</v>
      </c>
      <c r="H376" s="165">
        <v>14.47</v>
      </c>
      <c r="I376" s="165">
        <v>0</v>
      </c>
      <c r="J376" s="165">
        <v>34.21</v>
      </c>
      <c r="K376" s="165">
        <v>44.59</v>
      </c>
      <c r="L376" s="165">
        <v>32.26</v>
      </c>
      <c r="M376" s="165">
        <v>35.85</v>
      </c>
      <c r="N376" s="165">
        <v>0</v>
      </c>
      <c r="O376" s="165">
        <v>0</v>
      </c>
      <c r="P376" s="165">
        <v>46302</v>
      </c>
      <c r="Q376" s="165">
        <v>83</v>
      </c>
      <c r="R376" s="165">
        <v>352</v>
      </c>
      <c r="S376" s="165">
        <v>26.7</v>
      </c>
      <c r="T376" s="165">
        <v>4.0650000000000004</v>
      </c>
      <c r="U376" s="165">
        <v>-1</v>
      </c>
    </row>
    <row r="377" spans="1:21">
      <c r="A377" s="166">
        <v>43388.409780092596</v>
      </c>
      <c r="B377" s="165" t="s">
        <v>6</v>
      </c>
      <c r="C377" s="165">
        <v>138.27000000000001</v>
      </c>
      <c r="D377" s="165">
        <v>4.78</v>
      </c>
      <c r="E377" s="165">
        <v>1224.8</v>
      </c>
      <c r="F377" s="165">
        <v>8.89</v>
      </c>
      <c r="G377" s="165">
        <v>25.84</v>
      </c>
      <c r="H377" s="165">
        <v>3.09</v>
      </c>
      <c r="I377" s="165">
        <v>0</v>
      </c>
      <c r="J377" s="165">
        <v>44.24</v>
      </c>
      <c r="K377" s="165">
        <v>43.04</v>
      </c>
      <c r="L377" s="165">
        <v>32.119999999999997</v>
      </c>
      <c r="M377" s="165">
        <v>32.340000000000003</v>
      </c>
      <c r="N377" s="165">
        <v>0</v>
      </c>
      <c r="O377" s="165">
        <v>0</v>
      </c>
      <c r="P377" s="165">
        <v>46302</v>
      </c>
      <c r="Q377" s="165">
        <v>83</v>
      </c>
      <c r="R377" s="165">
        <v>481</v>
      </c>
      <c r="S377" s="165">
        <v>26.7</v>
      </c>
      <c r="T377" s="165">
        <v>4.0650000000000004</v>
      </c>
      <c r="U377" s="165">
        <v>-1</v>
      </c>
    </row>
    <row r="378" spans="1:21">
      <c r="A378" s="166">
        <v>43388.409791666665</v>
      </c>
      <c r="B378" s="165" t="s">
        <v>6</v>
      </c>
      <c r="C378" s="165">
        <v>138.87</v>
      </c>
      <c r="D378" s="165">
        <v>4.8</v>
      </c>
      <c r="E378" s="165">
        <v>1225.27</v>
      </c>
      <c r="F378" s="165">
        <v>11.98</v>
      </c>
      <c r="G378" s="165">
        <v>30.52</v>
      </c>
      <c r="H378" s="165">
        <v>10.9</v>
      </c>
      <c r="I378" s="165">
        <v>0</v>
      </c>
      <c r="J378" s="165">
        <v>46.54</v>
      </c>
      <c r="K378" s="165">
        <v>45.06</v>
      </c>
      <c r="L378" s="165">
        <v>40.61</v>
      </c>
      <c r="M378" s="165">
        <v>38.75</v>
      </c>
      <c r="N378" s="165">
        <v>0</v>
      </c>
      <c r="O378" s="165">
        <v>0</v>
      </c>
      <c r="P378" s="165">
        <v>46644</v>
      </c>
      <c r="Q378" s="165">
        <v>83</v>
      </c>
      <c r="R378" s="165">
        <v>438</v>
      </c>
      <c r="S378" s="165">
        <v>26.7</v>
      </c>
      <c r="T378" s="165">
        <v>4.0650000000000004</v>
      </c>
      <c r="U378" s="165">
        <v>-1</v>
      </c>
    </row>
    <row r="379" spans="1:21">
      <c r="A379" s="166">
        <v>43388.409814814811</v>
      </c>
      <c r="B379" s="165" t="s">
        <v>6</v>
      </c>
      <c r="C379" s="165">
        <v>138.88999999999999</v>
      </c>
      <c r="D379" s="165">
        <v>4.8099999999999996</v>
      </c>
      <c r="E379" s="165">
        <v>1225.24</v>
      </c>
      <c r="F379" s="165">
        <v>8.36</v>
      </c>
      <c r="G379" s="165">
        <v>22.14</v>
      </c>
      <c r="H379" s="165">
        <v>22.54</v>
      </c>
      <c r="I379" s="165">
        <v>15.71</v>
      </c>
      <c r="J379" s="165">
        <v>29.66</v>
      </c>
      <c r="K379" s="165">
        <v>24.26</v>
      </c>
      <c r="L379" s="165">
        <v>25.68</v>
      </c>
      <c r="M379" s="165">
        <v>14.49</v>
      </c>
      <c r="N379" s="165">
        <v>0</v>
      </c>
      <c r="O379" s="165">
        <v>0</v>
      </c>
      <c r="P379" s="165">
        <v>46644</v>
      </c>
      <c r="Q379" s="165">
        <v>83</v>
      </c>
      <c r="R379" s="165" t="s">
        <v>6</v>
      </c>
      <c r="S379" s="165">
        <v>26.7</v>
      </c>
      <c r="T379" s="165">
        <v>4.0650000000000004</v>
      </c>
      <c r="U379" s="165">
        <v>-1</v>
      </c>
    </row>
    <row r="380" spans="1:21">
      <c r="A380" s="166">
        <v>43388.409826388888</v>
      </c>
      <c r="B380" s="165" t="s">
        <v>6</v>
      </c>
      <c r="C380" s="165">
        <v>138.93</v>
      </c>
      <c r="D380" s="165">
        <v>4.8099999999999996</v>
      </c>
      <c r="E380" s="165">
        <v>1224.3900000000001</v>
      </c>
      <c r="F380" s="165">
        <v>9.07</v>
      </c>
      <c r="G380" s="165">
        <v>30.24</v>
      </c>
      <c r="H380" s="165">
        <v>3.8</v>
      </c>
      <c r="I380" s="165">
        <v>3.14</v>
      </c>
      <c r="J380" s="165">
        <v>41.4</v>
      </c>
      <c r="K380" s="165">
        <v>44.17</v>
      </c>
      <c r="L380" s="165">
        <v>45.68</v>
      </c>
      <c r="M380" s="165">
        <v>42.5</v>
      </c>
      <c r="N380" s="165">
        <v>0</v>
      </c>
      <c r="O380" s="165">
        <v>0</v>
      </c>
      <c r="P380" s="165">
        <v>46645</v>
      </c>
      <c r="Q380" s="165">
        <v>83</v>
      </c>
      <c r="R380" s="165" t="s">
        <v>6</v>
      </c>
      <c r="S380" s="165">
        <v>26.7</v>
      </c>
      <c r="T380" s="165">
        <v>4.0650000000000004</v>
      </c>
      <c r="U380" s="165">
        <v>-1</v>
      </c>
    </row>
    <row r="381" spans="1:21">
      <c r="A381" s="166">
        <v>43388.409849537034</v>
      </c>
      <c r="B381" s="165" t="s">
        <v>6</v>
      </c>
      <c r="C381" s="165">
        <v>139.06</v>
      </c>
      <c r="D381" s="165">
        <v>4.8099999999999996</v>
      </c>
      <c r="E381" s="165">
        <v>1227.1099999999999</v>
      </c>
      <c r="F381" s="165">
        <v>10.32</v>
      </c>
      <c r="G381" s="165">
        <v>27.68</v>
      </c>
      <c r="H381" s="165">
        <v>3.75</v>
      </c>
      <c r="I381" s="165">
        <v>0</v>
      </c>
      <c r="J381" s="165">
        <v>47.34</v>
      </c>
      <c r="K381" s="165">
        <v>37.25</v>
      </c>
      <c r="L381" s="165">
        <v>38.32</v>
      </c>
      <c r="M381" s="165">
        <v>38.1</v>
      </c>
      <c r="N381" s="165">
        <v>0</v>
      </c>
      <c r="O381" s="165">
        <v>0</v>
      </c>
      <c r="P381" s="165">
        <v>46851</v>
      </c>
      <c r="Q381" s="165">
        <v>83</v>
      </c>
      <c r="R381" s="165">
        <v>352</v>
      </c>
      <c r="S381" s="165">
        <v>26.7</v>
      </c>
      <c r="T381" s="165">
        <v>4.0650000000000004</v>
      </c>
      <c r="U381" s="165">
        <v>-1</v>
      </c>
    </row>
    <row r="382" spans="1:21">
      <c r="A382" s="166">
        <v>43388.409872685188</v>
      </c>
      <c r="B382" s="165" t="s">
        <v>6</v>
      </c>
      <c r="C382" s="165">
        <v>135.71</v>
      </c>
      <c r="D382" s="165">
        <v>4.6900000000000004</v>
      </c>
      <c r="E382" s="165">
        <v>1226.82</v>
      </c>
      <c r="F382" s="165">
        <v>10.24</v>
      </c>
      <c r="G382" s="165">
        <v>31.66</v>
      </c>
      <c r="H382" s="165">
        <v>10.19</v>
      </c>
      <c r="I382" s="165">
        <v>0</v>
      </c>
      <c r="J382" s="165">
        <v>48.45</v>
      </c>
      <c r="K382" s="165">
        <v>48.12</v>
      </c>
      <c r="L382" s="165">
        <v>41.61</v>
      </c>
      <c r="M382" s="165">
        <v>40.880000000000003</v>
      </c>
      <c r="N382" s="165">
        <v>0</v>
      </c>
      <c r="O382" s="165">
        <v>0</v>
      </c>
      <c r="P382" s="165">
        <v>46954</v>
      </c>
      <c r="Q382" s="165">
        <v>83</v>
      </c>
      <c r="R382" s="165">
        <v>309</v>
      </c>
      <c r="S382" s="165">
        <v>26.7</v>
      </c>
      <c r="T382" s="165">
        <v>4.0650000000000004</v>
      </c>
      <c r="U382" s="165">
        <v>-1</v>
      </c>
    </row>
    <row r="383" spans="1:21">
      <c r="A383" s="166">
        <v>43388.409884259258</v>
      </c>
      <c r="B383" s="165" t="s">
        <v>6</v>
      </c>
      <c r="C383" s="165">
        <v>135.75</v>
      </c>
      <c r="D383" s="165">
        <v>4.7</v>
      </c>
      <c r="E383" s="165">
        <v>1226.82</v>
      </c>
      <c r="F383" s="165">
        <v>9.0500000000000007</v>
      </c>
      <c r="G383" s="165">
        <v>24.53</v>
      </c>
      <c r="H383" s="165">
        <v>6.96</v>
      </c>
      <c r="I383" s="165">
        <v>0</v>
      </c>
      <c r="J383" s="165">
        <v>44.03</v>
      </c>
      <c r="K383" s="165">
        <v>34.19</v>
      </c>
      <c r="L383" s="165">
        <v>33.54</v>
      </c>
      <c r="M383" s="165">
        <v>28.3</v>
      </c>
      <c r="N383" s="165">
        <v>0</v>
      </c>
      <c r="O383" s="165">
        <v>0</v>
      </c>
      <c r="P383" s="165">
        <v>46955</v>
      </c>
      <c r="Q383" s="165">
        <v>83</v>
      </c>
      <c r="R383" s="165">
        <v>395</v>
      </c>
      <c r="S383" s="165">
        <v>26.7</v>
      </c>
      <c r="T383" s="165">
        <v>4.0650000000000004</v>
      </c>
      <c r="U383" s="165">
        <v>-1</v>
      </c>
    </row>
    <row r="384" spans="1:21">
      <c r="A384" s="166">
        <v>43388.409907407404</v>
      </c>
      <c r="B384" s="165" t="s">
        <v>6</v>
      </c>
      <c r="C384" s="165">
        <v>135.82</v>
      </c>
      <c r="D384" s="165">
        <v>4.7</v>
      </c>
      <c r="E384" s="165">
        <v>1226.94</v>
      </c>
      <c r="F384" s="165">
        <v>8.7200000000000006</v>
      </c>
      <c r="G384" s="165">
        <v>26.62</v>
      </c>
      <c r="H384" s="165">
        <v>27.15</v>
      </c>
      <c r="I384" s="165">
        <v>13.42</v>
      </c>
      <c r="J384" s="165">
        <v>33.33</v>
      </c>
      <c r="K384" s="165">
        <v>34.25</v>
      </c>
      <c r="L384" s="165">
        <v>29.93</v>
      </c>
      <c r="M384" s="165">
        <v>21.85</v>
      </c>
      <c r="N384" s="165">
        <v>0</v>
      </c>
      <c r="O384" s="165">
        <v>0</v>
      </c>
      <c r="P384" s="165">
        <v>46955</v>
      </c>
      <c r="Q384" s="165">
        <v>83</v>
      </c>
      <c r="R384" s="165">
        <v>352</v>
      </c>
      <c r="S384" s="165">
        <v>26.7</v>
      </c>
      <c r="T384" s="165">
        <v>4.0650000000000004</v>
      </c>
      <c r="U384" s="165">
        <v>-1</v>
      </c>
    </row>
    <row r="385" spans="1:21">
      <c r="A385" s="166">
        <v>43388.409918981481</v>
      </c>
      <c r="B385" s="165" t="s">
        <v>6</v>
      </c>
      <c r="C385" s="165">
        <v>136.22999999999999</v>
      </c>
      <c r="D385" s="165">
        <v>4.71</v>
      </c>
      <c r="E385" s="165">
        <v>1226.9100000000001</v>
      </c>
      <c r="F385" s="165">
        <v>11.18</v>
      </c>
      <c r="G385" s="165">
        <v>27.33</v>
      </c>
      <c r="H385" s="165">
        <v>6.21</v>
      </c>
      <c r="I385" s="165">
        <v>1.24</v>
      </c>
      <c r="J385" s="165">
        <v>44.79</v>
      </c>
      <c r="K385" s="165">
        <v>43.67</v>
      </c>
      <c r="L385" s="165">
        <v>32.5</v>
      </c>
      <c r="M385" s="165">
        <v>35.58</v>
      </c>
      <c r="N385" s="165">
        <v>0</v>
      </c>
      <c r="O385" s="165">
        <v>0</v>
      </c>
      <c r="P385" s="165">
        <v>47263</v>
      </c>
      <c r="Q385" s="165">
        <v>83</v>
      </c>
      <c r="R385" s="165">
        <v>266</v>
      </c>
      <c r="S385" s="165">
        <v>26.7</v>
      </c>
      <c r="T385" s="165">
        <v>4.0650000000000004</v>
      </c>
      <c r="U385" s="165">
        <v>-1</v>
      </c>
    </row>
    <row r="386" spans="1:21">
      <c r="A386" s="166">
        <v>43388.409942129627</v>
      </c>
      <c r="B386" s="165" t="s">
        <v>6</v>
      </c>
      <c r="C386" s="165">
        <v>136.28</v>
      </c>
      <c r="D386" s="165">
        <v>4.71</v>
      </c>
      <c r="E386" s="165">
        <v>1226.21</v>
      </c>
      <c r="F386" s="165">
        <v>8.83</v>
      </c>
      <c r="G386" s="165">
        <v>27.45</v>
      </c>
      <c r="H386" s="165">
        <v>14.67</v>
      </c>
      <c r="I386" s="165">
        <v>0</v>
      </c>
      <c r="J386" s="165">
        <v>39.6</v>
      </c>
      <c r="K386" s="165">
        <v>44.23</v>
      </c>
      <c r="L386" s="165">
        <v>29.49</v>
      </c>
      <c r="M386" s="165">
        <v>35.54</v>
      </c>
      <c r="N386" s="165">
        <v>0</v>
      </c>
      <c r="O386" s="165">
        <v>0</v>
      </c>
      <c r="P386" s="165">
        <v>47263</v>
      </c>
      <c r="Q386" s="165">
        <v>83</v>
      </c>
      <c r="R386" s="165">
        <v>309</v>
      </c>
      <c r="S386" s="165">
        <v>26.7</v>
      </c>
      <c r="T386" s="165">
        <v>4.0650000000000004</v>
      </c>
      <c r="U386" s="165">
        <v>-1</v>
      </c>
    </row>
    <row r="387" spans="1:21">
      <c r="A387" s="166">
        <v>43388.409953703704</v>
      </c>
      <c r="B387" s="165" t="s">
        <v>6</v>
      </c>
      <c r="C387" s="165">
        <v>136.33000000000001</v>
      </c>
      <c r="D387" s="165">
        <v>4.72</v>
      </c>
      <c r="E387" s="165">
        <v>1225.97</v>
      </c>
      <c r="F387" s="165">
        <v>9</v>
      </c>
      <c r="G387" s="165">
        <v>26.4</v>
      </c>
      <c r="H387" s="165">
        <v>0</v>
      </c>
      <c r="I387" s="165">
        <v>0</v>
      </c>
      <c r="J387" s="165">
        <v>48.82</v>
      </c>
      <c r="K387" s="165">
        <v>44.05</v>
      </c>
      <c r="L387" s="165">
        <v>32.340000000000003</v>
      </c>
      <c r="M387" s="165">
        <v>31.55</v>
      </c>
      <c r="N387" s="165">
        <v>0</v>
      </c>
      <c r="O387" s="165">
        <v>0</v>
      </c>
      <c r="P387" s="165">
        <v>47264</v>
      </c>
      <c r="Q387" s="165">
        <v>83</v>
      </c>
      <c r="R387" s="165">
        <v>352</v>
      </c>
      <c r="S387" s="165">
        <v>26.7</v>
      </c>
      <c r="T387" s="165">
        <v>4.0650000000000004</v>
      </c>
      <c r="U387" s="165">
        <v>-1</v>
      </c>
    </row>
    <row r="388" spans="1:21">
      <c r="A388" s="166">
        <v>43388.40997685185</v>
      </c>
      <c r="B388" s="165" t="s">
        <v>6</v>
      </c>
      <c r="C388" s="165">
        <v>137.16999999999999</v>
      </c>
      <c r="D388" s="165">
        <v>4.75</v>
      </c>
      <c r="E388" s="165">
        <v>1225.03</v>
      </c>
      <c r="F388" s="165">
        <v>11.25</v>
      </c>
      <c r="G388" s="165">
        <v>30.24</v>
      </c>
      <c r="H388" s="165">
        <v>7.55</v>
      </c>
      <c r="I388" s="165">
        <v>0</v>
      </c>
      <c r="J388" s="165">
        <v>47.1</v>
      </c>
      <c r="K388" s="165">
        <v>47.2</v>
      </c>
      <c r="L388" s="165">
        <v>41.92</v>
      </c>
      <c r="M388" s="165">
        <v>37.130000000000003</v>
      </c>
      <c r="N388" s="165">
        <v>0</v>
      </c>
      <c r="O388" s="165">
        <v>0</v>
      </c>
      <c r="P388" s="165">
        <v>47590</v>
      </c>
      <c r="Q388" s="165">
        <v>83</v>
      </c>
      <c r="R388" s="165">
        <v>395</v>
      </c>
      <c r="S388" s="165">
        <v>26.7</v>
      </c>
      <c r="T388" s="165">
        <v>4.0650000000000004</v>
      </c>
      <c r="U388" s="165">
        <v>-1</v>
      </c>
    </row>
    <row r="389" spans="1:21">
      <c r="A389" s="166">
        <v>43388.409988425927</v>
      </c>
      <c r="B389" s="165" t="s">
        <v>6</v>
      </c>
      <c r="C389" s="165">
        <v>137.27000000000001</v>
      </c>
      <c r="D389" s="165">
        <v>4.75</v>
      </c>
      <c r="E389" s="165">
        <v>1225.03</v>
      </c>
      <c r="F389" s="165">
        <v>8.9700000000000006</v>
      </c>
      <c r="G389" s="165">
        <v>25.08</v>
      </c>
      <c r="H389" s="165">
        <v>11.76</v>
      </c>
      <c r="I389" s="165">
        <v>7.74</v>
      </c>
      <c r="J389" s="165">
        <v>35.9</v>
      </c>
      <c r="K389" s="165">
        <v>36.18</v>
      </c>
      <c r="L389" s="165">
        <v>35.03</v>
      </c>
      <c r="M389" s="165">
        <v>23.68</v>
      </c>
      <c r="N389" s="165">
        <v>0</v>
      </c>
      <c r="O389" s="165">
        <v>0</v>
      </c>
      <c r="P389" s="165">
        <v>47591</v>
      </c>
      <c r="Q389" s="165">
        <v>83</v>
      </c>
      <c r="R389" s="165" t="s">
        <v>6</v>
      </c>
      <c r="S389" s="165">
        <v>26.7</v>
      </c>
      <c r="T389" s="165">
        <v>4.0650000000000004</v>
      </c>
      <c r="U389" s="165">
        <v>-1</v>
      </c>
    </row>
    <row r="390" spans="1:21">
      <c r="A390" s="166">
        <v>43388.410011574073</v>
      </c>
      <c r="B390" s="165" t="s">
        <v>6</v>
      </c>
      <c r="C390" s="165">
        <v>137.32</v>
      </c>
      <c r="D390" s="165">
        <v>4.75</v>
      </c>
      <c r="E390" s="165">
        <v>1224.67</v>
      </c>
      <c r="F390" s="165">
        <v>8.83</v>
      </c>
      <c r="G390" s="165">
        <v>26.26</v>
      </c>
      <c r="H390" s="165">
        <v>9.27</v>
      </c>
      <c r="I390" s="165">
        <v>7.89</v>
      </c>
      <c r="J390" s="165">
        <v>41.88</v>
      </c>
      <c r="K390" s="165">
        <v>35.950000000000003</v>
      </c>
      <c r="L390" s="165">
        <v>25.66</v>
      </c>
      <c r="M390" s="165">
        <v>35.4</v>
      </c>
      <c r="N390" s="165">
        <v>0</v>
      </c>
      <c r="O390" s="165">
        <v>0</v>
      </c>
      <c r="P390" s="165">
        <v>47592</v>
      </c>
      <c r="Q390" s="165">
        <v>83</v>
      </c>
      <c r="R390" s="165">
        <v>309</v>
      </c>
      <c r="S390" s="165">
        <v>26.7</v>
      </c>
      <c r="T390" s="165">
        <v>4.0650000000000004</v>
      </c>
      <c r="U390" s="165">
        <v>-1</v>
      </c>
    </row>
    <row r="391" spans="1:21">
      <c r="A391" s="166">
        <v>43388.410034722219</v>
      </c>
      <c r="B391" s="165" t="s">
        <v>6</v>
      </c>
      <c r="C391" s="165">
        <v>138.32</v>
      </c>
      <c r="D391" s="165">
        <v>4.79</v>
      </c>
      <c r="E391" s="165">
        <v>1224.1600000000001</v>
      </c>
      <c r="F391" s="165">
        <v>11.28</v>
      </c>
      <c r="G391" s="165">
        <v>27.02</v>
      </c>
      <c r="H391" s="165">
        <v>8.92</v>
      </c>
      <c r="I391" s="165">
        <v>0</v>
      </c>
      <c r="J391" s="165">
        <v>39.49</v>
      </c>
      <c r="K391" s="165">
        <v>37.75</v>
      </c>
      <c r="L391" s="165">
        <v>39.880000000000003</v>
      </c>
      <c r="M391" s="165">
        <v>36.6</v>
      </c>
      <c r="N391" s="165">
        <v>0</v>
      </c>
      <c r="O391" s="165">
        <v>0</v>
      </c>
      <c r="P391" s="165">
        <v>47989</v>
      </c>
      <c r="Q391" s="165">
        <v>83</v>
      </c>
      <c r="R391" s="165">
        <v>352</v>
      </c>
      <c r="S391" s="165">
        <v>26.7</v>
      </c>
      <c r="T391" s="165">
        <v>4.0650000000000004</v>
      </c>
      <c r="U391" s="165">
        <v>-1</v>
      </c>
    </row>
    <row r="392" spans="1:21">
      <c r="A392" s="166">
        <v>43388.410046296296</v>
      </c>
      <c r="B392" s="165" t="s">
        <v>6</v>
      </c>
      <c r="C392" s="165">
        <v>138.36000000000001</v>
      </c>
      <c r="D392" s="165">
        <v>4.79</v>
      </c>
      <c r="E392" s="165">
        <v>1223.55</v>
      </c>
      <c r="F392" s="165">
        <v>8.94</v>
      </c>
      <c r="G392" s="165">
        <v>27.03</v>
      </c>
      <c r="H392" s="165">
        <v>7.64</v>
      </c>
      <c r="I392" s="165">
        <v>0</v>
      </c>
      <c r="J392" s="165">
        <v>47.93</v>
      </c>
      <c r="K392" s="165">
        <v>36.479999999999997</v>
      </c>
      <c r="L392" s="165">
        <v>28.66</v>
      </c>
      <c r="M392" s="165">
        <v>39.26</v>
      </c>
      <c r="N392" s="165">
        <v>0</v>
      </c>
      <c r="O392" s="165">
        <v>0</v>
      </c>
      <c r="P392" s="165">
        <v>47989</v>
      </c>
      <c r="Q392" s="165">
        <v>83</v>
      </c>
      <c r="R392" s="165">
        <v>223</v>
      </c>
      <c r="S392" s="165">
        <v>26.7</v>
      </c>
      <c r="T392" s="165">
        <v>4.0650000000000004</v>
      </c>
      <c r="U392" s="165">
        <v>-1</v>
      </c>
    </row>
    <row r="393" spans="1:21">
      <c r="A393" s="166">
        <v>43388.410069444442</v>
      </c>
      <c r="B393" s="165" t="s">
        <v>6</v>
      </c>
      <c r="C393" s="165">
        <v>138.47999999999999</v>
      </c>
      <c r="D393" s="165">
        <v>4.79</v>
      </c>
      <c r="E393" s="165">
        <v>1223.43</v>
      </c>
      <c r="F393" s="165">
        <v>9.14</v>
      </c>
      <c r="G393" s="165">
        <v>25.03</v>
      </c>
      <c r="H393" s="165">
        <v>15.13</v>
      </c>
      <c r="I393" s="165">
        <v>0</v>
      </c>
      <c r="J393" s="165">
        <v>38.93</v>
      </c>
      <c r="K393" s="165">
        <v>38.82</v>
      </c>
      <c r="L393" s="165">
        <v>25.81</v>
      </c>
      <c r="M393" s="165">
        <v>31.65</v>
      </c>
      <c r="N393" s="165">
        <v>0</v>
      </c>
      <c r="O393" s="165">
        <v>0</v>
      </c>
      <c r="P393" s="165">
        <v>47990</v>
      </c>
      <c r="Q393" s="165">
        <v>83</v>
      </c>
      <c r="R393" s="165">
        <v>352</v>
      </c>
      <c r="S393" s="165">
        <v>26.7</v>
      </c>
      <c r="T393" s="165">
        <v>4.0650000000000004</v>
      </c>
      <c r="U393" s="165">
        <v>-1</v>
      </c>
    </row>
    <row r="394" spans="1:21">
      <c r="A394" s="166">
        <v>43388.410081018519</v>
      </c>
      <c r="B394" s="165" t="s">
        <v>6</v>
      </c>
      <c r="C394" s="165">
        <v>139</v>
      </c>
      <c r="D394" s="165">
        <v>4.8099999999999996</v>
      </c>
      <c r="E394" s="165">
        <v>1221.7</v>
      </c>
      <c r="F394" s="165">
        <v>12.03</v>
      </c>
      <c r="G394" s="165">
        <v>30.72</v>
      </c>
      <c r="H394" s="165">
        <v>14.29</v>
      </c>
      <c r="I394" s="165">
        <v>0</v>
      </c>
      <c r="J394" s="165">
        <v>46.25</v>
      </c>
      <c r="K394" s="165">
        <v>43.51</v>
      </c>
      <c r="L394" s="165">
        <v>41.06</v>
      </c>
      <c r="M394" s="165">
        <v>38.85</v>
      </c>
      <c r="N394" s="165">
        <v>0</v>
      </c>
      <c r="O394" s="165">
        <v>0</v>
      </c>
      <c r="P394" s="165">
        <v>48334</v>
      </c>
      <c r="Q394" s="165">
        <v>83</v>
      </c>
      <c r="R394" s="165">
        <v>309</v>
      </c>
      <c r="S394" s="165">
        <v>26.7</v>
      </c>
      <c r="T394" s="165">
        <v>4.0650000000000004</v>
      </c>
      <c r="U394" s="165">
        <v>-1</v>
      </c>
    </row>
    <row r="395" spans="1:21">
      <c r="A395" s="166">
        <v>43388.410104166665</v>
      </c>
      <c r="B395" s="165" t="s">
        <v>6</v>
      </c>
      <c r="C395" s="165">
        <v>139.02000000000001</v>
      </c>
      <c r="D395" s="165">
        <v>4.8099999999999996</v>
      </c>
      <c r="E395" s="165">
        <v>1221.71</v>
      </c>
      <c r="F395" s="165">
        <v>8.69</v>
      </c>
      <c r="G395" s="165">
        <v>23.06</v>
      </c>
      <c r="H395" s="165">
        <v>23.61</v>
      </c>
      <c r="I395" s="165">
        <v>15.75</v>
      </c>
      <c r="J395" s="165">
        <v>32</v>
      </c>
      <c r="K395" s="165">
        <v>24.09</v>
      </c>
      <c r="L395" s="165">
        <v>27.78</v>
      </c>
      <c r="M395" s="165">
        <v>14.79</v>
      </c>
      <c r="N395" s="165">
        <v>0</v>
      </c>
      <c r="O395" s="165">
        <v>0</v>
      </c>
      <c r="P395" s="165">
        <v>48334</v>
      </c>
      <c r="Q395" s="165">
        <v>83</v>
      </c>
      <c r="R395" s="165">
        <v>352</v>
      </c>
      <c r="S395" s="165">
        <v>26.7</v>
      </c>
      <c r="T395" s="165">
        <v>4.0650000000000004</v>
      </c>
      <c r="U395" s="165">
        <v>-1</v>
      </c>
    </row>
    <row r="396" spans="1:21">
      <c r="A396" s="166">
        <v>43388.410115740742</v>
      </c>
      <c r="B396" s="165" t="s">
        <v>6</v>
      </c>
      <c r="C396" s="165">
        <v>139.05000000000001</v>
      </c>
      <c r="D396" s="165">
        <v>4.8099999999999996</v>
      </c>
      <c r="E396" s="165">
        <v>1221.0999999999999</v>
      </c>
      <c r="F396" s="165">
        <v>9.09</v>
      </c>
      <c r="G396" s="165">
        <v>27.49</v>
      </c>
      <c r="H396" s="165">
        <v>11.76</v>
      </c>
      <c r="I396" s="165">
        <v>0</v>
      </c>
      <c r="J396" s="165">
        <v>36.67</v>
      </c>
      <c r="K396" s="165">
        <v>38</v>
      </c>
      <c r="L396" s="165">
        <v>40.74</v>
      </c>
      <c r="M396" s="165">
        <v>37.42</v>
      </c>
      <c r="N396" s="165">
        <v>0</v>
      </c>
      <c r="O396" s="165">
        <v>0</v>
      </c>
      <c r="P396" s="165">
        <v>48335</v>
      </c>
      <c r="Q396" s="165">
        <v>83</v>
      </c>
      <c r="R396" s="165">
        <v>352</v>
      </c>
      <c r="S396" s="165">
        <v>26.7</v>
      </c>
      <c r="T396" s="165">
        <v>4.0650000000000004</v>
      </c>
      <c r="U396" s="165">
        <v>-1</v>
      </c>
    </row>
    <row r="397" spans="1:21">
      <c r="A397" s="166">
        <v>43388.410138888888</v>
      </c>
      <c r="B397" s="165" t="s">
        <v>6</v>
      </c>
      <c r="C397" s="165">
        <v>135.88999999999999</v>
      </c>
      <c r="D397" s="165">
        <v>4.7</v>
      </c>
      <c r="E397" s="165">
        <v>1223.21</v>
      </c>
      <c r="F397" s="165">
        <v>11.58</v>
      </c>
      <c r="G397" s="165">
        <v>27.09</v>
      </c>
      <c r="H397" s="165">
        <v>3.73</v>
      </c>
      <c r="I397" s="165">
        <v>0</v>
      </c>
      <c r="J397" s="165">
        <v>47.13</v>
      </c>
      <c r="K397" s="165">
        <v>39.1</v>
      </c>
      <c r="L397" s="165">
        <v>38.1</v>
      </c>
      <c r="M397" s="165">
        <v>34.97</v>
      </c>
      <c r="N397" s="165">
        <v>0</v>
      </c>
      <c r="O397" s="165">
        <v>0</v>
      </c>
      <c r="P397" s="165">
        <v>48711</v>
      </c>
      <c r="Q397" s="165">
        <v>83</v>
      </c>
      <c r="R397" s="165">
        <v>395</v>
      </c>
      <c r="S397" s="165">
        <v>26.7</v>
      </c>
      <c r="T397" s="165">
        <v>4.0650000000000004</v>
      </c>
      <c r="U397" s="165">
        <v>-1</v>
      </c>
    </row>
    <row r="398" spans="1:21">
      <c r="A398" s="166">
        <v>43388.410150462965</v>
      </c>
      <c r="B398" s="165" t="s">
        <v>6</v>
      </c>
      <c r="C398" s="165">
        <v>135.93</v>
      </c>
      <c r="D398" s="165">
        <v>4.7</v>
      </c>
      <c r="E398" s="165">
        <v>1223.68</v>
      </c>
      <c r="F398" s="165">
        <v>9.02</v>
      </c>
      <c r="G398" s="165">
        <v>27.49</v>
      </c>
      <c r="H398" s="165">
        <v>13.55</v>
      </c>
      <c r="I398" s="165">
        <v>1.92</v>
      </c>
      <c r="J398" s="165">
        <v>42.24</v>
      </c>
      <c r="K398" s="165">
        <v>39.619999999999997</v>
      </c>
      <c r="L398" s="165">
        <v>39.869999999999997</v>
      </c>
      <c r="M398" s="165">
        <v>27.22</v>
      </c>
      <c r="N398" s="165">
        <v>0</v>
      </c>
      <c r="O398" s="165">
        <v>0</v>
      </c>
      <c r="P398" s="165">
        <v>48711</v>
      </c>
      <c r="Q398" s="165">
        <v>83</v>
      </c>
      <c r="R398" s="165" t="s">
        <v>6</v>
      </c>
      <c r="S398" s="165">
        <v>26.7</v>
      </c>
      <c r="T398" s="165">
        <v>4.0650000000000004</v>
      </c>
      <c r="U398" s="165">
        <v>-1</v>
      </c>
    </row>
    <row r="399" spans="1:21">
      <c r="A399" s="166">
        <v>43388.410173611112</v>
      </c>
      <c r="B399" s="165" t="s">
        <v>6</v>
      </c>
      <c r="C399" s="165">
        <v>135.96</v>
      </c>
      <c r="D399" s="165">
        <v>4.7</v>
      </c>
      <c r="E399" s="165">
        <v>1223.56</v>
      </c>
      <c r="F399" s="165">
        <v>8.9</v>
      </c>
      <c r="G399" s="165">
        <v>25.47</v>
      </c>
      <c r="H399" s="165">
        <v>7.59</v>
      </c>
      <c r="I399" s="165">
        <v>0</v>
      </c>
      <c r="J399" s="165">
        <v>39.880000000000003</v>
      </c>
      <c r="K399" s="165">
        <v>35.479999999999997</v>
      </c>
      <c r="L399" s="165">
        <v>33.53</v>
      </c>
      <c r="M399" s="165">
        <v>35.369999999999997</v>
      </c>
      <c r="N399" s="165">
        <v>0</v>
      </c>
      <c r="O399" s="165">
        <v>0</v>
      </c>
      <c r="P399" s="165">
        <v>48711</v>
      </c>
      <c r="Q399" s="165">
        <v>83</v>
      </c>
      <c r="R399" s="165">
        <v>309</v>
      </c>
      <c r="S399" s="165">
        <v>26.7</v>
      </c>
      <c r="T399" s="165">
        <v>4.0650000000000004</v>
      </c>
      <c r="U399" s="165">
        <v>-1</v>
      </c>
    </row>
    <row r="400" spans="1:21">
      <c r="A400" s="166">
        <v>43388.410196759258</v>
      </c>
      <c r="B400" s="165" t="s">
        <v>6</v>
      </c>
      <c r="C400" s="165">
        <v>136.38</v>
      </c>
      <c r="D400" s="165">
        <v>4.72</v>
      </c>
      <c r="E400" s="165">
        <v>1222.81</v>
      </c>
      <c r="F400" s="165">
        <v>10.83</v>
      </c>
      <c r="G400" s="165">
        <v>28.29</v>
      </c>
      <c r="H400" s="165">
        <v>17.09</v>
      </c>
      <c r="I400" s="165">
        <v>7.59</v>
      </c>
      <c r="J400" s="165">
        <v>39.75</v>
      </c>
      <c r="K400" s="165">
        <v>38.46</v>
      </c>
      <c r="L400" s="165">
        <v>34.81</v>
      </c>
      <c r="M400" s="165">
        <v>31.88</v>
      </c>
      <c r="N400" s="165">
        <v>0</v>
      </c>
      <c r="O400" s="165">
        <v>0</v>
      </c>
      <c r="P400" s="165">
        <v>49059</v>
      </c>
      <c r="Q400" s="165">
        <v>83</v>
      </c>
      <c r="R400" s="165">
        <v>395</v>
      </c>
      <c r="S400" s="165">
        <v>26.7</v>
      </c>
      <c r="T400" s="165">
        <v>4.0650000000000004</v>
      </c>
      <c r="U400" s="165">
        <v>-1</v>
      </c>
    </row>
    <row r="401" spans="1:21">
      <c r="A401" s="166">
        <v>43388.410208333335</v>
      </c>
      <c r="B401" s="165" t="s">
        <v>6</v>
      </c>
      <c r="C401" s="165">
        <v>136.41999999999999</v>
      </c>
      <c r="D401" s="165">
        <v>4.72</v>
      </c>
      <c r="E401" s="165">
        <v>1222.72</v>
      </c>
      <c r="F401" s="165">
        <v>8.82</v>
      </c>
      <c r="G401" s="165">
        <v>25.1</v>
      </c>
      <c r="H401" s="165">
        <v>6.92</v>
      </c>
      <c r="I401" s="165">
        <v>0</v>
      </c>
      <c r="J401" s="165">
        <v>44.23</v>
      </c>
      <c r="K401" s="165">
        <v>33.96</v>
      </c>
      <c r="L401" s="165">
        <v>34.520000000000003</v>
      </c>
      <c r="M401" s="165">
        <v>30.67</v>
      </c>
      <c r="N401" s="165">
        <v>0</v>
      </c>
      <c r="O401" s="165">
        <v>0</v>
      </c>
      <c r="P401" s="165">
        <v>49059</v>
      </c>
      <c r="Q401" s="165">
        <v>83</v>
      </c>
      <c r="R401" s="165">
        <v>309</v>
      </c>
      <c r="S401" s="165">
        <v>26.7</v>
      </c>
      <c r="T401" s="165">
        <v>4.0650000000000004</v>
      </c>
      <c r="U401" s="165">
        <v>-1</v>
      </c>
    </row>
    <row r="402" spans="1:21">
      <c r="A402" s="166">
        <v>43388.410231481481</v>
      </c>
      <c r="B402" s="165" t="s">
        <v>6</v>
      </c>
      <c r="C402" s="165">
        <v>136.47</v>
      </c>
      <c r="D402" s="165">
        <v>4.72</v>
      </c>
      <c r="E402" s="165">
        <v>1222.3599999999999</v>
      </c>
      <c r="F402" s="165">
        <v>8.6999999999999993</v>
      </c>
      <c r="G402" s="165">
        <v>27.15</v>
      </c>
      <c r="H402" s="165">
        <v>7.01</v>
      </c>
      <c r="I402" s="165">
        <v>0</v>
      </c>
      <c r="J402" s="165">
        <v>43.75</v>
      </c>
      <c r="K402" s="165">
        <v>45.96</v>
      </c>
      <c r="L402" s="165">
        <v>34.94</v>
      </c>
      <c r="M402" s="165">
        <v>30.06</v>
      </c>
      <c r="N402" s="165">
        <v>0</v>
      </c>
      <c r="O402" s="165">
        <v>0</v>
      </c>
      <c r="P402" s="165">
        <v>49060</v>
      </c>
      <c r="Q402" s="165">
        <v>83</v>
      </c>
      <c r="R402" s="165">
        <v>309</v>
      </c>
      <c r="S402" s="165">
        <v>26.7</v>
      </c>
      <c r="T402" s="165">
        <v>4.0650000000000004</v>
      </c>
      <c r="U402" s="165">
        <v>-1</v>
      </c>
    </row>
    <row r="403" spans="1:21">
      <c r="A403" s="166">
        <v>43388.410243055558</v>
      </c>
      <c r="B403" s="165" t="s">
        <v>6</v>
      </c>
      <c r="C403" s="165">
        <v>137.22</v>
      </c>
      <c r="D403" s="165">
        <v>4.75</v>
      </c>
      <c r="E403" s="165">
        <v>1221.82</v>
      </c>
      <c r="F403" s="165">
        <v>11.23</v>
      </c>
      <c r="G403" s="165">
        <v>28.23</v>
      </c>
      <c r="H403" s="165">
        <v>12.18</v>
      </c>
      <c r="I403" s="165">
        <v>0</v>
      </c>
      <c r="J403" s="165">
        <v>45.28</v>
      </c>
      <c r="K403" s="165">
        <v>44.91</v>
      </c>
      <c r="L403" s="165">
        <v>39.130000000000003</v>
      </c>
      <c r="M403" s="165">
        <v>26.32</v>
      </c>
      <c r="N403" s="165">
        <v>0</v>
      </c>
      <c r="O403" s="165">
        <v>0</v>
      </c>
      <c r="P403" s="165">
        <v>49426</v>
      </c>
      <c r="Q403" s="165">
        <v>83</v>
      </c>
      <c r="R403" s="165">
        <v>395</v>
      </c>
      <c r="S403" s="165">
        <v>26.7</v>
      </c>
      <c r="T403" s="165">
        <v>4.0650000000000004</v>
      </c>
      <c r="U403" s="165">
        <v>-1</v>
      </c>
    </row>
    <row r="404" spans="1:21">
      <c r="A404" s="166">
        <v>43388.410266203704</v>
      </c>
      <c r="B404" s="165" t="s">
        <v>6</v>
      </c>
      <c r="C404" s="165">
        <v>137.27000000000001</v>
      </c>
      <c r="D404" s="165">
        <v>4.75</v>
      </c>
      <c r="E404" s="165">
        <v>1221.75</v>
      </c>
      <c r="F404" s="165">
        <v>8.7200000000000006</v>
      </c>
      <c r="G404" s="165">
        <v>25.63</v>
      </c>
      <c r="H404" s="165">
        <v>15.23</v>
      </c>
      <c r="I404" s="165">
        <v>0</v>
      </c>
      <c r="J404" s="165">
        <v>40.74</v>
      </c>
      <c r="K404" s="165">
        <v>34.67</v>
      </c>
      <c r="L404" s="165">
        <v>28.21</v>
      </c>
      <c r="M404" s="165">
        <v>34.01</v>
      </c>
      <c r="N404" s="165">
        <v>0</v>
      </c>
      <c r="O404" s="165">
        <v>0</v>
      </c>
      <c r="P404" s="165">
        <v>49426</v>
      </c>
      <c r="Q404" s="165">
        <v>83</v>
      </c>
      <c r="R404" s="165">
        <v>352</v>
      </c>
      <c r="S404" s="165">
        <v>26.7</v>
      </c>
      <c r="T404" s="165">
        <v>4.0650000000000004</v>
      </c>
      <c r="U404" s="165">
        <v>-1</v>
      </c>
    </row>
    <row r="405" spans="1:21">
      <c r="A405" s="166">
        <v>43388.410277777781</v>
      </c>
      <c r="B405" s="165" t="s">
        <v>6</v>
      </c>
      <c r="C405" s="165">
        <v>137.34</v>
      </c>
      <c r="D405" s="165">
        <v>4.75</v>
      </c>
      <c r="E405" s="165">
        <v>1221.55</v>
      </c>
      <c r="F405" s="165">
        <v>8.52</v>
      </c>
      <c r="G405" s="165">
        <v>24.32</v>
      </c>
      <c r="H405" s="165">
        <v>13.21</v>
      </c>
      <c r="I405" s="165">
        <v>6.25</v>
      </c>
      <c r="J405" s="165">
        <v>40.61</v>
      </c>
      <c r="K405" s="165">
        <v>32.72</v>
      </c>
      <c r="L405" s="165">
        <v>29.11</v>
      </c>
      <c r="M405" s="165">
        <v>23.42</v>
      </c>
      <c r="N405" s="165">
        <v>0</v>
      </c>
      <c r="O405" s="165">
        <v>0</v>
      </c>
      <c r="P405" s="165">
        <v>49426</v>
      </c>
      <c r="Q405" s="165">
        <v>83</v>
      </c>
      <c r="R405" s="165">
        <v>352</v>
      </c>
      <c r="S405" s="165">
        <v>26.7</v>
      </c>
      <c r="T405" s="165">
        <v>4.0650000000000004</v>
      </c>
      <c r="U405" s="165">
        <v>-1</v>
      </c>
    </row>
    <row r="406" spans="1:21">
      <c r="A406" s="166">
        <v>43388.410300925927</v>
      </c>
      <c r="B406" s="165" t="s">
        <v>6</v>
      </c>
      <c r="C406" s="165">
        <v>138.33000000000001</v>
      </c>
      <c r="D406" s="165">
        <v>4.79</v>
      </c>
      <c r="E406" s="165">
        <v>1220.78</v>
      </c>
      <c r="F406" s="165">
        <v>10.73</v>
      </c>
      <c r="G406" s="165">
        <v>29.21</v>
      </c>
      <c r="H406" s="165">
        <v>8.23</v>
      </c>
      <c r="I406" s="165">
        <v>0</v>
      </c>
      <c r="J406" s="165">
        <v>46.06</v>
      </c>
      <c r="K406" s="165">
        <v>49.69</v>
      </c>
      <c r="L406" s="165">
        <v>35.76</v>
      </c>
      <c r="M406" s="165">
        <v>34.380000000000003</v>
      </c>
      <c r="N406" s="165">
        <v>0</v>
      </c>
      <c r="O406" s="165">
        <v>0</v>
      </c>
      <c r="P406" s="165">
        <v>49774</v>
      </c>
      <c r="Q406" s="165">
        <v>83</v>
      </c>
      <c r="R406" s="165" t="s">
        <v>6</v>
      </c>
      <c r="S406" s="165">
        <v>26.7</v>
      </c>
      <c r="T406" s="165">
        <v>4.0650000000000004</v>
      </c>
      <c r="U406" s="165">
        <v>-1</v>
      </c>
    </row>
    <row r="407" spans="1:21">
      <c r="A407" s="166">
        <v>43388.410324074073</v>
      </c>
      <c r="B407" s="165" t="s">
        <v>6</v>
      </c>
      <c r="C407" s="165">
        <v>138.38</v>
      </c>
      <c r="D407" s="165">
        <v>4.79</v>
      </c>
      <c r="E407" s="165">
        <v>1220.29</v>
      </c>
      <c r="F407" s="165">
        <v>9.1</v>
      </c>
      <c r="G407" s="165">
        <v>26.09</v>
      </c>
      <c r="H407" s="165">
        <v>0</v>
      </c>
      <c r="I407" s="165">
        <v>0</v>
      </c>
      <c r="J407" s="165">
        <v>40.35</v>
      </c>
      <c r="K407" s="165">
        <v>43.21</v>
      </c>
      <c r="L407" s="165">
        <v>36.36</v>
      </c>
      <c r="M407" s="165">
        <v>35.33</v>
      </c>
      <c r="N407" s="165">
        <v>0</v>
      </c>
      <c r="O407" s="165">
        <v>0</v>
      </c>
      <c r="P407" s="165">
        <v>49774</v>
      </c>
      <c r="Q407" s="165">
        <v>83</v>
      </c>
      <c r="R407" s="165">
        <v>266</v>
      </c>
      <c r="S407" s="165">
        <v>26.7</v>
      </c>
      <c r="T407" s="165">
        <v>4.0650000000000004</v>
      </c>
      <c r="U407" s="165">
        <v>-1</v>
      </c>
    </row>
    <row r="408" spans="1:21">
      <c r="A408" s="166">
        <v>43388.41033564815</v>
      </c>
      <c r="B408" s="165" t="s">
        <v>6</v>
      </c>
      <c r="C408" s="165">
        <v>138.43</v>
      </c>
      <c r="D408" s="165">
        <v>4.79</v>
      </c>
      <c r="E408" s="165">
        <v>1220.0899999999999</v>
      </c>
      <c r="F408" s="165">
        <v>9</v>
      </c>
      <c r="G408" s="165">
        <v>26.18</v>
      </c>
      <c r="H408" s="165">
        <v>0.62</v>
      </c>
      <c r="I408" s="165">
        <v>0</v>
      </c>
      <c r="J408" s="165">
        <v>43.21</v>
      </c>
      <c r="K408" s="165">
        <v>39.51</v>
      </c>
      <c r="L408" s="165">
        <v>42.07</v>
      </c>
      <c r="M408" s="165">
        <v>31.33</v>
      </c>
      <c r="N408" s="165">
        <v>0</v>
      </c>
      <c r="O408" s="165">
        <v>0</v>
      </c>
      <c r="P408" s="165">
        <v>49775</v>
      </c>
      <c r="Q408" s="165">
        <v>83</v>
      </c>
      <c r="R408" s="165">
        <v>266</v>
      </c>
      <c r="S408" s="165">
        <v>26.7</v>
      </c>
      <c r="T408" s="165">
        <v>4.0650000000000004</v>
      </c>
      <c r="U408" s="165">
        <v>-1</v>
      </c>
    </row>
    <row r="409" spans="1:21">
      <c r="A409" s="166">
        <v>43388.410358796296</v>
      </c>
      <c r="B409" s="165" t="s">
        <v>6</v>
      </c>
      <c r="C409" s="165">
        <v>138.97</v>
      </c>
      <c r="D409" s="165">
        <v>4.8099999999999996</v>
      </c>
      <c r="E409" s="165">
        <v>1218.19</v>
      </c>
      <c r="F409" s="165">
        <v>11.24</v>
      </c>
      <c r="G409" s="165">
        <v>27.25</v>
      </c>
      <c r="H409" s="165">
        <v>12.03</v>
      </c>
      <c r="I409" s="165">
        <v>0</v>
      </c>
      <c r="J409" s="165">
        <v>40.880000000000003</v>
      </c>
      <c r="K409" s="165">
        <v>47.4</v>
      </c>
      <c r="L409" s="165">
        <v>30</v>
      </c>
      <c r="M409" s="165">
        <v>33.770000000000003</v>
      </c>
      <c r="N409" s="165">
        <v>0</v>
      </c>
      <c r="O409" s="165">
        <v>0</v>
      </c>
      <c r="P409" s="165">
        <v>50144</v>
      </c>
      <c r="Q409" s="165">
        <v>83</v>
      </c>
      <c r="R409" s="165">
        <v>395</v>
      </c>
      <c r="S409" s="165">
        <v>26.7</v>
      </c>
      <c r="T409" s="165">
        <v>4.0650000000000004</v>
      </c>
      <c r="U409" s="165">
        <v>-1</v>
      </c>
    </row>
    <row r="410" spans="1:21">
      <c r="A410" s="166">
        <v>43388.410370370373</v>
      </c>
      <c r="B410" s="165" t="s">
        <v>6</v>
      </c>
      <c r="C410" s="165">
        <v>139</v>
      </c>
      <c r="D410" s="165">
        <v>4.8099999999999996</v>
      </c>
      <c r="E410" s="165">
        <v>1217.94</v>
      </c>
      <c r="F410" s="165">
        <v>9.35</v>
      </c>
      <c r="G410" s="165">
        <v>27.72</v>
      </c>
      <c r="H410" s="165">
        <v>23.23</v>
      </c>
      <c r="I410" s="165">
        <v>7.19</v>
      </c>
      <c r="J410" s="165">
        <v>45.96</v>
      </c>
      <c r="K410" s="165">
        <v>34.46</v>
      </c>
      <c r="L410" s="165">
        <v>30.26</v>
      </c>
      <c r="M410" s="165">
        <v>24.5</v>
      </c>
      <c r="N410" s="165">
        <v>0</v>
      </c>
      <c r="O410" s="165">
        <v>0</v>
      </c>
      <c r="P410" s="165">
        <v>50144</v>
      </c>
      <c r="Q410" s="165">
        <v>83</v>
      </c>
      <c r="R410" s="165">
        <v>266</v>
      </c>
      <c r="S410" s="165">
        <v>27.2</v>
      </c>
      <c r="T410" s="165">
        <v>4.0620000000000003</v>
      </c>
      <c r="U410" s="165">
        <v>-1</v>
      </c>
    </row>
    <row r="411" spans="1:21">
      <c r="A411" s="166">
        <v>43388.410393518519</v>
      </c>
      <c r="B411" s="165" t="s">
        <v>6</v>
      </c>
      <c r="C411" s="165">
        <v>139.03</v>
      </c>
      <c r="D411" s="165">
        <v>4.8099999999999996</v>
      </c>
      <c r="E411" s="165">
        <v>1217.94</v>
      </c>
      <c r="F411" s="165">
        <v>9.17</v>
      </c>
      <c r="G411" s="165">
        <v>24.49</v>
      </c>
      <c r="H411" s="165">
        <v>12.5</v>
      </c>
      <c r="I411" s="165">
        <v>0</v>
      </c>
      <c r="J411" s="165">
        <v>34.64</v>
      </c>
      <c r="K411" s="165">
        <v>38.96</v>
      </c>
      <c r="L411" s="165">
        <v>30.38</v>
      </c>
      <c r="M411" s="165">
        <v>30.32</v>
      </c>
      <c r="N411" s="165">
        <v>0</v>
      </c>
      <c r="O411" s="165">
        <v>0</v>
      </c>
      <c r="P411" s="165">
        <v>50144</v>
      </c>
      <c r="Q411" s="165">
        <v>83</v>
      </c>
      <c r="R411" s="165" t="s">
        <v>6</v>
      </c>
      <c r="S411" s="165">
        <v>27.2</v>
      </c>
      <c r="T411" s="165">
        <v>4.0620000000000003</v>
      </c>
      <c r="U411" s="165">
        <v>-1</v>
      </c>
    </row>
    <row r="412" spans="1:21">
      <c r="A412" s="166">
        <v>43388.410416666666</v>
      </c>
      <c r="B412" s="165" t="s">
        <v>6</v>
      </c>
      <c r="C412" s="165">
        <v>139.16999999999999</v>
      </c>
      <c r="D412" s="165">
        <v>4.8099999999999996</v>
      </c>
      <c r="E412" s="165">
        <v>1220.08</v>
      </c>
      <c r="F412" s="165">
        <v>9.57</v>
      </c>
      <c r="G412" s="165">
        <v>30.37</v>
      </c>
      <c r="H412" s="165">
        <v>6.59</v>
      </c>
      <c r="I412" s="165">
        <v>3.57</v>
      </c>
      <c r="J412" s="165">
        <v>49.1</v>
      </c>
      <c r="K412" s="165">
        <v>45.98</v>
      </c>
      <c r="L412" s="165">
        <v>40.479999999999997</v>
      </c>
      <c r="M412" s="165">
        <v>35.880000000000003</v>
      </c>
      <c r="N412" s="165">
        <v>0</v>
      </c>
      <c r="O412" s="165">
        <v>0</v>
      </c>
      <c r="P412" s="165">
        <v>50272</v>
      </c>
      <c r="Q412" s="165">
        <v>83</v>
      </c>
      <c r="R412" s="165" t="s">
        <v>6</v>
      </c>
      <c r="S412" s="165">
        <v>27.2</v>
      </c>
      <c r="T412" s="165">
        <v>4.0620000000000003</v>
      </c>
      <c r="U412" s="165">
        <v>-1</v>
      </c>
    </row>
    <row r="413" spans="1:21">
      <c r="A413" s="166">
        <v>43388.410428240742</v>
      </c>
      <c r="B413" s="165" t="s">
        <v>6</v>
      </c>
      <c r="C413" s="165">
        <v>136.07</v>
      </c>
      <c r="D413" s="165">
        <v>4.71</v>
      </c>
      <c r="E413" s="165">
        <v>1220.3499999999999</v>
      </c>
      <c r="F413" s="165">
        <v>10.59</v>
      </c>
      <c r="G413" s="165">
        <v>27.21</v>
      </c>
      <c r="H413" s="165">
        <v>10.62</v>
      </c>
      <c r="I413" s="165">
        <v>0</v>
      </c>
      <c r="J413" s="165">
        <v>44.72</v>
      </c>
      <c r="K413" s="165">
        <v>40.25</v>
      </c>
      <c r="L413" s="165">
        <v>35.22</v>
      </c>
      <c r="M413" s="165">
        <v>32.72</v>
      </c>
      <c r="N413" s="165">
        <v>0</v>
      </c>
      <c r="O413" s="165">
        <v>0</v>
      </c>
      <c r="P413" s="165">
        <v>50486</v>
      </c>
      <c r="Q413" s="165">
        <v>83</v>
      </c>
      <c r="R413" s="165">
        <v>438</v>
      </c>
      <c r="S413" s="165">
        <v>27.2</v>
      </c>
      <c r="T413" s="165">
        <v>4.0620000000000003</v>
      </c>
      <c r="U413" s="165">
        <v>-1</v>
      </c>
    </row>
    <row r="414" spans="1:21">
      <c r="A414" s="166">
        <v>43388.410451388889</v>
      </c>
      <c r="B414" s="165" t="s">
        <v>6</v>
      </c>
      <c r="C414" s="165">
        <v>136.1</v>
      </c>
      <c r="D414" s="165">
        <v>4.71</v>
      </c>
      <c r="E414" s="165">
        <v>1220.1300000000001</v>
      </c>
      <c r="F414" s="165">
        <v>8.85</v>
      </c>
      <c r="G414" s="165">
        <v>28.03</v>
      </c>
      <c r="H414" s="165">
        <v>1.23</v>
      </c>
      <c r="I414" s="165">
        <v>0</v>
      </c>
      <c r="J414" s="165">
        <v>48.21</v>
      </c>
      <c r="K414" s="165">
        <v>47.02</v>
      </c>
      <c r="L414" s="165">
        <v>34.130000000000003</v>
      </c>
      <c r="M414" s="165">
        <v>35.799999999999997</v>
      </c>
      <c r="N414" s="165">
        <v>0</v>
      </c>
      <c r="O414" s="165">
        <v>0</v>
      </c>
      <c r="P414" s="165">
        <v>50486</v>
      </c>
      <c r="Q414" s="165">
        <v>83</v>
      </c>
      <c r="R414" s="165">
        <v>438</v>
      </c>
      <c r="S414" s="165">
        <v>27.2</v>
      </c>
      <c r="T414" s="165">
        <v>4.0620000000000003</v>
      </c>
      <c r="U414" s="165">
        <v>-1</v>
      </c>
    </row>
    <row r="415" spans="1:21">
      <c r="A415" s="166">
        <v>43388.410474537035</v>
      </c>
      <c r="B415" s="165" t="s">
        <v>6</v>
      </c>
      <c r="C415" s="165">
        <v>136.30000000000001</v>
      </c>
      <c r="D415" s="165">
        <v>4.72</v>
      </c>
      <c r="E415" s="165">
        <v>1219.8800000000001</v>
      </c>
      <c r="F415" s="165">
        <v>9.0500000000000007</v>
      </c>
      <c r="G415" s="165">
        <v>26.54</v>
      </c>
      <c r="H415" s="165">
        <v>8.33</v>
      </c>
      <c r="I415" s="165">
        <v>7.27</v>
      </c>
      <c r="J415" s="165">
        <v>41.14</v>
      </c>
      <c r="K415" s="165">
        <v>36.200000000000003</v>
      </c>
      <c r="L415" s="165">
        <v>31.36</v>
      </c>
      <c r="M415" s="165">
        <v>34.340000000000003</v>
      </c>
      <c r="N415" s="165">
        <v>0</v>
      </c>
      <c r="O415" s="165">
        <v>0</v>
      </c>
      <c r="P415" s="165">
        <v>50663</v>
      </c>
      <c r="Q415" s="165">
        <v>83</v>
      </c>
      <c r="R415" s="165">
        <v>395</v>
      </c>
      <c r="S415" s="165">
        <v>27.2</v>
      </c>
      <c r="T415" s="165">
        <v>4.0620000000000003</v>
      </c>
      <c r="U415" s="165">
        <v>-1</v>
      </c>
    </row>
    <row r="416" spans="1:21">
      <c r="A416" s="166">
        <v>43388.410486111112</v>
      </c>
      <c r="B416" s="165" t="s">
        <v>6</v>
      </c>
      <c r="C416" s="165">
        <v>136.54</v>
      </c>
      <c r="D416" s="165">
        <v>4.72</v>
      </c>
      <c r="E416" s="165">
        <v>1219.69</v>
      </c>
      <c r="F416" s="165">
        <v>10.14</v>
      </c>
      <c r="G416" s="165">
        <v>29.22</v>
      </c>
      <c r="H416" s="165">
        <v>6.83</v>
      </c>
      <c r="I416" s="165">
        <v>0</v>
      </c>
      <c r="J416" s="165">
        <v>47.93</v>
      </c>
      <c r="K416" s="165">
        <v>47.06</v>
      </c>
      <c r="L416" s="165">
        <v>32.93</v>
      </c>
      <c r="M416" s="165">
        <v>38.79</v>
      </c>
      <c r="N416" s="165">
        <v>0</v>
      </c>
      <c r="O416" s="165">
        <v>0</v>
      </c>
      <c r="P416" s="165">
        <v>50811</v>
      </c>
      <c r="Q416" s="165">
        <v>83</v>
      </c>
      <c r="R416" s="165">
        <v>481</v>
      </c>
      <c r="S416" s="165">
        <v>27.2</v>
      </c>
      <c r="T416" s="165">
        <v>4.0620000000000003</v>
      </c>
      <c r="U416" s="165">
        <v>-1</v>
      </c>
    </row>
    <row r="417" spans="1:21">
      <c r="A417" s="166">
        <v>43388.410509259258</v>
      </c>
      <c r="B417" s="165" t="s">
        <v>6</v>
      </c>
      <c r="C417" s="165">
        <v>136.59</v>
      </c>
      <c r="D417" s="165">
        <v>4.7300000000000004</v>
      </c>
      <c r="E417" s="165">
        <v>1219.69</v>
      </c>
      <c r="F417" s="165">
        <v>8.9600000000000009</v>
      </c>
      <c r="G417" s="165">
        <v>26.78</v>
      </c>
      <c r="H417" s="165">
        <v>3.75</v>
      </c>
      <c r="I417" s="165">
        <v>0</v>
      </c>
      <c r="J417" s="165">
        <v>41.25</v>
      </c>
      <c r="K417" s="165">
        <v>40.65</v>
      </c>
      <c r="L417" s="165">
        <v>39.51</v>
      </c>
      <c r="M417" s="165">
        <v>35.26</v>
      </c>
      <c r="N417" s="165">
        <v>0</v>
      </c>
      <c r="O417" s="165">
        <v>0</v>
      </c>
      <c r="P417" s="165">
        <v>50811</v>
      </c>
      <c r="Q417" s="165">
        <v>83</v>
      </c>
      <c r="R417" s="165">
        <v>395</v>
      </c>
      <c r="S417" s="165">
        <v>27.2</v>
      </c>
      <c r="T417" s="165">
        <v>4.0620000000000003</v>
      </c>
      <c r="U417" s="165">
        <v>-1</v>
      </c>
    </row>
    <row r="418" spans="1:21">
      <c r="A418" s="166">
        <v>43388.410520833335</v>
      </c>
      <c r="B418" s="165" t="s">
        <v>6</v>
      </c>
      <c r="C418" s="165">
        <v>137.06</v>
      </c>
      <c r="D418" s="165">
        <v>4.74</v>
      </c>
      <c r="E418" s="165">
        <v>1218.82</v>
      </c>
      <c r="F418" s="165">
        <v>10.199999999999999</v>
      </c>
      <c r="G418" s="165">
        <v>28.16</v>
      </c>
      <c r="H418" s="165">
        <v>5</v>
      </c>
      <c r="I418" s="165">
        <v>0</v>
      </c>
      <c r="J418" s="165">
        <v>48.73</v>
      </c>
      <c r="K418" s="165">
        <v>43.29</v>
      </c>
      <c r="L418" s="165">
        <v>32.35</v>
      </c>
      <c r="M418" s="165">
        <v>39.39</v>
      </c>
      <c r="N418" s="165">
        <v>0</v>
      </c>
      <c r="O418" s="165">
        <v>0</v>
      </c>
      <c r="P418" s="165">
        <v>51036</v>
      </c>
      <c r="Q418" s="165">
        <v>83</v>
      </c>
      <c r="R418" s="165">
        <v>395</v>
      </c>
      <c r="S418" s="165">
        <v>27.2</v>
      </c>
      <c r="T418" s="165">
        <v>4.0620000000000003</v>
      </c>
      <c r="U418" s="165">
        <v>-1</v>
      </c>
    </row>
    <row r="419" spans="1:21">
      <c r="A419" s="166">
        <v>43388.410543981481</v>
      </c>
      <c r="B419" s="165" t="s">
        <v>6</v>
      </c>
      <c r="C419" s="165">
        <v>137.35</v>
      </c>
      <c r="D419" s="165">
        <v>4.75</v>
      </c>
      <c r="E419" s="165">
        <v>1218.74</v>
      </c>
      <c r="F419" s="165">
        <v>10</v>
      </c>
      <c r="G419" s="165">
        <v>27.27</v>
      </c>
      <c r="H419" s="165">
        <v>4.9400000000000004</v>
      </c>
      <c r="I419" s="165">
        <v>0</v>
      </c>
      <c r="J419" s="165">
        <v>46.86</v>
      </c>
      <c r="K419" s="165">
        <v>42.33</v>
      </c>
      <c r="L419" s="165">
        <v>33.54</v>
      </c>
      <c r="M419" s="165">
        <v>34.15</v>
      </c>
      <c r="N419" s="165">
        <v>0</v>
      </c>
      <c r="O419" s="165">
        <v>0</v>
      </c>
      <c r="P419" s="165">
        <v>51118</v>
      </c>
      <c r="Q419" s="165">
        <v>83</v>
      </c>
      <c r="R419" s="165">
        <v>309</v>
      </c>
      <c r="S419" s="165">
        <v>27.2</v>
      </c>
      <c r="T419" s="165">
        <v>4.0620000000000003</v>
      </c>
      <c r="U419" s="165">
        <v>-1</v>
      </c>
    </row>
    <row r="420" spans="1:21">
      <c r="A420" s="166">
        <v>43388.410567129627</v>
      </c>
      <c r="B420" s="165" t="s">
        <v>6</v>
      </c>
      <c r="C420" s="165">
        <v>137.41</v>
      </c>
      <c r="D420" s="165">
        <v>4.75</v>
      </c>
      <c r="E420" s="165">
        <v>1218.4000000000001</v>
      </c>
      <c r="F420" s="165">
        <v>8.48</v>
      </c>
      <c r="G420" s="165">
        <v>25.86</v>
      </c>
      <c r="H420" s="165">
        <v>7.88</v>
      </c>
      <c r="I420" s="165">
        <v>7.27</v>
      </c>
      <c r="J420" s="165">
        <v>39.64</v>
      </c>
      <c r="K420" s="165">
        <v>38.18</v>
      </c>
      <c r="L420" s="165">
        <v>31.29</v>
      </c>
      <c r="M420" s="165">
        <v>30.67</v>
      </c>
      <c r="N420" s="165">
        <v>0</v>
      </c>
      <c r="O420" s="165">
        <v>0</v>
      </c>
      <c r="P420" s="165">
        <v>51118</v>
      </c>
      <c r="Q420" s="165">
        <v>83</v>
      </c>
      <c r="R420" s="165">
        <v>395</v>
      </c>
      <c r="S420" s="165">
        <v>27.2</v>
      </c>
      <c r="T420" s="165">
        <v>4.0620000000000003</v>
      </c>
      <c r="U420" s="165">
        <v>-1</v>
      </c>
    </row>
    <row r="421" spans="1:21">
      <c r="A421" s="166">
        <v>43388.410578703704</v>
      </c>
      <c r="B421" s="165" t="s">
        <v>6</v>
      </c>
      <c r="C421" s="165">
        <v>137.5</v>
      </c>
      <c r="D421" s="165">
        <v>4.76</v>
      </c>
      <c r="E421" s="165">
        <v>1218.19</v>
      </c>
      <c r="F421" s="165">
        <v>9.09</v>
      </c>
      <c r="G421" s="165">
        <v>26.35</v>
      </c>
      <c r="H421" s="165">
        <v>4.97</v>
      </c>
      <c r="I421" s="165">
        <v>0</v>
      </c>
      <c r="J421" s="165">
        <v>41.82</v>
      </c>
      <c r="K421" s="165">
        <v>45.68</v>
      </c>
      <c r="L421" s="165">
        <v>33.14</v>
      </c>
      <c r="M421" s="165">
        <v>31.45</v>
      </c>
      <c r="N421" s="165">
        <v>0</v>
      </c>
      <c r="O421" s="165">
        <v>0</v>
      </c>
      <c r="P421" s="165">
        <v>51119</v>
      </c>
      <c r="Q421" s="165">
        <v>83</v>
      </c>
      <c r="R421" s="165">
        <v>395</v>
      </c>
      <c r="S421" s="165">
        <v>27.2</v>
      </c>
      <c r="T421" s="165">
        <v>4.0620000000000003</v>
      </c>
      <c r="U421" s="165">
        <v>-1</v>
      </c>
    </row>
    <row r="422" spans="1:21">
      <c r="A422" s="166">
        <v>43388.410601851851</v>
      </c>
      <c r="B422" s="165" t="s">
        <v>6</v>
      </c>
      <c r="C422" s="165">
        <v>139.74</v>
      </c>
      <c r="D422" s="165">
        <v>4.83</v>
      </c>
      <c r="E422" s="165">
        <v>1215.95</v>
      </c>
      <c r="F422" s="165">
        <v>13.03</v>
      </c>
      <c r="G422" s="165">
        <v>31.78</v>
      </c>
      <c r="H422" s="165">
        <v>8.5</v>
      </c>
      <c r="I422" s="165">
        <v>0</v>
      </c>
      <c r="J422" s="165">
        <v>53.16</v>
      </c>
      <c r="K422" s="165">
        <v>52.8</v>
      </c>
      <c r="L422" s="165">
        <v>38.75</v>
      </c>
      <c r="M422" s="165">
        <v>35.9</v>
      </c>
      <c r="N422" s="165">
        <v>0</v>
      </c>
      <c r="O422" s="165">
        <v>0</v>
      </c>
      <c r="P422" s="165">
        <v>51579</v>
      </c>
      <c r="Q422" s="165">
        <v>83</v>
      </c>
      <c r="R422" s="165">
        <v>395</v>
      </c>
      <c r="S422" s="165">
        <v>27.2</v>
      </c>
      <c r="T422" s="165">
        <v>4.0620000000000003</v>
      </c>
      <c r="U422" s="165">
        <v>-1</v>
      </c>
    </row>
    <row r="423" spans="1:21">
      <c r="A423" s="166">
        <v>43388.410613425927</v>
      </c>
      <c r="B423" s="165" t="s">
        <v>6</v>
      </c>
      <c r="C423" s="165">
        <v>139.85</v>
      </c>
      <c r="D423" s="165">
        <v>4.84</v>
      </c>
      <c r="E423" s="165">
        <v>1215.5899999999999</v>
      </c>
      <c r="F423" s="165">
        <v>8.74</v>
      </c>
      <c r="G423" s="165">
        <v>27.44</v>
      </c>
      <c r="H423" s="165">
        <v>7.59</v>
      </c>
      <c r="I423" s="165">
        <v>0</v>
      </c>
      <c r="J423" s="165">
        <v>41.61</v>
      </c>
      <c r="K423" s="165">
        <v>43.64</v>
      </c>
      <c r="L423" s="165">
        <v>33.96</v>
      </c>
      <c r="M423" s="165">
        <v>36.26</v>
      </c>
      <c r="N423" s="165">
        <v>0</v>
      </c>
      <c r="O423" s="165">
        <v>0</v>
      </c>
      <c r="P423" s="165">
        <v>51579</v>
      </c>
      <c r="Q423" s="165">
        <v>83</v>
      </c>
      <c r="R423" s="165">
        <v>395</v>
      </c>
      <c r="S423" s="165">
        <v>27.2</v>
      </c>
      <c r="T423" s="165">
        <v>4.0620000000000003</v>
      </c>
      <c r="U423" s="165">
        <v>-1</v>
      </c>
    </row>
    <row r="424" spans="1:21">
      <c r="A424" s="166">
        <v>43388.410636574074</v>
      </c>
      <c r="B424" s="165" t="s">
        <v>6</v>
      </c>
      <c r="C424" s="165">
        <v>139.02000000000001</v>
      </c>
      <c r="D424" s="165">
        <v>4.8099999999999996</v>
      </c>
      <c r="E424" s="165">
        <v>1215.33</v>
      </c>
      <c r="F424" s="165">
        <v>9.7100000000000009</v>
      </c>
      <c r="G424" s="165">
        <v>27.98</v>
      </c>
      <c r="H424" s="165">
        <v>11.04</v>
      </c>
      <c r="I424" s="165">
        <v>0</v>
      </c>
      <c r="J424" s="165">
        <v>46.01</v>
      </c>
      <c r="K424" s="165">
        <v>40.520000000000003</v>
      </c>
      <c r="L424" s="165">
        <v>36.9</v>
      </c>
      <c r="M424" s="165">
        <v>31.82</v>
      </c>
      <c r="N424" s="165">
        <v>0</v>
      </c>
      <c r="O424" s="165">
        <v>0</v>
      </c>
      <c r="P424" s="165">
        <v>51579</v>
      </c>
      <c r="Q424" s="165">
        <v>83</v>
      </c>
      <c r="R424" s="165">
        <v>438</v>
      </c>
      <c r="S424" s="165">
        <v>27.2</v>
      </c>
      <c r="T424" s="165">
        <v>4.0620000000000003</v>
      </c>
      <c r="U424" s="165">
        <v>-1</v>
      </c>
    </row>
    <row r="425" spans="1:21">
      <c r="A425" s="166">
        <v>43388.41065972222</v>
      </c>
      <c r="B425" s="165" t="s">
        <v>6</v>
      </c>
      <c r="C425" s="165">
        <v>139.16999999999999</v>
      </c>
      <c r="D425" s="165">
        <v>4.8099999999999996</v>
      </c>
      <c r="E425" s="165">
        <v>1215.3399999999999</v>
      </c>
      <c r="F425" s="165">
        <v>10.14</v>
      </c>
      <c r="G425" s="165">
        <v>26.65</v>
      </c>
      <c r="H425" s="165">
        <v>20.13</v>
      </c>
      <c r="I425" s="165">
        <v>10.62</v>
      </c>
      <c r="J425" s="165">
        <v>40.369999999999997</v>
      </c>
      <c r="K425" s="165">
        <v>36.25</v>
      </c>
      <c r="L425" s="165">
        <v>18.59</v>
      </c>
      <c r="M425" s="165">
        <v>33.54</v>
      </c>
      <c r="N425" s="165">
        <v>0</v>
      </c>
      <c r="O425" s="165">
        <v>0</v>
      </c>
      <c r="P425" s="165">
        <v>51886</v>
      </c>
      <c r="Q425" s="165">
        <v>83</v>
      </c>
      <c r="R425" s="165">
        <v>438</v>
      </c>
      <c r="S425" s="165">
        <v>27.2</v>
      </c>
      <c r="T425" s="165">
        <v>4.0620000000000003</v>
      </c>
      <c r="U425" s="165">
        <v>-1</v>
      </c>
    </row>
    <row r="426" spans="1:21">
      <c r="A426" s="166">
        <v>43388.410671296297</v>
      </c>
      <c r="B426" s="165" t="s">
        <v>6</v>
      </c>
      <c r="C426" s="165">
        <v>139.19</v>
      </c>
      <c r="D426" s="165">
        <v>4.82</v>
      </c>
      <c r="E426" s="165">
        <v>1215.7</v>
      </c>
      <c r="F426" s="165">
        <v>8.81</v>
      </c>
      <c r="G426" s="165">
        <v>26.75</v>
      </c>
      <c r="H426" s="165">
        <v>9.09</v>
      </c>
      <c r="I426" s="165">
        <v>0</v>
      </c>
      <c r="J426" s="165">
        <v>44.59</v>
      </c>
      <c r="K426" s="165">
        <v>41.88</v>
      </c>
      <c r="L426" s="165">
        <v>29.94</v>
      </c>
      <c r="M426" s="165">
        <v>34.39</v>
      </c>
      <c r="N426" s="165">
        <v>0</v>
      </c>
      <c r="O426" s="165">
        <v>0</v>
      </c>
      <c r="P426" s="165">
        <v>51886</v>
      </c>
      <c r="Q426" s="165">
        <v>83</v>
      </c>
      <c r="R426" s="165">
        <v>309</v>
      </c>
      <c r="S426" s="165">
        <v>27.2</v>
      </c>
      <c r="T426" s="165">
        <v>4.0620000000000003</v>
      </c>
      <c r="U426" s="165">
        <v>-1</v>
      </c>
    </row>
    <row r="427" spans="1:21">
      <c r="A427" s="166">
        <v>43388.410694444443</v>
      </c>
      <c r="B427" s="165" t="s">
        <v>6</v>
      </c>
      <c r="C427" s="165">
        <v>136.15</v>
      </c>
      <c r="D427" s="165">
        <v>4.71</v>
      </c>
      <c r="E427" s="165">
        <v>1218.5999999999999</v>
      </c>
      <c r="F427" s="165">
        <v>9.2200000000000006</v>
      </c>
      <c r="G427" s="165">
        <v>26.95</v>
      </c>
      <c r="H427" s="165">
        <v>2.4700000000000002</v>
      </c>
      <c r="I427" s="165">
        <v>0</v>
      </c>
      <c r="J427" s="165">
        <v>35.979999999999997</v>
      </c>
      <c r="K427" s="165">
        <v>44.38</v>
      </c>
      <c r="L427" s="165">
        <v>41.14</v>
      </c>
      <c r="M427" s="165">
        <v>35.76</v>
      </c>
      <c r="N427" s="165">
        <v>0</v>
      </c>
      <c r="O427" s="165">
        <v>0</v>
      </c>
      <c r="P427" s="165">
        <v>51888</v>
      </c>
      <c r="Q427" s="165">
        <v>83</v>
      </c>
      <c r="R427" s="165">
        <v>266</v>
      </c>
      <c r="S427" s="165">
        <v>27.2</v>
      </c>
      <c r="T427" s="165">
        <v>4.0620000000000003</v>
      </c>
      <c r="U427" s="165">
        <v>-1</v>
      </c>
    </row>
    <row r="428" spans="1:21">
      <c r="A428" s="166">
        <v>43388.41070601852</v>
      </c>
      <c r="B428" s="165" t="s">
        <v>6</v>
      </c>
      <c r="C428" s="165">
        <v>136.54</v>
      </c>
      <c r="D428" s="165">
        <v>4.72</v>
      </c>
      <c r="E428" s="165">
        <v>1217.92</v>
      </c>
      <c r="F428" s="165">
        <v>11.01</v>
      </c>
      <c r="G428" s="165">
        <v>30.29</v>
      </c>
      <c r="H428" s="165">
        <v>8.33</v>
      </c>
      <c r="I428" s="165">
        <v>0</v>
      </c>
      <c r="J428" s="165">
        <v>49.39</v>
      </c>
      <c r="K428" s="165">
        <v>38.96</v>
      </c>
      <c r="L428" s="165">
        <v>39.61</v>
      </c>
      <c r="M428" s="165">
        <v>43.79</v>
      </c>
      <c r="N428" s="165">
        <v>0</v>
      </c>
      <c r="O428" s="165">
        <v>0</v>
      </c>
      <c r="P428" s="165">
        <v>52117</v>
      </c>
      <c r="Q428" s="165">
        <v>83</v>
      </c>
      <c r="R428" s="165">
        <v>309</v>
      </c>
      <c r="S428" s="165">
        <v>27.2</v>
      </c>
      <c r="T428" s="165">
        <v>4.0620000000000003</v>
      </c>
      <c r="U428" s="165">
        <v>-1</v>
      </c>
    </row>
    <row r="429" spans="1:21">
      <c r="A429" s="166">
        <v>43388.410729166666</v>
      </c>
      <c r="B429" s="165" t="s">
        <v>6</v>
      </c>
      <c r="C429" s="165">
        <v>136.59</v>
      </c>
      <c r="D429" s="165">
        <v>4.7300000000000004</v>
      </c>
      <c r="E429" s="165">
        <v>1222</v>
      </c>
      <c r="F429" s="165">
        <v>9.02</v>
      </c>
      <c r="G429" s="165">
        <v>25.08</v>
      </c>
      <c r="H429" s="165">
        <v>7.05</v>
      </c>
      <c r="I429" s="165">
        <v>0</v>
      </c>
      <c r="J429" s="165">
        <v>43.12</v>
      </c>
      <c r="K429" s="165">
        <v>34.840000000000003</v>
      </c>
      <c r="L429" s="165">
        <v>33.130000000000003</v>
      </c>
      <c r="M429" s="165">
        <v>31.68</v>
      </c>
      <c r="N429" s="165">
        <v>0</v>
      </c>
      <c r="O429" s="165">
        <v>0</v>
      </c>
      <c r="P429" s="165">
        <v>52117</v>
      </c>
      <c r="Q429" s="165">
        <v>83</v>
      </c>
      <c r="R429" s="165">
        <v>438</v>
      </c>
      <c r="S429" s="165">
        <v>27.2</v>
      </c>
      <c r="T429" s="165">
        <v>4.0620000000000003</v>
      </c>
      <c r="U429" s="165">
        <v>-1</v>
      </c>
    </row>
    <row r="430" spans="1:21">
      <c r="A430" s="166">
        <v>43388.410752314812</v>
      </c>
      <c r="B430" s="165" t="s">
        <v>6</v>
      </c>
      <c r="C430" s="165">
        <v>136.63999999999999</v>
      </c>
      <c r="D430" s="165">
        <v>4.7300000000000004</v>
      </c>
      <c r="E430" s="165">
        <v>1222.04</v>
      </c>
      <c r="F430" s="165">
        <v>8.5299999999999994</v>
      </c>
      <c r="G430" s="165">
        <v>25.47</v>
      </c>
      <c r="H430" s="165">
        <v>14.01</v>
      </c>
      <c r="I430" s="165">
        <v>9.43</v>
      </c>
      <c r="J430" s="165">
        <v>39.869999999999997</v>
      </c>
      <c r="K430" s="165">
        <v>33.33</v>
      </c>
      <c r="L430" s="165">
        <v>28.05</v>
      </c>
      <c r="M430" s="165">
        <v>28.21</v>
      </c>
      <c r="N430" s="165">
        <v>0</v>
      </c>
      <c r="O430" s="165">
        <v>0</v>
      </c>
      <c r="P430" s="165">
        <v>52117</v>
      </c>
      <c r="Q430" s="165">
        <v>83</v>
      </c>
      <c r="R430" s="165">
        <v>438</v>
      </c>
      <c r="S430" s="165">
        <v>27.2</v>
      </c>
      <c r="T430" s="165">
        <v>4.0620000000000003</v>
      </c>
      <c r="U430" s="165">
        <v>-1</v>
      </c>
    </row>
    <row r="431" spans="1:21">
      <c r="A431" s="166">
        <v>43388.410763888889</v>
      </c>
      <c r="B431" s="165" t="s">
        <v>6</v>
      </c>
      <c r="C431" s="165">
        <v>137.31</v>
      </c>
      <c r="D431" s="165">
        <v>4.75</v>
      </c>
      <c r="E431" s="165">
        <v>1221.04</v>
      </c>
      <c r="F431" s="165">
        <v>11.07</v>
      </c>
      <c r="G431" s="165">
        <v>30.23</v>
      </c>
      <c r="H431" s="165">
        <v>6.92</v>
      </c>
      <c r="I431" s="165">
        <v>0</v>
      </c>
      <c r="J431" s="165">
        <v>46.67</v>
      </c>
      <c r="K431" s="165">
        <v>44.1</v>
      </c>
      <c r="L431" s="165">
        <v>45.78</v>
      </c>
      <c r="M431" s="165">
        <v>36.36</v>
      </c>
      <c r="N431" s="165">
        <v>0</v>
      </c>
      <c r="O431" s="165">
        <v>0</v>
      </c>
      <c r="P431" s="165">
        <v>52348</v>
      </c>
      <c r="Q431" s="165">
        <v>83</v>
      </c>
      <c r="R431" s="165">
        <v>481</v>
      </c>
      <c r="S431" s="165">
        <v>27.2</v>
      </c>
      <c r="T431" s="165">
        <v>4.0620000000000003</v>
      </c>
      <c r="U431" s="165">
        <v>-1</v>
      </c>
    </row>
    <row r="432" spans="1:21">
      <c r="A432" s="166">
        <v>43388.410787037035</v>
      </c>
      <c r="B432" s="165" t="s">
        <v>6</v>
      </c>
      <c r="C432" s="165">
        <v>137.36000000000001</v>
      </c>
      <c r="D432" s="165">
        <v>4.75</v>
      </c>
      <c r="E432" s="165">
        <v>1221.0899999999999</v>
      </c>
      <c r="F432" s="165">
        <v>8.83</v>
      </c>
      <c r="G432" s="165">
        <v>27.31</v>
      </c>
      <c r="H432" s="165">
        <v>8.86</v>
      </c>
      <c r="I432" s="165">
        <v>0</v>
      </c>
      <c r="J432" s="165">
        <v>43.37</v>
      </c>
      <c r="K432" s="165">
        <v>37.5</v>
      </c>
      <c r="L432" s="165">
        <v>31.68</v>
      </c>
      <c r="M432" s="165">
        <v>40.83</v>
      </c>
      <c r="N432" s="165">
        <v>0</v>
      </c>
      <c r="O432" s="165">
        <v>0</v>
      </c>
      <c r="P432" s="165">
        <v>52348</v>
      </c>
      <c r="Q432" s="165">
        <v>83</v>
      </c>
      <c r="R432" s="165">
        <v>223</v>
      </c>
      <c r="S432" s="165">
        <v>27.2</v>
      </c>
      <c r="T432" s="165">
        <v>4.0620000000000003</v>
      </c>
      <c r="U432" s="165">
        <v>-1</v>
      </c>
    </row>
    <row r="433" spans="1:21">
      <c r="A433" s="166">
        <v>43388.410798611112</v>
      </c>
      <c r="B433" s="165" t="s">
        <v>6</v>
      </c>
      <c r="C433" s="165">
        <v>137.41</v>
      </c>
      <c r="D433" s="165">
        <v>4.75</v>
      </c>
      <c r="E433" s="165">
        <v>1221.22</v>
      </c>
      <c r="F433" s="165">
        <v>9</v>
      </c>
      <c r="G433" s="165">
        <v>25.99</v>
      </c>
      <c r="H433" s="165">
        <v>1.84</v>
      </c>
      <c r="I433" s="165">
        <v>0</v>
      </c>
      <c r="J433" s="165">
        <v>41.36</v>
      </c>
      <c r="K433" s="165">
        <v>44.58</v>
      </c>
      <c r="L433" s="165">
        <v>26.71</v>
      </c>
      <c r="M433" s="165">
        <v>40.229999999999997</v>
      </c>
      <c r="N433" s="165">
        <v>0</v>
      </c>
      <c r="O433" s="165">
        <v>0</v>
      </c>
      <c r="P433" s="165">
        <v>52348</v>
      </c>
      <c r="Q433" s="165">
        <v>83</v>
      </c>
      <c r="R433" s="165">
        <v>309</v>
      </c>
      <c r="S433" s="165">
        <v>27.2</v>
      </c>
      <c r="T433" s="165">
        <v>4.0620000000000003</v>
      </c>
      <c r="U433" s="165">
        <v>-1</v>
      </c>
    </row>
    <row r="434" spans="1:21">
      <c r="A434" s="166">
        <v>43388.410821759258</v>
      </c>
      <c r="B434" s="165" t="s">
        <v>6</v>
      </c>
      <c r="C434" s="165">
        <v>138.41</v>
      </c>
      <c r="D434" s="165">
        <v>4.79</v>
      </c>
      <c r="E434" s="165">
        <v>1220.03</v>
      </c>
      <c r="F434" s="165">
        <v>11.46</v>
      </c>
      <c r="G434" s="165">
        <v>32.35</v>
      </c>
      <c r="H434" s="165">
        <v>9.43</v>
      </c>
      <c r="I434" s="165">
        <v>0</v>
      </c>
      <c r="J434" s="165">
        <v>50.92</v>
      </c>
      <c r="K434" s="165">
        <v>49.38</v>
      </c>
      <c r="L434" s="165">
        <v>40</v>
      </c>
      <c r="M434" s="165">
        <v>42.94</v>
      </c>
      <c r="N434" s="165">
        <v>0</v>
      </c>
      <c r="O434" s="165">
        <v>0</v>
      </c>
      <c r="P434" s="165">
        <v>52776</v>
      </c>
      <c r="Q434" s="165">
        <v>83</v>
      </c>
      <c r="R434" s="165">
        <v>309</v>
      </c>
      <c r="S434" s="165">
        <v>27.2</v>
      </c>
      <c r="T434" s="165">
        <v>4.0620000000000003</v>
      </c>
      <c r="U434" s="165">
        <v>-1</v>
      </c>
    </row>
    <row r="435" spans="1:21">
      <c r="A435" s="166">
        <v>43388.410844907405</v>
      </c>
      <c r="B435" s="165" t="s">
        <v>6</v>
      </c>
      <c r="C435" s="165">
        <v>138.47999999999999</v>
      </c>
      <c r="D435" s="165">
        <v>4.79</v>
      </c>
      <c r="E435" s="165">
        <v>1219.8900000000001</v>
      </c>
      <c r="F435" s="165">
        <v>8.4600000000000009</v>
      </c>
      <c r="G435" s="165">
        <v>26.12</v>
      </c>
      <c r="H435" s="165">
        <v>23.72</v>
      </c>
      <c r="I435" s="165">
        <v>8.39</v>
      </c>
      <c r="J435" s="165">
        <v>37.89</v>
      </c>
      <c r="K435" s="165">
        <v>29.05</v>
      </c>
      <c r="L435" s="165">
        <v>33.97</v>
      </c>
      <c r="M435" s="165">
        <v>23.42</v>
      </c>
      <c r="N435" s="165">
        <v>0</v>
      </c>
      <c r="O435" s="165">
        <v>0</v>
      </c>
      <c r="P435" s="165">
        <v>52776</v>
      </c>
      <c r="Q435" s="165">
        <v>83</v>
      </c>
      <c r="R435" s="165">
        <v>481</v>
      </c>
      <c r="S435" s="165">
        <v>27.2</v>
      </c>
      <c r="T435" s="165">
        <v>4.0620000000000003</v>
      </c>
      <c r="U435" s="165">
        <v>-1</v>
      </c>
    </row>
    <row r="436" spans="1:21">
      <c r="A436" s="166">
        <v>43388.410856481481</v>
      </c>
      <c r="B436" s="165" t="s">
        <v>6</v>
      </c>
      <c r="C436" s="165">
        <v>138.53</v>
      </c>
      <c r="D436" s="165">
        <v>4.79</v>
      </c>
      <c r="E436" s="165">
        <v>1219.94</v>
      </c>
      <c r="F436" s="165">
        <v>8.7799999999999994</v>
      </c>
      <c r="G436" s="165">
        <v>27.35</v>
      </c>
      <c r="H436" s="165">
        <v>1.22</v>
      </c>
      <c r="I436" s="165">
        <v>0</v>
      </c>
      <c r="J436" s="165">
        <v>46.15</v>
      </c>
      <c r="K436" s="165">
        <v>45.29</v>
      </c>
      <c r="L436" s="165">
        <v>39.880000000000003</v>
      </c>
      <c r="M436" s="165">
        <v>30.12</v>
      </c>
      <c r="N436" s="165">
        <v>0</v>
      </c>
      <c r="O436" s="165">
        <v>0</v>
      </c>
      <c r="P436" s="165">
        <v>52776</v>
      </c>
      <c r="Q436" s="165">
        <v>83</v>
      </c>
      <c r="R436" s="165">
        <v>266</v>
      </c>
      <c r="S436" s="165">
        <v>27.2</v>
      </c>
      <c r="T436" s="165">
        <v>4.0620000000000003</v>
      </c>
      <c r="U436" s="165">
        <v>-1</v>
      </c>
    </row>
    <row r="437" spans="1:21">
      <c r="A437" s="166">
        <v>43388.410879629628</v>
      </c>
      <c r="B437" s="165" t="s">
        <v>6</v>
      </c>
      <c r="C437" s="165">
        <v>139.94</v>
      </c>
      <c r="D437" s="165">
        <v>4.84</v>
      </c>
      <c r="E437" s="165">
        <v>1218.32</v>
      </c>
      <c r="F437" s="165">
        <v>11.25</v>
      </c>
      <c r="G437" s="165">
        <v>29.27</v>
      </c>
      <c r="H437" s="165">
        <v>9.5500000000000007</v>
      </c>
      <c r="I437" s="165">
        <v>0</v>
      </c>
      <c r="J437" s="165">
        <v>48.17</v>
      </c>
      <c r="K437" s="165">
        <v>40</v>
      </c>
      <c r="L437" s="165">
        <v>41.32</v>
      </c>
      <c r="M437" s="165">
        <v>35</v>
      </c>
      <c r="N437" s="165">
        <v>0</v>
      </c>
      <c r="O437" s="165">
        <v>0</v>
      </c>
      <c r="P437" s="165">
        <v>53020</v>
      </c>
      <c r="Q437" s="165">
        <v>83</v>
      </c>
      <c r="R437" s="165">
        <v>395</v>
      </c>
      <c r="S437" s="165">
        <v>27.2</v>
      </c>
      <c r="T437" s="165">
        <v>4.0620000000000003</v>
      </c>
      <c r="U437" s="165">
        <v>-1</v>
      </c>
    </row>
    <row r="438" spans="1:21">
      <c r="A438" s="166">
        <v>43388.410891203705</v>
      </c>
      <c r="B438" s="165" t="s">
        <v>6</v>
      </c>
      <c r="C438" s="165">
        <v>139.12</v>
      </c>
      <c r="D438" s="165">
        <v>4.8099999999999996</v>
      </c>
      <c r="E438" s="165">
        <v>1218.32</v>
      </c>
      <c r="F438" s="165">
        <v>9.59</v>
      </c>
      <c r="G438" s="165">
        <v>28.47</v>
      </c>
      <c r="H438" s="165">
        <v>1.23</v>
      </c>
      <c r="I438" s="165">
        <v>0</v>
      </c>
      <c r="J438" s="165">
        <v>49.42</v>
      </c>
      <c r="K438" s="165">
        <v>41.82</v>
      </c>
      <c r="L438" s="165">
        <v>35.71</v>
      </c>
      <c r="M438" s="165">
        <v>40.590000000000003</v>
      </c>
      <c r="N438" s="165">
        <v>0</v>
      </c>
      <c r="O438" s="165">
        <v>0</v>
      </c>
      <c r="P438" s="165">
        <v>53020</v>
      </c>
      <c r="Q438" s="165">
        <v>83</v>
      </c>
      <c r="R438" s="165">
        <v>395</v>
      </c>
      <c r="S438" s="165">
        <v>27.2</v>
      </c>
      <c r="T438" s="165">
        <v>4.0620000000000003</v>
      </c>
      <c r="U438" s="165">
        <v>-1</v>
      </c>
    </row>
    <row r="439" spans="1:21">
      <c r="A439" s="166">
        <v>43388.410914351851</v>
      </c>
      <c r="B439" s="165" t="s">
        <v>6</v>
      </c>
      <c r="C439" s="165">
        <v>139.15</v>
      </c>
      <c r="D439" s="165">
        <v>4.8099999999999996</v>
      </c>
      <c r="E439" s="165">
        <v>1218.28</v>
      </c>
      <c r="F439" s="165">
        <v>8.9</v>
      </c>
      <c r="G439" s="165">
        <v>26.58</v>
      </c>
      <c r="H439" s="165">
        <v>6.92</v>
      </c>
      <c r="I439" s="165">
        <v>0</v>
      </c>
      <c r="J439" s="165">
        <v>46.34</v>
      </c>
      <c r="K439" s="165">
        <v>39.020000000000003</v>
      </c>
      <c r="L439" s="165">
        <v>34.5</v>
      </c>
      <c r="M439" s="165">
        <v>31.25</v>
      </c>
      <c r="N439" s="165">
        <v>0</v>
      </c>
      <c r="O439" s="165">
        <v>0</v>
      </c>
      <c r="P439" s="165">
        <v>53020</v>
      </c>
      <c r="Q439" s="165">
        <v>83</v>
      </c>
      <c r="R439" s="165">
        <v>266</v>
      </c>
      <c r="S439" s="165">
        <v>27.2</v>
      </c>
      <c r="T439" s="165">
        <v>4.0620000000000003</v>
      </c>
      <c r="U439" s="165">
        <v>-1</v>
      </c>
    </row>
    <row r="440" spans="1:21">
      <c r="A440" s="166">
        <v>43388.410937499997</v>
      </c>
      <c r="B440" s="165" t="s">
        <v>6</v>
      </c>
      <c r="C440" s="165">
        <v>139.29</v>
      </c>
      <c r="D440" s="165">
        <v>4.82</v>
      </c>
      <c r="E440" s="165">
        <v>1218.01</v>
      </c>
      <c r="F440" s="165">
        <v>10.43</v>
      </c>
      <c r="G440" s="165">
        <v>30.58</v>
      </c>
      <c r="H440" s="165">
        <v>20.99</v>
      </c>
      <c r="I440" s="165">
        <v>8.75</v>
      </c>
      <c r="J440" s="165">
        <v>43.03</v>
      </c>
      <c r="K440" s="165">
        <v>37.65</v>
      </c>
      <c r="L440" s="165">
        <v>34.39</v>
      </c>
      <c r="M440" s="165">
        <v>38.270000000000003</v>
      </c>
      <c r="N440" s="165">
        <v>0</v>
      </c>
      <c r="O440" s="165">
        <v>0</v>
      </c>
      <c r="P440" s="165">
        <v>53360</v>
      </c>
      <c r="Q440" s="165">
        <v>83</v>
      </c>
      <c r="R440" s="165">
        <v>309</v>
      </c>
      <c r="S440" s="165">
        <v>27.2</v>
      </c>
      <c r="T440" s="165">
        <v>4.0620000000000003</v>
      </c>
      <c r="U440" s="165">
        <v>-1</v>
      </c>
    </row>
    <row r="441" spans="1:21">
      <c r="A441" s="166">
        <v>43388.410949074074</v>
      </c>
      <c r="B441" s="165" t="s">
        <v>6</v>
      </c>
      <c r="C441" s="165">
        <v>136.21</v>
      </c>
      <c r="D441" s="165">
        <v>4.71</v>
      </c>
      <c r="E441" s="165">
        <v>1219.73</v>
      </c>
      <c r="F441" s="165">
        <v>8.7799999999999994</v>
      </c>
      <c r="G441" s="165">
        <v>27.45</v>
      </c>
      <c r="H441" s="165">
        <v>8.86</v>
      </c>
      <c r="I441" s="165">
        <v>0</v>
      </c>
      <c r="J441" s="165">
        <v>44.85</v>
      </c>
      <c r="K441" s="165">
        <v>45.29</v>
      </c>
      <c r="L441" s="165">
        <v>37.200000000000003</v>
      </c>
      <c r="M441" s="165">
        <v>26.22</v>
      </c>
      <c r="N441" s="165">
        <v>0</v>
      </c>
      <c r="O441" s="165">
        <v>0</v>
      </c>
      <c r="P441" s="165">
        <v>53360</v>
      </c>
      <c r="Q441" s="165">
        <v>83</v>
      </c>
      <c r="R441" s="165">
        <v>309</v>
      </c>
      <c r="S441" s="165">
        <v>27.2</v>
      </c>
      <c r="T441" s="165">
        <v>4.0620000000000003</v>
      </c>
      <c r="U441" s="165">
        <v>-1</v>
      </c>
    </row>
    <row r="442" spans="1:21">
      <c r="A442" s="166">
        <v>43388.41097222222</v>
      </c>
      <c r="B442" s="165" t="s">
        <v>6</v>
      </c>
      <c r="C442" s="165">
        <v>136.27000000000001</v>
      </c>
      <c r="D442" s="165">
        <v>4.71</v>
      </c>
      <c r="E442" s="165">
        <v>1219.73</v>
      </c>
      <c r="F442" s="165">
        <v>9.07</v>
      </c>
      <c r="G442" s="165">
        <v>27.53</v>
      </c>
      <c r="H442" s="165">
        <v>14.47</v>
      </c>
      <c r="I442" s="165">
        <v>0</v>
      </c>
      <c r="J442" s="165">
        <v>44.17</v>
      </c>
      <c r="K442" s="165">
        <v>42.04</v>
      </c>
      <c r="L442" s="165">
        <v>27.39</v>
      </c>
      <c r="M442" s="165">
        <v>35.479999999999997</v>
      </c>
      <c r="N442" s="165">
        <v>0</v>
      </c>
      <c r="O442" s="165">
        <v>0</v>
      </c>
      <c r="P442" s="165">
        <v>53361</v>
      </c>
      <c r="Q442" s="165">
        <v>83</v>
      </c>
      <c r="R442" s="165">
        <v>309</v>
      </c>
      <c r="S442" s="165">
        <v>27.2</v>
      </c>
      <c r="T442" s="165">
        <v>4.0620000000000003</v>
      </c>
      <c r="U442" s="165">
        <v>-1</v>
      </c>
    </row>
    <row r="443" spans="1:21">
      <c r="A443" s="166">
        <v>43388.410983796297</v>
      </c>
      <c r="B443" s="165" t="s">
        <v>6</v>
      </c>
      <c r="C443" s="165">
        <v>136.66999999999999</v>
      </c>
      <c r="D443" s="165">
        <v>4.7300000000000004</v>
      </c>
      <c r="E443" s="165">
        <v>1218.54</v>
      </c>
      <c r="F443" s="165">
        <v>11.8</v>
      </c>
      <c r="G443" s="165">
        <v>29.9</v>
      </c>
      <c r="H443" s="165">
        <v>1.21</v>
      </c>
      <c r="I443" s="165">
        <v>0</v>
      </c>
      <c r="J443" s="165">
        <v>49.11</v>
      </c>
      <c r="K443" s="165">
        <v>47.5</v>
      </c>
      <c r="L443" s="165">
        <v>39.409999999999997</v>
      </c>
      <c r="M443" s="165">
        <v>42.01</v>
      </c>
      <c r="N443" s="165">
        <v>0</v>
      </c>
      <c r="O443" s="165">
        <v>0</v>
      </c>
      <c r="P443" s="165">
        <v>53957</v>
      </c>
      <c r="Q443" s="165">
        <v>83</v>
      </c>
      <c r="R443" s="165">
        <v>438</v>
      </c>
      <c r="S443" s="165">
        <v>27.2</v>
      </c>
      <c r="T443" s="165">
        <v>4.0620000000000003</v>
      </c>
      <c r="U443" s="165">
        <v>-1</v>
      </c>
    </row>
    <row r="444" spans="1:21">
      <c r="A444" s="166">
        <v>43388.411006944443</v>
      </c>
      <c r="B444" s="165" t="s">
        <v>6</v>
      </c>
      <c r="C444" s="165">
        <v>136.71</v>
      </c>
      <c r="D444" s="165">
        <v>4.7300000000000004</v>
      </c>
      <c r="E444" s="165">
        <v>1218.0899999999999</v>
      </c>
      <c r="F444" s="165">
        <v>8.84</v>
      </c>
      <c r="G444" s="165">
        <v>29.91</v>
      </c>
      <c r="H444" s="165">
        <v>10.62</v>
      </c>
      <c r="I444" s="165">
        <v>0</v>
      </c>
      <c r="J444" s="165">
        <v>47.56</v>
      </c>
      <c r="K444" s="165">
        <v>41.67</v>
      </c>
      <c r="L444" s="165">
        <v>38.32</v>
      </c>
      <c r="M444" s="165">
        <v>40.36</v>
      </c>
      <c r="N444" s="165">
        <v>0</v>
      </c>
      <c r="O444" s="165">
        <v>0</v>
      </c>
      <c r="P444" s="165">
        <v>53958</v>
      </c>
      <c r="Q444" s="165">
        <v>82</v>
      </c>
      <c r="R444" s="165">
        <v>395</v>
      </c>
      <c r="S444" s="165">
        <v>27.2</v>
      </c>
      <c r="T444" s="165">
        <v>4.0449999999999999</v>
      </c>
      <c r="U444" s="165">
        <v>-1</v>
      </c>
    </row>
    <row r="445" spans="1:21">
      <c r="A445" s="166">
        <v>43388.411030092589</v>
      </c>
      <c r="B445" s="165" t="s">
        <v>6</v>
      </c>
      <c r="C445" s="165">
        <v>136.77000000000001</v>
      </c>
      <c r="D445" s="165">
        <v>4.7300000000000004</v>
      </c>
      <c r="E445" s="165">
        <v>1219.47</v>
      </c>
      <c r="F445" s="165">
        <v>8.44</v>
      </c>
      <c r="G445" s="165">
        <v>27.57</v>
      </c>
      <c r="H445" s="165">
        <v>14.02</v>
      </c>
      <c r="I445" s="165">
        <v>9.32</v>
      </c>
      <c r="J445" s="165">
        <v>38.79</v>
      </c>
      <c r="K445" s="165">
        <v>36.880000000000003</v>
      </c>
      <c r="L445" s="165">
        <v>31.74</v>
      </c>
      <c r="M445" s="165">
        <v>34.340000000000003</v>
      </c>
      <c r="N445" s="165">
        <v>0</v>
      </c>
      <c r="O445" s="165">
        <v>0</v>
      </c>
      <c r="P445" s="165">
        <v>53958</v>
      </c>
      <c r="Q445" s="165">
        <v>82</v>
      </c>
      <c r="R445" s="165">
        <v>352</v>
      </c>
      <c r="S445" s="165">
        <v>27.2</v>
      </c>
      <c r="T445" s="165">
        <v>4.0449999999999999</v>
      </c>
      <c r="U445" s="165">
        <v>-1</v>
      </c>
    </row>
    <row r="446" spans="1:21">
      <c r="A446" s="166">
        <v>43388.411041666666</v>
      </c>
      <c r="B446" s="165" t="s">
        <v>6</v>
      </c>
      <c r="C446" s="165">
        <v>136.86000000000001</v>
      </c>
      <c r="D446" s="165">
        <v>4.7300000000000004</v>
      </c>
      <c r="E446" s="165">
        <v>1219.3599999999999</v>
      </c>
      <c r="F446" s="165">
        <v>9.4600000000000009</v>
      </c>
      <c r="G446" s="165">
        <v>26.71</v>
      </c>
      <c r="H446" s="165">
        <v>9.09</v>
      </c>
      <c r="I446" s="165">
        <v>0</v>
      </c>
      <c r="J446" s="165">
        <v>41.36</v>
      </c>
      <c r="K446" s="165">
        <v>38.82</v>
      </c>
      <c r="L446" s="165">
        <v>39.630000000000003</v>
      </c>
      <c r="M446" s="165">
        <v>30.25</v>
      </c>
      <c r="N446" s="165">
        <v>0</v>
      </c>
      <c r="O446" s="165">
        <v>0</v>
      </c>
      <c r="P446" s="165">
        <v>53959</v>
      </c>
      <c r="Q446" s="165">
        <v>82</v>
      </c>
      <c r="R446" s="165">
        <v>352</v>
      </c>
      <c r="S446" s="165">
        <v>27.2</v>
      </c>
      <c r="T446" s="165">
        <v>4.0449999999999999</v>
      </c>
      <c r="U446" s="165">
        <v>-1</v>
      </c>
    </row>
    <row r="447" spans="1:21">
      <c r="A447" s="166">
        <v>43388.411064814813</v>
      </c>
      <c r="B447" s="165" t="s">
        <v>6</v>
      </c>
      <c r="C447" s="165">
        <v>137.5</v>
      </c>
      <c r="D447" s="165">
        <v>4.76</v>
      </c>
      <c r="E447" s="165">
        <v>1219.03</v>
      </c>
      <c r="F447" s="165">
        <v>10.83</v>
      </c>
      <c r="G447" s="165">
        <v>30.67</v>
      </c>
      <c r="H447" s="165">
        <v>7.45</v>
      </c>
      <c r="I447" s="165">
        <v>0</v>
      </c>
      <c r="J447" s="165">
        <v>51.18</v>
      </c>
      <c r="K447" s="165">
        <v>42.26</v>
      </c>
      <c r="L447" s="165">
        <v>41.21</v>
      </c>
      <c r="M447" s="165">
        <v>39.630000000000003</v>
      </c>
      <c r="N447" s="165">
        <v>0</v>
      </c>
      <c r="O447" s="165">
        <v>0</v>
      </c>
      <c r="P447" s="165">
        <v>54342</v>
      </c>
      <c r="Q447" s="165">
        <v>82</v>
      </c>
      <c r="R447" s="165">
        <v>223</v>
      </c>
      <c r="S447" s="165">
        <v>27.2</v>
      </c>
      <c r="T447" s="165">
        <v>4.05</v>
      </c>
      <c r="U447" s="165">
        <v>-1</v>
      </c>
    </row>
    <row r="448" spans="1:21">
      <c r="A448" s="166">
        <v>43388.411076388889</v>
      </c>
      <c r="B448" s="165" t="s">
        <v>6</v>
      </c>
      <c r="C448" s="165">
        <v>137.54</v>
      </c>
      <c r="D448" s="165">
        <v>4.76</v>
      </c>
      <c r="E448" s="165">
        <v>1222.96</v>
      </c>
      <c r="F448" s="165">
        <v>8.89</v>
      </c>
      <c r="G448" s="165">
        <v>24.66</v>
      </c>
      <c r="H448" s="165">
        <v>11.54</v>
      </c>
      <c r="I448" s="165">
        <v>0</v>
      </c>
      <c r="J448" s="165">
        <v>33.119999999999997</v>
      </c>
      <c r="K448" s="165">
        <v>33.99</v>
      </c>
      <c r="L448" s="165">
        <v>38.409999999999997</v>
      </c>
      <c r="M448" s="165">
        <v>30.62</v>
      </c>
      <c r="N448" s="165">
        <v>0</v>
      </c>
      <c r="O448" s="165">
        <v>0</v>
      </c>
      <c r="P448" s="165">
        <v>54342</v>
      </c>
      <c r="Q448" s="165">
        <v>82</v>
      </c>
      <c r="R448" s="165">
        <v>438</v>
      </c>
      <c r="S448" s="165">
        <v>27.2</v>
      </c>
      <c r="T448" s="165">
        <v>4.05</v>
      </c>
      <c r="U448" s="165">
        <v>-1</v>
      </c>
    </row>
    <row r="449" spans="1:21">
      <c r="A449" s="166">
        <v>43388.411099537036</v>
      </c>
      <c r="B449" s="165" t="s">
        <v>6</v>
      </c>
      <c r="C449" s="165">
        <v>138.54</v>
      </c>
      <c r="D449" s="165">
        <v>4.79</v>
      </c>
      <c r="E449" s="165">
        <v>1221.83</v>
      </c>
      <c r="F449" s="165">
        <v>11.66</v>
      </c>
      <c r="G449" s="165">
        <v>28.9</v>
      </c>
      <c r="H449" s="165">
        <v>10.06</v>
      </c>
      <c r="I449" s="165">
        <v>0</v>
      </c>
      <c r="J449" s="165">
        <v>48.5</v>
      </c>
      <c r="K449" s="165">
        <v>45.22</v>
      </c>
      <c r="L449" s="165">
        <v>32.520000000000003</v>
      </c>
      <c r="M449" s="165">
        <v>36.42</v>
      </c>
      <c r="N449" s="165">
        <v>0</v>
      </c>
      <c r="O449" s="165">
        <v>0</v>
      </c>
      <c r="P449" s="165">
        <v>54559</v>
      </c>
      <c r="Q449" s="165">
        <v>82</v>
      </c>
      <c r="R449" s="165" t="s">
        <v>6</v>
      </c>
      <c r="S449" s="165">
        <v>27.2</v>
      </c>
      <c r="T449" s="165">
        <v>4.05</v>
      </c>
      <c r="U449" s="165">
        <v>-1</v>
      </c>
    </row>
    <row r="450" spans="1:21">
      <c r="A450" s="166">
        <v>43388.411111111112</v>
      </c>
      <c r="B450" s="165" t="s">
        <v>6</v>
      </c>
      <c r="C450" s="165">
        <v>138.59</v>
      </c>
      <c r="D450" s="165">
        <v>4.79</v>
      </c>
      <c r="E450" s="165">
        <v>1220.6099999999999</v>
      </c>
      <c r="F450" s="165">
        <v>8.61</v>
      </c>
      <c r="G450" s="165">
        <v>32.56</v>
      </c>
      <c r="H450" s="165">
        <v>20.51</v>
      </c>
      <c r="I450" s="165">
        <v>11.18</v>
      </c>
      <c r="J450" s="165">
        <v>51.46</v>
      </c>
      <c r="K450" s="165">
        <v>40.270000000000003</v>
      </c>
      <c r="L450" s="165">
        <v>36.31</v>
      </c>
      <c r="M450" s="165">
        <v>34.81</v>
      </c>
      <c r="N450" s="165">
        <v>0</v>
      </c>
      <c r="O450" s="165">
        <v>0</v>
      </c>
      <c r="P450" s="165">
        <v>54560</v>
      </c>
      <c r="Q450" s="165">
        <v>82</v>
      </c>
      <c r="R450" s="165">
        <v>438</v>
      </c>
      <c r="S450" s="165">
        <v>27.2</v>
      </c>
      <c r="T450" s="165">
        <v>4.05</v>
      </c>
      <c r="U450" s="165">
        <v>-1</v>
      </c>
    </row>
    <row r="451" spans="1:21">
      <c r="A451" s="166">
        <v>43388.411134259259</v>
      </c>
      <c r="B451" s="165" t="s">
        <v>6</v>
      </c>
      <c r="C451" s="165">
        <v>138.63999999999999</v>
      </c>
      <c r="D451" s="165">
        <v>4.8</v>
      </c>
      <c r="E451" s="165">
        <v>1218.6300000000001</v>
      </c>
      <c r="F451" s="165">
        <v>8.9</v>
      </c>
      <c r="G451" s="165">
        <v>34.58</v>
      </c>
      <c r="H451" s="165">
        <v>8.2799999999999994</v>
      </c>
      <c r="I451" s="165">
        <v>0</v>
      </c>
      <c r="J451" s="165">
        <v>47.2</v>
      </c>
      <c r="K451" s="165">
        <v>54.44</v>
      </c>
      <c r="L451" s="165">
        <v>46.84</v>
      </c>
      <c r="M451" s="165">
        <v>48.77</v>
      </c>
      <c r="N451" s="165">
        <v>0</v>
      </c>
      <c r="O451" s="165">
        <v>0</v>
      </c>
      <c r="P451" s="165">
        <v>54560</v>
      </c>
      <c r="Q451" s="165">
        <v>82</v>
      </c>
      <c r="R451" s="165">
        <v>266</v>
      </c>
      <c r="S451" s="165">
        <v>27.2</v>
      </c>
      <c r="T451" s="165">
        <v>4.05</v>
      </c>
      <c r="U451" s="165">
        <v>-1</v>
      </c>
    </row>
    <row r="452" spans="1:21">
      <c r="A452" s="166">
        <v>43388.411157407405</v>
      </c>
      <c r="B452" s="165" t="s">
        <v>6</v>
      </c>
      <c r="C452" s="165">
        <v>139.24</v>
      </c>
      <c r="D452" s="165">
        <v>4.82</v>
      </c>
      <c r="E452" s="165">
        <v>1217.44</v>
      </c>
      <c r="F452" s="165">
        <v>11.04</v>
      </c>
      <c r="G452" s="165">
        <v>28.21</v>
      </c>
      <c r="H452" s="165">
        <v>4.91</v>
      </c>
      <c r="I452" s="165">
        <v>0</v>
      </c>
      <c r="J452" s="165">
        <v>44.12</v>
      </c>
      <c r="K452" s="165">
        <v>44.1</v>
      </c>
      <c r="L452" s="165">
        <v>35.15</v>
      </c>
      <c r="M452" s="165">
        <v>39.880000000000003</v>
      </c>
      <c r="N452" s="165">
        <v>0</v>
      </c>
      <c r="O452" s="165">
        <v>0</v>
      </c>
      <c r="P452" s="165">
        <v>54955</v>
      </c>
      <c r="Q452" s="165">
        <v>82</v>
      </c>
      <c r="R452" s="165" t="s">
        <v>6</v>
      </c>
      <c r="S452" s="165">
        <v>27.2</v>
      </c>
      <c r="T452" s="165">
        <v>4.05</v>
      </c>
      <c r="U452" s="165">
        <v>-1</v>
      </c>
    </row>
    <row r="453" spans="1:21">
      <c r="A453" s="166">
        <v>43388.411168981482</v>
      </c>
      <c r="B453" s="165" t="s">
        <v>6</v>
      </c>
      <c r="C453" s="165">
        <v>139.27000000000001</v>
      </c>
      <c r="D453" s="165">
        <v>4.82</v>
      </c>
      <c r="E453" s="165">
        <v>1216.82</v>
      </c>
      <c r="F453" s="165">
        <v>10.199999999999999</v>
      </c>
      <c r="G453" s="165">
        <v>28.22</v>
      </c>
      <c r="H453" s="165">
        <v>0.62</v>
      </c>
      <c r="I453" s="165">
        <v>0</v>
      </c>
      <c r="J453" s="165">
        <v>46.39</v>
      </c>
      <c r="K453" s="165">
        <v>45.62</v>
      </c>
      <c r="L453" s="165">
        <v>40.24</v>
      </c>
      <c r="M453" s="165">
        <v>35.85</v>
      </c>
      <c r="N453" s="165">
        <v>0</v>
      </c>
      <c r="O453" s="165">
        <v>0</v>
      </c>
      <c r="P453" s="165">
        <v>54955</v>
      </c>
      <c r="Q453" s="165">
        <v>82</v>
      </c>
      <c r="R453" s="165">
        <v>352</v>
      </c>
      <c r="S453" s="165">
        <v>27.2</v>
      </c>
      <c r="T453" s="165">
        <v>4.05</v>
      </c>
      <c r="U453" s="165">
        <v>-1</v>
      </c>
    </row>
    <row r="454" spans="1:21">
      <c r="A454" s="166">
        <v>43388.411192129628</v>
      </c>
      <c r="B454" s="165" t="s">
        <v>6</v>
      </c>
      <c r="C454" s="165">
        <v>139.30000000000001</v>
      </c>
      <c r="D454" s="165">
        <v>4.82</v>
      </c>
      <c r="E454" s="165">
        <v>1216.82</v>
      </c>
      <c r="F454" s="165">
        <v>8.93</v>
      </c>
      <c r="G454" s="165">
        <v>24.61</v>
      </c>
      <c r="H454" s="165">
        <v>4.38</v>
      </c>
      <c r="I454" s="165">
        <v>0</v>
      </c>
      <c r="J454" s="165">
        <v>38.75</v>
      </c>
      <c r="K454" s="165">
        <v>42.41</v>
      </c>
      <c r="L454" s="165">
        <v>29.45</v>
      </c>
      <c r="M454" s="165">
        <v>32.92</v>
      </c>
      <c r="N454" s="165">
        <v>0</v>
      </c>
      <c r="O454" s="165">
        <v>0</v>
      </c>
      <c r="P454" s="165">
        <v>54955</v>
      </c>
      <c r="Q454" s="165">
        <v>82</v>
      </c>
      <c r="R454" s="165">
        <v>309</v>
      </c>
      <c r="S454" s="165">
        <v>27.2</v>
      </c>
      <c r="T454" s="165">
        <v>4.05</v>
      </c>
      <c r="U454" s="165">
        <v>-1</v>
      </c>
    </row>
    <row r="455" spans="1:21">
      <c r="A455" s="166">
        <v>43388.411215277774</v>
      </c>
      <c r="B455" s="165" t="s">
        <v>6</v>
      </c>
      <c r="C455" s="165">
        <v>139.43</v>
      </c>
      <c r="D455" s="165">
        <v>4.82</v>
      </c>
      <c r="E455" s="165">
        <v>1219.4000000000001</v>
      </c>
      <c r="F455" s="165">
        <v>10.63</v>
      </c>
      <c r="G455" s="165">
        <v>27.4</v>
      </c>
      <c r="H455" s="165">
        <v>13.25</v>
      </c>
      <c r="I455" s="165">
        <v>6.1</v>
      </c>
      <c r="J455" s="165">
        <v>42.41</v>
      </c>
      <c r="K455" s="165">
        <v>38.22</v>
      </c>
      <c r="L455" s="165">
        <v>30.18</v>
      </c>
      <c r="M455" s="165">
        <v>35.369999999999997</v>
      </c>
      <c r="N455" s="165">
        <v>0</v>
      </c>
      <c r="O455" s="165">
        <v>0</v>
      </c>
      <c r="P455" s="165">
        <v>55324</v>
      </c>
      <c r="Q455" s="165">
        <v>82</v>
      </c>
      <c r="R455" s="165">
        <v>438</v>
      </c>
      <c r="S455" s="165">
        <v>27.2</v>
      </c>
      <c r="T455" s="165">
        <v>4.05</v>
      </c>
      <c r="U455" s="165">
        <v>-1</v>
      </c>
    </row>
    <row r="456" spans="1:21">
      <c r="A456" s="166">
        <v>43388.411226851851</v>
      </c>
      <c r="B456" s="165" t="s">
        <v>6</v>
      </c>
      <c r="C456" s="165">
        <v>136.31</v>
      </c>
      <c r="D456" s="165">
        <v>4.72</v>
      </c>
      <c r="E456" s="165">
        <v>1219.4000000000001</v>
      </c>
      <c r="F456" s="165">
        <v>9.24</v>
      </c>
      <c r="G456" s="165">
        <v>26.38</v>
      </c>
      <c r="H456" s="165">
        <v>8.33</v>
      </c>
      <c r="I456" s="165">
        <v>0</v>
      </c>
      <c r="J456" s="165">
        <v>37.799999999999997</v>
      </c>
      <c r="K456" s="165">
        <v>38.85</v>
      </c>
      <c r="L456" s="165">
        <v>30</v>
      </c>
      <c r="M456" s="165">
        <v>41.42</v>
      </c>
      <c r="N456" s="165">
        <v>0</v>
      </c>
      <c r="O456" s="165">
        <v>0</v>
      </c>
      <c r="P456" s="165">
        <v>55325</v>
      </c>
      <c r="Q456" s="165">
        <v>82</v>
      </c>
      <c r="R456" s="165">
        <v>438</v>
      </c>
      <c r="S456" s="165">
        <v>27.2</v>
      </c>
      <c r="T456" s="165">
        <v>4.05</v>
      </c>
      <c r="U456" s="165">
        <v>-1</v>
      </c>
    </row>
    <row r="457" spans="1:21">
      <c r="A457" s="166">
        <v>43388.411249999997</v>
      </c>
      <c r="B457" s="165" t="s">
        <v>6</v>
      </c>
      <c r="C457" s="165">
        <v>136.35</v>
      </c>
      <c r="D457" s="165">
        <v>4.72</v>
      </c>
      <c r="E457" s="165">
        <v>1219.55</v>
      </c>
      <c r="F457" s="165">
        <v>8.7799999999999994</v>
      </c>
      <c r="G457" s="165">
        <v>26.88</v>
      </c>
      <c r="H457" s="165">
        <v>11.04</v>
      </c>
      <c r="I457" s="165">
        <v>0</v>
      </c>
      <c r="J457" s="165">
        <v>39.49</v>
      </c>
      <c r="K457" s="165">
        <v>42.67</v>
      </c>
      <c r="L457" s="165">
        <v>35.799999999999997</v>
      </c>
      <c r="M457" s="165">
        <v>31.93</v>
      </c>
      <c r="N457" s="165">
        <v>0</v>
      </c>
      <c r="O457" s="165">
        <v>0</v>
      </c>
      <c r="P457" s="165">
        <v>55325</v>
      </c>
      <c r="Q457" s="165">
        <v>82</v>
      </c>
      <c r="R457" s="165">
        <v>395</v>
      </c>
      <c r="S457" s="165">
        <v>27.2</v>
      </c>
      <c r="T457" s="165">
        <v>4.05</v>
      </c>
      <c r="U457" s="165">
        <v>-1</v>
      </c>
    </row>
    <row r="458" spans="1:21">
      <c r="A458" s="166">
        <v>43388.411261574074</v>
      </c>
      <c r="B458" s="165" t="s">
        <v>6</v>
      </c>
      <c r="C458" s="165">
        <v>136.5</v>
      </c>
      <c r="D458" s="165">
        <v>4.72</v>
      </c>
      <c r="E458" s="165">
        <v>1219.3800000000001</v>
      </c>
      <c r="F458" s="165">
        <v>9.16</v>
      </c>
      <c r="G458" s="165">
        <v>25.58</v>
      </c>
      <c r="H458" s="165">
        <v>7.69</v>
      </c>
      <c r="I458" s="165">
        <v>0</v>
      </c>
      <c r="J458" s="165">
        <v>39.74</v>
      </c>
      <c r="K458" s="165">
        <v>37.909999999999997</v>
      </c>
      <c r="L458" s="165">
        <v>34.15</v>
      </c>
      <c r="M458" s="165">
        <v>33.74</v>
      </c>
      <c r="N458" s="165">
        <v>0</v>
      </c>
      <c r="O458" s="165">
        <v>0</v>
      </c>
      <c r="P458" s="165">
        <v>55353</v>
      </c>
      <c r="Q458" s="165">
        <v>82</v>
      </c>
      <c r="R458" s="165">
        <v>395</v>
      </c>
      <c r="S458" s="165">
        <v>27.2</v>
      </c>
      <c r="T458" s="165">
        <v>4.05</v>
      </c>
      <c r="U458" s="165">
        <v>-1</v>
      </c>
    </row>
    <row r="459" spans="1:21">
      <c r="A459" s="166">
        <v>43388.41128472222</v>
      </c>
      <c r="B459" s="165" t="s">
        <v>6</v>
      </c>
      <c r="C459" s="165">
        <v>136.76</v>
      </c>
      <c r="D459" s="165">
        <v>4.7300000000000004</v>
      </c>
      <c r="E459" s="165">
        <v>1218.68</v>
      </c>
      <c r="F459" s="165">
        <v>11.48</v>
      </c>
      <c r="G459" s="165">
        <v>28.94</v>
      </c>
      <c r="H459" s="165">
        <v>0</v>
      </c>
      <c r="I459" s="165">
        <v>0</v>
      </c>
      <c r="J459" s="165">
        <v>47.62</v>
      </c>
      <c r="K459" s="165">
        <v>42.59</v>
      </c>
      <c r="L459" s="165">
        <v>44.51</v>
      </c>
      <c r="M459" s="165">
        <v>39.770000000000003</v>
      </c>
      <c r="N459" s="165">
        <v>0</v>
      </c>
      <c r="O459" s="165">
        <v>0</v>
      </c>
      <c r="P459" s="165">
        <v>55656</v>
      </c>
      <c r="Q459" s="165">
        <v>82</v>
      </c>
      <c r="R459" s="165">
        <v>352</v>
      </c>
      <c r="S459" s="165">
        <v>27.2</v>
      </c>
      <c r="T459" s="165">
        <v>4.05</v>
      </c>
      <c r="U459" s="165">
        <v>-1</v>
      </c>
    </row>
    <row r="460" spans="1:21">
      <c r="A460" s="166">
        <v>43388.411296296297</v>
      </c>
      <c r="B460" s="165" t="s">
        <v>6</v>
      </c>
      <c r="C460" s="165">
        <v>136.82</v>
      </c>
      <c r="D460" s="165">
        <v>4.7300000000000004</v>
      </c>
      <c r="E460" s="165">
        <v>1218.56</v>
      </c>
      <c r="F460" s="165">
        <v>8.42</v>
      </c>
      <c r="G460" s="165">
        <v>23.5</v>
      </c>
      <c r="H460" s="165">
        <v>24.18</v>
      </c>
      <c r="I460" s="165">
        <v>7.74</v>
      </c>
      <c r="J460" s="165">
        <v>31.82</v>
      </c>
      <c r="K460" s="165">
        <v>29.05</v>
      </c>
      <c r="L460" s="165">
        <v>24.67</v>
      </c>
      <c r="M460" s="165">
        <v>23.87</v>
      </c>
      <c r="N460" s="165">
        <v>0</v>
      </c>
      <c r="O460" s="165">
        <v>0</v>
      </c>
      <c r="P460" s="165">
        <v>55656</v>
      </c>
      <c r="Q460" s="165">
        <v>82</v>
      </c>
      <c r="R460" s="165">
        <v>266</v>
      </c>
      <c r="S460" s="165">
        <v>27.2</v>
      </c>
      <c r="T460" s="165">
        <v>4.05</v>
      </c>
      <c r="U460" s="165">
        <v>-1</v>
      </c>
    </row>
    <row r="461" spans="1:21">
      <c r="A461" s="166">
        <v>43388.411319444444</v>
      </c>
      <c r="B461" s="165" t="s">
        <v>6</v>
      </c>
      <c r="C461" s="165">
        <v>137</v>
      </c>
      <c r="D461" s="165">
        <v>4.74</v>
      </c>
      <c r="E461" s="165">
        <v>1217.45</v>
      </c>
      <c r="F461" s="165">
        <v>9.0399999999999991</v>
      </c>
      <c r="G461" s="165">
        <v>26.42</v>
      </c>
      <c r="H461" s="165">
        <v>0</v>
      </c>
      <c r="I461" s="165">
        <v>0</v>
      </c>
      <c r="J461" s="165">
        <v>45.71</v>
      </c>
      <c r="K461" s="165">
        <v>38.46</v>
      </c>
      <c r="L461" s="165">
        <v>40.61</v>
      </c>
      <c r="M461" s="165">
        <v>32.92</v>
      </c>
      <c r="N461" s="165">
        <v>0</v>
      </c>
      <c r="O461" s="165">
        <v>0</v>
      </c>
      <c r="P461" s="165">
        <v>55657</v>
      </c>
      <c r="Q461" s="165">
        <v>82</v>
      </c>
      <c r="R461" s="165">
        <v>223</v>
      </c>
      <c r="S461" s="165">
        <v>27.2</v>
      </c>
      <c r="T461" s="165">
        <v>4.05</v>
      </c>
      <c r="U461" s="165">
        <v>-1</v>
      </c>
    </row>
    <row r="462" spans="1:21">
      <c r="A462" s="166">
        <v>43388.41134259259</v>
      </c>
      <c r="B462" s="165" t="s">
        <v>6</v>
      </c>
      <c r="C462" s="165">
        <v>137.52000000000001</v>
      </c>
      <c r="D462" s="165">
        <v>4.76</v>
      </c>
      <c r="E462" s="165">
        <v>1217.3900000000001</v>
      </c>
      <c r="F462" s="165">
        <v>11.11</v>
      </c>
      <c r="G462" s="165">
        <v>28.63</v>
      </c>
      <c r="H462" s="165">
        <v>0</v>
      </c>
      <c r="I462" s="165">
        <v>0</v>
      </c>
      <c r="J462" s="165">
        <v>47.88</v>
      </c>
      <c r="K462" s="165">
        <v>48.12</v>
      </c>
      <c r="L462" s="165">
        <v>40</v>
      </c>
      <c r="M462" s="165">
        <v>35.71</v>
      </c>
      <c r="N462" s="165">
        <v>0</v>
      </c>
      <c r="O462" s="165">
        <v>0</v>
      </c>
      <c r="P462" s="165">
        <v>56072</v>
      </c>
      <c r="Q462" s="165">
        <v>82</v>
      </c>
      <c r="R462" s="165">
        <v>309</v>
      </c>
      <c r="S462" s="165">
        <v>27.2</v>
      </c>
      <c r="T462" s="165">
        <v>4.05</v>
      </c>
      <c r="U462" s="165">
        <v>-1</v>
      </c>
    </row>
    <row r="463" spans="1:21">
      <c r="A463" s="166">
        <v>43388.411354166667</v>
      </c>
      <c r="B463" s="165" t="s">
        <v>6</v>
      </c>
      <c r="C463" s="165">
        <v>137.56</v>
      </c>
      <c r="D463" s="165">
        <v>4.76</v>
      </c>
      <c r="E463" s="165">
        <v>1217.28</v>
      </c>
      <c r="F463" s="165">
        <v>8.8000000000000007</v>
      </c>
      <c r="G463" s="165">
        <v>27.33</v>
      </c>
      <c r="H463" s="165">
        <v>9.49</v>
      </c>
      <c r="I463" s="165">
        <v>0</v>
      </c>
      <c r="J463" s="165">
        <v>42.07</v>
      </c>
      <c r="K463" s="165">
        <v>39.61</v>
      </c>
      <c r="L463" s="165">
        <v>37.58</v>
      </c>
      <c r="M463" s="165">
        <v>34.340000000000003</v>
      </c>
      <c r="N463" s="165">
        <v>0</v>
      </c>
      <c r="O463" s="165">
        <v>0</v>
      </c>
      <c r="P463" s="165">
        <v>56073</v>
      </c>
      <c r="Q463" s="165">
        <v>82</v>
      </c>
      <c r="R463" s="165">
        <v>309</v>
      </c>
      <c r="S463" s="165">
        <v>27.2</v>
      </c>
      <c r="T463" s="165">
        <v>4.05</v>
      </c>
      <c r="U463" s="165">
        <v>-1</v>
      </c>
    </row>
    <row r="464" spans="1:21">
      <c r="A464" s="166">
        <v>43388.411377314813</v>
      </c>
      <c r="B464" s="165" t="s">
        <v>6</v>
      </c>
      <c r="C464" s="165">
        <v>137.68</v>
      </c>
      <c r="D464" s="165">
        <v>4.76</v>
      </c>
      <c r="E464" s="165">
        <v>1216.22</v>
      </c>
      <c r="F464" s="165">
        <v>9.1300000000000008</v>
      </c>
      <c r="G464" s="165">
        <v>24.63</v>
      </c>
      <c r="H464" s="165">
        <v>8.9700000000000006</v>
      </c>
      <c r="I464" s="165">
        <v>0</v>
      </c>
      <c r="J464" s="165">
        <v>41.92</v>
      </c>
      <c r="K464" s="165">
        <v>32.89</v>
      </c>
      <c r="L464" s="165">
        <v>36.770000000000003</v>
      </c>
      <c r="M464" s="165">
        <v>26.58</v>
      </c>
      <c r="N464" s="165">
        <v>0</v>
      </c>
      <c r="O464" s="165">
        <v>0</v>
      </c>
      <c r="P464" s="165">
        <v>56073</v>
      </c>
      <c r="Q464" s="165">
        <v>82</v>
      </c>
      <c r="R464" s="165">
        <v>395</v>
      </c>
      <c r="S464" s="165">
        <v>27.2</v>
      </c>
      <c r="T464" s="165">
        <v>4</v>
      </c>
    </row>
  </sheetData>
  <phoneticPr fontId="3"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U1694"/>
  <sheetViews>
    <sheetView workbookViewId="0">
      <selection activeCell="A10" sqref="A10:XFD444"/>
    </sheetView>
  </sheetViews>
  <sheetFormatPr defaultRowHeight="14.25"/>
  <cols>
    <col min="1" max="1" width="22.375" style="165" customWidth="1"/>
    <col min="2" max="5" width="9" style="165"/>
    <col min="6" max="6" width="13.875" style="165" customWidth="1"/>
    <col min="7" max="16384" width="9" style="165"/>
  </cols>
  <sheetData>
    <row r="1" spans="1:21">
      <c r="A1" s="165" t="s">
        <v>255</v>
      </c>
      <c r="B1" s="165" t="s">
        <v>256</v>
      </c>
    </row>
    <row r="2" spans="1:21">
      <c r="A2" s="165" t="s">
        <v>257</v>
      </c>
      <c r="B2" s="165" t="s">
        <v>258</v>
      </c>
    </row>
    <row r="3" spans="1:21">
      <c r="A3" s="165" t="s">
        <v>259</v>
      </c>
      <c r="B3" s="165">
        <v>22210</v>
      </c>
    </row>
    <row r="4" spans="1:21">
      <c r="A4" s="165" t="s">
        <v>260</v>
      </c>
      <c r="B4" s="165" t="s">
        <v>261</v>
      </c>
    </row>
    <row r="5" spans="1:21">
      <c r="A5" s="165" t="s">
        <v>262</v>
      </c>
      <c r="B5" s="165" t="s">
        <v>263</v>
      </c>
    </row>
    <row r="6" spans="1:21">
      <c r="A6" s="165" t="s">
        <v>264</v>
      </c>
      <c r="B6" s="165" t="s">
        <v>265</v>
      </c>
    </row>
    <row r="7" spans="1:21">
      <c r="A7" s="165" t="s">
        <v>266</v>
      </c>
      <c r="B7" s="165" t="s">
        <v>267</v>
      </c>
    </row>
    <row r="8" spans="1:21">
      <c r="A8" s="165" t="s">
        <v>268</v>
      </c>
      <c r="B8" s="165">
        <v>10363</v>
      </c>
    </row>
    <row r="9" spans="1:21">
      <c r="A9" s="165" t="s">
        <v>269</v>
      </c>
      <c r="B9" s="165" t="s">
        <v>270</v>
      </c>
      <c r="C9" s="165" t="s">
        <v>271</v>
      </c>
      <c r="D9" s="165" t="s">
        <v>272</v>
      </c>
      <c r="E9" s="165" t="s">
        <v>273</v>
      </c>
      <c r="F9" s="165" t="s">
        <v>274</v>
      </c>
      <c r="G9" s="165" t="s">
        <v>275</v>
      </c>
      <c r="H9" s="165" t="s">
        <v>276</v>
      </c>
      <c r="I9" s="165" t="s">
        <v>277</v>
      </c>
      <c r="J9" s="165" t="s">
        <v>278</v>
      </c>
      <c r="K9" s="165" t="s">
        <v>279</v>
      </c>
      <c r="L9" s="165" t="s">
        <v>280</v>
      </c>
      <c r="M9" s="165" t="s">
        <v>281</v>
      </c>
      <c r="N9" s="165" t="s">
        <v>282</v>
      </c>
      <c r="O9" s="165" t="s">
        <v>283</v>
      </c>
      <c r="P9" s="165" t="s">
        <v>284</v>
      </c>
      <c r="Q9" s="165" t="s">
        <v>285</v>
      </c>
      <c r="R9" s="165" t="s">
        <v>286</v>
      </c>
      <c r="S9" s="165" t="s">
        <v>287</v>
      </c>
      <c r="T9" s="165" t="s">
        <v>288</v>
      </c>
      <c r="U9" s="165" t="s">
        <v>289</v>
      </c>
    </row>
    <row r="10" spans="1:21">
      <c r="A10" s="166">
        <v>43431.464930555558</v>
      </c>
      <c r="B10" s="165" t="s">
        <v>6</v>
      </c>
      <c r="C10" s="165">
        <v>425.74</v>
      </c>
      <c r="D10" s="165">
        <v>11.3</v>
      </c>
      <c r="E10" s="165">
        <v>1107.69</v>
      </c>
      <c r="F10" s="165">
        <v>32.54</v>
      </c>
      <c r="G10" s="165">
        <v>56.09</v>
      </c>
      <c r="H10" s="165">
        <v>58.09</v>
      </c>
      <c r="I10" s="165">
        <v>55.03</v>
      </c>
      <c r="J10" s="165">
        <v>57.41</v>
      </c>
      <c r="K10" s="165">
        <v>53.83</v>
      </c>
      <c r="L10" s="165">
        <v>0</v>
      </c>
      <c r="M10" s="165">
        <v>0</v>
      </c>
      <c r="N10" s="165">
        <v>0</v>
      </c>
      <c r="O10" s="165">
        <v>0</v>
      </c>
      <c r="P10" s="165">
        <v>79568</v>
      </c>
      <c r="Q10" s="165">
        <v>100</v>
      </c>
      <c r="R10" s="165">
        <v>0</v>
      </c>
      <c r="S10" s="165">
        <v>31.9</v>
      </c>
      <c r="T10" s="165">
        <v>4.226</v>
      </c>
      <c r="U10" s="165">
        <v>-1</v>
      </c>
    </row>
    <row r="11" spans="1:21">
      <c r="A11" s="166">
        <v>43431.464999999997</v>
      </c>
      <c r="B11" s="165" t="s">
        <v>6</v>
      </c>
      <c r="C11" s="165">
        <v>429.93</v>
      </c>
      <c r="D11" s="165">
        <v>11.41</v>
      </c>
      <c r="E11" s="165">
        <v>1114.3499999999999</v>
      </c>
      <c r="F11" s="165">
        <v>31.17</v>
      </c>
      <c r="G11" s="165">
        <v>58.78</v>
      </c>
      <c r="H11" s="165">
        <v>61.32</v>
      </c>
      <c r="I11" s="165">
        <v>62.16</v>
      </c>
      <c r="J11" s="165">
        <v>57.43</v>
      </c>
      <c r="K11" s="165">
        <v>54.22</v>
      </c>
      <c r="L11" s="165">
        <v>0</v>
      </c>
      <c r="M11" s="165">
        <v>0</v>
      </c>
      <c r="N11" s="165">
        <v>0</v>
      </c>
      <c r="O11" s="165">
        <v>0</v>
      </c>
      <c r="P11" s="165">
        <v>79582</v>
      </c>
      <c r="Q11" s="165">
        <v>100</v>
      </c>
      <c r="R11" s="165">
        <v>0</v>
      </c>
      <c r="S11" s="165">
        <v>32</v>
      </c>
      <c r="T11" s="165">
        <v>4.2270000000000003</v>
      </c>
      <c r="U11" s="165">
        <v>-1</v>
      </c>
    </row>
    <row r="12" spans="1:21">
      <c r="A12" s="166">
        <v>43431.465069444443</v>
      </c>
      <c r="B12" s="165" t="s">
        <v>6</v>
      </c>
      <c r="C12" s="165">
        <v>433.87</v>
      </c>
      <c r="D12" s="165">
        <v>11.52</v>
      </c>
      <c r="E12" s="165">
        <v>1107.76</v>
      </c>
      <c r="F12" s="165">
        <v>33.33</v>
      </c>
      <c r="G12" s="165">
        <v>56.29</v>
      </c>
      <c r="H12" s="165">
        <v>60.88</v>
      </c>
      <c r="I12" s="165">
        <v>60.03</v>
      </c>
      <c r="J12" s="165">
        <v>52.55</v>
      </c>
      <c r="K12" s="165">
        <v>51.7</v>
      </c>
      <c r="L12" s="165">
        <v>0</v>
      </c>
      <c r="M12" s="165">
        <v>0</v>
      </c>
      <c r="N12" s="165">
        <v>0</v>
      </c>
      <c r="O12" s="165">
        <v>0</v>
      </c>
      <c r="P12" s="165">
        <v>79806</v>
      </c>
      <c r="Q12" s="165">
        <v>100</v>
      </c>
      <c r="R12" s="165">
        <v>0</v>
      </c>
      <c r="S12" s="165">
        <v>32</v>
      </c>
      <c r="T12" s="165">
        <v>4.2229999999999999</v>
      </c>
      <c r="U12" s="165">
        <v>-1</v>
      </c>
    </row>
    <row r="13" spans="1:21">
      <c r="A13" s="166">
        <v>43431.465138888889</v>
      </c>
      <c r="B13" s="165" t="s">
        <v>6</v>
      </c>
      <c r="C13" s="165">
        <v>438.71</v>
      </c>
      <c r="D13" s="165">
        <v>11.65</v>
      </c>
      <c r="E13" s="165">
        <v>1103.8</v>
      </c>
      <c r="F13" s="165">
        <v>32.200000000000003</v>
      </c>
      <c r="G13" s="165">
        <v>57.45</v>
      </c>
      <c r="H13" s="165">
        <v>59.45</v>
      </c>
      <c r="I13" s="165">
        <v>60.31</v>
      </c>
      <c r="J13" s="165">
        <v>54.34</v>
      </c>
      <c r="K13" s="165">
        <v>55.71</v>
      </c>
      <c r="L13" s="165">
        <v>0</v>
      </c>
      <c r="M13" s="165">
        <v>0</v>
      </c>
      <c r="N13" s="165">
        <v>0</v>
      </c>
      <c r="O13" s="165">
        <v>0</v>
      </c>
      <c r="P13" s="165">
        <v>79878</v>
      </c>
      <c r="Q13" s="165">
        <v>100</v>
      </c>
      <c r="R13" s="165">
        <v>0</v>
      </c>
      <c r="S13" s="165">
        <v>32</v>
      </c>
      <c r="T13" s="165">
        <v>4.2240000000000002</v>
      </c>
      <c r="U13" s="165">
        <v>-1</v>
      </c>
    </row>
    <row r="14" spans="1:21">
      <c r="A14" s="166">
        <v>43431.465208333335</v>
      </c>
      <c r="B14" s="165" t="s">
        <v>6</v>
      </c>
      <c r="C14" s="165">
        <v>443.63</v>
      </c>
      <c r="D14" s="165">
        <v>11.78</v>
      </c>
      <c r="E14" s="165">
        <v>1099.05</v>
      </c>
      <c r="F14" s="165">
        <v>31.98</v>
      </c>
      <c r="G14" s="165">
        <v>58.59</v>
      </c>
      <c r="H14" s="165">
        <v>59.22</v>
      </c>
      <c r="I14" s="165">
        <v>60.91</v>
      </c>
      <c r="J14" s="165">
        <v>59.56</v>
      </c>
      <c r="K14" s="165">
        <v>54.65</v>
      </c>
      <c r="L14" s="165">
        <v>0</v>
      </c>
      <c r="M14" s="165">
        <v>0</v>
      </c>
      <c r="N14" s="165">
        <v>0</v>
      </c>
      <c r="O14" s="165">
        <v>0</v>
      </c>
      <c r="P14" s="165">
        <v>79996</v>
      </c>
      <c r="Q14" s="165">
        <v>100</v>
      </c>
      <c r="R14" s="165">
        <v>0</v>
      </c>
      <c r="S14" s="165">
        <v>32</v>
      </c>
      <c r="T14" s="165">
        <v>4.2279999999999998</v>
      </c>
      <c r="U14" s="165">
        <v>-1</v>
      </c>
    </row>
    <row r="15" spans="1:21">
      <c r="A15" s="166">
        <v>43431.465266203704</v>
      </c>
      <c r="B15" s="165" t="s">
        <v>6</v>
      </c>
      <c r="C15" s="165">
        <v>450.02</v>
      </c>
      <c r="D15" s="165">
        <v>11.95</v>
      </c>
      <c r="E15" s="165">
        <v>1098.17</v>
      </c>
      <c r="F15" s="165">
        <v>32.32</v>
      </c>
      <c r="G15" s="165">
        <v>54.2</v>
      </c>
      <c r="H15" s="165">
        <v>59.42</v>
      </c>
      <c r="I15" s="165">
        <v>51.03</v>
      </c>
      <c r="J15" s="165">
        <v>53.94</v>
      </c>
      <c r="K15" s="165">
        <v>52.4</v>
      </c>
      <c r="L15" s="165">
        <v>0</v>
      </c>
      <c r="M15" s="165">
        <v>0</v>
      </c>
      <c r="N15" s="165">
        <v>0</v>
      </c>
      <c r="O15" s="165">
        <v>0</v>
      </c>
      <c r="P15" s="165">
        <v>79997</v>
      </c>
      <c r="Q15" s="165">
        <v>100</v>
      </c>
      <c r="R15" s="165">
        <v>0</v>
      </c>
      <c r="S15" s="165">
        <v>32</v>
      </c>
      <c r="T15" s="165">
        <v>4.234</v>
      </c>
      <c r="U15" s="165">
        <v>-1</v>
      </c>
    </row>
    <row r="16" spans="1:21">
      <c r="A16" s="166">
        <v>43431.46533564815</v>
      </c>
      <c r="B16" s="165" t="s">
        <v>6</v>
      </c>
      <c r="C16" s="165">
        <v>453.84</v>
      </c>
      <c r="D16" s="165">
        <v>12.05</v>
      </c>
      <c r="E16" s="165">
        <v>1099.3800000000001</v>
      </c>
      <c r="F16" s="165">
        <v>32.520000000000003</v>
      </c>
      <c r="G16" s="165">
        <v>59.37</v>
      </c>
      <c r="H16" s="165">
        <v>64.2</v>
      </c>
      <c r="I16" s="165">
        <v>58.99</v>
      </c>
      <c r="J16" s="165">
        <v>57.48</v>
      </c>
      <c r="K16" s="165">
        <v>56.81</v>
      </c>
      <c r="L16" s="165">
        <v>0</v>
      </c>
      <c r="M16" s="165">
        <v>0</v>
      </c>
      <c r="N16" s="165">
        <v>0</v>
      </c>
      <c r="O16" s="165">
        <v>0</v>
      </c>
      <c r="P16" s="165">
        <v>79997</v>
      </c>
      <c r="Q16" s="165">
        <v>100</v>
      </c>
      <c r="R16" s="165">
        <v>0</v>
      </c>
      <c r="S16" s="165">
        <v>32</v>
      </c>
      <c r="T16" s="165">
        <v>4.2329999999999997</v>
      </c>
      <c r="U16" s="165">
        <v>-1</v>
      </c>
    </row>
    <row r="17" spans="1:21">
      <c r="A17" s="166">
        <v>43431.465405092589</v>
      </c>
      <c r="B17" s="165" t="s">
        <v>6</v>
      </c>
      <c r="C17" s="165">
        <v>460.03</v>
      </c>
      <c r="D17" s="165">
        <v>12.21</v>
      </c>
      <c r="E17" s="165">
        <v>1094</v>
      </c>
      <c r="F17" s="165">
        <v>32.29</v>
      </c>
      <c r="G17" s="165">
        <v>58.6</v>
      </c>
      <c r="H17" s="165">
        <v>63.05</v>
      </c>
      <c r="I17" s="165">
        <v>61.53</v>
      </c>
      <c r="J17" s="165">
        <v>53.73</v>
      </c>
      <c r="K17" s="165">
        <v>56.1</v>
      </c>
      <c r="L17" s="165">
        <v>0</v>
      </c>
      <c r="M17" s="165">
        <v>0</v>
      </c>
      <c r="N17" s="165">
        <v>0</v>
      </c>
      <c r="O17" s="165">
        <v>0</v>
      </c>
      <c r="P17" s="165">
        <v>79999</v>
      </c>
      <c r="Q17" s="165">
        <v>100</v>
      </c>
      <c r="R17" s="165">
        <v>0</v>
      </c>
      <c r="S17" s="165">
        <v>32</v>
      </c>
      <c r="T17" s="165">
        <v>4.2290000000000001</v>
      </c>
      <c r="U17" s="165">
        <v>-1</v>
      </c>
    </row>
    <row r="18" spans="1:21">
      <c r="A18" s="166">
        <v>43431.465474537035</v>
      </c>
      <c r="B18" s="165" t="s">
        <v>6</v>
      </c>
      <c r="C18" s="165">
        <v>457.07</v>
      </c>
      <c r="D18" s="165">
        <v>12.13</v>
      </c>
      <c r="E18" s="165">
        <v>1094.73</v>
      </c>
      <c r="F18" s="165">
        <v>32.94</v>
      </c>
      <c r="G18" s="165">
        <v>58.06</v>
      </c>
      <c r="H18" s="165">
        <v>60.44</v>
      </c>
      <c r="I18" s="165">
        <v>60.1</v>
      </c>
      <c r="J18" s="165">
        <v>55.35</v>
      </c>
      <c r="K18" s="165">
        <v>56.37</v>
      </c>
      <c r="L18" s="165">
        <v>0</v>
      </c>
      <c r="M18" s="165">
        <v>0</v>
      </c>
      <c r="N18" s="165">
        <v>0</v>
      </c>
      <c r="O18" s="165">
        <v>0</v>
      </c>
      <c r="P18" s="165">
        <v>80003</v>
      </c>
      <c r="Q18" s="165">
        <v>100</v>
      </c>
      <c r="R18" s="165">
        <v>0</v>
      </c>
      <c r="S18" s="165">
        <v>32</v>
      </c>
      <c r="T18" s="165">
        <v>4.226</v>
      </c>
      <c r="U18" s="165">
        <v>-1</v>
      </c>
    </row>
    <row r="19" spans="1:21">
      <c r="A19" s="166">
        <v>43431.465543981481</v>
      </c>
      <c r="B19" s="165" t="s">
        <v>6</v>
      </c>
      <c r="C19" s="165">
        <v>465.12</v>
      </c>
      <c r="D19" s="165">
        <v>12.35</v>
      </c>
      <c r="E19" s="165">
        <v>1089.73</v>
      </c>
      <c r="F19" s="165">
        <v>31.56</v>
      </c>
      <c r="G19" s="165">
        <v>57.49</v>
      </c>
      <c r="H19" s="165">
        <v>59.05</v>
      </c>
      <c r="I19" s="165">
        <v>58.88</v>
      </c>
      <c r="J19" s="165">
        <v>56.18</v>
      </c>
      <c r="K19" s="165">
        <v>55.84</v>
      </c>
      <c r="L19" s="165">
        <v>0</v>
      </c>
      <c r="M19" s="165">
        <v>0</v>
      </c>
      <c r="N19" s="165">
        <v>0</v>
      </c>
      <c r="O19" s="165">
        <v>0</v>
      </c>
      <c r="P19" s="165">
        <v>80007</v>
      </c>
      <c r="Q19" s="165">
        <v>100</v>
      </c>
      <c r="R19" s="165">
        <v>0</v>
      </c>
      <c r="S19" s="165">
        <v>32</v>
      </c>
      <c r="T19" s="165">
        <v>4.2290000000000001</v>
      </c>
      <c r="U19" s="165">
        <v>-1</v>
      </c>
    </row>
    <row r="20" spans="1:21">
      <c r="A20" s="166">
        <v>43431.465613425928</v>
      </c>
      <c r="B20" s="165" t="s">
        <v>6</v>
      </c>
      <c r="C20" s="165">
        <v>466.61</v>
      </c>
      <c r="D20" s="165">
        <v>12.39</v>
      </c>
      <c r="E20" s="165">
        <v>1086.32</v>
      </c>
      <c r="F20" s="165">
        <v>39.86</v>
      </c>
      <c r="G20" s="165">
        <v>63.33</v>
      </c>
      <c r="H20" s="165">
        <v>66.27</v>
      </c>
      <c r="I20" s="165">
        <v>62.52</v>
      </c>
      <c r="J20" s="165">
        <v>64.91</v>
      </c>
      <c r="K20" s="165">
        <v>59.63</v>
      </c>
      <c r="L20" s="165">
        <v>0</v>
      </c>
      <c r="M20" s="165">
        <v>0</v>
      </c>
      <c r="N20" s="165">
        <v>0</v>
      </c>
      <c r="O20" s="165">
        <v>0</v>
      </c>
      <c r="P20" s="165">
        <v>82319</v>
      </c>
      <c r="Q20" s="165">
        <v>100</v>
      </c>
      <c r="R20" s="165">
        <v>0</v>
      </c>
      <c r="S20" s="165">
        <v>32</v>
      </c>
      <c r="T20" s="165">
        <v>4.2279999999999998</v>
      </c>
      <c r="U20" s="165">
        <v>-1</v>
      </c>
    </row>
    <row r="21" spans="1:21">
      <c r="A21" s="166">
        <v>43431.465682870374</v>
      </c>
      <c r="B21" s="165" t="s">
        <v>6</v>
      </c>
      <c r="C21" s="165">
        <v>472.52</v>
      </c>
      <c r="D21" s="165">
        <v>12.54</v>
      </c>
      <c r="E21" s="165">
        <v>1079.4100000000001</v>
      </c>
      <c r="F21" s="165">
        <v>43.93</v>
      </c>
      <c r="G21" s="165">
        <v>67.67</v>
      </c>
      <c r="H21" s="165">
        <v>68.010000000000005</v>
      </c>
      <c r="I21" s="165">
        <v>66.16</v>
      </c>
      <c r="J21" s="165">
        <v>70.02</v>
      </c>
      <c r="K21" s="165">
        <v>66.5</v>
      </c>
      <c r="L21" s="165">
        <v>0</v>
      </c>
      <c r="M21" s="165">
        <v>0</v>
      </c>
      <c r="N21" s="165">
        <v>0</v>
      </c>
      <c r="O21" s="165">
        <v>0</v>
      </c>
      <c r="P21" s="165">
        <v>87419</v>
      </c>
      <c r="Q21" s="165">
        <v>100</v>
      </c>
      <c r="R21" s="165">
        <v>0</v>
      </c>
      <c r="S21" s="165">
        <v>32</v>
      </c>
      <c r="T21" s="165">
        <v>4.2249999999999996</v>
      </c>
      <c r="U21" s="165">
        <v>-1</v>
      </c>
    </row>
    <row r="22" spans="1:21">
      <c r="A22" s="166">
        <v>43431.465752314813</v>
      </c>
      <c r="B22" s="165" t="s">
        <v>6</v>
      </c>
      <c r="C22" s="165">
        <v>479.25</v>
      </c>
      <c r="D22" s="165">
        <v>12.72</v>
      </c>
      <c r="E22" s="165">
        <v>1073.99</v>
      </c>
      <c r="F22" s="165">
        <v>32.47</v>
      </c>
      <c r="G22" s="165">
        <v>56.07</v>
      </c>
      <c r="H22" s="165">
        <v>62.14</v>
      </c>
      <c r="I22" s="165">
        <v>56.71</v>
      </c>
      <c r="J22" s="165">
        <v>54.84</v>
      </c>
      <c r="K22" s="165">
        <v>50.59</v>
      </c>
      <c r="L22" s="165">
        <v>0</v>
      </c>
      <c r="M22" s="165">
        <v>0</v>
      </c>
      <c r="N22" s="165">
        <v>0</v>
      </c>
      <c r="O22" s="165">
        <v>0</v>
      </c>
      <c r="P22" s="165">
        <v>87651</v>
      </c>
      <c r="Q22" s="165">
        <v>100</v>
      </c>
      <c r="R22" s="165">
        <v>0</v>
      </c>
      <c r="S22" s="165">
        <v>32</v>
      </c>
      <c r="T22" s="165">
        <v>4.2210000000000001</v>
      </c>
      <c r="U22" s="165">
        <v>-1</v>
      </c>
    </row>
    <row r="23" spans="1:21">
      <c r="A23" s="166">
        <v>43431.465821759259</v>
      </c>
      <c r="B23" s="165" t="s">
        <v>6</v>
      </c>
      <c r="C23" s="165">
        <v>483.72</v>
      </c>
      <c r="D23" s="165">
        <v>12.84</v>
      </c>
      <c r="E23" s="165">
        <v>1068.17</v>
      </c>
      <c r="F23" s="165">
        <v>31.68</v>
      </c>
      <c r="G23" s="165">
        <v>58.08</v>
      </c>
      <c r="H23" s="165">
        <v>59.39</v>
      </c>
      <c r="I23" s="165">
        <v>58.04</v>
      </c>
      <c r="J23" s="165">
        <v>58.38</v>
      </c>
      <c r="K23" s="165">
        <v>56.51</v>
      </c>
      <c r="L23" s="165">
        <v>0</v>
      </c>
      <c r="M23" s="165">
        <v>0</v>
      </c>
      <c r="N23" s="165">
        <v>0</v>
      </c>
      <c r="O23" s="165">
        <v>0</v>
      </c>
      <c r="P23" s="165">
        <v>87657</v>
      </c>
      <c r="Q23" s="165">
        <v>100</v>
      </c>
      <c r="R23" s="165">
        <v>0</v>
      </c>
      <c r="S23" s="165">
        <v>32</v>
      </c>
      <c r="T23" s="165">
        <v>4.2290000000000001</v>
      </c>
      <c r="U23" s="165">
        <v>-1</v>
      </c>
    </row>
    <row r="24" spans="1:21">
      <c r="A24" s="166">
        <v>43431.465891203705</v>
      </c>
      <c r="B24" s="165" t="s">
        <v>6</v>
      </c>
      <c r="C24" s="165">
        <v>486.85</v>
      </c>
      <c r="D24" s="165">
        <v>12.92</v>
      </c>
      <c r="E24" s="165">
        <v>1066.05</v>
      </c>
      <c r="F24" s="165">
        <v>32.9</v>
      </c>
      <c r="G24" s="165">
        <v>56.67</v>
      </c>
      <c r="H24" s="165">
        <v>57.94</v>
      </c>
      <c r="I24" s="165">
        <v>57.6</v>
      </c>
      <c r="J24" s="165">
        <v>57.94</v>
      </c>
      <c r="K24" s="165">
        <v>53.21</v>
      </c>
      <c r="L24" s="165">
        <v>0</v>
      </c>
      <c r="M24" s="165">
        <v>0</v>
      </c>
      <c r="N24" s="165">
        <v>0</v>
      </c>
      <c r="O24" s="165">
        <v>0</v>
      </c>
      <c r="P24" s="165">
        <v>87662</v>
      </c>
      <c r="Q24" s="165">
        <v>100</v>
      </c>
      <c r="R24" s="165">
        <v>0</v>
      </c>
      <c r="S24" s="165">
        <v>32</v>
      </c>
      <c r="T24" s="165">
        <v>4.2229999999999999</v>
      </c>
      <c r="U24" s="165">
        <v>-1</v>
      </c>
    </row>
    <row r="25" spans="1:21">
      <c r="A25" s="166">
        <v>43431.465960648151</v>
      </c>
      <c r="B25" s="165" t="s">
        <v>6</v>
      </c>
      <c r="C25" s="165">
        <v>486.4</v>
      </c>
      <c r="D25" s="165">
        <v>12.91</v>
      </c>
      <c r="E25" s="165">
        <v>1067.02</v>
      </c>
      <c r="F25" s="165">
        <v>34.58</v>
      </c>
      <c r="G25" s="165">
        <v>57.63</v>
      </c>
      <c r="H25" s="165">
        <v>61.02</v>
      </c>
      <c r="I25" s="165">
        <v>57.46</v>
      </c>
      <c r="J25" s="165">
        <v>58.31</v>
      </c>
      <c r="K25" s="165">
        <v>53.73</v>
      </c>
      <c r="L25" s="165">
        <v>0</v>
      </c>
      <c r="M25" s="165">
        <v>0</v>
      </c>
      <c r="N25" s="165">
        <v>0</v>
      </c>
      <c r="O25" s="165">
        <v>0</v>
      </c>
      <c r="P25" s="165">
        <v>87665</v>
      </c>
      <c r="Q25" s="165">
        <v>100</v>
      </c>
      <c r="R25" s="165">
        <v>0</v>
      </c>
      <c r="S25" s="165">
        <v>32</v>
      </c>
      <c r="T25" s="165">
        <v>4.2279999999999998</v>
      </c>
      <c r="U25" s="165">
        <v>-1</v>
      </c>
    </row>
    <row r="26" spans="1:21">
      <c r="A26" s="166">
        <v>43431.46601851852</v>
      </c>
      <c r="B26" s="165" t="s">
        <v>6</v>
      </c>
      <c r="C26" s="165">
        <v>480.79</v>
      </c>
      <c r="D26" s="165">
        <v>12.76</v>
      </c>
      <c r="E26" s="165">
        <v>1073.5</v>
      </c>
      <c r="F26" s="165">
        <v>33.200000000000003</v>
      </c>
      <c r="G26" s="165">
        <v>53.22</v>
      </c>
      <c r="H26" s="165">
        <v>54.3</v>
      </c>
      <c r="I26" s="165">
        <v>53.95</v>
      </c>
      <c r="J26" s="165">
        <v>51.03</v>
      </c>
      <c r="K26" s="165">
        <v>53.61</v>
      </c>
      <c r="L26" s="165">
        <v>0</v>
      </c>
      <c r="M26" s="165">
        <v>0</v>
      </c>
      <c r="N26" s="165">
        <v>0</v>
      </c>
      <c r="O26" s="165">
        <v>0</v>
      </c>
      <c r="P26" s="165">
        <v>87668</v>
      </c>
      <c r="Q26" s="165">
        <v>100</v>
      </c>
      <c r="R26" s="165">
        <v>0</v>
      </c>
      <c r="S26" s="165">
        <v>32</v>
      </c>
      <c r="T26" s="165">
        <v>4.2329999999999997</v>
      </c>
      <c r="U26" s="165">
        <v>-1</v>
      </c>
    </row>
    <row r="27" spans="1:21">
      <c r="A27" s="166">
        <v>43431.466087962966</v>
      </c>
      <c r="B27" s="165" t="s">
        <v>6</v>
      </c>
      <c r="C27" s="165">
        <v>482.45</v>
      </c>
      <c r="D27" s="165">
        <v>12.81</v>
      </c>
      <c r="E27" s="165">
        <v>1071.28</v>
      </c>
      <c r="F27" s="165">
        <v>37.520000000000003</v>
      </c>
      <c r="G27" s="165">
        <v>59.19</v>
      </c>
      <c r="H27" s="165">
        <v>60.68</v>
      </c>
      <c r="I27" s="165">
        <v>58.29</v>
      </c>
      <c r="J27" s="165">
        <v>59.15</v>
      </c>
      <c r="K27" s="165">
        <v>58.63</v>
      </c>
      <c r="L27" s="165">
        <v>0</v>
      </c>
      <c r="M27" s="165">
        <v>0</v>
      </c>
      <c r="N27" s="165">
        <v>0</v>
      </c>
      <c r="O27" s="165">
        <v>0</v>
      </c>
      <c r="P27" s="165">
        <v>87757</v>
      </c>
      <c r="Q27" s="165">
        <v>100</v>
      </c>
      <c r="R27" s="165">
        <v>0</v>
      </c>
      <c r="S27" s="165">
        <v>31.9</v>
      </c>
      <c r="T27" s="165">
        <v>4.2279999999999998</v>
      </c>
      <c r="U27" s="165">
        <v>-1</v>
      </c>
    </row>
    <row r="28" spans="1:21">
      <c r="A28" s="166">
        <v>43431.466157407405</v>
      </c>
      <c r="B28" s="165" t="s">
        <v>6</v>
      </c>
      <c r="C28" s="165">
        <v>479.96</v>
      </c>
      <c r="D28" s="165">
        <v>12.74</v>
      </c>
      <c r="E28" s="165">
        <v>1067.79</v>
      </c>
      <c r="F28" s="165">
        <v>31.22</v>
      </c>
      <c r="G28" s="165">
        <v>58.3</v>
      </c>
      <c r="H28" s="165">
        <v>62.69</v>
      </c>
      <c r="I28" s="165">
        <v>59.63</v>
      </c>
      <c r="J28" s="165">
        <v>53.32</v>
      </c>
      <c r="K28" s="165">
        <v>57.58</v>
      </c>
      <c r="L28" s="165">
        <v>0</v>
      </c>
      <c r="M28" s="165">
        <v>0</v>
      </c>
      <c r="N28" s="165">
        <v>0</v>
      </c>
      <c r="O28" s="165">
        <v>0</v>
      </c>
      <c r="P28" s="165">
        <v>87766</v>
      </c>
      <c r="Q28" s="165">
        <v>100</v>
      </c>
      <c r="R28" s="165">
        <v>0</v>
      </c>
      <c r="S28" s="165">
        <v>31.9</v>
      </c>
      <c r="T28" s="165">
        <v>4.2290000000000001</v>
      </c>
      <c r="U28" s="165">
        <v>-1</v>
      </c>
    </row>
    <row r="29" spans="1:21">
      <c r="A29" s="166">
        <v>43431.466226851851</v>
      </c>
      <c r="B29" s="165" t="s">
        <v>6</v>
      </c>
      <c r="C29" s="165">
        <v>480.08</v>
      </c>
      <c r="D29" s="165">
        <v>12.74</v>
      </c>
      <c r="E29" s="165">
        <v>1068.77</v>
      </c>
      <c r="F29" s="165">
        <v>31.88</v>
      </c>
      <c r="G29" s="165">
        <v>56.37</v>
      </c>
      <c r="H29" s="165">
        <v>58.12</v>
      </c>
      <c r="I29" s="165">
        <v>58.63</v>
      </c>
      <c r="J29" s="165">
        <v>52.31</v>
      </c>
      <c r="K29" s="165">
        <v>56.41</v>
      </c>
      <c r="L29" s="165">
        <v>0</v>
      </c>
      <c r="M29" s="165">
        <v>0</v>
      </c>
      <c r="N29" s="165">
        <v>0</v>
      </c>
      <c r="O29" s="165">
        <v>0</v>
      </c>
      <c r="P29" s="165">
        <v>87769</v>
      </c>
      <c r="Q29" s="165">
        <v>100</v>
      </c>
      <c r="R29" s="165">
        <v>0</v>
      </c>
      <c r="S29" s="165">
        <v>32</v>
      </c>
      <c r="T29" s="165">
        <v>4.226</v>
      </c>
      <c r="U29" s="165">
        <v>-1</v>
      </c>
    </row>
    <row r="30" spans="1:21">
      <c r="A30" s="166">
        <v>43431.466296296298</v>
      </c>
      <c r="B30" s="165" t="s">
        <v>6</v>
      </c>
      <c r="C30" s="165">
        <v>478.31</v>
      </c>
      <c r="D30" s="165">
        <v>12.7</v>
      </c>
      <c r="E30" s="165">
        <v>1070.5</v>
      </c>
      <c r="F30" s="165">
        <v>31.59</v>
      </c>
      <c r="G30" s="165">
        <v>54.77</v>
      </c>
      <c r="H30" s="165">
        <v>55.24</v>
      </c>
      <c r="I30" s="165">
        <v>56.59</v>
      </c>
      <c r="J30" s="165">
        <v>55.41</v>
      </c>
      <c r="K30" s="165">
        <v>51.86</v>
      </c>
      <c r="L30" s="165">
        <v>0</v>
      </c>
      <c r="M30" s="165">
        <v>0</v>
      </c>
      <c r="N30" s="165">
        <v>0</v>
      </c>
      <c r="O30" s="165">
        <v>0</v>
      </c>
      <c r="P30" s="165">
        <v>87774</v>
      </c>
      <c r="Q30" s="165">
        <v>100</v>
      </c>
      <c r="R30" s="165">
        <v>0</v>
      </c>
      <c r="S30" s="165">
        <v>31.9</v>
      </c>
      <c r="T30" s="165">
        <v>4.226</v>
      </c>
      <c r="U30" s="165">
        <v>-1</v>
      </c>
    </row>
    <row r="31" spans="1:21">
      <c r="A31" s="166">
        <v>43431.466365740744</v>
      </c>
      <c r="B31" s="165" t="s">
        <v>6</v>
      </c>
      <c r="C31" s="165">
        <v>479.8</v>
      </c>
      <c r="D31" s="165">
        <v>12.74</v>
      </c>
      <c r="E31" s="165">
        <v>1080.56</v>
      </c>
      <c r="F31" s="165">
        <v>30.9</v>
      </c>
      <c r="G31" s="165">
        <v>55.52</v>
      </c>
      <c r="H31" s="165">
        <v>57.56</v>
      </c>
      <c r="I31" s="165">
        <v>56.71</v>
      </c>
      <c r="J31" s="165">
        <v>56.37</v>
      </c>
      <c r="K31" s="165">
        <v>51.44</v>
      </c>
      <c r="L31" s="165">
        <v>0</v>
      </c>
      <c r="M31" s="165">
        <v>0</v>
      </c>
      <c r="N31" s="165">
        <v>0</v>
      </c>
      <c r="O31" s="165">
        <v>0</v>
      </c>
      <c r="P31" s="165">
        <v>87795</v>
      </c>
      <c r="Q31" s="165">
        <v>100</v>
      </c>
      <c r="R31" s="165">
        <v>0</v>
      </c>
      <c r="S31" s="165">
        <v>31.9</v>
      </c>
      <c r="T31" s="165">
        <v>4.2300000000000004</v>
      </c>
      <c r="U31" s="165">
        <v>-1</v>
      </c>
    </row>
    <row r="32" spans="1:21">
      <c r="A32" s="166">
        <v>43431.466435185182</v>
      </c>
      <c r="B32" s="165" t="s">
        <v>6</v>
      </c>
      <c r="C32" s="165">
        <v>477.18</v>
      </c>
      <c r="D32" s="165">
        <v>12.67</v>
      </c>
      <c r="E32" s="165">
        <v>1049.5999999999999</v>
      </c>
      <c r="F32" s="165">
        <v>33.69</v>
      </c>
      <c r="G32" s="165">
        <v>61.84</v>
      </c>
      <c r="H32" s="165">
        <v>62.39</v>
      </c>
      <c r="I32" s="165">
        <v>62.39</v>
      </c>
      <c r="J32" s="165">
        <v>62.06</v>
      </c>
      <c r="K32" s="165">
        <v>60.71</v>
      </c>
      <c r="L32" s="165">
        <v>57.69</v>
      </c>
      <c r="M32" s="165">
        <v>0</v>
      </c>
      <c r="N32" s="165">
        <v>0</v>
      </c>
      <c r="O32" s="165">
        <v>0</v>
      </c>
      <c r="P32" s="165">
        <v>88667</v>
      </c>
      <c r="Q32" s="165">
        <v>100</v>
      </c>
      <c r="R32" s="165">
        <v>0</v>
      </c>
      <c r="S32" s="165">
        <v>31.9</v>
      </c>
      <c r="T32" s="165">
        <v>4.2309999999999999</v>
      </c>
      <c r="U32" s="165">
        <v>-1</v>
      </c>
    </row>
    <row r="33" spans="1:21">
      <c r="A33" s="166">
        <v>43431.466504629629</v>
      </c>
      <c r="B33" s="165" t="s">
        <v>6</v>
      </c>
      <c r="C33" s="165">
        <v>476.85</v>
      </c>
      <c r="D33" s="165">
        <v>12.66</v>
      </c>
      <c r="E33" s="165">
        <v>1048.2</v>
      </c>
      <c r="F33" s="165">
        <v>43.95</v>
      </c>
      <c r="G33" s="165">
        <v>67.900000000000006</v>
      </c>
      <c r="H33" s="165">
        <v>67.39</v>
      </c>
      <c r="I33" s="165">
        <v>68.069999999999993</v>
      </c>
      <c r="J33" s="165">
        <v>70.08</v>
      </c>
      <c r="K33" s="165">
        <v>66.05</v>
      </c>
      <c r="L33" s="165">
        <v>0</v>
      </c>
      <c r="M33" s="165">
        <v>0</v>
      </c>
      <c r="N33" s="165">
        <v>0</v>
      </c>
      <c r="O33" s="165">
        <v>0</v>
      </c>
      <c r="P33" s="165">
        <v>93862</v>
      </c>
      <c r="Q33" s="165">
        <v>100</v>
      </c>
      <c r="R33" s="165">
        <v>0</v>
      </c>
      <c r="S33" s="165">
        <v>31.9</v>
      </c>
      <c r="T33" s="165">
        <v>4.2249999999999996</v>
      </c>
      <c r="U33" s="165">
        <v>-1</v>
      </c>
    </row>
    <row r="34" spans="1:21">
      <c r="A34" s="166">
        <v>43431.466574074075</v>
      </c>
      <c r="B34" s="165" t="s">
        <v>6</v>
      </c>
      <c r="C34" s="165">
        <v>478.54</v>
      </c>
      <c r="D34" s="165">
        <v>12.7</v>
      </c>
      <c r="E34" s="165">
        <v>1046.46</v>
      </c>
      <c r="F34" s="165">
        <v>35.74</v>
      </c>
      <c r="G34" s="165">
        <v>61.55</v>
      </c>
      <c r="H34" s="165">
        <v>64.3</v>
      </c>
      <c r="I34" s="165">
        <v>61.42</v>
      </c>
      <c r="J34" s="165">
        <v>61.42</v>
      </c>
      <c r="K34" s="165">
        <v>59.05</v>
      </c>
      <c r="L34" s="165">
        <v>0</v>
      </c>
      <c r="M34" s="165">
        <v>0</v>
      </c>
      <c r="N34" s="165">
        <v>0</v>
      </c>
      <c r="O34" s="165">
        <v>0</v>
      </c>
      <c r="P34" s="165">
        <v>95427</v>
      </c>
      <c r="Q34" s="165">
        <v>100</v>
      </c>
      <c r="R34" s="165">
        <v>0</v>
      </c>
      <c r="S34" s="165">
        <v>31.9</v>
      </c>
      <c r="T34" s="165">
        <v>4.2240000000000002</v>
      </c>
      <c r="U34" s="165">
        <v>-1</v>
      </c>
    </row>
    <row r="35" spans="1:21">
      <c r="A35" s="166">
        <v>43431.466631944444</v>
      </c>
      <c r="B35" s="165" t="s">
        <v>6</v>
      </c>
      <c r="C35" s="165">
        <v>479.9</v>
      </c>
      <c r="D35" s="165">
        <v>12.74</v>
      </c>
      <c r="E35" s="165">
        <v>1045.18</v>
      </c>
      <c r="F35" s="165">
        <v>32.17</v>
      </c>
      <c r="G35" s="165">
        <v>54.31</v>
      </c>
      <c r="H35" s="165">
        <v>55.63</v>
      </c>
      <c r="I35" s="165">
        <v>54.61</v>
      </c>
      <c r="J35" s="165">
        <v>53.07</v>
      </c>
      <c r="K35" s="165">
        <v>53.92</v>
      </c>
      <c r="L35" s="165">
        <v>0</v>
      </c>
      <c r="M35" s="165">
        <v>0</v>
      </c>
      <c r="N35" s="165">
        <v>0</v>
      </c>
      <c r="O35" s="165">
        <v>0</v>
      </c>
      <c r="P35" s="165">
        <v>95431</v>
      </c>
      <c r="Q35" s="165">
        <v>100</v>
      </c>
      <c r="R35" s="165">
        <v>0</v>
      </c>
      <c r="S35" s="165">
        <v>31.9</v>
      </c>
      <c r="T35" s="165">
        <v>4.2249999999999996</v>
      </c>
      <c r="U35" s="165">
        <v>-1</v>
      </c>
    </row>
    <row r="36" spans="1:21">
      <c r="A36" s="166">
        <v>43431.46670138889</v>
      </c>
      <c r="B36" s="165" t="s">
        <v>6</v>
      </c>
      <c r="C36" s="165">
        <v>480.61</v>
      </c>
      <c r="D36" s="165">
        <v>12.76</v>
      </c>
      <c r="E36" s="165">
        <v>1044.2</v>
      </c>
      <c r="F36" s="165">
        <v>30.82</v>
      </c>
      <c r="G36" s="165">
        <v>56.89</v>
      </c>
      <c r="H36" s="165">
        <v>60.03</v>
      </c>
      <c r="I36" s="165">
        <v>59.35</v>
      </c>
      <c r="J36" s="165">
        <v>55.27</v>
      </c>
      <c r="K36" s="165">
        <v>52.89</v>
      </c>
      <c r="L36" s="165">
        <v>0</v>
      </c>
      <c r="M36" s="165">
        <v>0</v>
      </c>
      <c r="N36" s="165">
        <v>0</v>
      </c>
      <c r="O36" s="165">
        <v>0</v>
      </c>
      <c r="P36" s="165">
        <v>95433</v>
      </c>
      <c r="Q36" s="165">
        <v>100</v>
      </c>
      <c r="R36" s="165">
        <v>0</v>
      </c>
      <c r="S36" s="165">
        <v>31.9</v>
      </c>
      <c r="T36" s="165">
        <v>4.2290000000000001</v>
      </c>
      <c r="U36" s="165">
        <v>-1</v>
      </c>
    </row>
    <row r="37" spans="1:21">
      <c r="A37" s="166">
        <v>43431.466770833336</v>
      </c>
      <c r="B37" s="165" t="s">
        <v>6</v>
      </c>
      <c r="C37" s="165">
        <v>477.99</v>
      </c>
      <c r="D37" s="165">
        <v>12.69</v>
      </c>
      <c r="E37" s="165">
        <v>1045.04</v>
      </c>
      <c r="F37" s="165">
        <v>31.57</v>
      </c>
      <c r="G37" s="165">
        <v>56.19</v>
      </c>
      <c r="H37" s="165">
        <v>61.36</v>
      </c>
      <c r="I37" s="165">
        <v>57.63</v>
      </c>
      <c r="J37" s="165">
        <v>53.39</v>
      </c>
      <c r="K37" s="165">
        <v>52.37</v>
      </c>
      <c r="L37" s="165">
        <v>0</v>
      </c>
      <c r="M37" s="165">
        <v>0</v>
      </c>
      <c r="N37" s="165">
        <v>0</v>
      </c>
      <c r="O37" s="165">
        <v>0</v>
      </c>
      <c r="P37" s="165">
        <v>95435</v>
      </c>
      <c r="Q37" s="165">
        <v>100</v>
      </c>
      <c r="R37" s="165">
        <v>0</v>
      </c>
      <c r="S37" s="165">
        <v>31.9</v>
      </c>
      <c r="T37" s="165">
        <v>4.2370000000000001</v>
      </c>
      <c r="U37" s="165">
        <v>-1</v>
      </c>
    </row>
    <row r="38" spans="1:21">
      <c r="A38" s="166">
        <v>43431.466840277775</v>
      </c>
      <c r="B38" s="165" t="s">
        <v>6</v>
      </c>
      <c r="C38" s="165">
        <v>480.18</v>
      </c>
      <c r="D38" s="165">
        <v>12.75</v>
      </c>
      <c r="E38" s="165">
        <v>1041.69</v>
      </c>
      <c r="F38" s="165">
        <v>31.28</v>
      </c>
      <c r="G38" s="165">
        <v>57.44</v>
      </c>
      <c r="H38" s="165">
        <v>54.87</v>
      </c>
      <c r="I38" s="165">
        <v>60.68</v>
      </c>
      <c r="J38" s="165">
        <v>59.83</v>
      </c>
      <c r="K38" s="165">
        <v>54.36</v>
      </c>
      <c r="L38" s="165">
        <v>0</v>
      </c>
      <c r="M38" s="165">
        <v>0</v>
      </c>
      <c r="N38" s="165">
        <v>0</v>
      </c>
      <c r="O38" s="165">
        <v>0</v>
      </c>
      <c r="P38" s="165">
        <v>95436</v>
      </c>
      <c r="Q38" s="165">
        <v>100</v>
      </c>
      <c r="R38" s="165">
        <v>0</v>
      </c>
      <c r="S38" s="165">
        <v>31.9</v>
      </c>
      <c r="T38" s="165">
        <v>4.2320000000000002</v>
      </c>
      <c r="U38" s="165">
        <v>-1</v>
      </c>
    </row>
    <row r="39" spans="1:21">
      <c r="A39" s="166">
        <v>43431.466909722221</v>
      </c>
      <c r="B39" s="165" t="s">
        <v>6</v>
      </c>
      <c r="C39" s="165">
        <v>482.8</v>
      </c>
      <c r="D39" s="165">
        <v>12.82</v>
      </c>
      <c r="E39" s="165">
        <v>1042.1300000000001</v>
      </c>
      <c r="F39" s="165">
        <v>30.93</v>
      </c>
      <c r="G39" s="165">
        <v>56.44</v>
      </c>
      <c r="H39" s="165">
        <v>60.77</v>
      </c>
      <c r="I39" s="165">
        <v>58.59</v>
      </c>
      <c r="J39" s="165">
        <v>54.21</v>
      </c>
      <c r="K39" s="165">
        <v>52.19</v>
      </c>
      <c r="L39" s="165">
        <v>0</v>
      </c>
      <c r="M39" s="165">
        <v>0</v>
      </c>
      <c r="N39" s="165">
        <v>0</v>
      </c>
      <c r="O39" s="165">
        <v>0</v>
      </c>
      <c r="P39" s="165">
        <v>95439</v>
      </c>
      <c r="Q39" s="165">
        <v>100</v>
      </c>
      <c r="R39" s="165">
        <v>0</v>
      </c>
      <c r="S39" s="165">
        <v>31.9</v>
      </c>
      <c r="T39" s="165">
        <v>4.2309999999999999</v>
      </c>
      <c r="U39" s="165">
        <v>-1</v>
      </c>
    </row>
    <row r="40" spans="1:21">
      <c r="A40" s="166">
        <v>43431.466979166667</v>
      </c>
      <c r="B40" s="165" t="s">
        <v>6</v>
      </c>
      <c r="C40" s="165">
        <v>483.84</v>
      </c>
      <c r="D40" s="165">
        <v>12.84</v>
      </c>
      <c r="E40" s="165">
        <v>1053.24</v>
      </c>
      <c r="F40" s="165">
        <v>30.44</v>
      </c>
      <c r="G40" s="165">
        <v>55.94</v>
      </c>
      <c r="H40" s="165">
        <v>58.01</v>
      </c>
      <c r="I40" s="165">
        <v>58.35</v>
      </c>
      <c r="J40" s="165">
        <v>56.16</v>
      </c>
      <c r="K40" s="165">
        <v>51.26</v>
      </c>
      <c r="L40" s="165">
        <v>0</v>
      </c>
      <c r="M40" s="165">
        <v>0</v>
      </c>
      <c r="N40" s="165">
        <v>0</v>
      </c>
      <c r="O40" s="165">
        <v>0</v>
      </c>
      <c r="P40" s="165">
        <v>95442</v>
      </c>
      <c r="Q40" s="165">
        <v>100</v>
      </c>
      <c r="R40" s="165">
        <v>0</v>
      </c>
      <c r="S40" s="165">
        <v>31.9</v>
      </c>
      <c r="T40" s="165">
        <v>4.2290000000000001</v>
      </c>
      <c r="U40" s="165">
        <v>-1</v>
      </c>
    </row>
    <row r="41" spans="1:21">
      <c r="A41" s="166">
        <v>43431.467048611114</v>
      </c>
      <c r="B41" s="165" t="s">
        <v>6</v>
      </c>
      <c r="C41" s="165">
        <v>485.35</v>
      </c>
      <c r="D41" s="165">
        <v>12.88</v>
      </c>
      <c r="E41" s="165">
        <v>1050.75</v>
      </c>
      <c r="F41" s="165">
        <v>30.83</v>
      </c>
      <c r="G41" s="165">
        <v>58.3</v>
      </c>
      <c r="H41" s="165">
        <v>62.69</v>
      </c>
      <c r="I41" s="165">
        <v>59.8</v>
      </c>
      <c r="J41" s="165">
        <v>56.9</v>
      </c>
      <c r="K41" s="165">
        <v>53.83</v>
      </c>
      <c r="L41" s="165">
        <v>0</v>
      </c>
      <c r="M41" s="165">
        <v>0</v>
      </c>
      <c r="N41" s="165">
        <v>0</v>
      </c>
      <c r="O41" s="165">
        <v>0</v>
      </c>
      <c r="P41" s="165">
        <v>95459</v>
      </c>
      <c r="Q41" s="165">
        <v>100</v>
      </c>
      <c r="R41" s="165">
        <v>0</v>
      </c>
      <c r="S41" s="165">
        <v>31.9</v>
      </c>
      <c r="T41" s="165">
        <v>4.2279999999999998</v>
      </c>
      <c r="U41" s="165">
        <v>-1</v>
      </c>
    </row>
    <row r="42" spans="1:21">
      <c r="A42" s="166">
        <v>43431.467118055552</v>
      </c>
      <c r="B42" s="165" t="s">
        <v>6</v>
      </c>
      <c r="C42" s="165">
        <v>484.62</v>
      </c>
      <c r="D42" s="165">
        <v>12.86</v>
      </c>
      <c r="E42" s="165">
        <v>1049.8900000000001</v>
      </c>
      <c r="F42" s="165">
        <v>31.52</v>
      </c>
      <c r="G42" s="165">
        <v>55.98</v>
      </c>
      <c r="H42" s="165">
        <v>57.24</v>
      </c>
      <c r="I42" s="165">
        <v>51.52</v>
      </c>
      <c r="J42" s="165">
        <v>57.41</v>
      </c>
      <c r="K42" s="165">
        <v>57.74</v>
      </c>
      <c r="L42" s="165">
        <v>0</v>
      </c>
      <c r="M42" s="165">
        <v>0</v>
      </c>
      <c r="N42" s="165">
        <v>0</v>
      </c>
      <c r="O42" s="165">
        <v>0</v>
      </c>
      <c r="P42" s="165">
        <v>95506</v>
      </c>
      <c r="Q42" s="165">
        <v>100</v>
      </c>
      <c r="R42" s="165">
        <v>0</v>
      </c>
      <c r="S42" s="165">
        <v>31.9</v>
      </c>
      <c r="T42" s="165">
        <v>4.2279999999999998</v>
      </c>
      <c r="U42" s="165">
        <v>-1</v>
      </c>
    </row>
    <row r="43" spans="1:21">
      <c r="A43" s="166">
        <v>43431.467187499999</v>
      </c>
      <c r="B43" s="165" t="s">
        <v>6</v>
      </c>
      <c r="C43" s="165">
        <v>484.15</v>
      </c>
      <c r="D43" s="165">
        <v>12.85</v>
      </c>
      <c r="E43" s="165">
        <v>1048.77</v>
      </c>
      <c r="F43" s="165">
        <v>32.82</v>
      </c>
      <c r="G43" s="165">
        <v>55.76</v>
      </c>
      <c r="H43" s="165">
        <v>61.51</v>
      </c>
      <c r="I43" s="165">
        <v>57.65</v>
      </c>
      <c r="J43" s="165">
        <v>53.61</v>
      </c>
      <c r="K43" s="165">
        <v>50.25</v>
      </c>
      <c r="L43" s="165">
        <v>0</v>
      </c>
      <c r="M43" s="165">
        <v>0</v>
      </c>
      <c r="N43" s="165">
        <v>0</v>
      </c>
      <c r="O43" s="165">
        <v>0</v>
      </c>
      <c r="P43" s="165">
        <v>95877</v>
      </c>
      <c r="Q43" s="165">
        <v>100</v>
      </c>
      <c r="R43" s="165">
        <v>0</v>
      </c>
      <c r="S43" s="165">
        <v>31.9</v>
      </c>
      <c r="T43" s="165">
        <v>4.2270000000000003</v>
      </c>
      <c r="U43" s="165">
        <v>-1</v>
      </c>
    </row>
    <row r="44" spans="1:21">
      <c r="A44" s="166">
        <v>43431.467256944445</v>
      </c>
      <c r="B44" s="165" t="s">
        <v>6</v>
      </c>
      <c r="C44" s="165">
        <v>487.85</v>
      </c>
      <c r="D44" s="165">
        <v>12.95</v>
      </c>
      <c r="E44" s="165">
        <v>1061.22</v>
      </c>
      <c r="F44" s="165">
        <v>31.35</v>
      </c>
      <c r="G44" s="165">
        <v>54.9</v>
      </c>
      <c r="H44" s="165">
        <v>58.94</v>
      </c>
      <c r="I44" s="165">
        <v>55.03</v>
      </c>
      <c r="J44" s="165">
        <v>52.47</v>
      </c>
      <c r="K44" s="165">
        <v>53.15</v>
      </c>
      <c r="L44" s="165">
        <v>0</v>
      </c>
      <c r="M44" s="165">
        <v>0</v>
      </c>
      <c r="N44" s="165">
        <v>0</v>
      </c>
      <c r="O44" s="165">
        <v>0</v>
      </c>
      <c r="P44" s="165">
        <v>96000</v>
      </c>
      <c r="Q44" s="165">
        <v>100</v>
      </c>
      <c r="R44" s="165">
        <v>0</v>
      </c>
      <c r="S44" s="165">
        <v>31.9</v>
      </c>
      <c r="T44" s="165">
        <v>4.2350000000000003</v>
      </c>
      <c r="U44" s="165">
        <v>-1</v>
      </c>
    </row>
    <row r="45" spans="1:21">
      <c r="A45" s="166">
        <v>43431.467314814814</v>
      </c>
      <c r="B45" s="165" t="s">
        <v>6</v>
      </c>
      <c r="C45" s="165">
        <v>489.78</v>
      </c>
      <c r="D45" s="165">
        <v>13</v>
      </c>
      <c r="E45" s="165">
        <v>1061.54</v>
      </c>
      <c r="F45" s="165">
        <v>34.71</v>
      </c>
      <c r="G45" s="165">
        <v>57.88</v>
      </c>
      <c r="H45" s="165">
        <v>60.65</v>
      </c>
      <c r="I45" s="165">
        <v>60.48</v>
      </c>
      <c r="J45" s="165">
        <v>56.05</v>
      </c>
      <c r="K45" s="165">
        <v>54.34</v>
      </c>
      <c r="L45" s="165">
        <v>0</v>
      </c>
      <c r="M45" s="165">
        <v>0</v>
      </c>
      <c r="N45" s="165">
        <v>0</v>
      </c>
      <c r="O45" s="165">
        <v>0</v>
      </c>
      <c r="P45" s="165">
        <v>96679</v>
      </c>
      <c r="Q45" s="165">
        <v>100</v>
      </c>
      <c r="R45" s="165">
        <v>0</v>
      </c>
      <c r="S45" s="165">
        <v>31.9</v>
      </c>
      <c r="T45" s="165">
        <v>4.2370000000000001</v>
      </c>
      <c r="U45" s="165">
        <v>-1</v>
      </c>
    </row>
    <row r="46" spans="1:21">
      <c r="A46" s="166">
        <v>43431.46738425926</v>
      </c>
      <c r="B46" s="165" t="s">
        <v>6</v>
      </c>
      <c r="C46" s="165">
        <v>492.39</v>
      </c>
      <c r="D46" s="165">
        <v>13.07</v>
      </c>
      <c r="E46" s="165">
        <v>1030.26</v>
      </c>
      <c r="F46" s="165">
        <v>42.74</v>
      </c>
      <c r="G46" s="165">
        <v>71.7</v>
      </c>
      <c r="H46" s="165">
        <v>73.92</v>
      </c>
      <c r="I46" s="165">
        <v>74.209999999999994</v>
      </c>
      <c r="J46" s="165">
        <v>67.94</v>
      </c>
      <c r="K46" s="165">
        <v>69.599999999999994</v>
      </c>
      <c r="L46" s="165">
        <v>100</v>
      </c>
      <c r="M46" s="165">
        <v>0</v>
      </c>
      <c r="N46" s="165">
        <v>0</v>
      </c>
      <c r="O46" s="165">
        <v>0</v>
      </c>
      <c r="P46" s="165">
        <v>101381</v>
      </c>
      <c r="Q46" s="165">
        <v>100</v>
      </c>
      <c r="R46" s="165">
        <v>0</v>
      </c>
      <c r="S46" s="165">
        <v>31.9</v>
      </c>
      <c r="T46" s="165">
        <v>4.2229999999999999</v>
      </c>
      <c r="U46" s="165">
        <v>-1</v>
      </c>
    </row>
    <row r="47" spans="1:21">
      <c r="A47" s="166">
        <v>43431.467453703706</v>
      </c>
      <c r="B47" s="165" t="s">
        <v>6</v>
      </c>
      <c r="C47" s="165">
        <v>488.01</v>
      </c>
      <c r="D47" s="165">
        <v>12.95</v>
      </c>
      <c r="E47" s="165">
        <v>1027.82</v>
      </c>
      <c r="F47" s="165">
        <v>21.98</v>
      </c>
      <c r="G47" s="165">
        <v>90.52</v>
      </c>
      <c r="H47" s="165">
        <v>91.46</v>
      </c>
      <c r="I47" s="165">
        <v>90.45</v>
      </c>
      <c r="J47" s="165">
        <v>88.78</v>
      </c>
      <c r="K47" s="165">
        <v>87.94</v>
      </c>
      <c r="L47" s="165">
        <v>93.97</v>
      </c>
      <c r="M47" s="165">
        <v>0</v>
      </c>
      <c r="N47" s="165">
        <v>0</v>
      </c>
      <c r="O47" s="165">
        <v>0</v>
      </c>
      <c r="P47" s="165">
        <v>103374</v>
      </c>
      <c r="Q47" s="165">
        <v>100</v>
      </c>
      <c r="R47" s="165">
        <v>0</v>
      </c>
      <c r="S47" s="165">
        <v>31.9</v>
      </c>
      <c r="T47" s="165">
        <v>4.2279999999999998</v>
      </c>
      <c r="U47" s="165">
        <v>-1</v>
      </c>
    </row>
    <row r="48" spans="1:21">
      <c r="A48" s="166">
        <v>43431.467523148145</v>
      </c>
      <c r="B48" s="165" t="s">
        <v>6</v>
      </c>
      <c r="C48" s="165">
        <v>488.24</v>
      </c>
      <c r="D48" s="165">
        <v>12.96</v>
      </c>
      <c r="E48" s="165">
        <v>1037.3399999999999</v>
      </c>
      <c r="F48" s="165">
        <v>27.46</v>
      </c>
      <c r="G48" s="165">
        <v>64.27</v>
      </c>
      <c r="H48" s="165">
        <v>67.75</v>
      </c>
      <c r="I48" s="165">
        <v>65.010000000000005</v>
      </c>
      <c r="J48" s="165">
        <v>58.32</v>
      </c>
      <c r="K48" s="165">
        <v>60.03</v>
      </c>
      <c r="L48" s="165">
        <v>72.47</v>
      </c>
      <c r="M48" s="165">
        <v>0</v>
      </c>
      <c r="N48" s="165">
        <v>0</v>
      </c>
      <c r="O48" s="165">
        <v>0</v>
      </c>
      <c r="P48" s="165">
        <v>103376</v>
      </c>
      <c r="Q48" s="165">
        <v>100</v>
      </c>
      <c r="R48" s="165">
        <v>0</v>
      </c>
      <c r="S48" s="165">
        <v>31.9</v>
      </c>
      <c r="T48" s="165">
        <v>4.2160000000000002</v>
      </c>
      <c r="U48" s="165">
        <v>-1</v>
      </c>
    </row>
    <row r="49" spans="1:21">
      <c r="A49" s="166">
        <v>43431.467592592591</v>
      </c>
      <c r="B49" s="165" t="s">
        <v>6</v>
      </c>
      <c r="C49" s="165">
        <v>488.85</v>
      </c>
      <c r="D49" s="165">
        <v>12.98</v>
      </c>
      <c r="E49" s="165">
        <v>1035.8800000000001</v>
      </c>
      <c r="F49" s="165">
        <v>36.119999999999997</v>
      </c>
      <c r="G49" s="165">
        <v>59.58</v>
      </c>
      <c r="H49" s="165">
        <v>60.48</v>
      </c>
      <c r="I49" s="165">
        <v>59.28</v>
      </c>
      <c r="J49" s="165">
        <v>60.31</v>
      </c>
      <c r="K49" s="165">
        <v>58.26</v>
      </c>
      <c r="L49" s="165">
        <v>0</v>
      </c>
      <c r="M49" s="165">
        <v>0</v>
      </c>
      <c r="N49" s="165">
        <v>0</v>
      </c>
      <c r="O49" s="165">
        <v>0</v>
      </c>
      <c r="P49" s="165">
        <v>103377</v>
      </c>
      <c r="Q49" s="165">
        <v>100</v>
      </c>
      <c r="R49" s="165">
        <v>0</v>
      </c>
      <c r="S49" s="165">
        <v>31.9</v>
      </c>
      <c r="T49" s="165">
        <v>4.2329999999999997</v>
      </c>
      <c r="U49" s="165">
        <v>-1</v>
      </c>
    </row>
    <row r="50" spans="1:21">
      <c r="A50" s="166">
        <v>43431.467662037037</v>
      </c>
      <c r="B50" s="165" t="s">
        <v>6</v>
      </c>
      <c r="C50" s="165">
        <v>490.16</v>
      </c>
      <c r="D50" s="165">
        <v>13.01</v>
      </c>
      <c r="E50" s="165">
        <v>1033.45</v>
      </c>
      <c r="F50" s="165">
        <v>32.619999999999997</v>
      </c>
      <c r="G50" s="165">
        <v>55.62</v>
      </c>
      <c r="H50" s="165">
        <v>59.45</v>
      </c>
      <c r="I50" s="165">
        <v>57.58</v>
      </c>
      <c r="J50" s="165">
        <v>53.15</v>
      </c>
      <c r="K50" s="165">
        <v>52.3</v>
      </c>
      <c r="L50" s="165">
        <v>0</v>
      </c>
      <c r="M50" s="165">
        <v>0</v>
      </c>
      <c r="N50" s="165">
        <v>0</v>
      </c>
      <c r="O50" s="165">
        <v>0</v>
      </c>
      <c r="P50" s="165">
        <v>103378</v>
      </c>
      <c r="Q50" s="165">
        <v>100</v>
      </c>
      <c r="R50" s="165">
        <v>0</v>
      </c>
      <c r="S50" s="165">
        <v>31.9</v>
      </c>
      <c r="T50" s="165">
        <v>4.2320000000000002</v>
      </c>
      <c r="U50" s="165">
        <v>-1</v>
      </c>
    </row>
    <row r="51" spans="1:21">
      <c r="A51" s="166">
        <v>43431.467731481483</v>
      </c>
      <c r="B51" s="165" t="s">
        <v>6</v>
      </c>
      <c r="C51" s="165">
        <v>489.14</v>
      </c>
      <c r="D51" s="165">
        <v>12.98</v>
      </c>
      <c r="E51" s="165">
        <v>1030.24</v>
      </c>
      <c r="F51" s="165">
        <v>30.63</v>
      </c>
      <c r="G51" s="165">
        <v>55.16</v>
      </c>
      <c r="H51" s="165">
        <v>54.27</v>
      </c>
      <c r="I51" s="165">
        <v>58.02</v>
      </c>
      <c r="J51" s="165">
        <v>57</v>
      </c>
      <c r="K51" s="165">
        <v>51.37</v>
      </c>
      <c r="L51" s="165">
        <v>0</v>
      </c>
      <c r="M51" s="165">
        <v>0</v>
      </c>
      <c r="N51" s="165">
        <v>0</v>
      </c>
      <c r="O51" s="165">
        <v>0</v>
      </c>
      <c r="P51" s="165">
        <v>103397</v>
      </c>
      <c r="Q51" s="165">
        <v>100</v>
      </c>
      <c r="R51" s="165">
        <v>0</v>
      </c>
      <c r="S51" s="165">
        <v>31.9</v>
      </c>
      <c r="T51" s="165">
        <v>4.234</v>
      </c>
      <c r="U51" s="165">
        <v>-1</v>
      </c>
    </row>
    <row r="52" spans="1:21">
      <c r="A52" s="166">
        <v>43431.467800925922</v>
      </c>
      <c r="B52" s="165" t="s">
        <v>6</v>
      </c>
      <c r="C52" s="165">
        <v>489.33</v>
      </c>
      <c r="D52" s="165">
        <v>12.99</v>
      </c>
      <c r="E52" s="165">
        <v>1031.76</v>
      </c>
      <c r="F52" s="165">
        <v>30.36</v>
      </c>
      <c r="G52" s="165">
        <v>55.49</v>
      </c>
      <c r="H52" s="165">
        <v>57.29</v>
      </c>
      <c r="I52" s="165">
        <v>55.75</v>
      </c>
      <c r="J52" s="165">
        <v>59.18</v>
      </c>
      <c r="K52" s="165">
        <v>49.74</v>
      </c>
      <c r="L52" s="165">
        <v>0</v>
      </c>
      <c r="M52" s="165">
        <v>0</v>
      </c>
      <c r="N52" s="165">
        <v>0</v>
      </c>
      <c r="O52" s="165">
        <v>0</v>
      </c>
      <c r="P52" s="165">
        <v>103404</v>
      </c>
      <c r="Q52" s="165">
        <v>100</v>
      </c>
      <c r="R52" s="165">
        <v>0</v>
      </c>
      <c r="S52" s="165">
        <v>31.9</v>
      </c>
      <c r="T52" s="165">
        <v>4.2249999999999996</v>
      </c>
      <c r="U52" s="165">
        <v>-1</v>
      </c>
    </row>
    <row r="53" spans="1:21">
      <c r="A53" s="166">
        <v>43431.467870370368</v>
      </c>
      <c r="B53" s="165" t="s">
        <v>6</v>
      </c>
      <c r="C53" s="165">
        <v>490.35</v>
      </c>
      <c r="D53" s="165">
        <v>13.02</v>
      </c>
      <c r="E53" s="165">
        <v>1031.92</v>
      </c>
      <c r="F53" s="165">
        <v>30.43</v>
      </c>
      <c r="G53" s="165">
        <v>54.67</v>
      </c>
      <c r="H53" s="165">
        <v>59.76</v>
      </c>
      <c r="I53" s="165">
        <v>53.82</v>
      </c>
      <c r="J53" s="165">
        <v>53.48</v>
      </c>
      <c r="K53" s="165">
        <v>51.61</v>
      </c>
      <c r="L53" s="165">
        <v>0</v>
      </c>
      <c r="M53" s="165">
        <v>0</v>
      </c>
      <c r="N53" s="165">
        <v>0</v>
      </c>
      <c r="O53" s="165">
        <v>0</v>
      </c>
      <c r="P53" s="165">
        <v>103411</v>
      </c>
      <c r="Q53" s="165">
        <v>100</v>
      </c>
      <c r="R53" s="165">
        <v>0</v>
      </c>
      <c r="S53" s="165">
        <v>31.9</v>
      </c>
      <c r="T53" s="165">
        <v>4.2300000000000004</v>
      </c>
      <c r="U53" s="165">
        <v>-1</v>
      </c>
    </row>
    <row r="54" spans="1:21">
      <c r="A54" s="166">
        <v>43431.467928240738</v>
      </c>
      <c r="B54" s="165" t="s">
        <v>6</v>
      </c>
      <c r="C54" s="165">
        <v>490.75</v>
      </c>
      <c r="D54" s="165">
        <v>13.03</v>
      </c>
      <c r="E54" s="165">
        <v>1030.27</v>
      </c>
      <c r="F54" s="165">
        <v>30.98</v>
      </c>
      <c r="G54" s="165">
        <v>55.43</v>
      </c>
      <c r="H54" s="165">
        <v>57.09</v>
      </c>
      <c r="I54" s="165">
        <v>56.92</v>
      </c>
      <c r="J54" s="165">
        <v>52.99</v>
      </c>
      <c r="K54" s="165">
        <v>54.7</v>
      </c>
      <c r="L54" s="165">
        <v>0</v>
      </c>
      <c r="M54" s="165">
        <v>0</v>
      </c>
      <c r="N54" s="165">
        <v>0</v>
      </c>
      <c r="O54" s="165">
        <v>0</v>
      </c>
      <c r="P54" s="165">
        <v>103420</v>
      </c>
      <c r="Q54" s="165">
        <v>100</v>
      </c>
      <c r="R54" s="165">
        <v>0</v>
      </c>
      <c r="S54" s="165">
        <v>31.9</v>
      </c>
      <c r="T54" s="165">
        <v>4.2309999999999999</v>
      </c>
      <c r="U54" s="165">
        <v>-1</v>
      </c>
    </row>
    <row r="55" spans="1:21">
      <c r="A55" s="166">
        <v>43431.467997685184</v>
      </c>
      <c r="B55" s="165" t="s">
        <v>6</v>
      </c>
      <c r="C55" s="165">
        <v>491.56</v>
      </c>
      <c r="D55" s="165">
        <v>13.05</v>
      </c>
      <c r="E55" s="165">
        <v>1029.24</v>
      </c>
      <c r="F55" s="165">
        <v>30.15</v>
      </c>
      <c r="G55" s="165">
        <v>55.19</v>
      </c>
      <c r="H55" s="165">
        <v>57.96</v>
      </c>
      <c r="I55" s="165">
        <v>56.78</v>
      </c>
      <c r="J55" s="165">
        <v>53.94</v>
      </c>
      <c r="K55" s="165">
        <v>52.09</v>
      </c>
      <c r="L55" s="165">
        <v>0</v>
      </c>
      <c r="M55" s="165">
        <v>0</v>
      </c>
      <c r="N55" s="165">
        <v>0</v>
      </c>
      <c r="O55" s="165">
        <v>0</v>
      </c>
      <c r="P55" s="165">
        <v>103422</v>
      </c>
      <c r="Q55" s="165">
        <v>100</v>
      </c>
      <c r="R55" s="165">
        <v>0</v>
      </c>
      <c r="S55" s="165">
        <v>31.9</v>
      </c>
      <c r="T55" s="165">
        <v>4.2320000000000002</v>
      </c>
      <c r="U55" s="165">
        <v>-1</v>
      </c>
    </row>
    <row r="56" spans="1:21">
      <c r="A56" s="166">
        <v>43431.46806712963</v>
      </c>
      <c r="B56" s="165" t="s">
        <v>6</v>
      </c>
      <c r="C56" s="165">
        <v>491.52</v>
      </c>
      <c r="D56" s="165">
        <v>13.05</v>
      </c>
      <c r="E56" s="165">
        <v>1026.71</v>
      </c>
      <c r="F56" s="165">
        <v>30.18</v>
      </c>
      <c r="G56" s="165">
        <v>55.77</v>
      </c>
      <c r="H56" s="165">
        <v>58.06</v>
      </c>
      <c r="I56" s="165">
        <v>59.76</v>
      </c>
      <c r="J56" s="165">
        <v>54.5</v>
      </c>
      <c r="K56" s="165">
        <v>50.76</v>
      </c>
      <c r="L56" s="165">
        <v>0</v>
      </c>
      <c r="M56" s="165">
        <v>0</v>
      </c>
      <c r="N56" s="165">
        <v>0</v>
      </c>
      <c r="O56" s="165">
        <v>0</v>
      </c>
      <c r="P56" s="165">
        <v>103425</v>
      </c>
      <c r="Q56" s="165">
        <v>100</v>
      </c>
      <c r="R56" s="165">
        <v>0</v>
      </c>
      <c r="S56" s="165">
        <v>31.9</v>
      </c>
      <c r="T56" s="165">
        <v>4.2320000000000002</v>
      </c>
      <c r="U56" s="165">
        <v>-1</v>
      </c>
    </row>
    <row r="57" spans="1:21">
      <c r="A57" s="166">
        <v>43431.468136574076</v>
      </c>
      <c r="B57" s="165" t="s">
        <v>6</v>
      </c>
      <c r="C57" s="165">
        <v>489.83</v>
      </c>
      <c r="D57" s="165">
        <v>13</v>
      </c>
      <c r="E57" s="165">
        <v>1024.57</v>
      </c>
      <c r="F57" s="165">
        <v>29.74</v>
      </c>
      <c r="G57" s="165">
        <v>55.88</v>
      </c>
      <c r="H57" s="165">
        <v>56.85</v>
      </c>
      <c r="I57" s="165">
        <v>55.67</v>
      </c>
      <c r="J57" s="165">
        <v>56.85</v>
      </c>
      <c r="K57" s="165">
        <v>54.15</v>
      </c>
      <c r="L57" s="165">
        <v>0</v>
      </c>
      <c r="M57" s="165">
        <v>0</v>
      </c>
      <c r="N57" s="165">
        <v>0</v>
      </c>
      <c r="O57" s="165">
        <v>0</v>
      </c>
      <c r="P57" s="165">
        <v>103427</v>
      </c>
      <c r="Q57" s="165">
        <v>100</v>
      </c>
      <c r="R57" s="165">
        <v>0</v>
      </c>
      <c r="S57" s="165">
        <v>31.9</v>
      </c>
      <c r="T57" s="165">
        <v>4.2270000000000003</v>
      </c>
      <c r="U57" s="165">
        <v>-1</v>
      </c>
    </row>
    <row r="58" spans="1:21">
      <c r="A58" s="166">
        <v>43431.468206018515</v>
      </c>
      <c r="B58" s="165" t="s">
        <v>6</v>
      </c>
      <c r="C58" s="165">
        <v>493.01</v>
      </c>
      <c r="D58" s="165">
        <v>13.09</v>
      </c>
      <c r="E58" s="165">
        <v>1004.51</v>
      </c>
      <c r="F58" s="165">
        <v>35.03</v>
      </c>
      <c r="G58" s="165">
        <v>64.25</v>
      </c>
      <c r="H58" s="165">
        <v>66.55</v>
      </c>
      <c r="I58" s="165">
        <v>65.02</v>
      </c>
      <c r="J58" s="165">
        <v>62.63</v>
      </c>
      <c r="K58" s="165">
        <v>62.8</v>
      </c>
      <c r="L58" s="165">
        <v>0</v>
      </c>
      <c r="M58" s="165">
        <v>0</v>
      </c>
      <c r="N58" s="165">
        <v>0</v>
      </c>
      <c r="O58" s="165">
        <v>0</v>
      </c>
      <c r="P58" s="165">
        <v>104670</v>
      </c>
      <c r="Q58" s="165">
        <v>100</v>
      </c>
      <c r="R58" s="165">
        <v>0</v>
      </c>
      <c r="S58" s="165">
        <v>31.9</v>
      </c>
      <c r="T58" s="165">
        <v>4.2309999999999999</v>
      </c>
      <c r="U58" s="165">
        <v>-1</v>
      </c>
    </row>
    <row r="59" spans="1:21">
      <c r="A59" s="166">
        <v>43431.468275462961</v>
      </c>
      <c r="B59" s="165" t="s">
        <v>6</v>
      </c>
      <c r="C59" s="165">
        <v>493.7</v>
      </c>
      <c r="D59" s="165">
        <v>13.1</v>
      </c>
      <c r="E59" s="165">
        <v>1003.12</v>
      </c>
      <c r="F59" s="165">
        <v>43.77</v>
      </c>
      <c r="G59" s="165">
        <v>68.180000000000007</v>
      </c>
      <c r="H59" s="165">
        <v>71.040000000000006</v>
      </c>
      <c r="I59" s="165">
        <v>68.86</v>
      </c>
      <c r="J59" s="165">
        <v>62.63</v>
      </c>
      <c r="K59" s="165">
        <v>70.2</v>
      </c>
      <c r="L59" s="165">
        <v>0</v>
      </c>
      <c r="M59" s="165">
        <v>0</v>
      </c>
      <c r="N59" s="165">
        <v>0</v>
      </c>
      <c r="O59" s="165">
        <v>0</v>
      </c>
      <c r="P59" s="165">
        <v>108727</v>
      </c>
      <c r="Q59" s="165">
        <v>100</v>
      </c>
      <c r="R59" s="165">
        <v>0</v>
      </c>
      <c r="S59" s="165">
        <v>31.9</v>
      </c>
      <c r="T59" s="165">
        <v>4.226</v>
      </c>
      <c r="U59" s="165">
        <v>-1</v>
      </c>
    </row>
    <row r="60" spans="1:21">
      <c r="A60" s="166">
        <v>43431.468344907407</v>
      </c>
      <c r="B60" s="165" t="s">
        <v>6</v>
      </c>
      <c r="C60" s="165">
        <v>493.68</v>
      </c>
      <c r="D60" s="165">
        <v>13.1</v>
      </c>
      <c r="E60" s="165">
        <v>1004.49</v>
      </c>
      <c r="F60" s="165">
        <v>37.69</v>
      </c>
      <c r="G60" s="165">
        <v>64</v>
      </c>
      <c r="H60" s="165">
        <v>64.209999999999994</v>
      </c>
      <c r="I60" s="165">
        <v>68.39</v>
      </c>
      <c r="J60" s="165">
        <v>62.21</v>
      </c>
      <c r="K60" s="165">
        <v>61.2</v>
      </c>
      <c r="L60" s="165">
        <v>64</v>
      </c>
      <c r="M60" s="165">
        <v>0</v>
      </c>
      <c r="N60" s="165">
        <v>0</v>
      </c>
      <c r="O60" s="165">
        <v>0</v>
      </c>
      <c r="P60" s="165">
        <v>111470</v>
      </c>
      <c r="Q60" s="165">
        <v>100</v>
      </c>
      <c r="R60" s="165">
        <v>0</v>
      </c>
      <c r="S60" s="165">
        <v>31.9</v>
      </c>
      <c r="T60" s="165">
        <v>4.2240000000000002</v>
      </c>
      <c r="U60" s="165">
        <v>-1</v>
      </c>
    </row>
    <row r="61" spans="1:21">
      <c r="A61" s="166">
        <v>43431.468414351853</v>
      </c>
      <c r="B61" s="165" t="s">
        <v>6</v>
      </c>
      <c r="C61" s="165">
        <v>494.68</v>
      </c>
      <c r="D61" s="165">
        <v>13.13</v>
      </c>
      <c r="E61" s="165">
        <v>999.08</v>
      </c>
      <c r="F61" s="165">
        <v>28.84</v>
      </c>
      <c r="G61" s="165">
        <v>62.46</v>
      </c>
      <c r="H61" s="165">
        <v>63.68</v>
      </c>
      <c r="I61" s="165">
        <v>61.82</v>
      </c>
      <c r="J61" s="165">
        <v>62.33</v>
      </c>
      <c r="K61" s="165">
        <v>61.99</v>
      </c>
      <c r="L61" s="165">
        <v>0</v>
      </c>
      <c r="M61" s="165">
        <v>0</v>
      </c>
      <c r="N61" s="165">
        <v>0</v>
      </c>
      <c r="O61" s="165">
        <v>0</v>
      </c>
      <c r="P61" s="165">
        <v>111488</v>
      </c>
      <c r="Q61" s="165">
        <v>100</v>
      </c>
      <c r="R61" s="165">
        <v>0</v>
      </c>
      <c r="S61" s="165">
        <v>31.9</v>
      </c>
      <c r="T61" s="165">
        <v>4.2229999999999999</v>
      </c>
      <c r="U61" s="165">
        <v>-1</v>
      </c>
    </row>
    <row r="62" spans="1:21">
      <c r="A62" s="166">
        <v>43431.4684837963</v>
      </c>
      <c r="B62" s="165" t="s">
        <v>6</v>
      </c>
      <c r="C62" s="165">
        <v>497.48</v>
      </c>
      <c r="D62" s="165">
        <v>13.21</v>
      </c>
      <c r="E62" s="165">
        <v>997.84</v>
      </c>
      <c r="F62" s="165">
        <v>30.95</v>
      </c>
      <c r="G62" s="165">
        <v>54.79</v>
      </c>
      <c r="H62" s="165">
        <v>58.9</v>
      </c>
      <c r="I62" s="165">
        <v>56.85</v>
      </c>
      <c r="J62" s="165">
        <v>53.6</v>
      </c>
      <c r="K62" s="165">
        <v>49.83</v>
      </c>
      <c r="L62" s="165">
        <v>0</v>
      </c>
      <c r="M62" s="165">
        <v>0</v>
      </c>
      <c r="N62" s="165">
        <v>0</v>
      </c>
      <c r="O62" s="165">
        <v>0</v>
      </c>
      <c r="P62" s="165">
        <v>111489</v>
      </c>
      <c r="Q62" s="165">
        <v>100</v>
      </c>
      <c r="R62" s="165">
        <v>0</v>
      </c>
      <c r="S62" s="165">
        <v>31.9</v>
      </c>
      <c r="T62" s="165">
        <v>4.2329999999999997</v>
      </c>
      <c r="U62" s="165">
        <v>-1</v>
      </c>
    </row>
    <row r="63" spans="1:21">
      <c r="A63" s="166">
        <v>43431.468553240738</v>
      </c>
      <c r="B63" s="165" t="s">
        <v>6</v>
      </c>
      <c r="C63" s="165">
        <v>499.22</v>
      </c>
      <c r="D63" s="165">
        <v>13.25</v>
      </c>
      <c r="E63" s="165">
        <v>1028.4000000000001</v>
      </c>
      <c r="F63" s="165">
        <v>23.28</v>
      </c>
      <c r="G63" s="165">
        <v>61.52</v>
      </c>
      <c r="H63" s="165">
        <v>62.84</v>
      </c>
      <c r="I63" s="165">
        <v>59.87</v>
      </c>
      <c r="J63" s="165">
        <v>55.65</v>
      </c>
      <c r="K63" s="165">
        <v>63.41</v>
      </c>
      <c r="L63" s="165">
        <v>71.650000000000006</v>
      </c>
      <c r="M63" s="165">
        <v>0</v>
      </c>
      <c r="N63" s="165">
        <v>0</v>
      </c>
      <c r="O63" s="165">
        <v>0</v>
      </c>
      <c r="P63" s="165">
        <v>111490</v>
      </c>
      <c r="Q63" s="165">
        <v>100</v>
      </c>
      <c r="R63" s="165">
        <v>0</v>
      </c>
      <c r="S63" s="165">
        <v>31.9</v>
      </c>
      <c r="T63" s="165">
        <v>4.2320000000000002</v>
      </c>
      <c r="U63" s="165">
        <v>-1</v>
      </c>
    </row>
    <row r="64" spans="1:21">
      <c r="A64" s="166">
        <v>43431.468622685185</v>
      </c>
      <c r="B64" s="165" t="s">
        <v>6</v>
      </c>
      <c r="C64" s="165">
        <v>498.98</v>
      </c>
      <c r="D64" s="165">
        <v>13.25</v>
      </c>
      <c r="E64" s="165">
        <v>1036.6600000000001</v>
      </c>
      <c r="F64" s="165">
        <v>27.06</v>
      </c>
      <c r="G64" s="165">
        <v>55.47</v>
      </c>
      <c r="H64" s="165">
        <v>55.88</v>
      </c>
      <c r="I64" s="165">
        <v>59.28</v>
      </c>
      <c r="J64" s="165">
        <v>51.62</v>
      </c>
      <c r="K64" s="165">
        <v>54</v>
      </c>
      <c r="L64" s="165">
        <v>59.09</v>
      </c>
      <c r="M64" s="165">
        <v>0</v>
      </c>
      <c r="N64" s="165">
        <v>0</v>
      </c>
      <c r="O64" s="165">
        <v>0</v>
      </c>
      <c r="P64" s="165">
        <v>111495</v>
      </c>
      <c r="Q64" s="165">
        <v>100</v>
      </c>
      <c r="R64" s="165">
        <v>0</v>
      </c>
      <c r="S64" s="165">
        <v>31.9</v>
      </c>
      <c r="T64" s="165">
        <v>4.226</v>
      </c>
      <c r="U64" s="165">
        <v>-1</v>
      </c>
    </row>
    <row r="65" spans="1:21">
      <c r="A65" s="166">
        <v>43431.468680555554</v>
      </c>
      <c r="B65" s="165" t="s">
        <v>6</v>
      </c>
      <c r="C65" s="165">
        <v>501.15</v>
      </c>
      <c r="D65" s="165">
        <v>13.3</v>
      </c>
      <c r="E65" s="165">
        <v>1033.07</v>
      </c>
      <c r="F65" s="165">
        <v>31.37</v>
      </c>
      <c r="G65" s="165">
        <v>56.96</v>
      </c>
      <c r="H65" s="165">
        <v>60.1</v>
      </c>
      <c r="I65" s="165">
        <v>56.37</v>
      </c>
      <c r="J65" s="165">
        <v>56.88</v>
      </c>
      <c r="K65" s="165">
        <v>54.5</v>
      </c>
      <c r="L65" s="165">
        <v>0</v>
      </c>
      <c r="M65" s="165">
        <v>0</v>
      </c>
      <c r="N65" s="165">
        <v>0</v>
      </c>
      <c r="O65" s="165">
        <v>0</v>
      </c>
      <c r="P65" s="165">
        <v>111496</v>
      </c>
      <c r="Q65" s="165">
        <v>100</v>
      </c>
      <c r="R65" s="165">
        <v>0</v>
      </c>
      <c r="S65" s="165">
        <v>31.9</v>
      </c>
      <c r="T65" s="165">
        <v>4.2370000000000001</v>
      </c>
      <c r="U65" s="165">
        <v>-1</v>
      </c>
    </row>
    <row r="66" spans="1:21">
      <c r="A66" s="166">
        <v>43431.46875</v>
      </c>
      <c r="B66" s="165" t="s">
        <v>6</v>
      </c>
      <c r="C66" s="165">
        <v>503.48</v>
      </c>
      <c r="D66" s="165">
        <v>13.36</v>
      </c>
      <c r="E66" s="165">
        <v>1030.81</v>
      </c>
      <c r="F66" s="165">
        <v>26.21</v>
      </c>
      <c r="G66" s="165">
        <v>56</v>
      </c>
      <c r="H66" s="165">
        <v>57.66</v>
      </c>
      <c r="I66" s="165">
        <v>52.84</v>
      </c>
      <c r="J66" s="165">
        <v>56.28</v>
      </c>
      <c r="K66" s="165">
        <v>55.08</v>
      </c>
      <c r="L66" s="165">
        <v>65.41</v>
      </c>
      <c r="M66" s="165">
        <v>0</v>
      </c>
      <c r="N66" s="165">
        <v>0</v>
      </c>
      <c r="O66" s="165">
        <v>0</v>
      </c>
      <c r="P66" s="165">
        <v>111497</v>
      </c>
      <c r="Q66" s="165">
        <v>100</v>
      </c>
      <c r="R66" s="165">
        <v>0</v>
      </c>
      <c r="S66" s="165">
        <v>31.9</v>
      </c>
      <c r="T66" s="165">
        <v>4.2370000000000001</v>
      </c>
      <c r="U66" s="165">
        <v>-1</v>
      </c>
    </row>
    <row r="67" spans="1:21">
      <c r="A67" s="166">
        <v>43431.468819444446</v>
      </c>
      <c r="B67" s="165" t="s">
        <v>6</v>
      </c>
      <c r="C67" s="165">
        <v>501.32</v>
      </c>
      <c r="D67" s="165">
        <v>13.31</v>
      </c>
      <c r="E67" s="165">
        <v>1037.21</v>
      </c>
      <c r="F67" s="165">
        <v>25.48</v>
      </c>
      <c r="G67" s="165">
        <v>58.04</v>
      </c>
      <c r="H67" s="165">
        <v>58.88</v>
      </c>
      <c r="I67" s="165">
        <v>58.54</v>
      </c>
      <c r="J67" s="165">
        <v>56.35</v>
      </c>
      <c r="K67" s="165">
        <v>56.85</v>
      </c>
      <c r="L67" s="165">
        <v>64.19</v>
      </c>
      <c r="M67" s="165">
        <v>0</v>
      </c>
      <c r="N67" s="165">
        <v>0</v>
      </c>
      <c r="O67" s="165">
        <v>0</v>
      </c>
      <c r="P67" s="165">
        <v>111498</v>
      </c>
      <c r="Q67" s="165">
        <v>100</v>
      </c>
      <c r="R67" s="165">
        <v>0</v>
      </c>
      <c r="S67" s="165">
        <v>31.9</v>
      </c>
      <c r="T67" s="165">
        <v>4.2380000000000004</v>
      </c>
      <c r="U67" s="165">
        <v>-1</v>
      </c>
    </row>
    <row r="68" spans="1:21">
      <c r="A68" s="166">
        <v>43431.468888888892</v>
      </c>
      <c r="B68" s="165" t="s">
        <v>6</v>
      </c>
      <c r="C68" s="165">
        <v>504.87</v>
      </c>
      <c r="D68" s="165">
        <v>13.4</v>
      </c>
      <c r="E68" s="165">
        <v>1036.1500000000001</v>
      </c>
      <c r="F68" s="165">
        <v>31.2</v>
      </c>
      <c r="G68" s="165">
        <v>55.48</v>
      </c>
      <c r="H68" s="165">
        <v>56.16</v>
      </c>
      <c r="I68" s="165">
        <v>56.16</v>
      </c>
      <c r="J68" s="165">
        <v>57</v>
      </c>
      <c r="K68" s="165">
        <v>52.61</v>
      </c>
      <c r="L68" s="165">
        <v>0</v>
      </c>
      <c r="M68" s="165">
        <v>0</v>
      </c>
      <c r="N68" s="165">
        <v>0</v>
      </c>
      <c r="O68" s="165">
        <v>0</v>
      </c>
      <c r="P68" s="165">
        <v>111500</v>
      </c>
      <c r="Q68" s="165">
        <v>100</v>
      </c>
      <c r="R68" s="165">
        <v>0</v>
      </c>
      <c r="S68" s="165">
        <v>31.9</v>
      </c>
      <c r="T68" s="165">
        <v>4.2309999999999999</v>
      </c>
      <c r="U68" s="165">
        <v>-1</v>
      </c>
    </row>
    <row r="69" spans="1:21">
      <c r="A69" s="166">
        <v>43431.468958333331</v>
      </c>
      <c r="B69" s="165" t="s">
        <v>6</v>
      </c>
      <c r="C69" s="165">
        <v>507.32</v>
      </c>
      <c r="D69" s="165">
        <v>13.47</v>
      </c>
      <c r="E69" s="165">
        <v>1033.6400000000001</v>
      </c>
      <c r="F69" s="165">
        <v>26.7</v>
      </c>
      <c r="G69" s="165">
        <v>59.12</v>
      </c>
      <c r="H69" s="165">
        <v>59.35</v>
      </c>
      <c r="I69" s="165">
        <v>61.39</v>
      </c>
      <c r="J69" s="165">
        <v>59.01</v>
      </c>
      <c r="K69" s="165">
        <v>57.14</v>
      </c>
      <c r="L69" s="165">
        <v>55</v>
      </c>
      <c r="M69" s="165">
        <v>0</v>
      </c>
      <c r="N69" s="165">
        <v>0</v>
      </c>
      <c r="O69" s="165">
        <v>0</v>
      </c>
      <c r="P69" s="165">
        <v>111502</v>
      </c>
      <c r="Q69" s="165">
        <v>100</v>
      </c>
      <c r="R69" s="165">
        <v>0</v>
      </c>
      <c r="S69" s="165">
        <v>31.9</v>
      </c>
      <c r="T69" s="165">
        <v>4.2290000000000001</v>
      </c>
      <c r="U69" s="165">
        <v>-1</v>
      </c>
    </row>
    <row r="70" spans="1:21">
      <c r="A70" s="166">
        <v>43431.469027777777</v>
      </c>
      <c r="B70" s="165" t="s">
        <v>6</v>
      </c>
      <c r="C70" s="165">
        <v>505.48</v>
      </c>
      <c r="D70" s="165">
        <v>13.42</v>
      </c>
      <c r="E70" s="165">
        <v>1039.92</v>
      </c>
      <c r="F70" s="165">
        <v>35.67</v>
      </c>
      <c r="G70" s="165">
        <v>60.22</v>
      </c>
      <c r="H70" s="165">
        <v>64.150000000000006</v>
      </c>
      <c r="I70" s="165">
        <v>60.8</v>
      </c>
      <c r="J70" s="165">
        <v>60.13</v>
      </c>
      <c r="K70" s="165">
        <v>56.28</v>
      </c>
      <c r="L70" s="165">
        <v>58.9</v>
      </c>
      <c r="M70" s="165">
        <v>0</v>
      </c>
      <c r="N70" s="165">
        <v>0</v>
      </c>
      <c r="O70" s="165">
        <v>0</v>
      </c>
      <c r="P70" s="165">
        <v>114973</v>
      </c>
      <c r="Q70" s="165">
        <v>100</v>
      </c>
      <c r="R70" s="165">
        <v>0</v>
      </c>
      <c r="S70" s="165">
        <v>31.9</v>
      </c>
      <c r="T70" s="165">
        <v>4.2279999999999998</v>
      </c>
      <c r="U70" s="165">
        <v>-1</v>
      </c>
    </row>
    <row r="71" spans="1:21">
      <c r="A71" s="166">
        <v>43431.469097222223</v>
      </c>
      <c r="B71" s="165" t="s">
        <v>6</v>
      </c>
      <c r="C71" s="165">
        <v>506.07</v>
      </c>
      <c r="D71" s="165">
        <v>13.43</v>
      </c>
      <c r="E71" s="165">
        <v>1041.78</v>
      </c>
      <c r="F71" s="165">
        <v>42.58</v>
      </c>
      <c r="G71" s="165">
        <v>66.95</v>
      </c>
      <c r="H71" s="165">
        <v>70.27</v>
      </c>
      <c r="I71" s="165">
        <v>66.22</v>
      </c>
      <c r="J71" s="165">
        <v>64.7</v>
      </c>
      <c r="K71" s="165">
        <v>67.739999999999995</v>
      </c>
      <c r="L71" s="165">
        <v>61.83</v>
      </c>
      <c r="M71" s="165">
        <v>0</v>
      </c>
      <c r="N71" s="165">
        <v>0</v>
      </c>
      <c r="O71" s="165">
        <v>0</v>
      </c>
      <c r="P71" s="165">
        <v>118867</v>
      </c>
      <c r="Q71" s="165">
        <v>100</v>
      </c>
      <c r="R71" s="165">
        <v>0</v>
      </c>
      <c r="S71" s="165">
        <v>31.9</v>
      </c>
      <c r="T71" s="165">
        <v>4.2290000000000001</v>
      </c>
      <c r="U71" s="165">
        <v>-1</v>
      </c>
    </row>
    <row r="72" spans="1:21">
      <c r="A72" s="166">
        <v>43431.469166666669</v>
      </c>
      <c r="B72" s="165" t="s">
        <v>6</v>
      </c>
      <c r="C72" s="165">
        <v>504.24</v>
      </c>
      <c r="D72" s="165">
        <v>13.38</v>
      </c>
      <c r="E72" s="165">
        <v>1046.94</v>
      </c>
      <c r="F72" s="165">
        <v>30.5</v>
      </c>
      <c r="G72" s="165">
        <v>56.15</v>
      </c>
      <c r="H72" s="165">
        <v>58.61</v>
      </c>
      <c r="I72" s="165">
        <v>54.9</v>
      </c>
      <c r="J72" s="165">
        <v>58.28</v>
      </c>
      <c r="K72" s="165">
        <v>51.86</v>
      </c>
      <c r="L72" s="165">
        <v>61.26</v>
      </c>
      <c r="M72" s="165">
        <v>0</v>
      </c>
      <c r="N72" s="165">
        <v>0</v>
      </c>
      <c r="O72" s="165">
        <v>0</v>
      </c>
      <c r="P72" s="165">
        <v>118886</v>
      </c>
      <c r="Q72" s="165">
        <v>100</v>
      </c>
      <c r="R72" s="165">
        <v>0</v>
      </c>
      <c r="S72" s="165">
        <v>31.9</v>
      </c>
      <c r="T72" s="165">
        <v>4.2249999999999996</v>
      </c>
      <c r="U72" s="165">
        <v>-1</v>
      </c>
    </row>
    <row r="73" spans="1:21">
      <c r="A73" s="166">
        <v>43431.469236111108</v>
      </c>
      <c r="B73" s="165" t="s">
        <v>6</v>
      </c>
      <c r="C73" s="165">
        <v>502.2</v>
      </c>
      <c r="D73" s="165">
        <v>13.33</v>
      </c>
      <c r="E73" s="165">
        <v>1044.92</v>
      </c>
      <c r="F73" s="165">
        <v>24.69</v>
      </c>
      <c r="G73" s="165">
        <v>59.09</v>
      </c>
      <c r="H73" s="165">
        <v>55.78</v>
      </c>
      <c r="I73" s="165">
        <v>55.27</v>
      </c>
      <c r="J73" s="165">
        <v>62.93</v>
      </c>
      <c r="K73" s="165">
        <v>58.33</v>
      </c>
      <c r="L73" s="165">
        <v>73.62</v>
      </c>
      <c r="M73" s="165">
        <v>0</v>
      </c>
      <c r="N73" s="165">
        <v>0</v>
      </c>
      <c r="O73" s="165">
        <v>0</v>
      </c>
      <c r="P73" s="165">
        <v>118889</v>
      </c>
      <c r="Q73" s="165">
        <v>100</v>
      </c>
      <c r="R73" s="165">
        <v>0</v>
      </c>
      <c r="S73" s="165">
        <v>31.9</v>
      </c>
      <c r="T73" s="165">
        <v>4.2320000000000002</v>
      </c>
      <c r="U73" s="165">
        <v>-1</v>
      </c>
    </row>
    <row r="74" spans="1:21">
      <c r="A74" s="166">
        <v>43431.469293981485</v>
      </c>
      <c r="B74" s="165" t="s">
        <v>6</v>
      </c>
      <c r="C74" s="165">
        <v>504.25</v>
      </c>
      <c r="D74" s="165">
        <v>13.38</v>
      </c>
      <c r="E74" s="165">
        <v>1043.97</v>
      </c>
      <c r="F74" s="165">
        <v>24.32</v>
      </c>
      <c r="G74" s="165">
        <v>57.71</v>
      </c>
      <c r="H74" s="165">
        <v>54.25</v>
      </c>
      <c r="I74" s="165">
        <v>59.01</v>
      </c>
      <c r="J74" s="165">
        <v>56.29</v>
      </c>
      <c r="K74" s="165">
        <v>57.31</v>
      </c>
      <c r="L74" s="165">
        <v>66.069999999999993</v>
      </c>
      <c r="M74" s="165">
        <v>0</v>
      </c>
      <c r="N74" s="165">
        <v>0</v>
      </c>
      <c r="O74" s="165">
        <v>0</v>
      </c>
      <c r="P74" s="165">
        <v>118891</v>
      </c>
      <c r="Q74" s="165">
        <v>100</v>
      </c>
      <c r="R74" s="165">
        <v>0</v>
      </c>
      <c r="S74" s="165">
        <v>31.9</v>
      </c>
      <c r="T74" s="165">
        <v>4.2190000000000003</v>
      </c>
      <c r="U74" s="165">
        <v>-1</v>
      </c>
    </row>
    <row r="75" spans="1:21">
      <c r="A75" s="166">
        <v>43431.469363425924</v>
      </c>
      <c r="B75" s="165" t="s">
        <v>6</v>
      </c>
      <c r="C75" s="165">
        <v>506.19</v>
      </c>
      <c r="D75" s="165">
        <v>13.44</v>
      </c>
      <c r="E75" s="165">
        <v>1042.8499999999999</v>
      </c>
      <c r="F75" s="165">
        <v>31.16</v>
      </c>
      <c r="G75" s="165">
        <v>54.89</v>
      </c>
      <c r="H75" s="165">
        <v>57</v>
      </c>
      <c r="I75" s="165">
        <v>55.31</v>
      </c>
      <c r="J75" s="165">
        <v>51.6</v>
      </c>
      <c r="K75" s="165">
        <v>55.65</v>
      </c>
      <c r="L75" s="165">
        <v>0</v>
      </c>
      <c r="M75" s="165">
        <v>0</v>
      </c>
      <c r="N75" s="165">
        <v>0</v>
      </c>
      <c r="O75" s="165">
        <v>0</v>
      </c>
      <c r="P75" s="165">
        <v>118896</v>
      </c>
      <c r="Q75" s="165">
        <v>100</v>
      </c>
      <c r="R75" s="165">
        <v>0</v>
      </c>
      <c r="S75" s="165">
        <v>31.9</v>
      </c>
      <c r="T75" s="165">
        <v>4.2309999999999999</v>
      </c>
      <c r="U75" s="165">
        <v>-1</v>
      </c>
    </row>
    <row r="76" spans="1:21">
      <c r="A76" s="166">
        <v>43431.46943287037</v>
      </c>
      <c r="B76" s="165" t="s">
        <v>6</v>
      </c>
      <c r="C76" s="165">
        <v>506.75</v>
      </c>
      <c r="D76" s="165">
        <v>13.45</v>
      </c>
      <c r="E76" s="165">
        <v>1041.83</v>
      </c>
      <c r="F76" s="165">
        <v>30.48</v>
      </c>
      <c r="G76" s="165">
        <v>55.48</v>
      </c>
      <c r="H76" s="165">
        <v>57.56</v>
      </c>
      <c r="I76" s="165">
        <v>58.74</v>
      </c>
      <c r="J76" s="165">
        <v>54.5</v>
      </c>
      <c r="K76" s="165">
        <v>51.1</v>
      </c>
      <c r="L76" s="165">
        <v>0</v>
      </c>
      <c r="M76" s="165">
        <v>0</v>
      </c>
      <c r="N76" s="165">
        <v>0</v>
      </c>
      <c r="O76" s="165">
        <v>0</v>
      </c>
      <c r="P76" s="165">
        <v>118900</v>
      </c>
      <c r="Q76" s="165">
        <v>100</v>
      </c>
      <c r="R76" s="165">
        <v>0</v>
      </c>
      <c r="S76" s="165">
        <v>31.9</v>
      </c>
      <c r="T76" s="165">
        <v>4.2309999999999999</v>
      </c>
      <c r="U76" s="165">
        <v>-1</v>
      </c>
    </row>
    <row r="77" spans="1:21">
      <c r="A77" s="166">
        <v>43431.469502314816</v>
      </c>
      <c r="B77" s="165" t="s">
        <v>6</v>
      </c>
      <c r="C77" s="165">
        <v>508.37</v>
      </c>
      <c r="D77" s="165">
        <v>13.49</v>
      </c>
      <c r="E77" s="165">
        <v>1039.69</v>
      </c>
      <c r="F77" s="165">
        <v>30.71</v>
      </c>
      <c r="G77" s="165">
        <v>54.87</v>
      </c>
      <c r="H77" s="165">
        <v>56.3</v>
      </c>
      <c r="I77" s="165">
        <v>55.97</v>
      </c>
      <c r="J77" s="165">
        <v>52.77</v>
      </c>
      <c r="K77" s="165">
        <v>54.45</v>
      </c>
      <c r="L77" s="165">
        <v>53.85</v>
      </c>
      <c r="M77" s="165">
        <v>0</v>
      </c>
      <c r="N77" s="165">
        <v>0</v>
      </c>
      <c r="O77" s="165">
        <v>0</v>
      </c>
      <c r="P77" s="165">
        <v>118901</v>
      </c>
      <c r="Q77" s="165">
        <v>100</v>
      </c>
      <c r="R77" s="165">
        <v>0</v>
      </c>
      <c r="S77" s="165">
        <v>31.9</v>
      </c>
      <c r="T77" s="165">
        <v>4.234</v>
      </c>
      <c r="U77" s="165">
        <v>-1</v>
      </c>
    </row>
    <row r="78" spans="1:21">
      <c r="A78" s="166">
        <v>43431.469571759262</v>
      </c>
      <c r="B78" s="165" t="s">
        <v>6</v>
      </c>
      <c r="C78" s="165">
        <v>507.9</v>
      </c>
      <c r="D78" s="165">
        <v>13.48</v>
      </c>
      <c r="E78" s="165">
        <v>1038.95</v>
      </c>
      <c r="F78" s="165">
        <v>24.38</v>
      </c>
      <c r="G78" s="165">
        <v>58.96</v>
      </c>
      <c r="H78" s="165">
        <v>57.56</v>
      </c>
      <c r="I78" s="165">
        <v>60.78</v>
      </c>
      <c r="J78" s="165">
        <v>58.74</v>
      </c>
      <c r="K78" s="165">
        <v>56.2</v>
      </c>
      <c r="L78" s="165">
        <v>66.040000000000006</v>
      </c>
      <c r="M78" s="165">
        <v>0</v>
      </c>
      <c r="N78" s="165">
        <v>0</v>
      </c>
      <c r="O78" s="165">
        <v>0</v>
      </c>
      <c r="P78" s="165">
        <v>118905</v>
      </c>
      <c r="Q78" s="165">
        <v>100</v>
      </c>
      <c r="R78" s="165">
        <v>0</v>
      </c>
      <c r="S78" s="165">
        <v>31.9</v>
      </c>
      <c r="T78" s="165">
        <v>4.226</v>
      </c>
      <c r="U78" s="165">
        <v>-1</v>
      </c>
    </row>
    <row r="79" spans="1:21">
      <c r="A79" s="166">
        <v>43431.469641203701</v>
      </c>
      <c r="B79" s="165" t="s">
        <v>6</v>
      </c>
      <c r="C79" s="165">
        <v>507.62</v>
      </c>
      <c r="D79" s="165">
        <v>13.47</v>
      </c>
      <c r="E79" s="165">
        <v>1037.69</v>
      </c>
      <c r="F79" s="165">
        <v>28.52</v>
      </c>
      <c r="G79" s="165">
        <v>57.03</v>
      </c>
      <c r="H79" s="165">
        <v>55.54</v>
      </c>
      <c r="I79" s="165">
        <v>55.88</v>
      </c>
      <c r="J79" s="165">
        <v>55.71</v>
      </c>
      <c r="K79" s="165">
        <v>60.99</v>
      </c>
      <c r="L79" s="165">
        <v>57.69</v>
      </c>
      <c r="M79" s="165">
        <v>0</v>
      </c>
      <c r="N79" s="165">
        <v>0</v>
      </c>
      <c r="O79" s="165">
        <v>0</v>
      </c>
      <c r="P79" s="165">
        <v>118906</v>
      </c>
      <c r="Q79" s="165">
        <v>100</v>
      </c>
      <c r="R79" s="165">
        <v>0</v>
      </c>
      <c r="S79" s="165">
        <v>31.9</v>
      </c>
      <c r="T79" s="165">
        <v>4.2320000000000002</v>
      </c>
      <c r="U79" s="165">
        <v>-1</v>
      </c>
    </row>
    <row r="80" spans="1:21">
      <c r="A80" s="166">
        <v>43431.469710648147</v>
      </c>
      <c r="B80" s="165" t="s">
        <v>6</v>
      </c>
      <c r="C80" s="165">
        <v>507.66</v>
      </c>
      <c r="D80" s="165">
        <v>13.48</v>
      </c>
      <c r="E80" s="165">
        <v>1037.01</v>
      </c>
      <c r="F80" s="165">
        <v>28.88</v>
      </c>
      <c r="G80" s="165">
        <v>55</v>
      </c>
      <c r="H80" s="165">
        <v>53.96</v>
      </c>
      <c r="I80" s="165">
        <v>55.65</v>
      </c>
      <c r="J80" s="165">
        <v>55.31</v>
      </c>
      <c r="K80" s="165">
        <v>54.13</v>
      </c>
      <c r="L80" s="165">
        <v>66.67</v>
      </c>
      <c r="M80" s="165">
        <v>0</v>
      </c>
      <c r="N80" s="165">
        <v>0</v>
      </c>
      <c r="O80" s="165">
        <v>0</v>
      </c>
      <c r="P80" s="165">
        <v>118911</v>
      </c>
      <c r="Q80" s="165">
        <v>100</v>
      </c>
      <c r="R80" s="165">
        <v>0</v>
      </c>
      <c r="S80" s="165">
        <v>31.9</v>
      </c>
      <c r="T80" s="165">
        <v>4.2229999999999999</v>
      </c>
      <c r="U80" s="165">
        <v>-1</v>
      </c>
    </row>
    <row r="81" spans="1:21">
      <c r="A81" s="166">
        <v>43431.469780092593</v>
      </c>
      <c r="B81" s="165" t="s">
        <v>6</v>
      </c>
      <c r="C81" s="165">
        <v>510.5</v>
      </c>
      <c r="D81" s="165">
        <v>13.55</v>
      </c>
      <c r="E81" s="165">
        <v>1034.58</v>
      </c>
      <c r="F81" s="165">
        <v>37.93</v>
      </c>
      <c r="G81" s="165">
        <v>61.78</v>
      </c>
      <c r="H81" s="165">
        <v>64.459999999999994</v>
      </c>
      <c r="I81" s="165">
        <v>62.07</v>
      </c>
      <c r="J81" s="165">
        <v>59.52</v>
      </c>
      <c r="K81" s="165">
        <v>61.05</v>
      </c>
      <c r="L81" s="165">
        <v>0</v>
      </c>
      <c r="M81" s="165">
        <v>0</v>
      </c>
      <c r="N81" s="165">
        <v>0</v>
      </c>
      <c r="O81" s="165">
        <v>0</v>
      </c>
      <c r="P81" s="165">
        <v>120705</v>
      </c>
      <c r="Q81" s="165">
        <v>100</v>
      </c>
      <c r="R81" s="165">
        <v>0</v>
      </c>
      <c r="S81" s="165">
        <v>31.9</v>
      </c>
      <c r="T81" s="165">
        <v>4.2309999999999999</v>
      </c>
      <c r="U81" s="165">
        <v>-1</v>
      </c>
    </row>
    <row r="82" spans="1:21">
      <c r="A82" s="166">
        <v>43431.469849537039</v>
      </c>
      <c r="B82" s="165" t="s">
        <v>6</v>
      </c>
      <c r="C82" s="165">
        <v>510.06</v>
      </c>
      <c r="D82" s="165">
        <v>13.54</v>
      </c>
      <c r="E82" s="165">
        <v>1033.7</v>
      </c>
      <c r="F82" s="165">
        <v>43.18</v>
      </c>
      <c r="G82" s="165">
        <v>69.02</v>
      </c>
      <c r="H82" s="165">
        <v>70.709999999999994</v>
      </c>
      <c r="I82" s="165">
        <v>72.39</v>
      </c>
      <c r="J82" s="165">
        <v>69.87</v>
      </c>
      <c r="K82" s="165">
        <v>63.13</v>
      </c>
      <c r="L82" s="165">
        <v>0</v>
      </c>
      <c r="M82" s="165">
        <v>0</v>
      </c>
      <c r="N82" s="165">
        <v>0</v>
      </c>
      <c r="O82" s="165">
        <v>0</v>
      </c>
      <c r="P82" s="165">
        <v>126307</v>
      </c>
      <c r="Q82" s="165">
        <v>100</v>
      </c>
      <c r="R82" s="165">
        <v>0</v>
      </c>
      <c r="S82" s="165">
        <v>31.9</v>
      </c>
      <c r="T82" s="165">
        <v>4.2270000000000003</v>
      </c>
      <c r="U82" s="165">
        <v>-1</v>
      </c>
    </row>
    <row r="83" spans="1:21">
      <c r="A83" s="166">
        <v>43431.469918981478</v>
      </c>
      <c r="B83" s="165" t="s">
        <v>6</v>
      </c>
      <c r="C83" s="165">
        <v>502.99</v>
      </c>
      <c r="D83" s="165">
        <v>13.35</v>
      </c>
      <c r="E83" s="165">
        <v>1037.9100000000001</v>
      </c>
      <c r="F83" s="165">
        <v>33.090000000000003</v>
      </c>
      <c r="G83" s="165">
        <v>55.9</v>
      </c>
      <c r="H83" s="165">
        <v>57</v>
      </c>
      <c r="I83" s="165">
        <v>56.32</v>
      </c>
      <c r="J83" s="165">
        <v>55.14</v>
      </c>
      <c r="K83" s="165">
        <v>55.14</v>
      </c>
      <c r="L83" s="165">
        <v>0</v>
      </c>
      <c r="M83" s="165">
        <v>0</v>
      </c>
      <c r="N83" s="165">
        <v>0</v>
      </c>
      <c r="O83" s="165">
        <v>0</v>
      </c>
      <c r="P83" s="165">
        <v>127161</v>
      </c>
      <c r="Q83" s="165">
        <v>100</v>
      </c>
      <c r="R83" s="165">
        <v>0</v>
      </c>
      <c r="S83" s="165">
        <v>31.9</v>
      </c>
      <c r="T83" s="165">
        <v>4.2329999999999997</v>
      </c>
      <c r="U83" s="165">
        <v>-1</v>
      </c>
    </row>
    <row r="84" spans="1:21">
      <c r="A84" s="166">
        <v>43431.469988425924</v>
      </c>
      <c r="B84" s="165" t="s">
        <v>6</v>
      </c>
      <c r="C84" s="165">
        <v>504.27</v>
      </c>
      <c r="D84" s="165">
        <v>13.39</v>
      </c>
      <c r="E84" s="165">
        <v>1046.96</v>
      </c>
      <c r="F84" s="165">
        <v>29.52</v>
      </c>
      <c r="G84" s="165">
        <v>55.59</v>
      </c>
      <c r="H84" s="165">
        <v>53.72</v>
      </c>
      <c r="I84" s="165">
        <v>59.63</v>
      </c>
      <c r="J84" s="165">
        <v>54.56</v>
      </c>
      <c r="K84" s="165">
        <v>54.22</v>
      </c>
      <c r="L84" s="165">
        <v>59.46</v>
      </c>
      <c r="M84" s="165">
        <v>0</v>
      </c>
      <c r="N84" s="165">
        <v>0</v>
      </c>
      <c r="O84" s="165">
        <v>0</v>
      </c>
      <c r="P84" s="165">
        <v>127321</v>
      </c>
      <c r="Q84" s="165">
        <v>100</v>
      </c>
      <c r="R84" s="165">
        <v>0</v>
      </c>
      <c r="S84" s="165">
        <v>31.9</v>
      </c>
      <c r="T84" s="165">
        <v>4.2329999999999997</v>
      </c>
      <c r="U84" s="165">
        <v>-1</v>
      </c>
    </row>
    <row r="85" spans="1:21">
      <c r="A85" s="166">
        <v>43431.470057870371</v>
      </c>
      <c r="B85" s="165" t="s">
        <v>6</v>
      </c>
      <c r="C85" s="165">
        <v>501.51</v>
      </c>
      <c r="D85" s="165">
        <v>13.31</v>
      </c>
      <c r="E85" s="165">
        <v>1053.17</v>
      </c>
      <c r="F85" s="165">
        <v>30.9</v>
      </c>
      <c r="G85" s="165">
        <v>57.17</v>
      </c>
      <c r="H85" s="165">
        <v>59.93</v>
      </c>
      <c r="I85" s="165">
        <v>58.06</v>
      </c>
      <c r="J85" s="165">
        <v>55.86</v>
      </c>
      <c r="K85" s="165">
        <v>54.84</v>
      </c>
      <c r="L85" s="165">
        <v>0</v>
      </c>
      <c r="M85" s="165">
        <v>0</v>
      </c>
      <c r="N85" s="165">
        <v>0</v>
      </c>
      <c r="O85" s="165">
        <v>0</v>
      </c>
      <c r="P85" s="165">
        <v>127343</v>
      </c>
      <c r="Q85" s="165">
        <v>100</v>
      </c>
      <c r="R85" s="165">
        <v>0</v>
      </c>
      <c r="S85" s="165">
        <v>31.9</v>
      </c>
      <c r="T85" s="165">
        <v>4.2210000000000001</v>
      </c>
      <c r="U85" s="165">
        <v>-1</v>
      </c>
    </row>
    <row r="86" spans="1:21">
      <c r="A86" s="166">
        <v>43431.47011574074</v>
      </c>
      <c r="B86" s="165" t="s">
        <v>6</v>
      </c>
      <c r="C86" s="165">
        <v>499.93</v>
      </c>
      <c r="D86" s="165">
        <v>13.27</v>
      </c>
      <c r="E86" s="165">
        <v>1051.77</v>
      </c>
      <c r="F86" s="165">
        <v>28.79</v>
      </c>
      <c r="G86" s="165">
        <v>59.38</v>
      </c>
      <c r="H86" s="165">
        <v>60.99</v>
      </c>
      <c r="I86" s="165">
        <v>55.54</v>
      </c>
      <c r="J86" s="165">
        <v>64.91</v>
      </c>
      <c r="K86" s="165">
        <v>55.37</v>
      </c>
      <c r="L86" s="165">
        <v>68.89</v>
      </c>
      <c r="M86" s="165">
        <v>0</v>
      </c>
      <c r="N86" s="165">
        <v>0</v>
      </c>
      <c r="O86" s="165">
        <v>0</v>
      </c>
      <c r="P86" s="165">
        <v>127345</v>
      </c>
      <c r="Q86" s="165">
        <v>100</v>
      </c>
      <c r="R86" s="165">
        <v>0</v>
      </c>
      <c r="S86" s="165">
        <v>31.9</v>
      </c>
      <c r="T86" s="165">
        <v>4.2309999999999999</v>
      </c>
      <c r="U86" s="165">
        <v>-1</v>
      </c>
    </row>
    <row r="87" spans="1:21">
      <c r="A87" s="166">
        <v>43431.470185185186</v>
      </c>
      <c r="B87" s="165" t="s">
        <v>6</v>
      </c>
      <c r="C87" s="165">
        <v>499.61</v>
      </c>
      <c r="D87" s="165">
        <v>13.26</v>
      </c>
      <c r="E87" s="165">
        <v>1052.6400000000001</v>
      </c>
      <c r="F87" s="165">
        <v>28.3</v>
      </c>
      <c r="G87" s="165">
        <v>56.72</v>
      </c>
      <c r="H87" s="165">
        <v>56.01</v>
      </c>
      <c r="I87" s="165">
        <v>59.62</v>
      </c>
      <c r="J87" s="165">
        <v>55.15</v>
      </c>
      <c r="K87" s="165">
        <v>55.15</v>
      </c>
      <c r="L87" s="165">
        <v>62.92</v>
      </c>
      <c r="M87" s="165">
        <v>0</v>
      </c>
      <c r="N87" s="165">
        <v>0</v>
      </c>
      <c r="O87" s="165">
        <v>0</v>
      </c>
      <c r="P87" s="165">
        <v>127346</v>
      </c>
      <c r="Q87" s="165">
        <v>100</v>
      </c>
      <c r="R87" s="165">
        <v>0</v>
      </c>
      <c r="S87" s="165">
        <v>31.9</v>
      </c>
      <c r="T87" s="165">
        <v>4.234</v>
      </c>
      <c r="U87" s="165">
        <v>-1</v>
      </c>
    </row>
    <row r="88" spans="1:21">
      <c r="A88" s="166">
        <v>43431.470254629632</v>
      </c>
      <c r="B88" s="165" t="s">
        <v>6</v>
      </c>
      <c r="C88" s="165">
        <v>500.5</v>
      </c>
      <c r="D88" s="165">
        <v>13.29</v>
      </c>
      <c r="E88" s="165">
        <v>1058.02</v>
      </c>
      <c r="F88" s="165">
        <v>31.13</v>
      </c>
      <c r="G88" s="165">
        <v>54.15</v>
      </c>
      <c r="H88" s="165">
        <v>57.87</v>
      </c>
      <c r="I88" s="165">
        <v>55.33</v>
      </c>
      <c r="J88" s="165">
        <v>50.59</v>
      </c>
      <c r="K88" s="165">
        <v>52.79</v>
      </c>
      <c r="L88" s="165">
        <v>0</v>
      </c>
      <c r="M88" s="165">
        <v>0</v>
      </c>
      <c r="N88" s="165">
        <v>0</v>
      </c>
      <c r="O88" s="165">
        <v>0</v>
      </c>
      <c r="P88" s="165">
        <v>127348</v>
      </c>
      <c r="Q88" s="165">
        <v>100</v>
      </c>
      <c r="R88" s="165">
        <v>0</v>
      </c>
      <c r="S88" s="165">
        <v>31.9</v>
      </c>
      <c r="T88" s="165">
        <v>4.2320000000000002</v>
      </c>
      <c r="U88" s="165">
        <v>-1</v>
      </c>
    </row>
    <row r="89" spans="1:21">
      <c r="A89" s="166">
        <v>43431.470324074071</v>
      </c>
      <c r="B89" s="165" t="s">
        <v>6</v>
      </c>
      <c r="C89" s="165">
        <v>499.6</v>
      </c>
      <c r="D89" s="165">
        <v>13.26</v>
      </c>
      <c r="E89" s="165">
        <v>1058.3800000000001</v>
      </c>
      <c r="F89" s="165">
        <v>28.91</v>
      </c>
      <c r="G89" s="165">
        <v>75.98</v>
      </c>
      <c r="H89" s="165">
        <v>78.91</v>
      </c>
      <c r="I89" s="165">
        <v>77.89</v>
      </c>
      <c r="J89" s="165">
        <v>75.34</v>
      </c>
      <c r="K89" s="165">
        <v>71.77</v>
      </c>
      <c r="L89" s="165">
        <v>0</v>
      </c>
      <c r="M89" s="165">
        <v>0</v>
      </c>
      <c r="N89" s="165">
        <v>0</v>
      </c>
      <c r="O89" s="165">
        <v>0</v>
      </c>
      <c r="P89" s="165">
        <v>127381</v>
      </c>
      <c r="Q89" s="165">
        <v>100</v>
      </c>
      <c r="R89" s="165">
        <v>0</v>
      </c>
      <c r="S89" s="165">
        <v>31.9</v>
      </c>
      <c r="T89" s="165">
        <v>4.2279999999999998</v>
      </c>
      <c r="U89" s="165">
        <v>-1</v>
      </c>
    </row>
    <row r="90" spans="1:21">
      <c r="A90" s="166">
        <v>43431.470393518517</v>
      </c>
      <c r="B90" s="165" t="s">
        <v>6</v>
      </c>
      <c r="C90" s="165">
        <v>500.08</v>
      </c>
      <c r="D90" s="165">
        <v>13.27</v>
      </c>
      <c r="E90" s="165">
        <v>1056.17</v>
      </c>
      <c r="F90" s="165">
        <v>32.200000000000003</v>
      </c>
      <c r="G90" s="165">
        <v>74.45</v>
      </c>
      <c r="H90" s="165">
        <v>74.58</v>
      </c>
      <c r="I90" s="165">
        <v>75.59</v>
      </c>
      <c r="J90" s="165">
        <v>74.92</v>
      </c>
      <c r="K90" s="165">
        <v>72.709999999999994</v>
      </c>
      <c r="L90" s="165">
        <v>0</v>
      </c>
      <c r="M90" s="165">
        <v>0</v>
      </c>
      <c r="N90" s="165">
        <v>0</v>
      </c>
      <c r="O90" s="165">
        <v>0</v>
      </c>
      <c r="P90" s="165">
        <v>127383</v>
      </c>
      <c r="Q90" s="165">
        <v>100</v>
      </c>
      <c r="R90" s="165">
        <v>0</v>
      </c>
      <c r="S90" s="165">
        <v>31.9</v>
      </c>
      <c r="T90" s="165">
        <v>4.2240000000000002</v>
      </c>
      <c r="U90" s="165">
        <v>-1</v>
      </c>
    </row>
    <row r="91" spans="1:21">
      <c r="A91" s="166">
        <v>43431.470462962963</v>
      </c>
      <c r="B91" s="165" t="s">
        <v>6</v>
      </c>
      <c r="C91" s="165">
        <v>501.71</v>
      </c>
      <c r="D91" s="165">
        <v>13.32</v>
      </c>
      <c r="E91" s="165">
        <v>1055.9100000000001</v>
      </c>
      <c r="F91" s="165">
        <v>35.43</v>
      </c>
      <c r="G91" s="165">
        <v>57.67</v>
      </c>
      <c r="H91" s="165">
        <v>60.65</v>
      </c>
      <c r="I91" s="165">
        <v>57.24</v>
      </c>
      <c r="J91" s="165">
        <v>56.22</v>
      </c>
      <c r="K91" s="165">
        <v>56.56</v>
      </c>
      <c r="L91" s="165">
        <v>0</v>
      </c>
      <c r="M91" s="165">
        <v>0</v>
      </c>
      <c r="N91" s="165">
        <v>0</v>
      </c>
      <c r="O91" s="165">
        <v>0</v>
      </c>
      <c r="P91" s="165">
        <v>127385</v>
      </c>
      <c r="Q91" s="165">
        <v>100</v>
      </c>
      <c r="R91" s="165">
        <v>0</v>
      </c>
      <c r="S91" s="165">
        <v>31.9</v>
      </c>
      <c r="T91" s="165">
        <v>4.2240000000000002</v>
      </c>
      <c r="U91" s="165">
        <v>-1</v>
      </c>
    </row>
    <row r="92" spans="1:21">
      <c r="A92" s="166">
        <v>43431.470532407409</v>
      </c>
      <c r="B92" s="165" t="s">
        <v>6</v>
      </c>
      <c r="C92" s="165">
        <v>501.51</v>
      </c>
      <c r="D92" s="165">
        <v>13.31</v>
      </c>
      <c r="E92" s="165">
        <v>1055.1099999999999</v>
      </c>
      <c r="F92" s="165">
        <v>31.42</v>
      </c>
      <c r="G92" s="165">
        <v>53.36</v>
      </c>
      <c r="H92" s="165">
        <v>56.71</v>
      </c>
      <c r="I92" s="165">
        <v>54.03</v>
      </c>
      <c r="J92" s="165">
        <v>54.87</v>
      </c>
      <c r="K92" s="165">
        <v>47.82</v>
      </c>
      <c r="L92" s="165">
        <v>0</v>
      </c>
      <c r="M92" s="165">
        <v>0</v>
      </c>
      <c r="N92" s="165">
        <v>0</v>
      </c>
      <c r="O92" s="165">
        <v>0</v>
      </c>
      <c r="P92" s="165">
        <v>127399</v>
      </c>
      <c r="Q92" s="165">
        <v>100</v>
      </c>
      <c r="R92" s="165">
        <v>0</v>
      </c>
      <c r="S92" s="165">
        <v>31.9</v>
      </c>
      <c r="T92" s="165">
        <v>4.2329999999999997</v>
      </c>
      <c r="U92" s="165">
        <v>-1</v>
      </c>
    </row>
    <row r="93" spans="1:21">
      <c r="A93" s="166">
        <v>43431.470601851855</v>
      </c>
      <c r="B93" s="165" t="s">
        <v>6</v>
      </c>
      <c r="C93" s="165">
        <v>501.73</v>
      </c>
      <c r="D93" s="165">
        <v>13.32</v>
      </c>
      <c r="E93" s="165">
        <v>1054.1300000000001</v>
      </c>
      <c r="F93" s="165">
        <v>36.9</v>
      </c>
      <c r="G93" s="165">
        <v>60.15</v>
      </c>
      <c r="H93" s="165">
        <v>63.82</v>
      </c>
      <c r="I93" s="165">
        <v>62.97</v>
      </c>
      <c r="J93" s="165">
        <v>58.53</v>
      </c>
      <c r="K93" s="165">
        <v>55.29</v>
      </c>
      <c r="L93" s="165">
        <v>0</v>
      </c>
      <c r="M93" s="165">
        <v>0</v>
      </c>
      <c r="N93" s="165">
        <v>0</v>
      </c>
      <c r="O93" s="165">
        <v>0</v>
      </c>
      <c r="P93" s="165">
        <v>128121</v>
      </c>
      <c r="Q93" s="165">
        <v>100</v>
      </c>
      <c r="R93" s="165">
        <v>0</v>
      </c>
      <c r="S93" s="165">
        <v>31.9</v>
      </c>
      <c r="T93" s="165">
        <v>4.2320000000000002</v>
      </c>
      <c r="U93" s="165">
        <v>-1</v>
      </c>
    </row>
    <row r="94" spans="1:21">
      <c r="A94" s="166">
        <v>43431.470659722225</v>
      </c>
      <c r="B94" s="165" t="s">
        <v>6</v>
      </c>
      <c r="C94" s="165">
        <v>500.07</v>
      </c>
      <c r="D94" s="165">
        <v>13.27</v>
      </c>
      <c r="E94" s="165">
        <v>1054.1099999999999</v>
      </c>
      <c r="F94" s="165">
        <v>41.75</v>
      </c>
      <c r="G94" s="165">
        <v>64.319999999999993</v>
      </c>
      <c r="H94" s="165">
        <v>64.099999999999994</v>
      </c>
      <c r="I94" s="165">
        <v>68.209999999999994</v>
      </c>
      <c r="J94" s="165">
        <v>61.03</v>
      </c>
      <c r="K94" s="165">
        <v>63.93</v>
      </c>
      <c r="L94" s="165">
        <v>0</v>
      </c>
      <c r="M94" s="165">
        <v>0</v>
      </c>
      <c r="N94" s="165">
        <v>0</v>
      </c>
      <c r="O94" s="165">
        <v>0</v>
      </c>
      <c r="P94" s="165">
        <v>129414</v>
      </c>
      <c r="Q94" s="165">
        <v>100</v>
      </c>
      <c r="R94" s="165">
        <v>0</v>
      </c>
      <c r="S94" s="165">
        <v>31.9</v>
      </c>
      <c r="T94" s="165">
        <v>4.2320000000000002</v>
      </c>
      <c r="U94" s="165">
        <v>-1</v>
      </c>
    </row>
    <row r="95" spans="1:21">
      <c r="A95" s="166">
        <v>43431.470729166664</v>
      </c>
      <c r="B95" s="165" t="s">
        <v>6</v>
      </c>
      <c r="C95" s="165">
        <v>499.62</v>
      </c>
      <c r="D95" s="165">
        <v>13.26</v>
      </c>
      <c r="E95" s="165">
        <v>1053.56</v>
      </c>
      <c r="F95" s="165">
        <v>40</v>
      </c>
      <c r="G95" s="165">
        <v>64.11</v>
      </c>
      <c r="H95" s="165">
        <v>67.459999999999994</v>
      </c>
      <c r="I95" s="165">
        <v>62.88</v>
      </c>
      <c r="J95" s="165">
        <v>64.069999999999993</v>
      </c>
      <c r="K95" s="165">
        <v>62.03</v>
      </c>
      <c r="L95" s="165">
        <v>0</v>
      </c>
      <c r="M95" s="165">
        <v>0</v>
      </c>
      <c r="N95" s="165">
        <v>0</v>
      </c>
      <c r="O95" s="165">
        <v>0</v>
      </c>
      <c r="P95" s="165">
        <v>130633</v>
      </c>
      <c r="Q95" s="165">
        <v>100</v>
      </c>
      <c r="R95" s="165">
        <v>0</v>
      </c>
      <c r="S95" s="165">
        <v>31.9</v>
      </c>
      <c r="T95" s="165">
        <v>4.2309999999999999</v>
      </c>
      <c r="U95" s="165">
        <v>-1</v>
      </c>
    </row>
    <row r="96" spans="1:21">
      <c r="A96" s="166">
        <v>43431.47079861111</v>
      </c>
      <c r="B96" s="165" t="s">
        <v>6</v>
      </c>
      <c r="C96" s="165">
        <v>500.45</v>
      </c>
      <c r="D96" s="165">
        <v>13.28</v>
      </c>
      <c r="E96" s="165">
        <v>1053.74</v>
      </c>
      <c r="F96" s="165">
        <v>37.950000000000003</v>
      </c>
      <c r="G96" s="165">
        <v>61.66</v>
      </c>
      <c r="H96" s="165">
        <v>65.69</v>
      </c>
      <c r="I96" s="165">
        <v>62.09</v>
      </c>
      <c r="J96" s="165">
        <v>58.66</v>
      </c>
      <c r="K96" s="165">
        <v>60.21</v>
      </c>
      <c r="L96" s="165">
        <v>0</v>
      </c>
      <c r="M96" s="165">
        <v>0</v>
      </c>
      <c r="N96" s="165">
        <v>0</v>
      </c>
      <c r="O96" s="165">
        <v>0</v>
      </c>
      <c r="P96" s="165">
        <v>131645</v>
      </c>
      <c r="Q96" s="165">
        <v>100</v>
      </c>
      <c r="R96" s="165">
        <v>0</v>
      </c>
      <c r="S96" s="165">
        <v>31.9</v>
      </c>
      <c r="T96" s="165">
        <v>4.2320000000000002</v>
      </c>
      <c r="U96" s="165">
        <v>-1</v>
      </c>
    </row>
    <row r="97" spans="1:21">
      <c r="A97" s="166">
        <v>43431.470868055556</v>
      </c>
      <c r="B97" s="165" t="s">
        <v>6</v>
      </c>
      <c r="C97" s="165">
        <v>502.16</v>
      </c>
      <c r="D97" s="165">
        <v>13.33</v>
      </c>
      <c r="E97" s="165">
        <v>1053.27</v>
      </c>
      <c r="F97" s="165">
        <v>39.97</v>
      </c>
      <c r="G97" s="165">
        <v>64.760000000000005</v>
      </c>
      <c r="H97" s="165">
        <v>68.430000000000007</v>
      </c>
      <c r="I97" s="165">
        <v>63.99</v>
      </c>
      <c r="J97" s="165">
        <v>64.510000000000005</v>
      </c>
      <c r="K97" s="165">
        <v>62.12</v>
      </c>
      <c r="L97" s="165">
        <v>0</v>
      </c>
      <c r="M97" s="165">
        <v>0</v>
      </c>
      <c r="N97" s="165">
        <v>0</v>
      </c>
      <c r="O97" s="165">
        <v>0</v>
      </c>
      <c r="P97" s="165">
        <v>132817</v>
      </c>
      <c r="Q97" s="165">
        <v>100</v>
      </c>
      <c r="R97" s="165">
        <v>0</v>
      </c>
      <c r="S97" s="165">
        <v>31.9</v>
      </c>
      <c r="T97" s="165">
        <v>4.2249999999999996</v>
      </c>
      <c r="U97" s="165">
        <v>-1</v>
      </c>
    </row>
    <row r="98" spans="1:21">
      <c r="A98" s="166">
        <v>43431.470937500002</v>
      </c>
      <c r="B98" s="165" t="s">
        <v>6</v>
      </c>
      <c r="C98" s="165">
        <v>503.19</v>
      </c>
      <c r="D98" s="165">
        <v>13.36</v>
      </c>
      <c r="E98" s="165">
        <v>1050.69</v>
      </c>
      <c r="F98" s="165">
        <v>40.520000000000003</v>
      </c>
      <c r="G98" s="165">
        <v>63.62</v>
      </c>
      <c r="H98" s="165">
        <v>63.11</v>
      </c>
      <c r="I98" s="165">
        <v>67.510000000000005</v>
      </c>
      <c r="J98" s="165">
        <v>62.77</v>
      </c>
      <c r="K98" s="165">
        <v>61.08</v>
      </c>
      <c r="L98" s="165">
        <v>0</v>
      </c>
      <c r="M98" s="165">
        <v>0</v>
      </c>
      <c r="N98" s="165">
        <v>0</v>
      </c>
      <c r="O98" s="165">
        <v>0</v>
      </c>
      <c r="P98" s="165">
        <v>134064</v>
      </c>
      <c r="Q98" s="165">
        <v>100</v>
      </c>
      <c r="R98" s="165">
        <v>0</v>
      </c>
      <c r="S98" s="165">
        <v>31.9</v>
      </c>
      <c r="T98" s="165">
        <v>4.2320000000000002</v>
      </c>
      <c r="U98" s="165">
        <v>-1</v>
      </c>
    </row>
    <row r="99" spans="1:21">
      <c r="A99" s="166">
        <v>43431.471006944441</v>
      </c>
      <c r="B99" s="165" t="s">
        <v>6</v>
      </c>
      <c r="C99" s="165">
        <v>503.81</v>
      </c>
      <c r="D99" s="165">
        <v>13.37</v>
      </c>
      <c r="E99" s="165">
        <v>1049.8599999999999</v>
      </c>
      <c r="F99" s="165">
        <v>40.56</v>
      </c>
      <c r="G99" s="165">
        <v>62.5</v>
      </c>
      <c r="H99" s="165">
        <v>65.819999999999993</v>
      </c>
      <c r="I99" s="165">
        <v>65.48</v>
      </c>
      <c r="J99" s="165">
        <v>62.76</v>
      </c>
      <c r="K99" s="165">
        <v>55.95</v>
      </c>
      <c r="L99" s="165">
        <v>0</v>
      </c>
      <c r="M99" s="165">
        <v>0</v>
      </c>
      <c r="N99" s="165">
        <v>0</v>
      </c>
      <c r="O99" s="165">
        <v>0</v>
      </c>
      <c r="P99" s="165">
        <v>135289</v>
      </c>
      <c r="Q99" s="165">
        <v>100</v>
      </c>
      <c r="R99" s="165">
        <v>0</v>
      </c>
      <c r="S99" s="165">
        <v>31.9</v>
      </c>
      <c r="T99" s="165">
        <v>4.2279999999999998</v>
      </c>
      <c r="U99" s="165">
        <v>-1</v>
      </c>
    </row>
    <row r="100" spans="1:21">
      <c r="A100" s="166">
        <v>43431.471076388887</v>
      </c>
      <c r="B100" s="165" t="s">
        <v>6</v>
      </c>
      <c r="C100" s="165">
        <v>501.39</v>
      </c>
      <c r="D100" s="165">
        <v>13.31</v>
      </c>
      <c r="E100" s="165">
        <v>1060.47</v>
      </c>
      <c r="F100" s="165">
        <v>40.82</v>
      </c>
      <c r="G100" s="165">
        <v>64.63</v>
      </c>
      <c r="H100" s="165">
        <v>66.33</v>
      </c>
      <c r="I100" s="165">
        <v>67.010000000000005</v>
      </c>
      <c r="J100" s="165">
        <v>64.459999999999994</v>
      </c>
      <c r="K100" s="165">
        <v>60.71</v>
      </c>
      <c r="L100" s="165">
        <v>0</v>
      </c>
      <c r="M100" s="165">
        <v>0</v>
      </c>
      <c r="N100" s="165">
        <v>0</v>
      </c>
      <c r="O100" s="165">
        <v>0</v>
      </c>
      <c r="P100" s="165">
        <v>136495</v>
      </c>
      <c r="Q100" s="165">
        <v>100</v>
      </c>
      <c r="R100" s="165">
        <v>0</v>
      </c>
      <c r="S100" s="165">
        <v>31.9</v>
      </c>
      <c r="T100" s="165">
        <v>4.2320000000000002</v>
      </c>
      <c r="U100" s="165">
        <v>-1</v>
      </c>
    </row>
    <row r="101" spans="1:21">
      <c r="A101" s="166">
        <v>43431.471145833333</v>
      </c>
      <c r="B101" s="165" t="s">
        <v>6</v>
      </c>
      <c r="C101" s="165">
        <v>503.38</v>
      </c>
      <c r="D101" s="165">
        <v>13.36</v>
      </c>
      <c r="E101" s="165">
        <v>1058.03</v>
      </c>
      <c r="F101" s="165">
        <v>30.58</v>
      </c>
      <c r="G101" s="165">
        <v>53.24</v>
      </c>
      <c r="H101" s="165">
        <v>53.32</v>
      </c>
      <c r="I101" s="165">
        <v>55.71</v>
      </c>
      <c r="J101" s="165">
        <v>53.66</v>
      </c>
      <c r="K101" s="165">
        <v>50.26</v>
      </c>
      <c r="L101" s="165">
        <v>0</v>
      </c>
      <c r="M101" s="165">
        <v>0</v>
      </c>
      <c r="N101" s="165">
        <v>0</v>
      </c>
      <c r="O101" s="165">
        <v>0</v>
      </c>
      <c r="P101" s="165">
        <v>136496</v>
      </c>
      <c r="Q101" s="165">
        <v>100</v>
      </c>
      <c r="R101" s="165">
        <v>0</v>
      </c>
      <c r="S101" s="165">
        <v>31.9</v>
      </c>
      <c r="T101" s="165">
        <v>4.2380000000000004</v>
      </c>
      <c r="U101" s="165">
        <v>-1</v>
      </c>
    </row>
    <row r="102" spans="1:21">
      <c r="A102" s="166">
        <v>43431.471203703702</v>
      </c>
      <c r="B102" s="165" t="s">
        <v>6</v>
      </c>
      <c r="C102" s="165">
        <v>503.49</v>
      </c>
      <c r="D102" s="165">
        <v>13.36</v>
      </c>
      <c r="E102" s="165">
        <v>1057.17</v>
      </c>
      <c r="F102" s="165">
        <v>30.38</v>
      </c>
      <c r="G102" s="165">
        <v>55.97</v>
      </c>
      <c r="H102" s="165">
        <v>59.9</v>
      </c>
      <c r="I102" s="165">
        <v>53.07</v>
      </c>
      <c r="J102" s="165">
        <v>56.66</v>
      </c>
      <c r="K102" s="165">
        <v>54.27</v>
      </c>
      <c r="L102" s="165">
        <v>0</v>
      </c>
      <c r="M102" s="165">
        <v>0</v>
      </c>
      <c r="N102" s="165">
        <v>0</v>
      </c>
      <c r="O102" s="165">
        <v>0</v>
      </c>
      <c r="P102" s="165">
        <v>136505</v>
      </c>
      <c r="Q102" s="165">
        <v>100</v>
      </c>
      <c r="R102" s="165">
        <v>0</v>
      </c>
      <c r="S102" s="165">
        <v>31.9</v>
      </c>
      <c r="T102" s="165">
        <v>4.2249999999999996</v>
      </c>
      <c r="U102" s="165">
        <v>-1</v>
      </c>
    </row>
    <row r="103" spans="1:21">
      <c r="A103" s="166">
        <v>43431.471273148149</v>
      </c>
      <c r="B103" s="165" t="s">
        <v>6</v>
      </c>
      <c r="C103" s="165">
        <v>500.89</v>
      </c>
      <c r="D103" s="165">
        <v>13.3</v>
      </c>
      <c r="E103" s="165">
        <v>1059.8599999999999</v>
      </c>
      <c r="F103" s="165">
        <v>30.11</v>
      </c>
      <c r="G103" s="165">
        <v>57.96</v>
      </c>
      <c r="H103" s="165">
        <v>58.09</v>
      </c>
      <c r="I103" s="165">
        <v>58.6</v>
      </c>
      <c r="J103" s="165">
        <v>59.11</v>
      </c>
      <c r="K103" s="165">
        <v>56.05</v>
      </c>
      <c r="L103" s="165">
        <v>0</v>
      </c>
      <c r="M103" s="165">
        <v>0</v>
      </c>
      <c r="N103" s="165">
        <v>0</v>
      </c>
      <c r="O103" s="165">
        <v>0</v>
      </c>
      <c r="P103" s="165">
        <v>136509</v>
      </c>
      <c r="Q103" s="165">
        <v>100</v>
      </c>
      <c r="R103" s="165">
        <v>0</v>
      </c>
      <c r="S103" s="165">
        <v>31.9</v>
      </c>
      <c r="T103" s="165">
        <v>4.2329999999999997</v>
      </c>
      <c r="U103" s="165">
        <v>-1</v>
      </c>
    </row>
    <row r="104" spans="1:21">
      <c r="A104" s="166">
        <v>43431.471342592595</v>
      </c>
      <c r="B104" s="165" t="s">
        <v>6</v>
      </c>
      <c r="C104" s="165">
        <v>501.19</v>
      </c>
      <c r="D104" s="165">
        <v>13.3</v>
      </c>
      <c r="E104" s="165">
        <v>1060.31</v>
      </c>
      <c r="F104" s="165">
        <v>30.44</v>
      </c>
      <c r="G104" s="165">
        <v>56.59</v>
      </c>
      <c r="H104" s="165">
        <v>60.37</v>
      </c>
      <c r="I104" s="165">
        <v>60.37</v>
      </c>
      <c r="J104" s="165">
        <v>55.78</v>
      </c>
      <c r="K104" s="165">
        <v>49.83</v>
      </c>
      <c r="L104" s="165">
        <v>0</v>
      </c>
      <c r="M104" s="165">
        <v>0</v>
      </c>
      <c r="N104" s="165">
        <v>0</v>
      </c>
      <c r="O104" s="165">
        <v>0</v>
      </c>
      <c r="P104" s="165">
        <v>136511</v>
      </c>
      <c r="Q104" s="165">
        <v>100</v>
      </c>
      <c r="R104" s="165">
        <v>0</v>
      </c>
      <c r="S104" s="165">
        <v>31.9</v>
      </c>
      <c r="T104" s="165">
        <v>4.2329999999999997</v>
      </c>
      <c r="U104" s="165">
        <v>-1</v>
      </c>
    </row>
    <row r="105" spans="1:21">
      <c r="A105" s="166">
        <v>43431.471412037034</v>
      </c>
      <c r="B105" s="165" t="s">
        <v>6</v>
      </c>
      <c r="C105" s="165">
        <v>498.52</v>
      </c>
      <c r="D105" s="165">
        <v>13.23</v>
      </c>
      <c r="E105" s="165">
        <v>1069.46</v>
      </c>
      <c r="F105" s="165">
        <v>29.99</v>
      </c>
      <c r="G105" s="165">
        <v>56.19</v>
      </c>
      <c r="H105" s="165">
        <v>57.34</v>
      </c>
      <c r="I105" s="165">
        <v>61.95</v>
      </c>
      <c r="J105" s="165">
        <v>53.75</v>
      </c>
      <c r="K105" s="165">
        <v>51.71</v>
      </c>
      <c r="L105" s="165">
        <v>0</v>
      </c>
      <c r="M105" s="165">
        <v>0</v>
      </c>
      <c r="N105" s="165">
        <v>0</v>
      </c>
      <c r="O105" s="165">
        <v>0</v>
      </c>
      <c r="P105" s="165">
        <v>136513</v>
      </c>
      <c r="Q105" s="165">
        <v>100</v>
      </c>
      <c r="R105" s="165">
        <v>0</v>
      </c>
      <c r="S105" s="165">
        <v>31.9</v>
      </c>
      <c r="T105" s="165">
        <v>4.234</v>
      </c>
      <c r="U105" s="165">
        <v>-1</v>
      </c>
    </row>
    <row r="106" spans="1:21">
      <c r="A106" s="166">
        <v>43431.47148148148</v>
      </c>
      <c r="B106" s="165" t="s">
        <v>6</v>
      </c>
      <c r="C106" s="165">
        <v>499.22</v>
      </c>
      <c r="D106" s="165">
        <v>13.25</v>
      </c>
      <c r="E106" s="165">
        <v>1070.1500000000001</v>
      </c>
      <c r="F106" s="165">
        <v>31.11</v>
      </c>
      <c r="G106" s="165">
        <v>55.31</v>
      </c>
      <c r="H106" s="165">
        <v>58.57</v>
      </c>
      <c r="I106" s="165">
        <v>55.35</v>
      </c>
      <c r="J106" s="165">
        <v>55.01</v>
      </c>
      <c r="K106" s="165">
        <v>52.29</v>
      </c>
      <c r="L106" s="165">
        <v>0</v>
      </c>
      <c r="M106" s="165">
        <v>0</v>
      </c>
      <c r="N106" s="165">
        <v>0</v>
      </c>
      <c r="O106" s="165">
        <v>0</v>
      </c>
      <c r="P106" s="165">
        <v>136517</v>
      </c>
      <c r="Q106" s="165">
        <v>100</v>
      </c>
      <c r="R106" s="165">
        <v>0</v>
      </c>
      <c r="S106" s="165">
        <v>31.9</v>
      </c>
      <c r="T106" s="165">
        <v>4.2329999999999997</v>
      </c>
      <c r="U106" s="165">
        <v>-1</v>
      </c>
    </row>
    <row r="107" spans="1:21">
      <c r="A107" s="166">
        <v>43431.471550925926</v>
      </c>
      <c r="B107" s="165" t="s">
        <v>6</v>
      </c>
      <c r="C107" s="165">
        <v>496.41</v>
      </c>
      <c r="D107" s="165">
        <v>13.18</v>
      </c>
      <c r="E107" s="165">
        <v>1077.1500000000001</v>
      </c>
      <c r="F107" s="165">
        <v>30.9</v>
      </c>
      <c r="G107" s="165">
        <v>55.35</v>
      </c>
      <c r="H107" s="165">
        <v>60.03</v>
      </c>
      <c r="I107" s="165">
        <v>56.49</v>
      </c>
      <c r="J107" s="165">
        <v>51.6</v>
      </c>
      <c r="K107" s="165">
        <v>53.29</v>
      </c>
      <c r="L107" s="165">
        <v>0</v>
      </c>
      <c r="M107" s="165">
        <v>0</v>
      </c>
      <c r="N107" s="165">
        <v>0</v>
      </c>
      <c r="O107" s="165">
        <v>0</v>
      </c>
      <c r="P107" s="165">
        <v>136520</v>
      </c>
      <c r="Q107" s="165">
        <v>100</v>
      </c>
      <c r="R107" s="165">
        <v>0</v>
      </c>
      <c r="S107" s="165">
        <v>31.9</v>
      </c>
      <c r="T107" s="165">
        <v>4.234</v>
      </c>
      <c r="U107" s="165">
        <v>-1</v>
      </c>
    </row>
    <row r="108" spans="1:21">
      <c r="A108" s="166">
        <v>43431.471620370372</v>
      </c>
      <c r="B108" s="165" t="s">
        <v>6</v>
      </c>
      <c r="C108" s="165">
        <v>497.05</v>
      </c>
      <c r="D108" s="165">
        <v>13.19</v>
      </c>
      <c r="E108" s="165">
        <v>1075.4000000000001</v>
      </c>
      <c r="F108" s="165">
        <v>30.05</v>
      </c>
      <c r="G108" s="165">
        <v>55.77</v>
      </c>
      <c r="H108" s="165">
        <v>60.44</v>
      </c>
      <c r="I108" s="165">
        <v>54.33</v>
      </c>
      <c r="J108" s="165">
        <v>53.65</v>
      </c>
      <c r="K108" s="165">
        <v>54.67</v>
      </c>
      <c r="L108" s="165">
        <v>0</v>
      </c>
      <c r="M108" s="165">
        <v>0</v>
      </c>
      <c r="N108" s="165">
        <v>0</v>
      </c>
      <c r="O108" s="165">
        <v>0</v>
      </c>
      <c r="P108" s="165">
        <v>136521</v>
      </c>
      <c r="Q108" s="165">
        <v>100</v>
      </c>
      <c r="R108" s="165">
        <v>0</v>
      </c>
      <c r="S108" s="165">
        <v>31.9</v>
      </c>
      <c r="T108" s="165">
        <v>4.2290000000000001</v>
      </c>
      <c r="U108" s="165">
        <v>-1</v>
      </c>
    </row>
    <row r="109" spans="1:21">
      <c r="A109" s="166">
        <v>43431.471689814818</v>
      </c>
      <c r="B109" s="165" t="s">
        <v>6</v>
      </c>
      <c r="C109" s="165">
        <v>498.84</v>
      </c>
      <c r="D109" s="165">
        <v>13.24</v>
      </c>
      <c r="E109" s="165">
        <v>1073.0899999999999</v>
      </c>
      <c r="F109" s="165">
        <v>29.41</v>
      </c>
      <c r="G109" s="165">
        <v>57.07</v>
      </c>
      <c r="H109" s="165">
        <v>59.9</v>
      </c>
      <c r="I109" s="165">
        <v>57.9</v>
      </c>
      <c r="J109" s="165">
        <v>57.07</v>
      </c>
      <c r="K109" s="165">
        <v>53.41</v>
      </c>
      <c r="L109" s="165">
        <v>0</v>
      </c>
      <c r="M109" s="165">
        <v>0</v>
      </c>
      <c r="N109" s="165">
        <v>0</v>
      </c>
      <c r="O109" s="165">
        <v>0</v>
      </c>
      <c r="P109" s="165">
        <v>136826</v>
      </c>
      <c r="Q109" s="165">
        <v>100</v>
      </c>
      <c r="R109" s="165">
        <v>0</v>
      </c>
      <c r="S109" s="165">
        <v>31.9</v>
      </c>
      <c r="T109" s="165">
        <v>4.234</v>
      </c>
      <c r="U109" s="165">
        <v>-1</v>
      </c>
    </row>
    <row r="110" spans="1:21">
      <c r="A110" s="166">
        <v>43431.471759259257</v>
      </c>
      <c r="B110" s="165" t="s">
        <v>6</v>
      </c>
      <c r="C110" s="165">
        <v>497.34</v>
      </c>
      <c r="D110" s="165">
        <v>13.2</v>
      </c>
      <c r="E110" s="165">
        <v>1105.19</v>
      </c>
      <c r="F110" s="165">
        <v>32.450000000000003</v>
      </c>
      <c r="G110" s="165">
        <v>61.38</v>
      </c>
      <c r="H110" s="165">
        <v>59.9</v>
      </c>
      <c r="I110" s="165">
        <v>62.44</v>
      </c>
      <c r="J110" s="165">
        <v>64.13</v>
      </c>
      <c r="K110" s="165">
        <v>59.05</v>
      </c>
      <c r="L110" s="165">
        <v>0</v>
      </c>
      <c r="M110" s="165">
        <v>0</v>
      </c>
      <c r="N110" s="165">
        <v>0</v>
      </c>
      <c r="O110" s="165">
        <v>0</v>
      </c>
      <c r="P110" s="165">
        <v>137934</v>
      </c>
      <c r="Q110" s="165">
        <v>100</v>
      </c>
      <c r="R110" s="165">
        <v>0</v>
      </c>
      <c r="S110" s="165">
        <v>31.9</v>
      </c>
      <c r="T110" s="165">
        <v>4.2290000000000001</v>
      </c>
      <c r="U110" s="165">
        <v>-1</v>
      </c>
    </row>
    <row r="111" spans="1:21">
      <c r="A111" s="166">
        <v>43431.471828703703</v>
      </c>
      <c r="B111" s="165" t="s">
        <v>6</v>
      </c>
      <c r="C111" s="165">
        <v>498.73</v>
      </c>
      <c r="D111" s="165">
        <v>13.24</v>
      </c>
      <c r="E111" s="165">
        <v>1104.92</v>
      </c>
      <c r="F111" s="165">
        <v>41.68</v>
      </c>
      <c r="G111" s="165">
        <v>65.569999999999993</v>
      </c>
      <c r="H111" s="165">
        <v>67.069999999999993</v>
      </c>
      <c r="I111" s="165">
        <v>66.040000000000006</v>
      </c>
      <c r="J111" s="165">
        <v>65.87</v>
      </c>
      <c r="K111" s="165">
        <v>63.29</v>
      </c>
      <c r="L111" s="165">
        <v>0</v>
      </c>
      <c r="M111" s="165">
        <v>0</v>
      </c>
      <c r="N111" s="165">
        <v>0</v>
      </c>
      <c r="O111" s="165">
        <v>0</v>
      </c>
      <c r="P111" s="165">
        <v>140956</v>
      </c>
      <c r="Q111" s="165">
        <v>100</v>
      </c>
      <c r="R111" s="165">
        <v>0</v>
      </c>
      <c r="S111" s="165">
        <v>31.9</v>
      </c>
      <c r="T111" s="165">
        <v>4.2300000000000004</v>
      </c>
      <c r="U111" s="165">
        <v>-1</v>
      </c>
    </row>
    <row r="112" spans="1:21">
      <c r="A112" s="166">
        <v>43431.471886574072</v>
      </c>
      <c r="B112" s="165" t="s">
        <v>6</v>
      </c>
      <c r="C112" s="165">
        <v>497.34</v>
      </c>
      <c r="D112" s="165">
        <v>13.2</v>
      </c>
      <c r="E112" s="165">
        <v>1103.76</v>
      </c>
      <c r="F112" s="165">
        <v>36.07</v>
      </c>
      <c r="G112" s="165">
        <v>60.81</v>
      </c>
      <c r="H112" s="165">
        <v>62.05</v>
      </c>
      <c r="I112" s="165">
        <v>62.05</v>
      </c>
      <c r="J112" s="165">
        <v>59.49</v>
      </c>
      <c r="K112" s="165">
        <v>59.66</v>
      </c>
      <c r="L112" s="165">
        <v>0</v>
      </c>
      <c r="M112" s="165">
        <v>0</v>
      </c>
      <c r="N112" s="165">
        <v>0</v>
      </c>
      <c r="O112" s="165">
        <v>0</v>
      </c>
      <c r="P112" s="165">
        <v>142083</v>
      </c>
      <c r="Q112" s="165">
        <v>100</v>
      </c>
      <c r="R112" s="165">
        <v>0</v>
      </c>
      <c r="S112" s="165">
        <v>31.8</v>
      </c>
      <c r="T112" s="165">
        <v>4.2329999999999997</v>
      </c>
      <c r="U112" s="165">
        <v>-1</v>
      </c>
    </row>
    <row r="113" spans="1:21">
      <c r="A113" s="166">
        <v>43431.471956018519</v>
      </c>
      <c r="B113" s="165" t="s">
        <v>6</v>
      </c>
      <c r="C113" s="165">
        <v>498.38</v>
      </c>
      <c r="D113" s="165">
        <v>13.23</v>
      </c>
      <c r="E113" s="165">
        <v>1101.83</v>
      </c>
      <c r="F113" s="165">
        <v>39.42</v>
      </c>
      <c r="G113" s="165">
        <v>65.94</v>
      </c>
      <c r="H113" s="165">
        <v>68.63</v>
      </c>
      <c r="I113" s="165">
        <v>65.94</v>
      </c>
      <c r="J113" s="165">
        <v>67.28</v>
      </c>
      <c r="K113" s="165">
        <v>61.89</v>
      </c>
      <c r="L113" s="165">
        <v>0</v>
      </c>
      <c r="M113" s="165">
        <v>0</v>
      </c>
      <c r="N113" s="165">
        <v>0</v>
      </c>
      <c r="O113" s="165">
        <v>0</v>
      </c>
      <c r="P113" s="165">
        <v>143791</v>
      </c>
      <c r="Q113" s="165">
        <v>100</v>
      </c>
      <c r="R113" s="165">
        <v>0</v>
      </c>
      <c r="S113" s="165">
        <v>31.8</v>
      </c>
      <c r="T113" s="165">
        <v>4.2309999999999999</v>
      </c>
      <c r="U113" s="165">
        <v>-1</v>
      </c>
    </row>
    <row r="114" spans="1:21">
      <c r="A114" s="166">
        <v>43431.472025462965</v>
      </c>
      <c r="B114" s="165" t="s">
        <v>6</v>
      </c>
      <c r="C114" s="165">
        <v>495.02</v>
      </c>
      <c r="D114" s="165">
        <v>13.14</v>
      </c>
      <c r="E114" s="165">
        <v>1101.22</v>
      </c>
      <c r="F114" s="165">
        <v>40.4</v>
      </c>
      <c r="G114" s="165">
        <v>64.209999999999994</v>
      </c>
      <c r="H114" s="165">
        <v>65.819999999999993</v>
      </c>
      <c r="I114" s="165">
        <v>64.64</v>
      </c>
      <c r="J114" s="165">
        <v>62.77</v>
      </c>
      <c r="K114" s="165">
        <v>63.62</v>
      </c>
      <c r="L114" s="165">
        <v>0</v>
      </c>
      <c r="M114" s="165">
        <v>0</v>
      </c>
      <c r="N114" s="165">
        <v>0</v>
      </c>
      <c r="O114" s="165">
        <v>0</v>
      </c>
      <c r="P114" s="165">
        <v>145431</v>
      </c>
      <c r="Q114" s="165">
        <v>100</v>
      </c>
      <c r="R114" s="165">
        <v>0</v>
      </c>
      <c r="S114" s="165">
        <v>31.9</v>
      </c>
      <c r="T114" s="165">
        <v>4.2290000000000001</v>
      </c>
      <c r="U114" s="165">
        <v>-1</v>
      </c>
    </row>
    <row r="115" spans="1:21">
      <c r="A115" s="166">
        <v>43431.472094907411</v>
      </c>
      <c r="B115" s="165" t="s">
        <v>6</v>
      </c>
      <c r="C115" s="165">
        <v>498.67</v>
      </c>
      <c r="D115" s="165">
        <v>13.24</v>
      </c>
      <c r="E115" s="165">
        <v>1098.51</v>
      </c>
      <c r="F115" s="165">
        <v>41.13</v>
      </c>
      <c r="G115" s="165">
        <v>65.59</v>
      </c>
      <c r="H115" s="165">
        <v>66.72</v>
      </c>
      <c r="I115" s="165">
        <v>70.25</v>
      </c>
      <c r="J115" s="165">
        <v>62.18</v>
      </c>
      <c r="K115" s="165">
        <v>63.19</v>
      </c>
      <c r="L115" s="165">
        <v>0</v>
      </c>
      <c r="M115" s="165">
        <v>0</v>
      </c>
      <c r="N115" s="165">
        <v>0</v>
      </c>
      <c r="O115" s="165">
        <v>0</v>
      </c>
      <c r="P115" s="165">
        <v>147106</v>
      </c>
      <c r="Q115" s="165">
        <v>100</v>
      </c>
      <c r="R115" s="165">
        <v>0</v>
      </c>
      <c r="S115" s="165">
        <v>31.8</v>
      </c>
      <c r="T115" s="165">
        <v>4.2320000000000002</v>
      </c>
      <c r="U115" s="165">
        <v>-1</v>
      </c>
    </row>
    <row r="116" spans="1:21">
      <c r="A116" s="166">
        <v>43431.47216435185</v>
      </c>
      <c r="B116" s="165" t="s">
        <v>6</v>
      </c>
      <c r="C116" s="165">
        <v>495.59</v>
      </c>
      <c r="D116" s="165">
        <v>13.16</v>
      </c>
      <c r="E116" s="165">
        <v>1098.8800000000001</v>
      </c>
      <c r="F116" s="165">
        <v>33.21</v>
      </c>
      <c r="G116" s="165">
        <v>56.83</v>
      </c>
      <c r="H116" s="165">
        <v>56.28</v>
      </c>
      <c r="I116" s="165">
        <v>59.13</v>
      </c>
      <c r="J116" s="165">
        <v>55.95</v>
      </c>
      <c r="K116" s="165">
        <v>55.95</v>
      </c>
      <c r="L116" s="165">
        <v>0</v>
      </c>
      <c r="M116" s="165">
        <v>0</v>
      </c>
      <c r="N116" s="165">
        <v>0</v>
      </c>
      <c r="O116" s="165">
        <v>0</v>
      </c>
      <c r="P116" s="165">
        <v>147489</v>
      </c>
      <c r="Q116" s="165">
        <v>100</v>
      </c>
      <c r="R116" s="165">
        <v>0</v>
      </c>
      <c r="S116" s="165">
        <v>31.8</v>
      </c>
      <c r="T116" s="165">
        <v>4.2370000000000001</v>
      </c>
      <c r="U116" s="165">
        <v>-1</v>
      </c>
    </row>
    <row r="117" spans="1:21">
      <c r="A117" s="166">
        <v>43431.472233796296</v>
      </c>
      <c r="B117" s="165" t="s">
        <v>6</v>
      </c>
      <c r="C117" s="165">
        <v>496.39</v>
      </c>
      <c r="D117" s="165">
        <v>13.18</v>
      </c>
      <c r="E117" s="165">
        <v>1098.6199999999999</v>
      </c>
      <c r="F117" s="165">
        <v>30.02</v>
      </c>
      <c r="G117" s="165">
        <v>56.25</v>
      </c>
      <c r="H117" s="165">
        <v>56.8</v>
      </c>
      <c r="I117" s="165">
        <v>59.35</v>
      </c>
      <c r="J117" s="165">
        <v>56.29</v>
      </c>
      <c r="K117" s="165">
        <v>52.55</v>
      </c>
      <c r="L117" s="165">
        <v>0</v>
      </c>
      <c r="M117" s="165">
        <v>0</v>
      </c>
      <c r="N117" s="165">
        <v>0</v>
      </c>
      <c r="O117" s="165">
        <v>0</v>
      </c>
      <c r="P117" s="165">
        <v>147490</v>
      </c>
      <c r="Q117" s="165">
        <v>100</v>
      </c>
      <c r="R117" s="165">
        <v>0</v>
      </c>
      <c r="S117" s="165">
        <v>31.8</v>
      </c>
      <c r="T117" s="165">
        <v>4.2380000000000004</v>
      </c>
      <c r="U117" s="165">
        <v>-1</v>
      </c>
    </row>
    <row r="118" spans="1:21">
      <c r="A118" s="166">
        <v>43431.472303240742</v>
      </c>
      <c r="B118" s="165" t="s">
        <v>6</v>
      </c>
      <c r="C118" s="165">
        <v>496.94</v>
      </c>
      <c r="D118" s="165">
        <v>13.19</v>
      </c>
      <c r="E118" s="165">
        <v>1099.3800000000001</v>
      </c>
      <c r="F118" s="165">
        <v>30.8</v>
      </c>
      <c r="G118" s="165">
        <v>53.6</v>
      </c>
      <c r="H118" s="165">
        <v>56.85</v>
      </c>
      <c r="I118" s="165">
        <v>53.64</v>
      </c>
      <c r="J118" s="165">
        <v>53.13</v>
      </c>
      <c r="K118" s="165">
        <v>50.76</v>
      </c>
      <c r="L118" s="165">
        <v>0</v>
      </c>
      <c r="M118" s="165">
        <v>0</v>
      </c>
      <c r="N118" s="165">
        <v>0</v>
      </c>
      <c r="O118" s="165">
        <v>0</v>
      </c>
      <c r="P118" s="165">
        <v>147491</v>
      </c>
      <c r="Q118" s="165">
        <v>100</v>
      </c>
      <c r="R118" s="165">
        <v>0</v>
      </c>
      <c r="S118" s="165">
        <v>31.8</v>
      </c>
      <c r="T118" s="165">
        <v>4.2389999999999999</v>
      </c>
      <c r="U118" s="165">
        <v>-1</v>
      </c>
    </row>
    <row r="119" spans="1:21">
      <c r="A119" s="166">
        <v>43431.472372685188</v>
      </c>
      <c r="B119" s="165" t="s">
        <v>6</v>
      </c>
      <c r="C119" s="165">
        <v>496.89</v>
      </c>
      <c r="D119" s="165">
        <v>13.19</v>
      </c>
      <c r="E119" s="165">
        <v>1095.23</v>
      </c>
      <c r="F119" s="165">
        <v>31.28</v>
      </c>
      <c r="G119" s="165">
        <v>55.81</v>
      </c>
      <c r="H119" s="165">
        <v>60.1</v>
      </c>
      <c r="I119" s="165">
        <v>55.86</v>
      </c>
      <c r="J119" s="165">
        <v>56.2</v>
      </c>
      <c r="K119" s="165">
        <v>51.1</v>
      </c>
      <c r="L119" s="165">
        <v>0</v>
      </c>
      <c r="M119" s="165">
        <v>0</v>
      </c>
      <c r="N119" s="165">
        <v>0</v>
      </c>
      <c r="O119" s="165">
        <v>0</v>
      </c>
      <c r="P119" s="165">
        <v>147492</v>
      </c>
      <c r="Q119" s="165">
        <v>100</v>
      </c>
      <c r="R119" s="165">
        <v>0</v>
      </c>
      <c r="S119" s="165">
        <v>31.8</v>
      </c>
      <c r="T119" s="165">
        <v>4.234</v>
      </c>
      <c r="U119" s="165">
        <v>-1</v>
      </c>
    </row>
    <row r="120" spans="1:21">
      <c r="A120" s="166">
        <v>43431.472442129627</v>
      </c>
      <c r="B120" s="165" t="s">
        <v>6</v>
      </c>
      <c r="C120" s="165">
        <v>497.83</v>
      </c>
      <c r="D120" s="165">
        <v>13.21</v>
      </c>
      <c r="E120" s="165">
        <v>1102.96</v>
      </c>
      <c r="F120" s="165">
        <v>30.13</v>
      </c>
      <c r="G120" s="165">
        <v>55.64</v>
      </c>
      <c r="H120" s="165">
        <v>60.27</v>
      </c>
      <c r="I120" s="165">
        <v>55.56</v>
      </c>
      <c r="J120" s="165">
        <v>55.56</v>
      </c>
      <c r="K120" s="165">
        <v>51.18</v>
      </c>
      <c r="L120" s="165">
        <v>0</v>
      </c>
      <c r="M120" s="165">
        <v>0</v>
      </c>
      <c r="N120" s="165">
        <v>0</v>
      </c>
      <c r="O120" s="165">
        <v>0</v>
      </c>
      <c r="P120" s="165">
        <v>147494</v>
      </c>
      <c r="Q120" s="165">
        <v>100</v>
      </c>
      <c r="R120" s="165">
        <v>0</v>
      </c>
      <c r="S120" s="165">
        <v>31.8</v>
      </c>
      <c r="T120" s="165">
        <v>4.2350000000000003</v>
      </c>
      <c r="U120" s="165">
        <v>-1</v>
      </c>
    </row>
    <row r="121" spans="1:21">
      <c r="A121" s="166">
        <v>43431.472511574073</v>
      </c>
      <c r="B121" s="165" t="s">
        <v>6</v>
      </c>
      <c r="C121" s="165">
        <v>496.78</v>
      </c>
      <c r="D121" s="165">
        <v>13.19</v>
      </c>
      <c r="E121" s="165">
        <v>1104.49</v>
      </c>
      <c r="F121" s="165">
        <v>30.58</v>
      </c>
      <c r="G121" s="165">
        <v>57.47</v>
      </c>
      <c r="H121" s="165">
        <v>61.07</v>
      </c>
      <c r="I121" s="165">
        <v>58.05</v>
      </c>
      <c r="J121" s="165">
        <v>56.38</v>
      </c>
      <c r="K121" s="165">
        <v>54.36</v>
      </c>
      <c r="L121" s="165">
        <v>0</v>
      </c>
      <c r="M121" s="165">
        <v>0</v>
      </c>
      <c r="N121" s="165">
        <v>0</v>
      </c>
      <c r="O121" s="165">
        <v>0</v>
      </c>
      <c r="P121" s="165">
        <v>147497</v>
      </c>
      <c r="Q121" s="165">
        <v>100</v>
      </c>
      <c r="R121" s="165">
        <v>0</v>
      </c>
      <c r="S121" s="165">
        <v>31.8</v>
      </c>
      <c r="T121" s="165">
        <v>4.2350000000000003</v>
      </c>
      <c r="U121" s="165">
        <v>-1</v>
      </c>
    </row>
    <row r="122" spans="1:21">
      <c r="A122" s="166">
        <v>43431.472581018519</v>
      </c>
      <c r="B122" s="165" t="s">
        <v>6</v>
      </c>
      <c r="C122" s="165">
        <v>495.57</v>
      </c>
      <c r="D122" s="165">
        <v>13.15</v>
      </c>
      <c r="E122" s="165">
        <v>1108.23</v>
      </c>
      <c r="F122" s="165">
        <v>29.96</v>
      </c>
      <c r="G122" s="165">
        <v>55.72</v>
      </c>
      <c r="H122" s="165">
        <v>58.14</v>
      </c>
      <c r="I122" s="165">
        <v>58.98</v>
      </c>
      <c r="J122" s="165">
        <v>54.07</v>
      </c>
      <c r="K122" s="165">
        <v>51.69</v>
      </c>
      <c r="L122" s="165">
        <v>0</v>
      </c>
      <c r="M122" s="165">
        <v>0</v>
      </c>
      <c r="N122" s="165">
        <v>0</v>
      </c>
      <c r="O122" s="165">
        <v>0</v>
      </c>
      <c r="P122" s="165">
        <v>147509</v>
      </c>
      <c r="Q122" s="165">
        <v>100</v>
      </c>
      <c r="R122" s="165">
        <v>0</v>
      </c>
      <c r="S122" s="165">
        <v>31.8</v>
      </c>
      <c r="T122" s="165">
        <v>4.2329999999999997</v>
      </c>
      <c r="U122" s="165">
        <v>-1</v>
      </c>
    </row>
    <row r="123" spans="1:21">
      <c r="A123" s="166">
        <v>43431.472638888888</v>
      </c>
      <c r="B123" s="165" t="s">
        <v>6</v>
      </c>
      <c r="C123" s="165">
        <v>497.48</v>
      </c>
      <c r="D123" s="165">
        <v>13.21</v>
      </c>
      <c r="E123" s="165">
        <v>1106.8399999999999</v>
      </c>
      <c r="F123" s="165">
        <v>30.36</v>
      </c>
      <c r="G123" s="165">
        <v>53.83</v>
      </c>
      <c r="H123" s="165">
        <v>55.95</v>
      </c>
      <c r="I123" s="165">
        <v>54.93</v>
      </c>
      <c r="J123" s="165">
        <v>53.57</v>
      </c>
      <c r="K123" s="165">
        <v>50.85</v>
      </c>
      <c r="L123" s="165">
        <v>0</v>
      </c>
      <c r="M123" s="165">
        <v>0</v>
      </c>
      <c r="N123" s="165">
        <v>0</v>
      </c>
      <c r="O123" s="165">
        <v>0</v>
      </c>
      <c r="P123" s="165">
        <v>147510</v>
      </c>
      <c r="Q123" s="165">
        <v>100</v>
      </c>
      <c r="R123" s="165">
        <v>0</v>
      </c>
      <c r="S123" s="165">
        <v>31.8</v>
      </c>
      <c r="T123" s="165">
        <v>4.2389999999999999</v>
      </c>
      <c r="U123" s="165">
        <v>-1</v>
      </c>
    </row>
    <row r="124" spans="1:21">
      <c r="A124" s="166">
        <v>43431.472708333335</v>
      </c>
      <c r="B124" s="165" t="s">
        <v>6</v>
      </c>
      <c r="C124" s="165">
        <v>499.96</v>
      </c>
      <c r="D124" s="165">
        <v>13.27</v>
      </c>
      <c r="E124" s="165">
        <v>1103.2</v>
      </c>
      <c r="F124" s="165">
        <v>31.43</v>
      </c>
      <c r="G124" s="165">
        <v>54.53</v>
      </c>
      <c r="H124" s="165">
        <v>54.65</v>
      </c>
      <c r="I124" s="165">
        <v>53.81</v>
      </c>
      <c r="J124" s="165">
        <v>56.85</v>
      </c>
      <c r="K124" s="165">
        <v>52.79</v>
      </c>
      <c r="L124" s="165">
        <v>0</v>
      </c>
      <c r="M124" s="165">
        <v>0</v>
      </c>
      <c r="N124" s="165">
        <v>0</v>
      </c>
      <c r="O124" s="165">
        <v>0</v>
      </c>
      <c r="P124" s="165">
        <v>147511</v>
      </c>
      <c r="Q124" s="165">
        <v>100</v>
      </c>
      <c r="R124" s="165">
        <v>0</v>
      </c>
      <c r="S124" s="165">
        <v>31.8</v>
      </c>
      <c r="T124" s="165">
        <v>4.2389999999999999</v>
      </c>
      <c r="U124" s="165">
        <v>-1</v>
      </c>
    </row>
    <row r="125" spans="1:21">
      <c r="A125" s="166">
        <v>43431.472777777781</v>
      </c>
      <c r="B125" s="165" t="s">
        <v>6</v>
      </c>
      <c r="C125" s="165">
        <v>501.31</v>
      </c>
      <c r="D125" s="165">
        <v>13.31</v>
      </c>
      <c r="E125" s="165">
        <v>1102.0899999999999</v>
      </c>
      <c r="F125" s="165">
        <v>32.94</v>
      </c>
      <c r="G125" s="165">
        <v>57.39</v>
      </c>
      <c r="H125" s="165">
        <v>60.14</v>
      </c>
      <c r="I125" s="165">
        <v>57.26</v>
      </c>
      <c r="J125" s="165">
        <v>56.08</v>
      </c>
      <c r="K125" s="165">
        <v>56.08</v>
      </c>
      <c r="L125" s="165">
        <v>0</v>
      </c>
      <c r="M125" s="165">
        <v>0</v>
      </c>
      <c r="N125" s="165">
        <v>0</v>
      </c>
      <c r="O125" s="165">
        <v>0</v>
      </c>
      <c r="P125" s="165">
        <v>147511</v>
      </c>
      <c r="Q125" s="165">
        <v>100</v>
      </c>
      <c r="R125" s="165">
        <v>0</v>
      </c>
      <c r="S125" s="165">
        <v>31.8</v>
      </c>
      <c r="T125" s="165">
        <v>4.2370000000000001</v>
      </c>
      <c r="U125" s="165">
        <v>-1</v>
      </c>
    </row>
    <row r="126" spans="1:21">
      <c r="A126" s="166">
        <v>43431.47284722222</v>
      </c>
      <c r="B126" s="165" t="s">
        <v>6</v>
      </c>
      <c r="C126" s="165">
        <v>501.28</v>
      </c>
      <c r="D126" s="165">
        <v>13.31</v>
      </c>
      <c r="E126" s="165">
        <v>1102.9000000000001</v>
      </c>
      <c r="F126" s="165">
        <v>40.39</v>
      </c>
      <c r="G126" s="165">
        <v>62.69</v>
      </c>
      <c r="H126" s="165">
        <v>65.77</v>
      </c>
      <c r="I126" s="165">
        <v>62.73</v>
      </c>
      <c r="J126" s="165">
        <v>63.41</v>
      </c>
      <c r="K126" s="165">
        <v>58.85</v>
      </c>
      <c r="L126" s="165">
        <v>0</v>
      </c>
      <c r="M126" s="165">
        <v>0</v>
      </c>
      <c r="N126" s="165">
        <v>0</v>
      </c>
      <c r="O126" s="165">
        <v>0</v>
      </c>
      <c r="P126" s="165">
        <v>148748</v>
      </c>
      <c r="Q126" s="165">
        <v>100</v>
      </c>
      <c r="R126" s="165">
        <v>0</v>
      </c>
      <c r="S126" s="165">
        <v>31.8</v>
      </c>
      <c r="T126" s="165">
        <v>4.2300000000000004</v>
      </c>
      <c r="U126" s="165">
        <v>-1</v>
      </c>
    </row>
    <row r="127" spans="1:21">
      <c r="A127" s="166">
        <v>43431.472916666666</v>
      </c>
      <c r="B127" s="165" t="s">
        <v>6</v>
      </c>
      <c r="C127" s="165">
        <v>501.28</v>
      </c>
      <c r="D127" s="165">
        <v>13.31</v>
      </c>
      <c r="E127" s="165">
        <v>1101.8599999999999</v>
      </c>
      <c r="F127" s="165">
        <v>42.4</v>
      </c>
      <c r="G127" s="165">
        <v>67.400000000000006</v>
      </c>
      <c r="H127" s="165">
        <v>68.59</v>
      </c>
      <c r="I127" s="165">
        <v>69.099999999999994</v>
      </c>
      <c r="J127" s="165">
        <v>66.89</v>
      </c>
      <c r="K127" s="165">
        <v>65.03</v>
      </c>
      <c r="L127" s="165">
        <v>0</v>
      </c>
      <c r="M127" s="165">
        <v>0</v>
      </c>
      <c r="N127" s="165">
        <v>0</v>
      </c>
      <c r="O127" s="165">
        <v>0</v>
      </c>
      <c r="P127" s="165">
        <v>151461</v>
      </c>
      <c r="Q127" s="165">
        <v>100</v>
      </c>
      <c r="R127" s="165">
        <v>0</v>
      </c>
      <c r="S127" s="165">
        <v>31.8</v>
      </c>
      <c r="T127" s="165">
        <v>4.2320000000000002</v>
      </c>
      <c r="U127" s="165">
        <v>-1</v>
      </c>
    </row>
    <row r="128" spans="1:21">
      <c r="A128" s="166">
        <v>43431.472986111112</v>
      </c>
      <c r="B128" s="165" t="s">
        <v>6</v>
      </c>
      <c r="C128" s="165">
        <v>500.19</v>
      </c>
      <c r="D128" s="165">
        <v>13.28</v>
      </c>
      <c r="E128" s="165">
        <v>1099.68</v>
      </c>
      <c r="F128" s="165">
        <v>42.35</v>
      </c>
      <c r="G128" s="165">
        <v>65.86</v>
      </c>
      <c r="H128" s="165">
        <v>68.37</v>
      </c>
      <c r="I128" s="165">
        <v>70.41</v>
      </c>
      <c r="J128" s="165">
        <v>61.22</v>
      </c>
      <c r="K128" s="165">
        <v>63.44</v>
      </c>
      <c r="L128" s="165">
        <v>0</v>
      </c>
      <c r="M128" s="165">
        <v>0</v>
      </c>
      <c r="N128" s="165">
        <v>0</v>
      </c>
      <c r="O128" s="165">
        <v>0</v>
      </c>
      <c r="P128" s="165">
        <v>154086</v>
      </c>
      <c r="Q128" s="165">
        <v>100</v>
      </c>
      <c r="R128" s="165">
        <v>0</v>
      </c>
      <c r="S128" s="165">
        <v>31.8</v>
      </c>
      <c r="T128" s="165">
        <v>4.2329999999999997</v>
      </c>
      <c r="U128" s="165">
        <v>-1</v>
      </c>
    </row>
    <row r="129" spans="1:21">
      <c r="A129" s="166">
        <v>43431.473055555558</v>
      </c>
      <c r="B129" s="165" t="s">
        <v>6</v>
      </c>
      <c r="C129" s="165">
        <v>502.77</v>
      </c>
      <c r="D129" s="165">
        <v>13.35</v>
      </c>
      <c r="E129" s="165">
        <v>1096.9000000000001</v>
      </c>
      <c r="F129" s="165">
        <v>39.96</v>
      </c>
      <c r="G129" s="165">
        <v>63.39</v>
      </c>
      <c r="H129" s="165">
        <v>67.459999999999994</v>
      </c>
      <c r="I129" s="165">
        <v>64.239999999999995</v>
      </c>
      <c r="J129" s="165">
        <v>63.73</v>
      </c>
      <c r="K129" s="165">
        <v>58.14</v>
      </c>
      <c r="L129" s="165">
        <v>0</v>
      </c>
      <c r="M129" s="165">
        <v>0</v>
      </c>
      <c r="N129" s="165">
        <v>0</v>
      </c>
      <c r="O129" s="165">
        <v>0</v>
      </c>
      <c r="P129" s="165">
        <v>155991</v>
      </c>
      <c r="Q129" s="165">
        <v>100</v>
      </c>
      <c r="R129" s="165">
        <v>0</v>
      </c>
      <c r="S129" s="165">
        <v>31.8</v>
      </c>
      <c r="T129" s="165">
        <v>4.2329999999999997</v>
      </c>
      <c r="U129" s="165">
        <v>-1</v>
      </c>
    </row>
    <row r="130" spans="1:21">
      <c r="A130" s="166">
        <v>43431.473124999997</v>
      </c>
      <c r="B130" s="165" t="s">
        <v>6</v>
      </c>
      <c r="C130" s="165">
        <v>503.39</v>
      </c>
      <c r="D130" s="165">
        <v>13.36</v>
      </c>
      <c r="E130" s="165">
        <v>1098.1099999999999</v>
      </c>
      <c r="F130" s="165">
        <v>30.96</v>
      </c>
      <c r="G130" s="165">
        <v>55.42</v>
      </c>
      <c r="H130" s="165">
        <v>58</v>
      </c>
      <c r="I130" s="165">
        <v>57.5</v>
      </c>
      <c r="J130" s="165">
        <v>53.17</v>
      </c>
      <c r="K130" s="165">
        <v>53</v>
      </c>
      <c r="L130" s="165">
        <v>0</v>
      </c>
      <c r="M130" s="165">
        <v>0</v>
      </c>
      <c r="N130" s="165">
        <v>0</v>
      </c>
      <c r="O130" s="165">
        <v>0</v>
      </c>
      <c r="P130" s="165">
        <v>155992</v>
      </c>
      <c r="Q130" s="165">
        <v>100</v>
      </c>
      <c r="R130" s="165">
        <v>0</v>
      </c>
      <c r="S130" s="165">
        <v>31.8</v>
      </c>
      <c r="T130" s="165">
        <v>4.2370000000000001</v>
      </c>
      <c r="U130" s="165">
        <v>-1</v>
      </c>
    </row>
    <row r="131" spans="1:21">
      <c r="A131" s="166">
        <v>43431.473194444443</v>
      </c>
      <c r="B131" s="165" t="s">
        <v>6</v>
      </c>
      <c r="C131" s="165">
        <v>504.29</v>
      </c>
      <c r="D131" s="165">
        <v>13.39</v>
      </c>
      <c r="E131" s="165">
        <v>1087.78</v>
      </c>
      <c r="F131" s="165">
        <v>27.24</v>
      </c>
      <c r="G131" s="165">
        <v>65.569999999999993</v>
      </c>
      <c r="H131" s="165">
        <v>66.099999999999994</v>
      </c>
      <c r="I131" s="165">
        <v>64.040000000000006</v>
      </c>
      <c r="J131" s="165">
        <v>65.239999999999995</v>
      </c>
      <c r="K131" s="165">
        <v>62.67</v>
      </c>
      <c r="L131" s="165">
        <v>90.82</v>
      </c>
      <c r="M131" s="165">
        <v>0</v>
      </c>
      <c r="N131" s="165">
        <v>0</v>
      </c>
      <c r="O131" s="165">
        <v>0</v>
      </c>
      <c r="P131" s="165">
        <v>155993</v>
      </c>
      <c r="Q131" s="165">
        <v>100</v>
      </c>
      <c r="R131" s="165">
        <v>0</v>
      </c>
      <c r="S131" s="165">
        <v>31.8</v>
      </c>
      <c r="T131" s="165">
        <v>4.2229999999999999</v>
      </c>
      <c r="U131" s="165">
        <v>-1</v>
      </c>
    </row>
    <row r="132" spans="1:21">
      <c r="A132" s="166">
        <v>43431.473263888889</v>
      </c>
      <c r="B132" s="165" t="s">
        <v>6</v>
      </c>
      <c r="C132" s="165">
        <v>504.77</v>
      </c>
      <c r="D132" s="165">
        <v>13.4</v>
      </c>
      <c r="E132" s="165">
        <v>1085.55</v>
      </c>
      <c r="F132" s="165">
        <v>17.97</v>
      </c>
      <c r="G132" s="165">
        <v>83.52</v>
      </c>
      <c r="H132" s="165">
        <v>85.55</v>
      </c>
      <c r="I132" s="165">
        <v>82.06</v>
      </c>
      <c r="J132" s="165">
        <v>81.89</v>
      </c>
      <c r="K132" s="165">
        <v>79.900000000000006</v>
      </c>
      <c r="L132" s="165">
        <v>88.21</v>
      </c>
      <c r="M132" s="165">
        <v>0</v>
      </c>
      <c r="N132" s="165">
        <v>0</v>
      </c>
      <c r="O132" s="165">
        <v>0</v>
      </c>
      <c r="P132" s="165">
        <v>155997</v>
      </c>
      <c r="Q132" s="165">
        <v>100</v>
      </c>
      <c r="R132" s="165">
        <v>0</v>
      </c>
      <c r="S132" s="165">
        <v>31.8</v>
      </c>
      <c r="T132" s="165">
        <v>4.2140000000000004</v>
      </c>
      <c r="U132" s="165">
        <v>-1</v>
      </c>
    </row>
    <row r="133" spans="1:21">
      <c r="A133" s="166">
        <v>43431.473333333335</v>
      </c>
      <c r="B133" s="165" t="s">
        <v>6</v>
      </c>
      <c r="C133" s="165">
        <v>505.87</v>
      </c>
      <c r="D133" s="165">
        <v>13.43</v>
      </c>
      <c r="E133" s="165">
        <v>1084.3599999999999</v>
      </c>
      <c r="F133" s="165">
        <v>27.37</v>
      </c>
      <c r="G133" s="165">
        <v>58.41</v>
      </c>
      <c r="H133" s="165">
        <v>60.14</v>
      </c>
      <c r="I133" s="165">
        <v>59.63</v>
      </c>
      <c r="J133" s="165">
        <v>56.39</v>
      </c>
      <c r="K133" s="165">
        <v>52.81</v>
      </c>
      <c r="L133" s="165">
        <v>69.87</v>
      </c>
      <c r="M133" s="165">
        <v>0</v>
      </c>
      <c r="N133" s="165">
        <v>0</v>
      </c>
      <c r="O133" s="165">
        <v>0</v>
      </c>
      <c r="P133" s="165">
        <v>156008</v>
      </c>
      <c r="Q133" s="165">
        <v>100</v>
      </c>
      <c r="R133" s="165">
        <v>0</v>
      </c>
      <c r="S133" s="165">
        <v>31.8</v>
      </c>
      <c r="T133" s="165">
        <v>4.2309999999999999</v>
      </c>
      <c r="U133" s="165">
        <v>-1</v>
      </c>
    </row>
    <row r="134" spans="1:21">
      <c r="A134" s="166">
        <v>43431.473402777781</v>
      </c>
      <c r="B134" s="165" t="s">
        <v>6</v>
      </c>
      <c r="C134" s="165">
        <v>506.17</v>
      </c>
      <c r="D134" s="165">
        <v>13.44</v>
      </c>
      <c r="E134" s="165">
        <v>1083.18</v>
      </c>
      <c r="F134" s="165">
        <v>29.68</v>
      </c>
      <c r="G134" s="165">
        <v>57.38</v>
      </c>
      <c r="H134" s="165">
        <v>60.71</v>
      </c>
      <c r="I134" s="165">
        <v>57.67</v>
      </c>
      <c r="J134" s="165">
        <v>57.84</v>
      </c>
      <c r="K134" s="165">
        <v>53.29</v>
      </c>
      <c r="L134" s="165">
        <v>0</v>
      </c>
      <c r="M134" s="165">
        <v>0</v>
      </c>
      <c r="N134" s="165">
        <v>0</v>
      </c>
      <c r="O134" s="165">
        <v>0</v>
      </c>
      <c r="P134" s="165">
        <v>156009</v>
      </c>
      <c r="Q134" s="165">
        <v>100</v>
      </c>
      <c r="R134" s="165">
        <v>0</v>
      </c>
      <c r="S134" s="165">
        <v>31.8</v>
      </c>
      <c r="T134" s="165">
        <v>4.2329999999999997</v>
      </c>
      <c r="U134" s="165">
        <v>-1</v>
      </c>
    </row>
    <row r="135" spans="1:21">
      <c r="A135" s="166">
        <v>43431.473460648151</v>
      </c>
      <c r="B135" s="165" t="s">
        <v>6</v>
      </c>
      <c r="C135" s="165">
        <v>505.14</v>
      </c>
      <c r="D135" s="165">
        <v>13.41</v>
      </c>
      <c r="E135" s="165">
        <v>1082.42</v>
      </c>
      <c r="F135" s="165">
        <v>26.18</v>
      </c>
      <c r="G135" s="165">
        <v>57.15</v>
      </c>
      <c r="H135" s="165">
        <v>58.57</v>
      </c>
      <c r="I135" s="165">
        <v>50.76</v>
      </c>
      <c r="J135" s="165">
        <v>59.59</v>
      </c>
      <c r="K135" s="165">
        <v>57.56</v>
      </c>
      <c r="L135" s="165">
        <v>66.42</v>
      </c>
      <c r="M135" s="165">
        <v>0</v>
      </c>
      <c r="N135" s="165">
        <v>0</v>
      </c>
      <c r="O135" s="165">
        <v>0</v>
      </c>
      <c r="P135" s="165">
        <v>156010</v>
      </c>
      <c r="Q135" s="165">
        <v>100</v>
      </c>
      <c r="R135" s="165">
        <v>0</v>
      </c>
      <c r="S135" s="165">
        <v>31.8</v>
      </c>
      <c r="T135" s="165">
        <v>4.2359999999999998</v>
      </c>
      <c r="U135" s="165">
        <v>-1</v>
      </c>
    </row>
    <row r="136" spans="1:21">
      <c r="A136" s="166">
        <v>43431.473530092589</v>
      </c>
      <c r="B136" s="165" t="s">
        <v>6</v>
      </c>
      <c r="C136" s="165">
        <v>506.55</v>
      </c>
      <c r="D136" s="165">
        <v>13.45</v>
      </c>
      <c r="E136" s="165">
        <v>1081.1400000000001</v>
      </c>
      <c r="F136" s="165">
        <v>28.87</v>
      </c>
      <c r="G136" s="165">
        <v>57.94</v>
      </c>
      <c r="H136" s="165">
        <v>60</v>
      </c>
      <c r="I136" s="165">
        <v>58.15</v>
      </c>
      <c r="J136" s="165">
        <v>53.61</v>
      </c>
      <c r="K136" s="165">
        <v>60</v>
      </c>
      <c r="L136" s="165">
        <v>0</v>
      </c>
      <c r="M136" s="165">
        <v>0</v>
      </c>
      <c r="N136" s="165">
        <v>0</v>
      </c>
      <c r="O136" s="165">
        <v>0</v>
      </c>
      <c r="P136" s="165">
        <v>156011</v>
      </c>
      <c r="Q136" s="165">
        <v>100</v>
      </c>
      <c r="R136" s="165">
        <v>0</v>
      </c>
      <c r="S136" s="165">
        <v>31.8</v>
      </c>
      <c r="T136" s="165">
        <v>4.234</v>
      </c>
      <c r="U136" s="165">
        <v>-1</v>
      </c>
    </row>
    <row r="137" spans="1:21">
      <c r="A137" s="166">
        <v>43431.473599537036</v>
      </c>
      <c r="B137" s="165" t="s">
        <v>6</v>
      </c>
      <c r="C137" s="165">
        <v>504.73</v>
      </c>
      <c r="D137" s="165">
        <v>13.4</v>
      </c>
      <c r="E137" s="165">
        <v>1075.5</v>
      </c>
      <c r="F137" s="165">
        <v>23.38</v>
      </c>
      <c r="G137" s="165">
        <v>56.77</v>
      </c>
      <c r="H137" s="165">
        <v>55.78</v>
      </c>
      <c r="I137" s="165">
        <v>52.43</v>
      </c>
      <c r="J137" s="165">
        <v>50.75</v>
      </c>
      <c r="K137" s="165">
        <v>58.46</v>
      </c>
      <c r="L137" s="165">
        <v>74.39</v>
      </c>
      <c r="M137" s="165">
        <v>0</v>
      </c>
      <c r="N137" s="165">
        <v>0</v>
      </c>
      <c r="O137" s="165">
        <v>0</v>
      </c>
      <c r="P137" s="165">
        <v>156011</v>
      </c>
      <c r="Q137" s="165">
        <v>100</v>
      </c>
      <c r="R137" s="165">
        <v>0</v>
      </c>
      <c r="S137" s="165">
        <v>31.8</v>
      </c>
      <c r="T137" s="165">
        <v>4.2270000000000003</v>
      </c>
      <c r="U137" s="165">
        <v>-1</v>
      </c>
    </row>
    <row r="138" spans="1:21">
      <c r="A138" s="166">
        <v>43431.473668981482</v>
      </c>
      <c r="B138" s="165" t="s">
        <v>6</v>
      </c>
      <c r="C138" s="165">
        <v>503.83</v>
      </c>
      <c r="D138" s="165">
        <v>13.37</v>
      </c>
      <c r="E138" s="165">
        <v>1083.47</v>
      </c>
      <c r="F138" s="165">
        <v>28.2</v>
      </c>
      <c r="G138" s="165">
        <v>57.97</v>
      </c>
      <c r="H138" s="165">
        <v>57.19</v>
      </c>
      <c r="I138" s="165">
        <v>61.64</v>
      </c>
      <c r="J138" s="165">
        <v>57.19</v>
      </c>
      <c r="K138" s="165">
        <v>56.34</v>
      </c>
      <c r="L138" s="165">
        <v>48.28</v>
      </c>
      <c r="M138" s="165">
        <v>0</v>
      </c>
      <c r="N138" s="165">
        <v>0</v>
      </c>
      <c r="O138" s="165">
        <v>0</v>
      </c>
      <c r="P138" s="165">
        <v>156011</v>
      </c>
      <c r="Q138" s="165">
        <v>100</v>
      </c>
      <c r="R138" s="165">
        <v>0</v>
      </c>
      <c r="S138" s="165">
        <v>31.8</v>
      </c>
      <c r="T138" s="165">
        <v>4.234</v>
      </c>
      <c r="U138" s="165">
        <v>-1</v>
      </c>
    </row>
    <row r="139" spans="1:21">
      <c r="A139" s="166">
        <v>43431.473738425928</v>
      </c>
      <c r="B139" s="165" t="s">
        <v>6</v>
      </c>
      <c r="C139" s="165">
        <v>504.03</v>
      </c>
      <c r="D139" s="165">
        <v>13.38</v>
      </c>
      <c r="E139" s="165">
        <v>1083.82</v>
      </c>
      <c r="F139" s="165">
        <v>30.82</v>
      </c>
      <c r="G139" s="165">
        <v>54.41</v>
      </c>
      <c r="H139" s="165">
        <v>56.44</v>
      </c>
      <c r="I139" s="165">
        <v>54.41</v>
      </c>
      <c r="J139" s="165">
        <v>52.03</v>
      </c>
      <c r="K139" s="165">
        <v>51.69</v>
      </c>
      <c r="L139" s="165">
        <v>62.91</v>
      </c>
      <c r="M139" s="165">
        <v>0</v>
      </c>
      <c r="N139" s="165">
        <v>0</v>
      </c>
      <c r="O139" s="165">
        <v>0</v>
      </c>
      <c r="P139" s="165">
        <v>157306</v>
      </c>
      <c r="Q139" s="165">
        <v>100</v>
      </c>
      <c r="R139" s="165">
        <v>0</v>
      </c>
      <c r="S139" s="165">
        <v>31.8</v>
      </c>
      <c r="T139" s="165">
        <v>4.2329999999999997</v>
      </c>
      <c r="U139" s="165">
        <v>-1</v>
      </c>
    </row>
    <row r="140" spans="1:21">
      <c r="A140" s="166">
        <v>43431.473807870374</v>
      </c>
      <c r="B140" s="165" t="s">
        <v>6</v>
      </c>
      <c r="C140" s="165">
        <v>504.58</v>
      </c>
      <c r="D140" s="165">
        <v>13.39</v>
      </c>
      <c r="E140" s="165">
        <v>1086.6500000000001</v>
      </c>
      <c r="F140" s="165">
        <v>42.43</v>
      </c>
      <c r="G140" s="165">
        <v>67.64</v>
      </c>
      <c r="H140" s="165">
        <v>69.39</v>
      </c>
      <c r="I140" s="165">
        <v>67.69</v>
      </c>
      <c r="J140" s="165">
        <v>69.22</v>
      </c>
      <c r="K140" s="165">
        <v>64.290000000000006</v>
      </c>
      <c r="L140" s="165">
        <v>0</v>
      </c>
      <c r="M140" s="165">
        <v>0</v>
      </c>
      <c r="N140" s="165">
        <v>0</v>
      </c>
      <c r="O140" s="165">
        <v>0</v>
      </c>
      <c r="P140" s="165">
        <v>160666</v>
      </c>
      <c r="Q140" s="165">
        <v>100</v>
      </c>
      <c r="R140" s="165">
        <v>0</v>
      </c>
      <c r="S140" s="165">
        <v>31.8</v>
      </c>
      <c r="T140" s="165">
        <v>4.2300000000000004</v>
      </c>
      <c r="U140" s="165">
        <v>-1</v>
      </c>
    </row>
    <row r="141" spans="1:21">
      <c r="A141" s="166">
        <v>43431.473877314813</v>
      </c>
      <c r="B141" s="165" t="s">
        <v>6</v>
      </c>
      <c r="C141" s="165">
        <v>504.69</v>
      </c>
      <c r="D141" s="165">
        <v>13.4</v>
      </c>
      <c r="E141" s="165">
        <v>1091.18</v>
      </c>
      <c r="F141" s="165">
        <v>39.06</v>
      </c>
      <c r="G141" s="165">
        <v>63.3</v>
      </c>
      <c r="H141" s="165">
        <v>62.63</v>
      </c>
      <c r="I141" s="165">
        <v>62.12</v>
      </c>
      <c r="J141" s="165">
        <v>64.81</v>
      </c>
      <c r="K141" s="165">
        <v>63.64</v>
      </c>
      <c r="L141" s="165">
        <v>0</v>
      </c>
      <c r="M141" s="165">
        <v>0</v>
      </c>
      <c r="N141" s="165">
        <v>0</v>
      </c>
      <c r="O141" s="165">
        <v>0</v>
      </c>
      <c r="P141" s="165">
        <v>163126</v>
      </c>
      <c r="Q141" s="165">
        <v>100</v>
      </c>
      <c r="R141" s="165">
        <v>0</v>
      </c>
      <c r="S141" s="165">
        <v>31.8</v>
      </c>
      <c r="T141" s="165">
        <v>4.2249999999999996</v>
      </c>
      <c r="U141" s="165">
        <v>-1</v>
      </c>
    </row>
    <row r="142" spans="1:21">
      <c r="A142" s="166">
        <v>43431.473946759259</v>
      </c>
      <c r="B142" s="165" t="s">
        <v>6</v>
      </c>
      <c r="C142" s="165">
        <v>503.59</v>
      </c>
      <c r="D142" s="165">
        <v>13.37</v>
      </c>
      <c r="E142" s="165">
        <v>1090.26</v>
      </c>
      <c r="F142" s="165">
        <v>26.92</v>
      </c>
      <c r="G142" s="165">
        <v>56.05</v>
      </c>
      <c r="H142" s="165">
        <v>56.06</v>
      </c>
      <c r="I142" s="165">
        <v>57.07</v>
      </c>
      <c r="J142" s="165">
        <v>57.91</v>
      </c>
      <c r="K142" s="165">
        <v>53.2</v>
      </c>
      <c r="L142" s="165">
        <v>55.74</v>
      </c>
      <c r="M142" s="165">
        <v>0</v>
      </c>
      <c r="N142" s="165">
        <v>0</v>
      </c>
      <c r="O142" s="165">
        <v>0</v>
      </c>
      <c r="P142" s="165">
        <v>163127</v>
      </c>
      <c r="Q142" s="165">
        <v>100</v>
      </c>
      <c r="R142" s="165">
        <v>0</v>
      </c>
      <c r="S142" s="165">
        <v>31.8</v>
      </c>
      <c r="T142" s="165">
        <v>4.2329999999999997</v>
      </c>
      <c r="U142" s="165">
        <v>-1</v>
      </c>
    </row>
    <row r="143" spans="1:21">
      <c r="A143" s="166">
        <v>43431.474016203705</v>
      </c>
      <c r="B143" s="165" t="s">
        <v>6</v>
      </c>
      <c r="C143" s="165">
        <v>501.95</v>
      </c>
      <c r="D143" s="165">
        <v>13.32</v>
      </c>
      <c r="E143" s="165">
        <v>1091.08</v>
      </c>
      <c r="F143" s="165">
        <v>30.2</v>
      </c>
      <c r="G143" s="165">
        <v>55.86</v>
      </c>
      <c r="H143" s="165">
        <v>55.82</v>
      </c>
      <c r="I143" s="165">
        <v>58.52</v>
      </c>
      <c r="J143" s="165">
        <v>55.99</v>
      </c>
      <c r="K143" s="165">
        <v>53.29</v>
      </c>
      <c r="L143" s="165">
        <v>52</v>
      </c>
      <c r="M143" s="165">
        <v>0</v>
      </c>
      <c r="N143" s="165">
        <v>0</v>
      </c>
      <c r="O143" s="165">
        <v>0</v>
      </c>
      <c r="P143" s="165">
        <v>163137</v>
      </c>
      <c r="Q143" s="165">
        <v>100</v>
      </c>
      <c r="R143" s="165">
        <v>0</v>
      </c>
      <c r="S143" s="165">
        <v>31.8</v>
      </c>
      <c r="T143" s="165">
        <v>4.2389999999999999</v>
      </c>
      <c r="U143" s="165">
        <v>-1</v>
      </c>
    </row>
    <row r="144" spans="1:21">
      <c r="A144" s="166">
        <v>43431.474085648151</v>
      </c>
      <c r="B144" s="165" t="s">
        <v>6</v>
      </c>
      <c r="C144" s="165">
        <v>504.72</v>
      </c>
      <c r="D144" s="165">
        <v>13.4</v>
      </c>
      <c r="E144" s="165">
        <v>1089.7</v>
      </c>
      <c r="F144" s="165">
        <v>25.88</v>
      </c>
      <c r="G144" s="165">
        <v>58.72</v>
      </c>
      <c r="H144" s="165">
        <v>57.7</v>
      </c>
      <c r="I144" s="165">
        <v>60.74</v>
      </c>
      <c r="J144" s="165">
        <v>59.05</v>
      </c>
      <c r="K144" s="165">
        <v>57.02</v>
      </c>
      <c r="L144" s="165">
        <v>64.099999999999994</v>
      </c>
      <c r="M144" s="165">
        <v>0</v>
      </c>
      <c r="N144" s="165">
        <v>0</v>
      </c>
      <c r="O144" s="165">
        <v>0</v>
      </c>
      <c r="P144" s="165">
        <v>163147</v>
      </c>
      <c r="Q144" s="165">
        <v>100</v>
      </c>
      <c r="R144" s="165">
        <v>0</v>
      </c>
      <c r="S144" s="165">
        <v>31.8</v>
      </c>
      <c r="T144" s="165">
        <v>4.2320000000000002</v>
      </c>
      <c r="U144" s="165">
        <v>-1</v>
      </c>
    </row>
    <row r="145" spans="1:21">
      <c r="A145" s="166">
        <v>43431.47415509259</v>
      </c>
      <c r="B145" s="165" t="s">
        <v>6</v>
      </c>
      <c r="C145" s="165">
        <v>505.8</v>
      </c>
      <c r="D145" s="165">
        <v>13.43</v>
      </c>
      <c r="E145" s="165">
        <v>1087.6099999999999</v>
      </c>
      <c r="F145" s="165">
        <v>27.87</v>
      </c>
      <c r="G145" s="165">
        <v>59.53</v>
      </c>
      <c r="H145" s="165">
        <v>61.38</v>
      </c>
      <c r="I145" s="165">
        <v>61.38</v>
      </c>
      <c r="J145" s="165">
        <v>59.02</v>
      </c>
      <c r="K145" s="165">
        <v>56.32</v>
      </c>
      <c r="L145" s="165">
        <v>0</v>
      </c>
      <c r="M145" s="165">
        <v>0</v>
      </c>
      <c r="N145" s="165">
        <v>0</v>
      </c>
      <c r="O145" s="165">
        <v>0</v>
      </c>
      <c r="P145" s="165">
        <v>163148</v>
      </c>
      <c r="Q145" s="165">
        <v>100</v>
      </c>
      <c r="R145" s="165">
        <v>0</v>
      </c>
      <c r="S145" s="165">
        <v>31.8</v>
      </c>
      <c r="T145" s="165">
        <v>4.2309999999999999</v>
      </c>
      <c r="U145" s="165">
        <v>-1</v>
      </c>
    </row>
    <row r="146" spans="1:21">
      <c r="A146" s="166">
        <v>43431.474212962959</v>
      </c>
      <c r="B146" s="165" t="s">
        <v>6</v>
      </c>
      <c r="C146" s="165">
        <v>506.06</v>
      </c>
      <c r="D146" s="165">
        <v>13.43</v>
      </c>
      <c r="E146" s="165">
        <v>1086.5899999999999</v>
      </c>
      <c r="F146" s="165">
        <v>21.81</v>
      </c>
      <c r="G146" s="165">
        <v>53.99</v>
      </c>
      <c r="H146" s="165">
        <v>50.35</v>
      </c>
      <c r="I146" s="165">
        <v>56.4</v>
      </c>
      <c r="J146" s="165">
        <v>50.17</v>
      </c>
      <c r="K146" s="165">
        <v>48.27</v>
      </c>
      <c r="L146" s="165">
        <v>70.81</v>
      </c>
      <c r="M146" s="165">
        <v>0</v>
      </c>
      <c r="N146" s="165">
        <v>0</v>
      </c>
      <c r="O146" s="165">
        <v>0</v>
      </c>
      <c r="P146" s="165">
        <v>163166</v>
      </c>
      <c r="Q146" s="165">
        <v>100</v>
      </c>
      <c r="R146" s="165">
        <v>0</v>
      </c>
      <c r="S146" s="165">
        <v>31.8</v>
      </c>
      <c r="T146" s="165">
        <v>4.2389999999999999</v>
      </c>
      <c r="U146" s="165">
        <v>-1</v>
      </c>
    </row>
    <row r="147" spans="1:21">
      <c r="A147" s="166">
        <v>43431.474282407406</v>
      </c>
      <c r="B147" s="165" t="s">
        <v>6</v>
      </c>
      <c r="C147" s="165">
        <v>506.81</v>
      </c>
      <c r="D147" s="165">
        <v>13.45</v>
      </c>
      <c r="E147" s="165">
        <v>1078.71</v>
      </c>
      <c r="F147" s="165">
        <v>28.13</v>
      </c>
      <c r="G147" s="165">
        <v>61.75</v>
      </c>
      <c r="H147" s="165">
        <v>66.84</v>
      </c>
      <c r="I147" s="165">
        <v>62.1</v>
      </c>
      <c r="J147" s="165">
        <v>58.38</v>
      </c>
      <c r="K147" s="165">
        <v>59.56</v>
      </c>
      <c r="L147" s="165">
        <v>63.16</v>
      </c>
      <c r="M147" s="165">
        <v>0</v>
      </c>
      <c r="N147" s="165">
        <v>0</v>
      </c>
      <c r="O147" s="165">
        <v>0</v>
      </c>
      <c r="P147" s="165">
        <v>163431</v>
      </c>
      <c r="Q147" s="165">
        <v>100</v>
      </c>
      <c r="R147" s="165">
        <v>0</v>
      </c>
      <c r="S147" s="165">
        <v>31.8</v>
      </c>
      <c r="T147" s="165">
        <v>4.2279999999999998</v>
      </c>
      <c r="U147" s="165">
        <v>-1</v>
      </c>
    </row>
    <row r="148" spans="1:21">
      <c r="A148" s="166">
        <v>43431.474351851852</v>
      </c>
      <c r="B148" s="165" t="s">
        <v>6</v>
      </c>
      <c r="C148" s="165">
        <v>508.38</v>
      </c>
      <c r="D148" s="165">
        <v>13.49</v>
      </c>
      <c r="E148" s="165">
        <v>1076.8800000000001</v>
      </c>
      <c r="F148" s="165">
        <v>27.11</v>
      </c>
      <c r="G148" s="165">
        <v>56.87</v>
      </c>
      <c r="H148" s="165">
        <v>58.94</v>
      </c>
      <c r="I148" s="165">
        <v>56.56</v>
      </c>
      <c r="J148" s="165">
        <v>56.05</v>
      </c>
      <c r="K148" s="165">
        <v>53.15</v>
      </c>
      <c r="L148" s="165">
        <v>67.790000000000006</v>
      </c>
      <c r="M148" s="165">
        <v>0</v>
      </c>
      <c r="N148" s="165">
        <v>0</v>
      </c>
      <c r="O148" s="165">
        <v>0</v>
      </c>
      <c r="P148" s="165">
        <v>163448</v>
      </c>
      <c r="Q148" s="165">
        <v>100</v>
      </c>
      <c r="R148" s="165">
        <v>0</v>
      </c>
      <c r="S148" s="165">
        <v>31.8</v>
      </c>
      <c r="T148" s="165">
        <v>4.2389999999999999</v>
      </c>
      <c r="U148" s="165">
        <v>-1</v>
      </c>
    </row>
    <row r="149" spans="1:21">
      <c r="A149" s="166">
        <v>43431.474421296298</v>
      </c>
      <c r="B149" s="165" t="s">
        <v>6</v>
      </c>
      <c r="C149" s="165">
        <v>509.04</v>
      </c>
      <c r="D149" s="165">
        <v>13.51</v>
      </c>
      <c r="E149" s="165">
        <v>1074.1099999999999</v>
      </c>
      <c r="F149" s="165">
        <v>30.86</v>
      </c>
      <c r="G149" s="165">
        <v>54.76</v>
      </c>
      <c r="H149" s="165">
        <v>58.85</v>
      </c>
      <c r="I149" s="165">
        <v>55.31</v>
      </c>
      <c r="J149" s="165">
        <v>52.28</v>
      </c>
      <c r="K149" s="165">
        <v>52.61</v>
      </c>
      <c r="L149" s="165">
        <v>0</v>
      </c>
      <c r="M149" s="165">
        <v>0</v>
      </c>
      <c r="N149" s="165">
        <v>0</v>
      </c>
      <c r="O149" s="165">
        <v>0</v>
      </c>
      <c r="P149" s="165">
        <v>163449</v>
      </c>
      <c r="Q149" s="165">
        <v>100</v>
      </c>
      <c r="R149" s="165">
        <v>0</v>
      </c>
      <c r="S149" s="165">
        <v>31.9</v>
      </c>
      <c r="T149" s="165">
        <v>4.24</v>
      </c>
      <c r="U149" s="165">
        <v>-1</v>
      </c>
    </row>
    <row r="150" spans="1:21">
      <c r="A150" s="166">
        <v>43431.474490740744</v>
      </c>
      <c r="B150" s="165" t="s">
        <v>6</v>
      </c>
      <c r="C150" s="165">
        <v>510.39</v>
      </c>
      <c r="D150" s="165">
        <v>13.55</v>
      </c>
      <c r="E150" s="165">
        <v>1072.92</v>
      </c>
      <c r="F150" s="165">
        <v>27.25</v>
      </c>
      <c r="G150" s="165">
        <v>57.68</v>
      </c>
      <c r="H150" s="165">
        <v>62.2</v>
      </c>
      <c r="I150" s="165">
        <v>53.9</v>
      </c>
      <c r="J150" s="165">
        <v>54.07</v>
      </c>
      <c r="K150" s="165">
        <v>60.17</v>
      </c>
      <c r="L150" s="165">
        <v>61.29</v>
      </c>
      <c r="M150" s="165">
        <v>0</v>
      </c>
      <c r="N150" s="165">
        <v>0</v>
      </c>
      <c r="O150" s="165">
        <v>0</v>
      </c>
      <c r="P150" s="165">
        <v>163453</v>
      </c>
      <c r="Q150" s="165">
        <v>100</v>
      </c>
      <c r="R150" s="165">
        <v>0</v>
      </c>
      <c r="S150" s="165">
        <v>31.8</v>
      </c>
      <c r="T150" s="165">
        <v>4.2359999999999998</v>
      </c>
      <c r="U150" s="165">
        <v>-1</v>
      </c>
    </row>
    <row r="151" spans="1:21">
      <c r="A151" s="166">
        <v>43431.474560185183</v>
      </c>
      <c r="B151" s="165" t="s">
        <v>6</v>
      </c>
      <c r="C151" s="165">
        <v>511.94</v>
      </c>
      <c r="D151" s="165">
        <v>13.59</v>
      </c>
      <c r="E151" s="165">
        <v>1070.31</v>
      </c>
      <c r="F151" s="165">
        <v>39.14</v>
      </c>
      <c r="G151" s="165">
        <v>69.47</v>
      </c>
      <c r="H151" s="165">
        <v>70.650000000000006</v>
      </c>
      <c r="I151" s="165">
        <v>69.11</v>
      </c>
      <c r="J151" s="165">
        <v>63.99</v>
      </c>
      <c r="K151" s="165">
        <v>74.23</v>
      </c>
      <c r="L151" s="165">
        <v>67.569999999999993</v>
      </c>
      <c r="M151" s="165">
        <v>0</v>
      </c>
      <c r="N151" s="165">
        <v>0</v>
      </c>
      <c r="O151" s="165">
        <v>0</v>
      </c>
      <c r="P151" s="165">
        <v>167025</v>
      </c>
      <c r="Q151" s="165">
        <v>100</v>
      </c>
      <c r="R151" s="165">
        <v>0</v>
      </c>
      <c r="S151" s="165">
        <v>31.9</v>
      </c>
      <c r="T151" s="165">
        <v>4.2249999999999996</v>
      </c>
      <c r="U151" s="165">
        <v>-1</v>
      </c>
    </row>
    <row r="152" spans="1:21">
      <c r="A152" s="166">
        <v>43431.474629629629</v>
      </c>
      <c r="B152" s="165" t="s">
        <v>6</v>
      </c>
      <c r="C152" s="165">
        <v>513.51</v>
      </c>
      <c r="D152" s="165">
        <v>13.63</v>
      </c>
      <c r="E152" s="165">
        <v>1069.25</v>
      </c>
      <c r="F152" s="165">
        <v>44.02</v>
      </c>
      <c r="G152" s="165">
        <v>69.19</v>
      </c>
      <c r="H152" s="165">
        <v>71.14</v>
      </c>
      <c r="I152" s="165">
        <v>72.33</v>
      </c>
      <c r="J152" s="165">
        <v>69.78</v>
      </c>
      <c r="K152" s="165">
        <v>63.5</v>
      </c>
      <c r="L152" s="165">
        <v>0</v>
      </c>
      <c r="M152" s="165">
        <v>0</v>
      </c>
      <c r="N152" s="165">
        <v>0</v>
      </c>
      <c r="O152" s="165">
        <v>0</v>
      </c>
      <c r="P152" s="165">
        <v>170995</v>
      </c>
      <c r="Q152" s="165">
        <v>100</v>
      </c>
      <c r="R152" s="165">
        <v>0</v>
      </c>
      <c r="S152" s="165">
        <v>31.9</v>
      </c>
      <c r="T152" s="165">
        <v>4.226</v>
      </c>
      <c r="U152" s="165">
        <v>-1</v>
      </c>
    </row>
    <row r="153" spans="1:21">
      <c r="A153" s="166">
        <v>43431.474699074075</v>
      </c>
      <c r="B153" s="165" t="s">
        <v>6</v>
      </c>
      <c r="C153" s="165">
        <v>509.92</v>
      </c>
      <c r="D153" s="165">
        <v>13.54</v>
      </c>
      <c r="E153" s="165">
        <v>1074.55</v>
      </c>
      <c r="F153" s="165">
        <v>37.67</v>
      </c>
      <c r="G153" s="165">
        <v>64.599999999999994</v>
      </c>
      <c r="H153" s="165">
        <v>66.33</v>
      </c>
      <c r="I153" s="165">
        <v>61.95</v>
      </c>
      <c r="J153" s="165">
        <v>65.989999999999995</v>
      </c>
      <c r="K153" s="165">
        <v>64.14</v>
      </c>
      <c r="L153" s="165">
        <v>0</v>
      </c>
      <c r="M153" s="165">
        <v>0</v>
      </c>
      <c r="N153" s="165">
        <v>0</v>
      </c>
      <c r="O153" s="165">
        <v>0</v>
      </c>
      <c r="P153" s="165">
        <v>173348</v>
      </c>
      <c r="Q153" s="165">
        <v>100</v>
      </c>
      <c r="R153" s="165">
        <v>0</v>
      </c>
      <c r="S153" s="165">
        <v>31.8</v>
      </c>
      <c r="T153" s="165">
        <v>4.2350000000000003</v>
      </c>
      <c r="U153" s="165">
        <v>-1</v>
      </c>
    </row>
    <row r="154" spans="1:21">
      <c r="A154" s="166">
        <v>43431.474768518521</v>
      </c>
      <c r="B154" s="165" t="s">
        <v>6</v>
      </c>
      <c r="C154" s="165">
        <v>506.15</v>
      </c>
      <c r="D154" s="165">
        <v>13.44</v>
      </c>
      <c r="E154" s="165">
        <v>1084.04</v>
      </c>
      <c r="F154" s="165">
        <v>37.479999999999997</v>
      </c>
      <c r="G154" s="165">
        <v>64.94</v>
      </c>
      <c r="H154" s="165">
        <v>70.459999999999994</v>
      </c>
      <c r="I154" s="165">
        <v>66.38</v>
      </c>
      <c r="J154" s="165">
        <v>61.46</v>
      </c>
      <c r="K154" s="165">
        <v>61.46</v>
      </c>
      <c r="L154" s="165">
        <v>0</v>
      </c>
      <c r="M154" s="165">
        <v>0</v>
      </c>
      <c r="N154" s="165">
        <v>0</v>
      </c>
      <c r="O154" s="165">
        <v>0</v>
      </c>
      <c r="P154" s="165">
        <v>176649</v>
      </c>
      <c r="Q154" s="165">
        <v>100</v>
      </c>
      <c r="R154" s="165">
        <v>0</v>
      </c>
      <c r="S154" s="165">
        <v>31.8</v>
      </c>
      <c r="T154" s="165">
        <v>4.234</v>
      </c>
      <c r="U154" s="165">
        <v>-1</v>
      </c>
    </row>
    <row r="155" spans="1:21">
      <c r="A155" s="166">
        <v>43431.474826388891</v>
      </c>
      <c r="B155" s="165" t="s">
        <v>6</v>
      </c>
      <c r="C155" s="165">
        <v>506.22</v>
      </c>
      <c r="D155" s="165">
        <v>13.44</v>
      </c>
      <c r="E155" s="165">
        <v>1083.77</v>
      </c>
      <c r="F155" s="165">
        <v>37.07</v>
      </c>
      <c r="G155" s="165">
        <v>62.84</v>
      </c>
      <c r="H155" s="165">
        <v>64.33</v>
      </c>
      <c r="I155" s="165">
        <v>63.48</v>
      </c>
      <c r="J155" s="165">
        <v>61.77</v>
      </c>
      <c r="K155" s="165">
        <v>61.77</v>
      </c>
      <c r="L155" s="165">
        <v>0</v>
      </c>
      <c r="M155" s="165">
        <v>0</v>
      </c>
      <c r="N155" s="165">
        <v>0</v>
      </c>
      <c r="O155" s="165">
        <v>0</v>
      </c>
      <c r="P155" s="165">
        <v>179382</v>
      </c>
      <c r="Q155" s="165">
        <v>100</v>
      </c>
      <c r="R155" s="165">
        <v>0</v>
      </c>
      <c r="S155" s="165">
        <v>31.9</v>
      </c>
      <c r="T155" s="165">
        <v>4.2320000000000002</v>
      </c>
      <c r="U155" s="165">
        <v>-1</v>
      </c>
    </row>
    <row r="156" spans="1:21">
      <c r="A156" s="166">
        <v>43431.474895833337</v>
      </c>
      <c r="B156" s="165" t="s">
        <v>6</v>
      </c>
      <c r="C156" s="165">
        <v>506.38</v>
      </c>
      <c r="D156" s="165">
        <v>13.44</v>
      </c>
      <c r="E156" s="165">
        <v>1081.07</v>
      </c>
      <c r="F156" s="165">
        <v>38.61</v>
      </c>
      <c r="G156" s="165">
        <v>62.24</v>
      </c>
      <c r="H156" s="165">
        <v>63.27</v>
      </c>
      <c r="I156" s="165">
        <v>65.14</v>
      </c>
      <c r="J156" s="165">
        <v>61.9</v>
      </c>
      <c r="K156" s="165">
        <v>58.67</v>
      </c>
      <c r="L156" s="165">
        <v>0</v>
      </c>
      <c r="M156" s="165">
        <v>0</v>
      </c>
      <c r="N156" s="165">
        <v>0</v>
      </c>
      <c r="O156" s="165">
        <v>0</v>
      </c>
      <c r="P156" s="165">
        <v>180755</v>
      </c>
      <c r="Q156" s="165">
        <v>100</v>
      </c>
      <c r="R156" s="165">
        <v>0</v>
      </c>
      <c r="S156" s="165">
        <v>31.8</v>
      </c>
      <c r="T156" s="165">
        <v>4.2320000000000002</v>
      </c>
      <c r="U156" s="165">
        <v>-1</v>
      </c>
    </row>
    <row r="157" spans="1:21">
      <c r="A157" s="166">
        <v>43431.474965277775</v>
      </c>
      <c r="B157" s="165" t="s">
        <v>6</v>
      </c>
      <c r="C157" s="165">
        <v>507.44</v>
      </c>
      <c r="D157" s="165">
        <v>13.47</v>
      </c>
      <c r="E157" s="165">
        <v>1078.82</v>
      </c>
      <c r="F157" s="165">
        <v>31.07</v>
      </c>
      <c r="G157" s="165">
        <v>54.24</v>
      </c>
      <c r="H157" s="165">
        <v>56.54</v>
      </c>
      <c r="I157" s="165">
        <v>55.86</v>
      </c>
      <c r="J157" s="165">
        <v>50.59</v>
      </c>
      <c r="K157" s="165">
        <v>53.99</v>
      </c>
      <c r="L157" s="165">
        <v>0</v>
      </c>
      <c r="M157" s="165">
        <v>0</v>
      </c>
      <c r="N157" s="165">
        <v>0</v>
      </c>
      <c r="O157" s="165">
        <v>0</v>
      </c>
      <c r="P157" s="165">
        <v>180756</v>
      </c>
      <c r="Q157" s="165">
        <v>100</v>
      </c>
      <c r="R157" s="165">
        <v>0</v>
      </c>
      <c r="S157" s="165">
        <v>31.9</v>
      </c>
      <c r="T157" s="165">
        <v>4.24</v>
      </c>
      <c r="U157" s="165">
        <v>-1</v>
      </c>
    </row>
    <row r="158" spans="1:21">
      <c r="A158" s="166">
        <v>43431.475034722222</v>
      </c>
      <c r="B158" s="165" t="s">
        <v>6</v>
      </c>
      <c r="C158" s="165">
        <v>508.07</v>
      </c>
      <c r="D158" s="165">
        <v>13.49</v>
      </c>
      <c r="E158" s="165">
        <v>1079.77</v>
      </c>
      <c r="F158" s="165">
        <v>29.91</v>
      </c>
      <c r="G158" s="165">
        <v>53.52</v>
      </c>
      <c r="H158" s="165">
        <v>55.03</v>
      </c>
      <c r="I158" s="165">
        <v>58.05</v>
      </c>
      <c r="J158" s="165">
        <v>52.68</v>
      </c>
      <c r="K158" s="165">
        <v>48.32</v>
      </c>
      <c r="L158" s="165">
        <v>0</v>
      </c>
      <c r="M158" s="165">
        <v>0</v>
      </c>
      <c r="N158" s="165">
        <v>0</v>
      </c>
      <c r="O158" s="165">
        <v>0</v>
      </c>
      <c r="P158" s="165">
        <v>180760</v>
      </c>
      <c r="Q158" s="165">
        <v>100</v>
      </c>
      <c r="R158" s="165">
        <v>0</v>
      </c>
      <c r="S158" s="165">
        <v>31.9</v>
      </c>
      <c r="T158" s="165">
        <v>4.2309999999999999</v>
      </c>
      <c r="U158" s="165">
        <v>-1</v>
      </c>
    </row>
    <row r="159" spans="1:21">
      <c r="A159" s="166">
        <v>43431.475104166668</v>
      </c>
      <c r="B159" s="165" t="s">
        <v>6</v>
      </c>
      <c r="C159" s="165">
        <v>508.44</v>
      </c>
      <c r="D159" s="165">
        <v>13.5</v>
      </c>
      <c r="E159" s="165">
        <v>1085.95</v>
      </c>
      <c r="F159" s="165">
        <v>28.7</v>
      </c>
      <c r="G159" s="165">
        <v>57.79</v>
      </c>
      <c r="H159" s="165">
        <v>60.27</v>
      </c>
      <c r="I159" s="165">
        <v>58.08</v>
      </c>
      <c r="J159" s="165">
        <v>58.25</v>
      </c>
      <c r="K159" s="165">
        <v>54.55</v>
      </c>
      <c r="L159" s="165">
        <v>0</v>
      </c>
      <c r="M159" s="165">
        <v>0</v>
      </c>
      <c r="N159" s="165">
        <v>0</v>
      </c>
      <c r="O159" s="165">
        <v>0</v>
      </c>
      <c r="P159" s="165">
        <v>180761</v>
      </c>
      <c r="Q159" s="165">
        <v>100</v>
      </c>
      <c r="R159" s="165">
        <v>0</v>
      </c>
      <c r="S159" s="165">
        <v>31.9</v>
      </c>
      <c r="T159" s="165">
        <v>4.2380000000000004</v>
      </c>
      <c r="U159" s="165">
        <v>-1</v>
      </c>
    </row>
    <row r="160" spans="1:21">
      <c r="A160" s="166">
        <v>43431.475173611114</v>
      </c>
      <c r="B160" s="165" t="s">
        <v>6</v>
      </c>
      <c r="C160" s="165">
        <v>507.23</v>
      </c>
      <c r="D160" s="165">
        <v>13.46</v>
      </c>
      <c r="E160" s="165">
        <v>1087.01</v>
      </c>
      <c r="F160" s="165">
        <v>29.57</v>
      </c>
      <c r="G160" s="165">
        <v>59.86</v>
      </c>
      <c r="H160" s="165">
        <v>63.42</v>
      </c>
      <c r="I160" s="165">
        <v>61.24</v>
      </c>
      <c r="J160" s="165">
        <v>58.22</v>
      </c>
      <c r="K160" s="165">
        <v>56.54</v>
      </c>
      <c r="L160" s="165">
        <v>0</v>
      </c>
      <c r="M160" s="165">
        <v>0</v>
      </c>
      <c r="N160" s="165">
        <v>0</v>
      </c>
      <c r="O160" s="165">
        <v>0</v>
      </c>
      <c r="P160" s="165">
        <v>180763</v>
      </c>
      <c r="Q160" s="165">
        <v>100</v>
      </c>
      <c r="R160" s="165">
        <v>0</v>
      </c>
      <c r="S160" s="165">
        <v>31.9</v>
      </c>
      <c r="T160" s="165">
        <v>4.2320000000000002</v>
      </c>
      <c r="U160" s="165">
        <v>-1</v>
      </c>
    </row>
    <row r="161" spans="1:21">
      <c r="A161" s="166">
        <v>43431.475243055553</v>
      </c>
      <c r="B161" s="165" t="s">
        <v>6</v>
      </c>
      <c r="C161" s="165">
        <v>506.74</v>
      </c>
      <c r="D161" s="165">
        <v>13.45</v>
      </c>
      <c r="E161" s="165">
        <v>1093.49</v>
      </c>
      <c r="F161" s="165">
        <v>30.25</v>
      </c>
      <c r="G161" s="165">
        <v>53.43</v>
      </c>
      <c r="H161" s="165">
        <v>55.76</v>
      </c>
      <c r="I161" s="165">
        <v>53.9</v>
      </c>
      <c r="J161" s="165">
        <v>52.71</v>
      </c>
      <c r="K161" s="165">
        <v>51.36</v>
      </c>
      <c r="L161" s="165">
        <v>0</v>
      </c>
      <c r="M161" s="165">
        <v>0</v>
      </c>
      <c r="N161" s="165">
        <v>0</v>
      </c>
      <c r="O161" s="165">
        <v>0</v>
      </c>
      <c r="P161" s="165">
        <v>180767</v>
      </c>
      <c r="Q161" s="165">
        <v>100</v>
      </c>
      <c r="R161" s="165">
        <v>0</v>
      </c>
      <c r="S161" s="165">
        <v>31.9</v>
      </c>
      <c r="T161" s="165">
        <v>4.2359999999999998</v>
      </c>
      <c r="U161" s="165">
        <v>-1</v>
      </c>
    </row>
    <row r="162" spans="1:21">
      <c r="A162" s="166">
        <v>43431.475312499999</v>
      </c>
      <c r="B162" s="165" t="s">
        <v>6</v>
      </c>
      <c r="C162" s="165">
        <v>508.73</v>
      </c>
      <c r="D162" s="165">
        <v>13.5</v>
      </c>
      <c r="E162" s="165">
        <v>1092.54</v>
      </c>
      <c r="F162" s="165">
        <v>30.08</v>
      </c>
      <c r="G162" s="165">
        <v>53.93</v>
      </c>
      <c r="H162" s="165">
        <v>56.51</v>
      </c>
      <c r="I162" s="165">
        <v>53.81</v>
      </c>
      <c r="J162" s="165">
        <v>53.3</v>
      </c>
      <c r="K162" s="165">
        <v>52.12</v>
      </c>
      <c r="L162" s="165">
        <v>0</v>
      </c>
      <c r="M162" s="165">
        <v>0</v>
      </c>
      <c r="N162" s="165">
        <v>0</v>
      </c>
      <c r="O162" s="165">
        <v>0</v>
      </c>
      <c r="P162" s="165">
        <v>180770</v>
      </c>
      <c r="Q162" s="165">
        <v>100</v>
      </c>
      <c r="R162" s="165">
        <v>0</v>
      </c>
      <c r="S162" s="165">
        <v>31.8</v>
      </c>
      <c r="T162" s="165">
        <v>4.2350000000000003</v>
      </c>
      <c r="U162" s="165">
        <v>-1</v>
      </c>
    </row>
    <row r="163" spans="1:21">
      <c r="A163" s="166">
        <v>43431.475381944445</v>
      </c>
      <c r="B163" s="165" t="s">
        <v>6</v>
      </c>
      <c r="C163" s="165">
        <v>510.74</v>
      </c>
      <c r="D163" s="165">
        <v>13.56</v>
      </c>
      <c r="E163" s="165">
        <v>1093.6099999999999</v>
      </c>
      <c r="F163" s="165">
        <v>39.119999999999997</v>
      </c>
      <c r="G163" s="165">
        <v>63.48</v>
      </c>
      <c r="H163" s="165">
        <v>63.99</v>
      </c>
      <c r="I163" s="165">
        <v>62.8</v>
      </c>
      <c r="J163" s="165">
        <v>65.7</v>
      </c>
      <c r="K163" s="165">
        <v>61.43</v>
      </c>
      <c r="L163" s="165">
        <v>0</v>
      </c>
      <c r="M163" s="165">
        <v>0</v>
      </c>
      <c r="N163" s="165">
        <v>0</v>
      </c>
      <c r="O163" s="165">
        <v>0</v>
      </c>
      <c r="P163" s="165">
        <v>182543</v>
      </c>
      <c r="Q163" s="165">
        <v>100</v>
      </c>
      <c r="R163" s="165">
        <v>0</v>
      </c>
      <c r="S163" s="165">
        <v>31.9</v>
      </c>
      <c r="T163" s="165">
        <v>4.2290000000000001</v>
      </c>
      <c r="U163" s="165">
        <v>-1</v>
      </c>
    </row>
    <row r="164" spans="1:21">
      <c r="A164" s="166">
        <v>43431.475451388891</v>
      </c>
      <c r="B164" s="165" t="s">
        <v>6</v>
      </c>
      <c r="C164" s="165">
        <v>509.31</v>
      </c>
      <c r="D164" s="165">
        <v>13.52</v>
      </c>
      <c r="E164" s="165">
        <v>1092.71</v>
      </c>
      <c r="F164" s="165">
        <v>40.26</v>
      </c>
      <c r="G164" s="165">
        <v>65.510000000000005</v>
      </c>
      <c r="H164" s="165">
        <v>68.73</v>
      </c>
      <c r="I164" s="165">
        <v>65.05</v>
      </c>
      <c r="J164" s="165">
        <v>64.209999999999994</v>
      </c>
      <c r="K164" s="165">
        <v>64.05</v>
      </c>
      <c r="L164" s="165">
        <v>0</v>
      </c>
      <c r="M164" s="165">
        <v>0</v>
      </c>
      <c r="N164" s="165">
        <v>0</v>
      </c>
      <c r="O164" s="165">
        <v>0</v>
      </c>
      <c r="P164" s="165">
        <v>184483</v>
      </c>
      <c r="Q164" s="165">
        <v>100</v>
      </c>
      <c r="R164" s="165">
        <v>0</v>
      </c>
      <c r="S164" s="165">
        <v>31.8</v>
      </c>
      <c r="T164" s="165">
        <v>4.2290000000000001</v>
      </c>
      <c r="U164" s="165">
        <v>-1</v>
      </c>
    </row>
    <row r="165" spans="1:21">
      <c r="A165" s="166">
        <v>43431.47552083333</v>
      </c>
      <c r="B165" s="165" t="s">
        <v>6</v>
      </c>
      <c r="C165" s="165">
        <v>507.56</v>
      </c>
      <c r="D165" s="165">
        <v>13.47</v>
      </c>
      <c r="E165" s="165">
        <v>1088.5</v>
      </c>
      <c r="F165" s="165">
        <v>40.409999999999997</v>
      </c>
      <c r="G165" s="165">
        <v>65.66</v>
      </c>
      <c r="H165" s="165">
        <v>68.42</v>
      </c>
      <c r="I165" s="165">
        <v>66.89</v>
      </c>
      <c r="J165" s="165">
        <v>64.69</v>
      </c>
      <c r="K165" s="165">
        <v>62.65</v>
      </c>
      <c r="L165" s="165">
        <v>0</v>
      </c>
      <c r="M165" s="165">
        <v>0</v>
      </c>
      <c r="N165" s="165">
        <v>0</v>
      </c>
      <c r="O165" s="165">
        <v>0</v>
      </c>
      <c r="P165" s="165">
        <v>186831</v>
      </c>
      <c r="Q165" s="165">
        <v>100</v>
      </c>
      <c r="R165" s="165">
        <v>0</v>
      </c>
      <c r="S165" s="165">
        <v>31.9</v>
      </c>
      <c r="T165" s="165">
        <v>4.234</v>
      </c>
      <c r="U165" s="165">
        <v>-1</v>
      </c>
    </row>
    <row r="166" spans="1:21">
      <c r="A166" s="166">
        <v>43431.475590277776</v>
      </c>
      <c r="B166" s="165" t="s">
        <v>6</v>
      </c>
      <c r="C166" s="165">
        <v>509.11</v>
      </c>
      <c r="D166" s="165">
        <v>13.51</v>
      </c>
      <c r="E166" s="165">
        <v>1086.8900000000001</v>
      </c>
      <c r="F166" s="165">
        <v>42.17</v>
      </c>
      <c r="G166" s="165">
        <v>65.650000000000006</v>
      </c>
      <c r="H166" s="165">
        <v>68.02</v>
      </c>
      <c r="I166" s="165">
        <v>64.97</v>
      </c>
      <c r="J166" s="165">
        <v>68.02</v>
      </c>
      <c r="K166" s="165">
        <v>61.59</v>
      </c>
      <c r="L166" s="165">
        <v>0</v>
      </c>
      <c r="M166" s="165">
        <v>0</v>
      </c>
      <c r="N166" s="165">
        <v>0</v>
      </c>
      <c r="O166" s="165">
        <v>0</v>
      </c>
      <c r="P166" s="165">
        <v>189423</v>
      </c>
      <c r="Q166" s="165">
        <v>100</v>
      </c>
      <c r="R166" s="165">
        <v>0</v>
      </c>
      <c r="S166" s="165">
        <v>31.9</v>
      </c>
      <c r="T166" s="165">
        <v>4.234</v>
      </c>
      <c r="U166" s="165">
        <v>-1</v>
      </c>
    </row>
    <row r="167" spans="1:21">
      <c r="A167" s="166">
        <v>43431.475648148145</v>
      </c>
      <c r="B167" s="165" t="s">
        <v>6</v>
      </c>
      <c r="C167" s="165">
        <v>506.29</v>
      </c>
      <c r="D167" s="165">
        <v>13.44</v>
      </c>
      <c r="E167" s="165">
        <v>1088.8</v>
      </c>
      <c r="F167" s="165">
        <v>42.39</v>
      </c>
      <c r="G167" s="165">
        <v>65.010000000000005</v>
      </c>
      <c r="H167" s="165">
        <v>65.819999999999993</v>
      </c>
      <c r="I167" s="165">
        <v>66.67</v>
      </c>
      <c r="J167" s="165">
        <v>66.5</v>
      </c>
      <c r="K167" s="165">
        <v>61.05</v>
      </c>
      <c r="L167" s="165">
        <v>0</v>
      </c>
      <c r="M167" s="165">
        <v>0</v>
      </c>
      <c r="N167" s="165">
        <v>0</v>
      </c>
      <c r="O167" s="165">
        <v>0</v>
      </c>
      <c r="P167" s="165">
        <v>191465</v>
      </c>
      <c r="Q167" s="165">
        <v>100</v>
      </c>
      <c r="R167" s="165">
        <v>0</v>
      </c>
      <c r="S167" s="165">
        <v>31.9</v>
      </c>
      <c r="T167" s="165">
        <v>4.234</v>
      </c>
      <c r="U167" s="165">
        <v>-1</v>
      </c>
    </row>
    <row r="168" spans="1:21">
      <c r="A168" s="166">
        <v>43431.475717592592</v>
      </c>
      <c r="B168" s="165" t="s">
        <v>6</v>
      </c>
      <c r="C168" s="165">
        <v>508.02</v>
      </c>
      <c r="D168" s="165">
        <v>13.49</v>
      </c>
      <c r="E168" s="165">
        <v>1087.45</v>
      </c>
      <c r="F168" s="165">
        <v>34.4</v>
      </c>
      <c r="G168" s="165">
        <v>60.43</v>
      </c>
      <c r="H168" s="165">
        <v>63.59</v>
      </c>
      <c r="I168" s="165">
        <v>62.56</v>
      </c>
      <c r="J168" s="165">
        <v>58.63</v>
      </c>
      <c r="K168" s="165">
        <v>56.92</v>
      </c>
      <c r="L168" s="165">
        <v>0</v>
      </c>
      <c r="M168" s="165">
        <v>0</v>
      </c>
      <c r="N168" s="165">
        <v>0</v>
      </c>
      <c r="O168" s="165">
        <v>0</v>
      </c>
      <c r="P168" s="165">
        <v>192258</v>
      </c>
      <c r="Q168" s="165">
        <v>100</v>
      </c>
      <c r="R168" s="165">
        <v>0</v>
      </c>
      <c r="S168" s="165">
        <v>31.8</v>
      </c>
      <c r="T168" s="165">
        <v>4.2249999999999996</v>
      </c>
      <c r="U168" s="165">
        <v>-1</v>
      </c>
    </row>
    <row r="169" spans="1:21">
      <c r="A169" s="166">
        <v>43431.475787037038</v>
      </c>
      <c r="B169" s="165" t="s">
        <v>6</v>
      </c>
      <c r="C169" s="165">
        <v>508.44</v>
      </c>
      <c r="D169" s="165">
        <v>13.5</v>
      </c>
      <c r="E169" s="165">
        <v>1087.1199999999999</v>
      </c>
      <c r="F169" s="165">
        <v>29.6</v>
      </c>
      <c r="G169" s="165">
        <v>53.46</v>
      </c>
      <c r="H169" s="165">
        <v>53.63</v>
      </c>
      <c r="I169" s="165">
        <v>57.5</v>
      </c>
      <c r="J169" s="165">
        <v>51.1</v>
      </c>
      <c r="K169" s="165">
        <v>51.6</v>
      </c>
      <c r="L169" s="165">
        <v>0</v>
      </c>
      <c r="M169" s="165">
        <v>0</v>
      </c>
      <c r="N169" s="165">
        <v>0</v>
      </c>
      <c r="O169" s="165">
        <v>0</v>
      </c>
      <c r="P169" s="165">
        <v>192268</v>
      </c>
      <c r="Q169" s="165">
        <v>100</v>
      </c>
      <c r="R169" s="165">
        <v>0</v>
      </c>
      <c r="S169" s="165">
        <v>31.8</v>
      </c>
      <c r="T169" s="165">
        <v>4.2270000000000003</v>
      </c>
      <c r="U169" s="165">
        <v>-1</v>
      </c>
    </row>
    <row r="170" spans="1:21">
      <c r="A170" s="166">
        <v>43431.475856481484</v>
      </c>
      <c r="B170" s="165" t="s">
        <v>6</v>
      </c>
      <c r="C170" s="165">
        <v>510.47</v>
      </c>
      <c r="D170" s="165">
        <v>13.55</v>
      </c>
      <c r="E170" s="165">
        <v>1083.6099999999999</v>
      </c>
      <c r="F170" s="165">
        <v>30.19</v>
      </c>
      <c r="G170" s="165">
        <v>53.93</v>
      </c>
      <c r="H170" s="165">
        <v>57.09</v>
      </c>
      <c r="I170" s="165">
        <v>56.08</v>
      </c>
      <c r="J170" s="165">
        <v>52.03</v>
      </c>
      <c r="K170" s="165">
        <v>50.51</v>
      </c>
      <c r="L170" s="165">
        <v>0</v>
      </c>
      <c r="M170" s="165">
        <v>0</v>
      </c>
      <c r="N170" s="165">
        <v>0</v>
      </c>
      <c r="O170" s="165">
        <v>0</v>
      </c>
      <c r="P170" s="165">
        <v>192269</v>
      </c>
      <c r="Q170" s="165">
        <v>100</v>
      </c>
      <c r="R170" s="165">
        <v>0</v>
      </c>
      <c r="S170" s="165">
        <v>31.8</v>
      </c>
      <c r="T170" s="165">
        <v>4.2389999999999999</v>
      </c>
      <c r="U170" s="165">
        <v>-1</v>
      </c>
    </row>
    <row r="171" spans="1:21">
      <c r="A171" s="166">
        <v>43431.475925925923</v>
      </c>
      <c r="B171" s="165" t="s">
        <v>6</v>
      </c>
      <c r="C171" s="165">
        <v>511.22</v>
      </c>
      <c r="D171" s="165">
        <v>13.57</v>
      </c>
      <c r="E171" s="165">
        <v>1081.8599999999999</v>
      </c>
      <c r="F171" s="165">
        <v>30.81</v>
      </c>
      <c r="G171" s="165">
        <v>57.33</v>
      </c>
      <c r="H171" s="165">
        <v>59.49</v>
      </c>
      <c r="I171" s="165">
        <v>60</v>
      </c>
      <c r="J171" s="165">
        <v>57.97</v>
      </c>
      <c r="K171" s="165">
        <v>51.86</v>
      </c>
      <c r="L171" s="165">
        <v>0</v>
      </c>
      <c r="M171" s="165">
        <v>0</v>
      </c>
      <c r="N171" s="165">
        <v>0</v>
      </c>
      <c r="O171" s="165">
        <v>0</v>
      </c>
      <c r="P171" s="165">
        <v>192269</v>
      </c>
      <c r="Q171" s="165">
        <v>100</v>
      </c>
      <c r="R171" s="165">
        <v>0</v>
      </c>
      <c r="S171" s="165">
        <v>31.9</v>
      </c>
      <c r="T171" s="165">
        <v>4.2370000000000001</v>
      </c>
      <c r="U171" s="165">
        <v>-1</v>
      </c>
    </row>
    <row r="172" spans="1:21">
      <c r="A172" s="166">
        <v>43431.475995370369</v>
      </c>
      <c r="B172" s="165" t="s">
        <v>6</v>
      </c>
      <c r="C172" s="165">
        <v>511.64</v>
      </c>
      <c r="D172" s="165">
        <v>13.58</v>
      </c>
      <c r="E172" s="165">
        <v>1080.7</v>
      </c>
      <c r="F172" s="165">
        <v>30.48</v>
      </c>
      <c r="G172" s="165">
        <v>53.44</v>
      </c>
      <c r="H172" s="165">
        <v>58.23</v>
      </c>
      <c r="I172" s="165">
        <v>56.54</v>
      </c>
      <c r="J172" s="165">
        <v>50.59</v>
      </c>
      <c r="K172" s="165">
        <v>48.39</v>
      </c>
      <c r="L172" s="165">
        <v>0</v>
      </c>
      <c r="M172" s="165">
        <v>0</v>
      </c>
      <c r="N172" s="165">
        <v>0</v>
      </c>
      <c r="O172" s="165">
        <v>0</v>
      </c>
      <c r="P172" s="165">
        <v>192270</v>
      </c>
      <c r="Q172" s="165">
        <v>100</v>
      </c>
      <c r="R172" s="165">
        <v>0</v>
      </c>
      <c r="S172" s="165">
        <v>31.9</v>
      </c>
      <c r="T172" s="165">
        <v>4.2359999999999998</v>
      </c>
      <c r="U172" s="165">
        <v>-1</v>
      </c>
    </row>
    <row r="173" spans="1:21">
      <c r="A173" s="166">
        <v>43431.476064814815</v>
      </c>
      <c r="B173" s="165" t="s">
        <v>6</v>
      </c>
      <c r="C173" s="165">
        <v>516.17999999999995</v>
      </c>
      <c r="D173" s="165">
        <v>13.7</v>
      </c>
      <c r="E173" s="165">
        <v>1073.28</v>
      </c>
      <c r="F173" s="165">
        <v>30.85</v>
      </c>
      <c r="G173" s="165">
        <v>54.62</v>
      </c>
      <c r="H173" s="165">
        <v>55.08</v>
      </c>
      <c r="I173" s="165">
        <v>57.29</v>
      </c>
      <c r="J173" s="165">
        <v>55.76</v>
      </c>
      <c r="K173" s="165">
        <v>50.34</v>
      </c>
      <c r="L173" s="165">
        <v>0</v>
      </c>
      <c r="M173" s="165">
        <v>0</v>
      </c>
      <c r="N173" s="165">
        <v>0</v>
      </c>
      <c r="O173" s="165">
        <v>0</v>
      </c>
      <c r="P173" s="165">
        <v>192286</v>
      </c>
      <c r="Q173" s="165">
        <v>100</v>
      </c>
      <c r="R173" s="165">
        <v>0</v>
      </c>
      <c r="S173" s="165">
        <v>31.9</v>
      </c>
      <c r="T173" s="165">
        <v>4.2370000000000001</v>
      </c>
      <c r="U173" s="165">
        <v>-1</v>
      </c>
    </row>
    <row r="174" spans="1:21">
      <c r="A174" s="166">
        <v>43431.476134259261</v>
      </c>
      <c r="B174" s="165" t="s">
        <v>6</v>
      </c>
      <c r="C174" s="165">
        <v>514.41999999999996</v>
      </c>
      <c r="D174" s="165">
        <v>13.65</v>
      </c>
      <c r="E174" s="165">
        <v>1081.3599999999999</v>
      </c>
      <c r="F174" s="165">
        <v>18.46</v>
      </c>
      <c r="G174" s="165">
        <v>78.28</v>
      </c>
      <c r="H174" s="165">
        <v>78.12</v>
      </c>
      <c r="I174" s="165">
        <v>80.849999999999994</v>
      </c>
      <c r="J174" s="165">
        <v>75.900000000000006</v>
      </c>
      <c r="K174" s="165">
        <v>78.290000000000006</v>
      </c>
      <c r="L174" s="165">
        <v>78.239999999999995</v>
      </c>
      <c r="M174" s="165">
        <v>0</v>
      </c>
      <c r="N174" s="165">
        <v>0</v>
      </c>
      <c r="O174" s="165">
        <v>0</v>
      </c>
      <c r="P174" s="165">
        <v>192289</v>
      </c>
      <c r="Q174" s="165">
        <v>100</v>
      </c>
      <c r="R174" s="165">
        <v>0</v>
      </c>
      <c r="S174" s="165">
        <v>31.9</v>
      </c>
      <c r="T174" s="165">
        <v>4.2359999999999998</v>
      </c>
      <c r="U174" s="165">
        <v>-1</v>
      </c>
    </row>
    <row r="175" spans="1:21">
      <c r="A175" s="166">
        <v>43431.476203703707</v>
      </c>
      <c r="B175" s="165" t="s">
        <v>6</v>
      </c>
      <c r="C175" s="165">
        <v>513.11</v>
      </c>
      <c r="D175" s="165">
        <v>13.62</v>
      </c>
      <c r="E175" s="165">
        <v>1083.33</v>
      </c>
      <c r="F175" s="165">
        <v>24.38</v>
      </c>
      <c r="G175" s="165">
        <v>65.09</v>
      </c>
      <c r="H175" s="165">
        <v>74.03</v>
      </c>
      <c r="I175" s="165">
        <v>65.430000000000007</v>
      </c>
      <c r="J175" s="165">
        <v>54.81</v>
      </c>
      <c r="K175" s="165">
        <v>52.78</v>
      </c>
      <c r="L175" s="165">
        <v>78.41</v>
      </c>
      <c r="M175" s="165">
        <v>0</v>
      </c>
      <c r="N175" s="165">
        <v>0</v>
      </c>
      <c r="O175" s="165">
        <v>0</v>
      </c>
      <c r="P175" s="165">
        <v>192290</v>
      </c>
      <c r="Q175" s="165">
        <v>100</v>
      </c>
      <c r="R175" s="165">
        <v>0</v>
      </c>
      <c r="S175" s="165">
        <v>31.9</v>
      </c>
      <c r="T175" s="165">
        <v>4.218</v>
      </c>
      <c r="U175" s="165">
        <v>-1</v>
      </c>
    </row>
    <row r="176" spans="1:21">
      <c r="A176" s="166">
        <v>43431.476273148146</v>
      </c>
      <c r="B176" s="165" t="s">
        <v>6</v>
      </c>
      <c r="C176" s="165">
        <v>512.80999999999995</v>
      </c>
      <c r="D176" s="165">
        <v>13.61</v>
      </c>
      <c r="E176" s="165">
        <v>1081.96</v>
      </c>
      <c r="F176" s="165">
        <v>31.11</v>
      </c>
      <c r="G176" s="165">
        <v>56.83</v>
      </c>
      <c r="H176" s="165">
        <v>59.23</v>
      </c>
      <c r="I176" s="165">
        <v>56.54</v>
      </c>
      <c r="J176" s="165">
        <v>58.22</v>
      </c>
      <c r="K176" s="165">
        <v>52.85</v>
      </c>
      <c r="L176" s="165">
        <v>63.04</v>
      </c>
      <c r="M176" s="165">
        <v>0</v>
      </c>
      <c r="N176" s="165">
        <v>0</v>
      </c>
      <c r="O176" s="165">
        <v>0</v>
      </c>
      <c r="P176" s="165">
        <v>192291</v>
      </c>
      <c r="Q176" s="165">
        <v>100</v>
      </c>
      <c r="R176" s="165">
        <v>0</v>
      </c>
      <c r="S176" s="165">
        <v>31.9</v>
      </c>
      <c r="T176" s="165">
        <v>4.2370000000000001</v>
      </c>
      <c r="U176" s="165">
        <v>-1</v>
      </c>
    </row>
    <row r="177" spans="1:21">
      <c r="A177" s="166">
        <v>43431.476331018515</v>
      </c>
      <c r="B177" s="165" t="s">
        <v>6</v>
      </c>
      <c r="C177" s="165">
        <v>514.96</v>
      </c>
      <c r="D177" s="165">
        <v>13.67</v>
      </c>
      <c r="E177" s="165">
        <v>1081.23</v>
      </c>
      <c r="F177" s="165">
        <v>30.52</v>
      </c>
      <c r="G177" s="165">
        <v>54.97</v>
      </c>
      <c r="H177" s="165">
        <v>56.16</v>
      </c>
      <c r="I177" s="165">
        <v>54.97</v>
      </c>
      <c r="J177" s="165">
        <v>55.65</v>
      </c>
      <c r="K177" s="165">
        <v>53.12</v>
      </c>
      <c r="L177" s="165">
        <v>0</v>
      </c>
      <c r="M177" s="165">
        <v>0</v>
      </c>
      <c r="N177" s="165">
        <v>0</v>
      </c>
      <c r="O177" s="165">
        <v>0</v>
      </c>
      <c r="P177" s="165">
        <v>192293</v>
      </c>
      <c r="Q177" s="165">
        <v>100</v>
      </c>
      <c r="R177" s="165">
        <v>0</v>
      </c>
      <c r="S177" s="165">
        <v>31.8</v>
      </c>
      <c r="T177" s="165">
        <v>4.2329999999999997</v>
      </c>
      <c r="U177" s="165">
        <v>-1</v>
      </c>
    </row>
    <row r="178" spans="1:21">
      <c r="A178" s="166">
        <v>43431.476400462961</v>
      </c>
      <c r="B178" s="165" t="s">
        <v>6</v>
      </c>
      <c r="C178" s="165">
        <v>509.17</v>
      </c>
      <c r="D178" s="165">
        <v>13.52</v>
      </c>
      <c r="E178" s="165">
        <v>1084.05</v>
      </c>
      <c r="F178" s="165">
        <v>27.65</v>
      </c>
      <c r="G178" s="165">
        <v>59.54</v>
      </c>
      <c r="H178" s="165">
        <v>61.18</v>
      </c>
      <c r="I178" s="165">
        <v>58.49</v>
      </c>
      <c r="J178" s="165">
        <v>57.48</v>
      </c>
      <c r="K178" s="165">
        <v>61.01</v>
      </c>
      <c r="L178" s="165">
        <v>0</v>
      </c>
      <c r="M178" s="165">
        <v>0</v>
      </c>
      <c r="N178" s="165">
        <v>0</v>
      </c>
      <c r="O178" s="165">
        <v>0</v>
      </c>
      <c r="P178" s="165">
        <v>192294</v>
      </c>
      <c r="Q178" s="165">
        <v>100</v>
      </c>
      <c r="R178" s="165">
        <v>0</v>
      </c>
      <c r="S178" s="165">
        <v>31.9</v>
      </c>
      <c r="T178" s="165">
        <v>4.2290000000000001</v>
      </c>
      <c r="U178" s="165">
        <v>-1</v>
      </c>
    </row>
    <row r="179" spans="1:21">
      <c r="A179" s="166">
        <v>43431.476469907408</v>
      </c>
      <c r="B179" s="165" t="s">
        <v>6</v>
      </c>
      <c r="C179" s="165">
        <v>510.2</v>
      </c>
      <c r="D179" s="165">
        <v>13.54</v>
      </c>
      <c r="E179" s="165">
        <v>1083.0899999999999</v>
      </c>
      <c r="F179" s="165">
        <v>30.85</v>
      </c>
      <c r="G179" s="165">
        <v>53.97</v>
      </c>
      <c r="H179" s="165">
        <v>55.52</v>
      </c>
      <c r="I179" s="165">
        <v>57.69</v>
      </c>
      <c r="J179" s="165">
        <v>49</v>
      </c>
      <c r="K179" s="165">
        <v>53.68</v>
      </c>
      <c r="L179" s="165">
        <v>0</v>
      </c>
      <c r="M179" s="165">
        <v>0</v>
      </c>
      <c r="N179" s="165">
        <v>0</v>
      </c>
      <c r="O179" s="165">
        <v>0</v>
      </c>
      <c r="P179" s="165">
        <v>192295</v>
      </c>
      <c r="Q179" s="165">
        <v>100</v>
      </c>
      <c r="R179" s="165">
        <v>0</v>
      </c>
      <c r="S179" s="165">
        <v>31.9</v>
      </c>
      <c r="T179" s="165">
        <v>4.2350000000000003</v>
      </c>
      <c r="U179" s="165">
        <v>-1</v>
      </c>
    </row>
    <row r="180" spans="1:21">
      <c r="A180" s="166">
        <v>43431.476539351854</v>
      </c>
      <c r="B180" s="165" t="s">
        <v>6</v>
      </c>
      <c r="C180" s="165">
        <v>513.4</v>
      </c>
      <c r="D180" s="165">
        <v>13.63</v>
      </c>
      <c r="E180" s="165">
        <v>1080.52</v>
      </c>
      <c r="F180" s="165">
        <v>36.21</v>
      </c>
      <c r="G180" s="165">
        <v>60.91</v>
      </c>
      <c r="H180" s="165">
        <v>60.44</v>
      </c>
      <c r="I180" s="165">
        <v>64.349999999999994</v>
      </c>
      <c r="J180" s="165">
        <v>58.23</v>
      </c>
      <c r="K180" s="165">
        <v>60.61</v>
      </c>
      <c r="L180" s="165">
        <v>0</v>
      </c>
      <c r="M180" s="165">
        <v>0</v>
      </c>
      <c r="N180" s="165">
        <v>0</v>
      </c>
      <c r="O180" s="165">
        <v>0</v>
      </c>
      <c r="P180" s="165">
        <v>193023</v>
      </c>
      <c r="Q180" s="165">
        <v>100</v>
      </c>
      <c r="R180" s="165">
        <v>0</v>
      </c>
      <c r="S180" s="165">
        <v>31.9</v>
      </c>
      <c r="T180" s="165">
        <v>4.234</v>
      </c>
      <c r="U180" s="165">
        <v>-1</v>
      </c>
    </row>
    <row r="181" spans="1:21">
      <c r="A181" s="166">
        <v>43431.4766087963</v>
      </c>
      <c r="B181" s="165" t="s">
        <v>6</v>
      </c>
      <c r="C181" s="165">
        <v>512.36</v>
      </c>
      <c r="D181" s="165">
        <v>13.6</v>
      </c>
      <c r="E181" s="165">
        <v>1079.94</v>
      </c>
      <c r="F181" s="165">
        <v>40.24</v>
      </c>
      <c r="G181" s="165">
        <v>66.790000000000006</v>
      </c>
      <c r="H181" s="165">
        <v>69.7</v>
      </c>
      <c r="I181" s="165">
        <v>66.84</v>
      </c>
      <c r="J181" s="165">
        <v>68.349999999999994</v>
      </c>
      <c r="K181" s="165">
        <v>62.29</v>
      </c>
      <c r="L181" s="165">
        <v>0</v>
      </c>
      <c r="M181" s="165">
        <v>0</v>
      </c>
      <c r="N181" s="165">
        <v>0</v>
      </c>
      <c r="O181" s="165">
        <v>0</v>
      </c>
      <c r="P181" s="165">
        <v>194735</v>
      </c>
      <c r="Q181" s="165">
        <v>100</v>
      </c>
      <c r="R181" s="165">
        <v>0</v>
      </c>
      <c r="S181" s="165">
        <v>31.9</v>
      </c>
      <c r="T181" s="165">
        <v>4.234</v>
      </c>
      <c r="U181" s="165">
        <v>-1</v>
      </c>
    </row>
    <row r="182" spans="1:21">
      <c r="A182" s="166">
        <v>43431.476678240739</v>
      </c>
      <c r="B182" s="165" t="s">
        <v>6</v>
      </c>
      <c r="C182" s="165">
        <v>509.5</v>
      </c>
      <c r="D182" s="165">
        <v>13.52</v>
      </c>
      <c r="E182" s="165">
        <v>1080.6500000000001</v>
      </c>
      <c r="F182" s="165">
        <v>41.3</v>
      </c>
      <c r="G182" s="165">
        <v>63.79</v>
      </c>
      <c r="H182" s="165">
        <v>67.739999999999995</v>
      </c>
      <c r="I182" s="165">
        <v>66.040000000000006</v>
      </c>
      <c r="J182" s="165">
        <v>59.25</v>
      </c>
      <c r="K182" s="165">
        <v>62.14</v>
      </c>
      <c r="L182" s="165">
        <v>0</v>
      </c>
      <c r="M182" s="165">
        <v>0</v>
      </c>
      <c r="N182" s="165">
        <v>0</v>
      </c>
      <c r="O182" s="165">
        <v>0</v>
      </c>
      <c r="P182" s="165">
        <v>195884</v>
      </c>
      <c r="Q182" s="165">
        <v>100</v>
      </c>
      <c r="R182" s="165">
        <v>0</v>
      </c>
      <c r="S182" s="165">
        <v>31.9</v>
      </c>
      <c r="T182" s="165">
        <v>4.234</v>
      </c>
      <c r="U182" s="165">
        <v>-1</v>
      </c>
    </row>
    <row r="183" spans="1:21">
      <c r="A183" s="166">
        <v>43431.476747685185</v>
      </c>
      <c r="B183" s="165" t="s">
        <v>6</v>
      </c>
      <c r="C183" s="165">
        <v>513.25</v>
      </c>
      <c r="D183" s="165">
        <v>13.62</v>
      </c>
      <c r="E183" s="165">
        <v>1078.8699999999999</v>
      </c>
      <c r="F183" s="165">
        <v>42.37</v>
      </c>
      <c r="G183" s="165">
        <v>64.239999999999995</v>
      </c>
      <c r="H183" s="165">
        <v>67.459999999999994</v>
      </c>
      <c r="I183" s="165">
        <v>65.59</v>
      </c>
      <c r="J183" s="165">
        <v>62.71</v>
      </c>
      <c r="K183" s="165">
        <v>61.19</v>
      </c>
      <c r="L183" s="165">
        <v>0</v>
      </c>
      <c r="M183" s="165">
        <v>0</v>
      </c>
      <c r="N183" s="165">
        <v>0</v>
      </c>
      <c r="O183" s="165">
        <v>0</v>
      </c>
      <c r="P183" s="165">
        <v>197328</v>
      </c>
      <c r="Q183" s="165">
        <v>100</v>
      </c>
      <c r="R183" s="165">
        <v>0</v>
      </c>
      <c r="S183" s="165">
        <v>31.9</v>
      </c>
      <c r="T183" s="165">
        <v>4.234</v>
      </c>
      <c r="U183" s="165">
        <v>-1</v>
      </c>
    </row>
    <row r="184" spans="1:21">
      <c r="A184" s="166">
        <v>43431.476817129631</v>
      </c>
      <c r="B184" s="165" t="s">
        <v>6</v>
      </c>
      <c r="C184" s="165">
        <v>512.73</v>
      </c>
      <c r="D184" s="165">
        <v>13.61</v>
      </c>
      <c r="E184" s="165">
        <v>1077.83</v>
      </c>
      <c r="F184" s="165">
        <v>44.43</v>
      </c>
      <c r="G184" s="165">
        <v>66.45</v>
      </c>
      <c r="H184" s="165">
        <v>66.5</v>
      </c>
      <c r="I184" s="165">
        <v>66.16</v>
      </c>
      <c r="J184" s="165">
        <v>65.650000000000006</v>
      </c>
      <c r="K184" s="165">
        <v>67.52</v>
      </c>
      <c r="L184" s="165">
        <v>0</v>
      </c>
      <c r="M184" s="165">
        <v>0</v>
      </c>
      <c r="N184" s="165">
        <v>0</v>
      </c>
      <c r="O184" s="165">
        <v>0</v>
      </c>
      <c r="P184" s="165">
        <v>199172</v>
      </c>
      <c r="Q184" s="165">
        <v>100</v>
      </c>
      <c r="R184" s="165">
        <v>0</v>
      </c>
      <c r="S184" s="165">
        <v>31.9</v>
      </c>
      <c r="T184" s="165">
        <v>4.234</v>
      </c>
      <c r="U184" s="165">
        <v>-1</v>
      </c>
    </row>
    <row r="185" spans="1:21">
      <c r="A185" s="166">
        <v>43431.476886574077</v>
      </c>
      <c r="B185" s="165" t="s">
        <v>6</v>
      </c>
      <c r="C185" s="165">
        <v>511.24</v>
      </c>
      <c r="D185" s="165">
        <v>13.57</v>
      </c>
      <c r="E185" s="165">
        <v>1076.54</v>
      </c>
      <c r="F185" s="165">
        <v>39.79</v>
      </c>
      <c r="G185" s="165">
        <v>67.180000000000007</v>
      </c>
      <c r="H185" s="165">
        <v>67.349999999999994</v>
      </c>
      <c r="I185" s="165">
        <v>67.349999999999994</v>
      </c>
      <c r="J185" s="165">
        <v>67.69</v>
      </c>
      <c r="K185" s="165">
        <v>66.319999999999993</v>
      </c>
      <c r="L185" s="165">
        <v>0</v>
      </c>
      <c r="M185" s="165">
        <v>0</v>
      </c>
      <c r="N185" s="165">
        <v>0</v>
      </c>
      <c r="O185" s="165">
        <v>0</v>
      </c>
      <c r="P185" s="165">
        <v>200640</v>
      </c>
      <c r="Q185" s="165">
        <v>100</v>
      </c>
      <c r="R185" s="165">
        <v>0</v>
      </c>
      <c r="S185" s="165">
        <v>31.9</v>
      </c>
      <c r="T185" s="165">
        <v>4.2249999999999996</v>
      </c>
      <c r="U185" s="165">
        <v>-1</v>
      </c>
    </row>
    <row r="186" spans="1:21">
      <c r="A186" s="166">
        <v>43431.476956018516</v>
      </c>
      <c r="B186" s="165" t="s">
        <v>6</v>
      </c>
      <c r="C186" s="165">
        <v>514.15</v>
      </c>
      <c r="D186" s="165">
        <v>13.65</v>
      </c>
      <c r="E186" s="165">
        <v>1075.54</v>
      </c>
      <c r="F186" s="165">
        <v>40.15</v>
      </c>
      <c r="G186" s="165">
        <v>66.94</v>
      </c>
      <c r="H186" s="165">
        <v>69.27</v>
      </c>
      <c r="I186" s="165">
        <v>69.44</v>
      </c>
      <c r="J186" s="165">
        <v>65.37</v>
      </c>
      <c r="K186" s="165">
        <v>63.67</v>
      </c>
      <c r="L186" s="165">
        <v>0</v>
      </c>
      <c r="M186" s="165">
        <v>0</v>
      </c>
      <c r="N186" s="165">
        <v>0</v>
      </c>
      <c r="O186" s="165">
        <v>0</v>
      </c>
      <c r="P186" s="165">
        <v>202208</v>
      </c>
      <c r="Q186" s="165">
        <v>100</v>
      </c>
      <c r="R186" s="165">
        <v>0</v>
      </c>
      <c r="S186" s="165">
        <v>31.9</v>
      </c>
      <c r="T186" s="165">
        <v>4.2329999999999997</v>
      </c>
      <c r="U186" s="165">
        <v>-1</v>
      </c>
    </row>
    <row r="187" spans="1:21">
      <c r="A187" s="166">
        <v>43431.477025462962</v>
      </c>
      <c r="B187" s="165" t="s">
        <v>6</v>
      </c>
      <c r="C187" s="165">
        <v>515.4</v>
      </c>
      <c r="D187" s="165">
        <v>13.68</v>
      </c>
      <c r="E187" s="165">
        <v>1074.46</v>
      </c>
      <c r="F187" s="165">
        <v>29.22</v>
      </c>
      <c r="G187" s="165">
        <v>53.04</v>
      </c>
      <c r="H187" s="165">
        <v>54.97</v>
      </c>
      <c r="I187" s="165">
        <v>56.66</v>
      </c>
      <c r="J187" s="165">
        <v>51.43</v>
      </c>
      <c r="K187" s="165">
        <v>49.07</v>
      </c>
      <c r="L187" s="165">
        <v>0</v>
      </c>
      <c r="M187" s="165">
        <v>0</v>
      </c>
      <c r="N187" s="165">
        <v>0</v>
      </c>
      <c r="O187" s="165">
        <v>0</v>
      </c>
      <c r="P187" s="165">
        <v>202209</v>
      </c>
      <c r="Q187" s="165">
        <v>100</v>
      </c>
      <c r="R187" s="165">
        <v>0</v>
      </c>
      <c r="S187" s="165">
        <v>31.9</v>
      </c>
      <c r="T187" s="165">
        <v>4.2389999999999999</v>
      </c>
      <c r="U187" s="165">
        <v>-1</v>
      </c>
    </row>
    <row r="188" spans="1:21">
      <c r="A188" s="166">
        <v>43431.477083333331</v>
      </c>
      <c r="B188" s="165" t="s">
        <v>6</v>
      </c>
      <c r="C188" s="165">
        <v>515.67999999999995</v>
      </c>
      <c r="D188" s="165">
        <v>13.69</v>
      </c>
      <c r="E188" s="165">
        <v>1073.5899999999999</v>
      </c>
      <c r="F188" s="165">
        <v>30.38</v>
      </c>
      <c r="G188" s="165">
        <v>55.38</v>
      </c>
      <c r="H188" s="165">
        <v>62.12</v>
      </c>
      <c r="I188" s="165">
        <v>54.27</v>
      </c>
      <c r="J188" s="165">
        <v>51.54</v>
      </c>
      <c r="K188" s="165">
        <v>53.58</v>
      </c>
      <c r="L188" s="165">
        <v>0</v>
      </c>
      <c r="M188" s="165">
        <v>0</v>
      </c>
      <c r="N188" s="165">
        <v>0</v>
      </c>
      <c r="O188" s="165">
        <v>0</v>
      </c>
      <c r="P188" s="165">
        <v>202210</v>
      </c>
      <c r="Q188" s="165">
        <v>100</v>
      </c>
      <c r="R188" s="165">
        <v>0</v>
      </c>
      <c r="S188" s="165">
        <v>31.9</v>
      </c>
      <c r="T188" s="165">
        <v>4.2409999999999997</v>
      </c>
      <c r="U188" s="165">
        <v>-1</v>
      </c>
    </row>
    <row r="189" spans="1:21">
      <c r="A189" s="166">
        <v>43431.477152777778</v>
      </c>
      <c r="B189" s="165" t="s">
        <v>6</v>
      </c>
      <c r="C189" s="165">
        <v>514.9</v>
      </c>
      <c r="D189" s="165">
        <v>13.67</v>
      </c>
      <c r="E189" s="165">
        <v>1066.42</v>
      </c>
      <c r="F189" s="165">
        <v>28.75</v>
      </c>
      <c r="G189" s="165">
        <v>54.34</v>
      </c>
      <c r="H189" s="165">
        <v>54.71</v>
      </c>
      <c r="I189" s="165">
        <v>53.37</v>
      </c>
      <c r="J189" s="165">
        <v>58.25</v>
      </c>
      <c r="K189" s="165">
        <v>51.01</v>
      </c>
      <c r="L189" s="165">
        <v>0</v>
      </c>
      <c r="M189" s="165">
        <v>0</v>
      </c>
      <c r="N189" s="165">
        <v>0</v>
      </c>
      <c r="O189" s="165">
        <v>0</v>
      </c>
      <c r="P189" s="165">
        <v>202211</v>
      </c>
      <c r="Q189" s="165">
        <v>100</v>
      </c>
      <c r="R189" s="165">
        <v>0</v>
      </c>
      <c r="S189" s="165">
        <v>31.9</v>
      </c>
      <c r="T189" s="165">
        <v>4.2409999999999997</v>
      </c>
      <c r="U189" s="165">
        <v>-1</v>
      </c>
    </row>
    <row r="190" spans="1:21">
      <c r="A190" s="166">
        <v>43431.477222222224</v>
      </c>
      <c r="B190" s="165" t="s">
        <v>6</v>
      </c>
      <c r="C190" s="165">
        <v>514.29999999999995</v>
      </c>
      <c r="D190" s="165">
        <v>13.65</v>
      </c>
      <c r="E190" s="165">
        <v>1065.0999999999999</v>
      </c>
      <c r="F190" s="165">
        <v>29.94</v>
      </c>
      <c r="G190" s="165">
        <v>52.7</v>
      </c>
      <c r="H190" s="165">
        <v>57.26</v>
      </c>
      <c r="I190" s="165">
        <v>50.34</v>
      </c>
      <c r="J190" s="165">
        <v>52.2</v>
      </c>
      <c r="K190" s="165">
        <v>51.01</v>
      </c>
      <c r="L190" s="165">
        <v>0</v>
      </c>
      <c r="M190" s="165">
        <v>0</v>
      </c>
      <c r="N190" s="165">
        <v>0</v>
      </c>
      <c r="O190" s="165">
        <v>0</v>
      </c>
      <c r="P190" s="165">
        <v>202212</v>
      </c>
      <c r="Q190" s="165">
        <v>100</v>
      </c>
      <c r="R190" s="165">
        <v>0</v>
      </c>
      <c r="S190" s="165">
        <v>31.9</v>
      </c>
      <c r="T190" s="165">
        <v>4.242</v>
      </c>
      <c r="U190" s="165">
        <v>-1</v>
      </c>
    </row>
    <row r="191" spans="1:21">
      <c r="A191" s="166">
        <v>43431.47729166667</v>
      </c>
      <c r="B191" s="165" t="s">
        <v>6</v>
      </c>
      <c r="C191" s="165">
        <v>514.12</v>
      </c>
      <c r="D191" s="165">
        <v>13.65</v>
      </c>
      <c r="E191" s="165">
        <v>1072.25</v>
      </c>
      <c r="F191" s="165">
        <v>29.7</v>
      </c>
      <c r="G191" s="165">
        <v>54.49</v>
      </c>
      <c r="H191" s="165">
        <v>54.92</v>
      </c>
      <c r="I191" s="165">
        <v>57.29</v>
      </c>
      <c r="J191" s="165">
        <v>53.56</v>
      </c>
      <c r="K191" s="165">
        <v>52.2</v>
      </c>
      <c r="L191" s="165">
        <v>0</v>
      </c>
      <c r="M191" s="165">
        <v>0</v>
      </c>
      <c r="N191" s="165">
        <v>0</v>
      </c>
      <c r="O191" s="165">
        <v>0</v>
      </c>
      <c r="P191" s="165">
        <v>202214</v>
      </c>
      <c r="Q191" s="165">
        <v>100</v>
      </c>
      <c r="R191" s="165">
        <v>0</v>
      </c>
      <c r="S191" s="165">
        <v>31.9</v>
      </c>
      <c r="T191" s="165">
        <v>4.226</v>
      </c>
      <c r="U191" s="165">
        <v>-1</v>
      </c>
    </row>
    <row r="192" spans="1:21">
      <c r="A192" s="166">
        <v>43431.477361111109</v>
      </c>
      <c r="B192" s="165" t="s">
        <v>6</v>
      </c>
      <c r="C192" s="165">
        <v>515.58000000000004</v>
      </c>
      <c r="D192" s="165">
        <v>13.69</v>
      </c>
      <c r="E192" s="165">
        <v>1072.3900000000001</v>
      </c>
      <c r="F192" s="165">
        <v>30.38</v>
      </c>
      <c r="G192" s="165">
        <v>54.26</v>
      </c>
      <c r="H192" s="165">
        <v>59.44</v>
      </c>
      <c r="I192" s="165">
        <v>55.63</v>
      </c>
      <c r="J192" s="165">
        <v>53.48</v>
      </c>
      <c r="K192" s="165">
        <v>48.51</v>
      </c>
      <c r="L192" s="165">
        <v>0</v>
      </c>
      <c r="M192" s="165">
        <v>0</v>
      </c>
      <c r="N192" s="165">
        <v>0</v>
      </c>
      <c r="O192" s="165">
        <v>0</v>
      </c>
      <c r="P192" s="165">
        <v>202216</v>
      </c>
      <c r="Q192" s="165">
        <v>100</v>
      </c>
      <c r="R192" s="165">
        <v>0</v>
      </c>
      <c r="S192" s="165">
        <v>31.9</v>
      </c>
      <c r="T192" s="165">
        <v>4.2359999999999998</v>
      </c>
      <c r="U192" s="165">
        <v>-1</v>
      </c>
    </row>
    <row r="193" spans="1:21">
      <c r="A193" s="166">
        <v>43431.477430555555</v>
      </c>
      <c r="B193" s="165" t="s">
        <v>6</v>
      </c>
      <c r="C193" s="165">
        <v>513.54</v>
      </c>
      <c r="D193" s="165">
        <v>13.63</v>
      </c>
      <c r="E193" s="165">
        <v>1071.47</v>
      </c>
      <c r="F193" s="165">
        <v>30.17</v>
      </c>
      <c r="G193" s="165">
        <v>50.89</v>
      </c>
      <c r="H193" s="165">
        <v>55.42</v>
      </c>
      <c r="I193" s="165">
        <v>51.19</v>
      </c>
      <c r="J193" s="165">
        <v>49.49</v>
      </c>
      <c r="K193" s="165">
        <v>47.46</v>
      </c>
      <c r="L193" s="165">
        <v>0</v>
      </c>
      <c r="M193" s="165">
        <v>0</v>
      </c>
      <c r="N193" s="165">
        <v>0</v>
      </c>
      <c r="O193" s="165">
        <v>0</v>
      </c>
      <c r="P193" s="165">
        <v>202220</v>
      </c>
      <c r="Q193" s="165">
        <v>100</v>
      </c>
      <c r="R193" s="165">
        <v>0</v>
      </c>
      <c r="S193" s="165">
        <v>31.9</v>
      </c>
      <c r="T193" s="165">
        <v>4.2370000000000001</v>
      </c>
      <c r="U193" s="165">
        <v>-1</v>
      </c>
    </row>
    <row r="194" spans="1:21">
      <c r="A194" s="166">
        <v>43431.477500000001</v>
      </c>
      <c r="B194" s="165" t="s">
        <v>6</v>
      </c>
      <c r="C194" s="165">
        <v>513.16</v>
      </c>
      <c r="D194" s="165">
        <v>13.62</v>
      </c>
      <c r="E194" s="165">
        <v>1069.8800000000001</v>
      </c>
      <c r="F194" s="165">
        <v>28.91</v>
      </c>
      <c r="G194" s="165">
        <v>51.6</v>
      </c>
      <c r="H194" s="165">
        <v>53.7</v>
      </c>
      <c r="I194" s="165">
        <v>54.04</v>
      </c>
      <c r="J194" s="165">
        <v>51.85</v>
      </c>
      <c r="K194" s="165">
        <v>46.8</v>
      </c>
      <c r="L194" s="165">
        <v>0</v>
      </c>
      <c r="M194" s="165">
        <v>0</v>
      </c>
      <c r="N194" s="165">
        <v>0</v>
      </c>
      <c r="O194" s="165">
        <v>0</v>
      </c>
      <c r="P194" s="165">
        <v>202231</v>
      </c>
      <c r="Q194" s="165">
        <v>100</v>
      </c>
      <c r="R194" s="165">
        <v>0</v>
      </c>
      <c r="S194" s="165">
        <v>31.8</v>
      </c>
      <c r="T194" s="165">
        <v>4.2370000000000001</v>
      </c>
      <c r="U194" s="165">
        <v>-1</v>
      </c>
    </row>
    <row r="195" spans="1:21">
      <c r="A195" s="166">
        <v>43431.477569444447</v>
      </c>
      <c r="B195" s="165" t="s">
        <v>6</v>
      </c>
      <c r="C195" s="165">
        <v>515.16</v>
      </c>
      <c r="D195" s="165">
        <v>13.67</v>
      </c>
      <c r="E195" s="165">
        <v>1069.7</v>
      </c>
      <c r="F195" s="165">
        <v>29.22</v>
      </c>
      <c r="G195" s="165">
        <v>51.86</v>
      </c>
      <c r="H195" s="165">
        <v>55.24</v>
      </c>
      <c r="I195" s="165">
        <v>52.36</v>
      </c>
      <c r="J195" s="165">
        <v>50.34</v>
      </c>
      <c r="K195" s="165">
        <v>49.49</v>
      </c>
      <c r="L195" s="165">
        <v>0</v>
      </c>
      <c r="M195" s="165">
        <v>0</v>
      </c>
      <c r="N195" s="165">
        <v>0</v>
      </c>
      <c r="O195" s="165">
        <v>0</v>
      </c>
      <c r="P195" s="165">
        <v>202234</v>
      </c>
      <c r="Q195" s="165">
        <v>100</v>
      </c>
      <c r="R195" s="165">
        <v>0</v>
      </c>
      <c r="S195" s="165">
        <v>31.8</v>
      </c>
      <c r="T195" s="165">
        <v>4.2309999999999999</v>
      </c>
      <c r="U195" s="165">
        <v>-1</v>
      </c>
    </row>
    <row r="196" spans="1:21">
      <c r="A196" s="166">
        <v>43431.477638888886</v>
      </c>
      <c r="B196" s="165" t="s">
        <v>6</v>
      </c>
      <c r="C196" s="165">
        <v>516.26</v>
      </c>
      <c r="D196" s="165">
        <v>13.7</v>
      </c>
      <c r="E196" s="165">
        <v>1068.6300000000001</v>
      </c>
      <c r="F196" s="165">
        <v>33.32</v>
      </c>
      <c r="G196" s="165">
        <v>59.9</v>
      </c>
      <c r="H196" s="165">
        <v>62.63</v>
      </c>
      <c r="I196" s="165">
        <v>58.53</v>
      </c>
      <c r="J196" s="165">
        <v>56.14</v>
      </c>
      <c r="K196" s="165">
        <v>62.29</v>
      </c>
      <c r="L196" s="165">
        <v>0</v>
      </c>
      <c r="M196" s="165">
        <v>0</v>
      </c>
      <c r="N196" s="165">
        <v>0</v>
      </c>
      <c r="O196" s="165">
        <v>0</v>
      </c>
      <c r="P196" s="165">
        <v>203310</v>
      </c>
      <c r="Q196" s="165">
        <v>100</v>
      </c>
      <c r="R196" s="165">
        <v>0</v>
      </c>
      <c r="S196" s="165">
        <v>31.8</v>
      </c>
      <c r="T196" s="165">
        <v>4.2380000000000004</v>
      </c>
      <c r="U196" s="165">
        <v>-1</v>
      </c>
    </row>
    <row r="197" spans="1:21">
      <c r="A197" s="166">
        <v>43431.477708333332</v>
      </c>
      <c r="B197" s="165" t="s">
        <v>6</v>
      </c>
      <c r="C197" s="165">
        <v>515.54999999999995</v>
      </c>
      <c r="D197" s="165">
        <v>13.68</v>
      </c>
      <c r="E197" s="165">
        <v>1066.95</v>
      </c>
      <c r="F197" s="165">
        <v>42.49</v>
      </c>
      <c r="G197" s="165">
        <v>67.319999999999993</v>
      </c>
      <c r="H197" s="165">
        <v>66.38</v>
      </c>
      <c r="I197" s="165">
        <v>70.8</v>
      </c>
      <c r="J197" s="165">
        <v>65.37</v>
      </c>
      <c r="K197" s="165">
        <v>66.72</v>
      </c>
      <c r="L197" s="165">
        <v>0</v>
      </c>
      <c r="M197" s="165">
        <v>0</v>
      </c>
      <c r="N197" s="165">
        <v>0</v>
      </c>
      <c r="O197" s="165">
        <v>0</v>
      </c>
      <c r="P197" s="165">
        <v>206401</v>
      </c>
      <c r="Q197" s="165">
        <v>100</v>
      </c>
      <c r="R197" s="165">
        <v>0</v>
      </c>
      <c r="S197" s="165">
        <v>31.8</v>
      </c>
      <c r="T197" s="165">
        <v>4.2329999999999997</v>
      </c>
      <c r="U197" s="165">
        <v>-1</v>
      </c>
    </row>
    <row r="198" spans="1:21">
      <c r="A198" s="166">
        <v>43431.477777777778</v>
      </c>
      <c r="B198" s="165" t="s">
        <v>6</v>
      </c>
      <c r="C198" s="165">
        <v>515.42999999999995</v>
      </c>
      <c r="D198" s="165">
        <v>13.68</v>
      </c>
      <c r="E198" s="165">
        <v>1066.24</v>
      </c>
      <c r="F198" s="165">
        <v>42.61</v>
      </c>
      <c r="G198" s="165">
        <v>69.2</v>
      </c>
      <c r="H198" s="165">
        <v>70.25</v>
      </c>
      <c r="I198" s="165">
        <v>69.92</v>
      </c>
      <c r="J198" s="165">
        <v>69.08</v>
      </c>
      <c r="K198" s="165">
        <v>67.56</v>
      </c>
      <c r="L198" s="165">
        <v>0</v>
      </c>
      <c r="M198" s="165">
        <v>0</v>
      </c>
      <c r="N198" s="165">
        <v>0</v>
      </c>
      <c r="O198" s="165">
        <v>0</v>
      </c>
      <c r="P198" s="165">
        <v>210749</v>
      </c>
      <c r="Q198" s="165">
        <v>100</v>
      </c>
      <c r="R198" s="165">
        <v>0</v>
      </c>
      <c r="S198" s="165">
        <v>31.8</v>
      </c>
      <c r="T198" s="165">
        <v>4.226</v>
      </c>
      <c r="U198" s="165">
        <v>-1</v>
      </c>
    </row>
    <row r="199" spans="1:21">
      <c r="A199" s="166">
        <v>43431.477847222224</v>
      </c>
      <c r="B199" s="165" t="s">
        <v>6</v>
      </c>
      <c r="C199" s="165">
        <v>516.21</v>
      </c>
      <c r="D199" s="165">
        <v>13.7</v>
      </c>
      <c r="E199" s="165">
        <v>1066.1099999999999</v>
      </c>
      <c r="F199" s="165">
        <v>38.11</v>
      </c>
      <c r="G199" s="165">
        <v>65.290000000000006</v>
      </c>
      <c r="H199" s="165">
        <v>68.569999999999993</v>
      </c>
      <c r="I199" s="165">
        <v>62.86</v>
      </c>
      <c r="J199" s="165">
        <v>64.87</v>
      </c>
      <c r="K199" s="165">
        <v>64.87</v>
      </c>
      <c r="L199" s="165">
        <v>0</v>
      </c>
      <c r="M199" s="165">
        <v>0</v>
      </c>
      <c r="N199" s="165">
        <v>0</v>
      </c>
      <c r="O199" s="165">
        <v>0</v>
      </c>
      <c r="P199" s="165">
        <v>214475</v>
      </c>
      <c r="Q199" s="165">
        <v>100</v>
      </c>
      <c r="R199" s="165">
        <v>0</v>
      </c>
      <c r="S199" s="165">
        <v>31.9</v>
      </c>
      <c r="T199" s="165">
        <v>4.2320000000000002</v>
      </c>
      <c r="U199" s="165">
        <v>-1</v>
      </c>
    </row>
    <row r="200" spans="1:21">
      <c r="A200" s="166">
        <v>43431.477916666663</v>
      </c>
      <c r="B200" s="165" t="s">
        <v>6</v>
      </c>
      <c r="C200" s="165">
        <v>518.42999999999995</v>
      </c>
      <c r="D200" s="165">
        <v>13.76</v>
      </c>
      <c r="E200" s="165">
        <v>1065.07</v>
      </c>
      <c r="F200" s="165">
        <v>31.77</v>
      </c>
      <c r="G200" s="165">
        <v>55.92</v>
      </c>
      <c r="H200" s="165">
        <v>58.21</v>
      </c>
      <c r="I200" s="165">
        <v>57.19</v>
      </c>
      <c r="J200" s="165">
        <v>54.99</v>
      </c>
      <c r="K200" s="165">
        <v>53.3</v>
      </c>
      <c r="L200" s="165">
        <v>0</v>
      </c>
      <c r="M200" s="165">
        <v>0</v>
      </c>
      <c r="N200" s="165">
        <v>0</v>
      </c>
      <c r="O200" s="165">
        <v>0</v>
      </c>
      <c r="P200" s="165">
        <v>215413</v>
      </c>
      <c r="Q200" s="165">
        <v>100</v>
      </c>
      <c r="R200" s="165">
        <v>0</v>
      </c>
      <c r="S200" s="165">
        <v>31.8</v>
      </c>
      <c r="T200" s="165">
        <v>4.2359999999999998</v>
      </c>
      <c r="U200" s="165">
        <v>-1</v>
      </c>
    </row>
    <row r="201" spans="1:21">
      <c r="A201" s="166">
        <v>43431.477986111109</v>
      </c>
      <c r="B201" s="165" t="s">
        <v>6</v>
      </c>
      <c r="C201" s="165">
        <v>516</v>
      </c>
      <c r="D201" s="165">
        <v>13.7</v>
      </c>
      <c r="E201" s="165">
        <v>1064.67</v>
      </c>
      <c r="F201" s="165">
        <v>31.97</v>
      </c>
      <c r="G201" s="165">
        <v>60.13</v>
      </c>
      <c r="H201" s="165">
        <v>61.18</v>
      </c>
      <c r="I201" s="165">
        <v>60</v>
      </c>
      <c r="J201" s="165">
        <v>62.02</v>
      </c>
      <c r="K201" s="165">
        <v>57.31</v>
      </c>
      <c r="L201" s="165">
        <v>0</v>
      </c>
      <c r="M201" s="165">
        <v>0</v>
      </c>
      <c r="N201" s="165">
        <v>0</v>
      </c>
      <c r="O201" s="165">
        <v>0</v>
      </c>
      <c r="P201" s="165">
        <v>216368</v>
      </c>
      <c r="Q201" s="165">
        <v>100</v>
      </c>
      <c r="R201" s="165">
        <v>0</v>
      </c>
      <c r="S201" s="165">
        <v>31.9</v>
      </c>
      <c r="T201" s="165">
        <v>4.2309999999999999</v>
      </c>
      <c r="U201" s="165">
        <v>-1</v>
      </c>
    </row>
    <row r="202" spans="1:21">
      <c r="A202" s="166">
        <v>43431.478043981479</v>
      </c>
      <c r="B202" s="165" t="s">
        <v>6</v>
      </c>
      <c r="C202" s="165">
        <v>517.52</v>
      </c>
      <c r="D202" s="165">
        <v>13.74</v>
      </c>
      <c r="E202" s="165">
        <v>1062.22</v>
      </c>
      <c r="F202" s="165">
        <v>29.84</v>
      </c>
      <c r="G202" s="165">
        <v>56.15</v>
      </c>
      <c r="H202" s="165">
        <v>57.39</v>
      </c>
      <c r="I202" s="165">
        <v>58.06</v>
      </c>
      <c r="J202" s="165">
        <v>54.16</v>
      </c>
      <c r="K202" s="165">
        <v>55.01</v>
      </c>
      <c r="L202" s="165">
        <v>0</v>
      </c>
      <c r="M202" s="165">
        <v>0</v>
      </c>
      <c r="N202" s="165">
        <v>0</v>
      </c>
      <c r="O202" s="165">
        <v>0</v>
      </c>
      <c r="P202" s="165">
        <v>216369</v>
      </c>
      <c r="Q202" s="165">
        <v>100</v>
      </c>
      <c r="R202" s="165">
        <v>0</v>
      </c>
      <c r="S202" s="165">
        <v>31.9</v>
      </c>
      <c r="T202" s="165">
        <v>4.2320000000000002</v>
      </c>
      <c r="U202" s="165">
        <v>-1</v>
      </c>
    </row>
    <row r="203" spans="1:21">
      <c r="A203" s="166">
        <v>43431.478113425925</v>
      </c>
      <c r="B203" s="165" t="s">
        <v>6</v>
      </c>
      <c r="C203" s="165">
        <v>516.95000000000005</v>
      </c>
      <c r="D203" s="165">
        <v>13.72</v>
      </c>
      <c r="E203" s="165">
        <v>1062.55</v>
      </c>
      <c r="F203" s="165">
        <v>30.94</v>
      </c>
      <c r="G203" s="165">
        <v>54.07</v>
      </c>
      <c r="H203" s="165">
        <v>59.08</v>
      </c>
      <c r="I203" s="165">
        <v>54.84</v>
      </c>
      <c r="J203" s="165">
        <v>51.44</v>
      </c>
      <c r="K203" s="165">
        <v>50.93</v>
      </c>
      <c r="L203" s="165">
        <v>0</v>
      </c>
      <c r="M203" s="165">
        <v>0</v>
      </c>
      <c r="N203" s="165">
        <v>0</v>
      </c>
      <c r="O203" s="165">
        <v>0</v>
      </c>
      <c r="P203" s="165">
        <v>216370</v>
      </c>
      <c r="Q203" s="165">
        <v>100</v>
      </c>
      <c r="R203" s="165">
        <v>0</v>
      </c>
      <c r="S203" s="165">
        <v>31.9</v>
      </c>
      <c r="T203" s="165">
        <v>4.234</v>
      </c>
      <c r="U203" s="165">
        <v>-1</v>
      </c>
    </row>
    <row r="204" spans="1:21">
      <c r="A204" s="166">
        <v>43431.478182870371</v>
      </c>
      <c r="B204" s="165" t="s">
        <v>6</v>
      </c>
      <c r="C204" s="165">
        <v>515.57000000000005</v>
      </c>
      <c r="D204" s="165">
        <v>13.69</v>
      </c>
      <c r="E204" s="165">
        <v>1062</v>
      </c>
      <c r="F204" s="165">
        <v>29.83</v>
      </c>
      <c r="G204" s="165">
        <v>58.45</v>
      </c>
      <c r="H204" s="165">
        <v>61.68</v>
      </c>
      <c r="I204" s="165">
        <v>58.82</v>
      </c>
      <c r="J204" s="165">
        <v>56.64</v>
      </c>
      <c r="K204" s="165">
        <v>56.64</v>
      </c>
      <c r="L204" s="165">
        <v>0</v>
      </c>
      <c r="M204" s="165">
        <v>0</v>
      </c>
      <c r="N204" s="165">
        <v>0</v>
      </c>
      <c r="O204" s="165">
        <v>0</v>
      </c>
      <c r="P204" s="165">
        <v>216385</v>
      </c>
      <c r="Q204" s="165">
        <v>100</v>
      </c>
      <c r="R204" s="165">
        <v>0</v>
      </c>
      <c r="S204" s="165">
        <v>31.9</v>
      </c>
      <c r="T204" s="165">
        <v>4.2350000000000003</v>
      </c>
      <c r="U204" s="165">
        <v>-1</v>
      </c>
    </row>
    <row r="205" spans="1:21">
      <c r="A205" s="166">
        <v>43431.478252314817</v>
      </c>
      <c r="B205" s="165" t="s">
        <v>6</v>
      </c>
      <c r="C205" s="165">
        <v>515.19000000000005</v>
      </c>
      <c r="D205" s="165">
        <v>13.68</v>
      </c>
      <c r="E205" s="165">
        <v>1070.44</v>
      </c>
      <c r="F205" s="165">
        <v>29.73</v>
      </c>
      <c r="G205" s="165">
        <v>54.82</v>
      </c>
      <c r="H205" s="165">
        <v>58.79</v>
      </c>
      <c r="I205" s="165">
        <v>56.95</v>
      </c>
      <c r="J205" s="165">
        <v>55.28</v>
      </c>
      <c r="K205" s="165">
        <v>48.24</v>
      </c>
      <c r="L205" s="165">
        <v>0</v>
      </c>
      <c r="M205" s="165">
        <v>0</v>
      </c>
      <c r="N205" s="165">
        <v>0</v>
      </c>
      <c r="O205" s="165">
        <v>0</v>
      </c>
      <c r="P205" s="165">
        <v>216610</v>
      </c>
      <c r="Q205" s="165">
        <v>100</v>
      </c>
      <c r="R205" s="165">
        <v>0</v>
      </c>
      <c r="S205" s="165">
        <v>31.9</v>
      </c>
      <c r="T205" s="165">
        <v>4.2279999999999998</v>
      </c>
      <c r="U205" s="165">
        <v>-1</v>
      </c>
    </row>
    <row r="206" spans="1:21">
      <c r="A206" s="166">
        <v>43431.478321759256</v>
      </c>
      <c r="B206" s="165" t="s">
        <v>6</v>
      </c>
      <c r="C206" s="165">
        <v>515.51</v>
      </c>
      <c r="D206" s="165">
        <v>13.68</v>
      </c>
      <c r="E206" s="165">
        <v>1070.46</v>
      </c>
      <c r="F206" s="165">
        <v>31.78</v>
      </c>
      <c r="G206" s="165">
        <v>56.49</v>
      </c>
      <c r="H206" s="165">
        <v>57.45</v>
      </c>
      <c r="I206" s="165">
        <v>59.46</v>
      </c>
      <c r="J206" s="165">
        <v>54.1</v>
      </c>
      <c r="K206" s="165">
        <v>54.94</v>
      </c>
      <c r="L206" s="165">
        <v>0</v>
      </c>
      <c r="M206" s="165">
        <v>0</v>
      </c>
      <c r="N206" s="165">
        <v>0</v>
      </c>
      <c r="O206" s="165">
        <v>0</v>
      </c>
      <c r="P206" s="165">
        <v>217525</v>
      </c>
      <c r="Q206" s="165">
        <v>100</v>
      </c>
      <c r="R206" s="165">
        <v>0</v>
      </c>
      <c r="S206" s="165">
        <v>31.9</v>
      </c>
      <c r="T206" s="165">
        <v>4.2329999999999997</v>
      </c>
      <c r="U206" s="165">
        <v>-1</v>
      </c>
    </row>
    <row r="207" spans="1:21">
      <c r="A207" s="166">
        <v>43431.478391203702</v>
      </c>
      <c r="B207" s="165" t="s">
        <v>6</v>
      </c>
      <c r="C207" s="165">
        <v>516.19000000000005</v>
      </c>
      <c r="D207" s="165">
        <v>13.7</v>
      </c>
      <c r="E207" s="165">
        <v>1069.02</v>
      </c>
      <c r="F207" s="165">
        <v>30.21</v>
      </c>
      <c r="G207" s="165">
        <v>54.62</v>
      </c>
      <c r="H207" s="165">
        <v>57.17</v>
      </c>
      <c r="I207" s="165">
        <v>54</v>
      </c>
      <c r="J207" s="165">
        <v>53.5</v>
      </c>
      <c r="K207" s="165">
        <v>53.83</v>
      </c>
      <c r="L207" s="165">
        <v>0</v>
      </c>
      <c r="M207" s="165">
        <v>0</v>
      </c>
      <c r="N207" s="165">
        <v>0</v>
      </c>
      <c r="O207" s="165">
        <v>0</v>
      </c>
      <c r="P207" s="165">
        <v>217526</v>
      </c>
      <c r="Q207" s="165">
        <v>100</v>
      </c>
      <c r="R207" s="165">
        <v>0</v>
      </c>
      <c r="S207" s="165">
        <v>31.9</v>
      </c>
      <c r="T207" s="165">
        <v>4.2359999999999998</v>
      </c>
      <c r="U207" s="165">
        <v>-1</v>
      </c>
    </row>
    <row r="208" spans="1:21">
      <c r="A208" s="166">
        <v>43431.478460648148</v>
      </c>
      <c r="B208" s="165" t="s">
        <v>6</v>
      </c>
      <c r="C208" s="165">
        <v>515.96</v>
      </c>
      <c r="D208" s="165">
        <v>13.7</v>
      </c>
      <c r="E208" s="165">
        <v>1069.3499999999999</v>
      </c>
      <c r="F208" s="165">
        <v>29.54</v>
      </c>
      <c r="G208" s="165">
        <v>53.08</v>
      </c>
      <c r="H208" s="165">
        <v>54.5</v>
      </c>
      <c r="I208" s="165">
        <v>53.83</v>
      </c>
      <c r="J208" s="165">
        <v>53</v>
      </c>
      <c r="K208" s="165">
        <v>51</v>
      </c>
      <c r="L208" s="165">
        <v>0</v>
      </c>
      <c r="M208" s="165">
        <v>0</v>
      </c>
      <c r="N208" s="165">
        <v>0</v>
      </c>
      <c r="O208" s="165">
        <v>0</v>
      </c>
      <c r="P208" s="165">
        <v>217527</v>
      </c>
      <c r="Q208" s="165">
        <v>100</v>
      </c>
      <c r="R208" s="165">
        <v>0</v>
      </c>
      <c r="S208" s="165">
        <v>31.9</v>
      </c>
      <c r="T208" s="165">
        <v>4.24</v>
      </c>
      <c r="U208" s="165">
        <v>-1</v>
      </c>
    </row>
    <row r="209" spans="1:21">
      <c r="A209" s="166">
        <v>43431.478530092594</v>
      </c>
      <c r="B209" s="165" t="s">
        <v>6</v>
      </c>
      <c r="C209" s="165">
        <v>516.08000000000004</v>
      </c>
      <c r="D209" s="165">
        <v>13.7</v>
      </c>
      <c r="E209" s="165">
        <v>1068.1099999999999</v>
      </c>
      <c r="F209" s="165">
        <v>29.28</v>
      </c>
      <c r="G209" s="165">
        <v>55.49</v>
      </c>
      <c r="H209" s="165">
        <v>58.39</v>
      </c>
      <c r="I209" s="165">
        <v>54.03</v>
      </c>
      <c r="J209" s="165">
        <v>56.54</v>
      </c>
      <c r="K209" s="165">
        <v>53.02</v>
      </c>
      <c r="L209" s="165">
        <v>0</v>
      </c>
      <c r="M209" s="165">
        <v>0</v>
      </c>
      <c r="N209" s="165">
        <v>0</v>
      </c>
      <c r="O209" s="165">
        <v>0</v>
      </c>
      <c r="P209" s="165">
        <v>217541</v>
      </c>
      <c r="Q209" s="165">
        <v>100</v>
      </c>
      <c r="R209" s="165">
        <v>0</v>
      </c>
      <c r="S209" s="165">
        <v>31.9</v>
      </c>
      <c r="T209" s="165">
        <v>4.2389999999999999</v>
      </c>
      <c r="U209" s="165">
        <v>-1</v>
      </c>
    </row>
    <row r="210" spans="1:21">
      <c r="A210" s="166">
        <v>43431.47859953704</v>
      </c>
      <c r="B210" s="165" t="s">
        <v>6</v>
      </c>
      <c r="C210" s="165">
        <v>514.69000000000005</v>
      </c>
      <c r="D210" s="165">
        <v>13.66</v>
      </c>
      <c r="E210" s="165">
        <v>1066.83</v>
      </c>
      <c r="F210" s="165">
        <v>31.21</v>
      </c>
      <c r="G210" s="165">
        <v>56.21</v>
      </c>
      <c r="H210" s="165">
        <v>56.54</v>
      </c>
      <c r="I210" s="165">
        <v>57.21</v>
      </c>
      <c r="J210" s="165">
        <v>56.88</v>
      </c>
      <c r="K210" s="165">
        <v>54.19</v>
      </c>
      <c r="L210" s="165">
        <v>0</v>
      </c>
      <c r="M210" s="165">
        <v>0</v>
      </c>
      <c r="N210" s="165">
        <v>0</v>
      </c>
      <c r="O210" s="165">
        <v>0</v>
      </c>
      <c r="P210" s="165">
        <v>217783</v>
      </c>
      <c r="Q210" s="165">
        <v>100</v>
      </c>
      <c r="R210" s="165">
        <v>0</v>
      </c>
      <c r="S210" s="165">
        <v>31.9</v>
      </c>
      <c r="T210" s="165">
        <v>4.234</v>
      </c>
      <c r="U210" s="165">
        <v>-1</v>
      </c>
    </row>
    <row r="211" spans="1:21">
      <c r="A211" s="166">
        <v>43431.478668981479</v>
      </c>
      <c r="B211" s="165" t="s">
        <v>6</v>
      </c>
      <c r="C211" s="165">
        <v>514.27</v>
      </c>
      <c r="D211" s="165">
        <v>13.65</v>
      </c>
      <c r="E211" s="165">
        <v>1066.68</v>
      </c>
      <c r="F211" s="165">
        <v>29.87</v>
      </c>
      <c r="G211" s="165">
        <v>54.57</v>
      </c>
      <c r="H211" s="165">
        <v>60.57</v>
      </c>
      <c r="I211" s="165">
        <v>53.86</v>
      </c>
      <c r="J211" s="165">
        <v>49.5</v>
      </c>
      <c r="K211" s="165">
        <v>54.36</v>
      </c>
      <c r="L211" s="165">
        <v>0</v>
      </c>
      <c r="M211" s="165">
        <v>0</v>
      </c>
      <c r="N211" s="165">
        <v>0</v>
      </c>
      <c r="O211" s="165">
        <v>0</v>
      </c>
      <c r="P211" s="165">
        <v>217885</v>
      </c>
      <c r="Q211" s="165">
        <v>100</v>
      </c>
      <c r="R211" s="165">
        <v>0</v>
      </c>
      <c r="S211" s="165">
        <v>31.9</v>
      </c>
      <c r="T211" s="165">
        <v>4.2300000000000004</v>
      </c>
      <c r="U211" s="165">
        <v>-1</v>
      </c>
    </row>
    <row r="212" spans="1:21">
      <c r="A212" s="166">
        <v>43431.478738425925</v>
      </c>
      <c r="B212" s="165" t="s">
        <v>6</v>
      </c>
      <c r="C212" s="165">
        <v>513</v>
      </c>
      <c r="D212" s="165">
        <v>13.62</v>
      </c>
      <c r="E212" s="165">
        <v>1066.3499999999999</v>
      </c>
      <c r="F212" s="165">
        <v>30.61</v>
      </c>
      <c r="G212" s="165">
        <v>54.51</v>
      </c>
      <c r="H212" s="165">
        <v>55.78</v>
      </c>
      <c r="I212" s="165">
        <v>53.74</v>
      </c>
      <c r="J212" s="165">
        <v>54.76</v>
      </c>
      <c r="K212" s="165">
        <v>53.74</v>
      </c>
      <c r="L212" s="165">
        <v>0</v>
      </c>
      <c r="M212" s="165">
        <v>0</v>
      </c>
      <c r="N212" s="165">
        <v>0</v>
      </c>
      <c r="O212" s="165">
        <v>0</v>
      </c>
      <c r="P212" s="165">
        <v>217886</v>
      </c>
      <c r="Q212" s="165">
        <v>100</v>
      </c>
      <c r="R212" s="165">
        <v>0</v>
      </c>
      <c r="S212" s="165">
        <v>31.9</v>
      </c>
      <c r="T212" s="165">
        <v>4.2350000000000003</v>
      </c>
      <c r="U212" s="165">
        <v>-1</v>
      </c>
    </row>
    <row r="213" spans="1:21">
      <c r="A213" s="166">
        <v>43431.478807870371</v>
      </c>
      <c r="B213" s="165" t="s">
        <v>6</v>
      </c>
      <c r="C213" s="165">
        <v>512.64</v>
      </c>
      <c r="D213" s="165">
        <v>13.61</v>
      </c>
      <c r="E213" s="165">
        <v>1066.18</v>
      </c>
      <c r="F213" s="165">
        <v>31.15</v>
      </c>
      <c r="G213" s="165">
        <v>55.9</v>
      </c>
      <c r="H213" s="165">
        <v>57.89</v>
      </c>
      <c r="I213" s="165">
        <v>59.25</v>
      </c>
      <c r="J213" s="165">
        <v>51.78</v>
      </c>
      <c r="K213" s="165">
        <v>54.67</v>
      </c>
      <c r="L213" s="165">
        <v>0</v>
      </c>
      <c r="M213" s="165">
        <v>0</v>
      </c>
      <c r="N213" s="165">
        <v>0</v>
      </c>
      <c r="O213" s="165">
        <v>0</v>
      </c>
      <c r="P213" s="165">
        <v>217910</v>
      </c>
      <c r="Q213" s="165">
        <v>100</v>
      </c>
      <c r="R213" s="165">
        <v>0</v>
      </c>
      <c r="S213" s="165">
        <v>31.9</v>
      </c>
      <c r="T213" s="165">
        <v>4.234</v>
      </c>
      <c r="U213" s="165">
        <v>-1</v>
      </c>
    </row>
    <row r="214" spans="1:21">
      <c r="A214" s="166">
        <v>43431.478877314818</v>
      </c>
      <c r="B214" s="165" t="s">
        <v>6</v>
      </c>
      <c r="C214" s="165">
        <v>513.30999999999995</v>
      </c>
      <c r="D214" s="165">
        <v>13.63</v>
      </c>
      <c r="E214" s="165">
        <v>1065.45</v>
      </c>
      <c r="F214" s="165">
        <v>32.74</v>
      </c>
      <c r="G214" s="165">
        <v>58.12</v>
      </c>
      <c r="H214" s="165">
        <v>60.24</v>
      </c>
      <c r="I214" s="165">
        <v>59.9</v>
      </c>
      <c r="J214" s="165">
        <v>56.85</v>
      </c>
      <c r="K214" s="165">
        <v>55.5</v>
      </c>
      <c r="L214" s="165">
        <v>0</v>
      </c>
      <c r="M214" s="165">
        <v>0</v>
      </c>
      <c r="N214" s="165">
        <v>0</v>
      </c>
      <c r="O214" s="165">
        <v>0</v>
      </c>
      <c r="P214" s="165">
        <v>218913</v>
      </c>
      <c r="Q214" s="165">
        <v>100</v>
      </c>
      <c r="R214" s="165">
        <v>0</v>
      </c>
      <c r="S214" s="165">
        <v>31.9</v>
      </c>
      <c r="T214" s="165">
        <v>4.2350000000000003</v>
      </c>
      <c r="U214" s="165">
        <v>-1</v>
      </c>
    </row>
    <row r="215" spans="1:21">
      <c r="A215" s="166">
        <v>43431.478946759256</v>
      </c>
      <c r="B215" s="165" t="s">
        <v>6</v>
      </c>
      <c r="C215" s="165">
        <v>512.16</v>
      </c>
      <c r="D215" s="165">
        <v>13.59</v>
      </c>
      <c r="E215" s="165">
        <v>1056.4100000000001</v>
      </c>
      <c r="F215" s="165">
        <v>29.6</v>
      </c>
      <c r="G215" s="165">
        <v>66.459999999999994</v>
      </c>
      <c r="H215" s="165">
        <v>68.31</v>
      </c>
      <c r="I215" s="165">
        <v>67.489999999999995</v>
      </c>
      <c r="J215" s="165">
        <v>65.52</v>
      </c>
      <c r="K215" s="165">
        <v>64.53</v>
      </c>
      <c r="L215" s="165">
        <v>0</v>
      </c>
      <c r="M215" s="165">
        <v>0</v>
      </c>
      <c r="N215" s="165">
        <v>0</v>
      </c>
      <c r="O215" s="165">
        <v>0</v>
      </c>
      <c r="P215" s="165">
        <v>218914</v>
      </c>
      <c r="Q215" s="165">
        <v>100</v>
      </c>
      <c r="R215" s="165">
        <v>0</v>
      </c>
      <c r="S215" s="165">
        <v>31.9</v>
      </c>
      <c r="T215" s="165">
        <v>4.2389999999999999</v>
      </c>
      <c r="U215" s="165">
        <v>-1</v>
      </c>
    </row>
    <row r="216" spans="1:21">
      <c r="A216" s="166">
        <v>43431.479016203702</v>
      </c>
      <c r="B216" s="165" t="s">
        <v>6</v>
      </c>
      <c r="C216" s="165">
        <v>513.55999999999995</v>
      </c>
      <c r="D216" s="165">
        <v>13.63</v>
      </c>
      <c r="E216" s="165">
        <v>1037.75</v>
      </c>
      <c r="F216" s="165">
        <v>16.75</v>
      </c>
      <c r="G216" s="165">
        <v>83.7</v>
      </c>
      <c r="H216" s="165">
        <v>85.98</v>
      </c>
      <c r="I216" s="165">
        <v>85.98</v>
      </c>
      <c r="J216" s="165">
        <v>80.34</v>
      </c>
      <c r="K216" s="165">
        <v>79.489999999999995</v>
      </c>
      <c r="L216" s="165">
        <v>86.72</v>
      </c>
      <c r="M216" s="165">
        <v>0</v>
      </c>
      <c r="N216" s="165">
        <v>0</v>
      </c>
      <c r="O216" s="165">
        <v>0</v>
      </c>
      <c r="P216" s="165">
        <v>218915</v>
      </c>
      <c r="Q216" s="165">
        <v>100</v>
      </c>
      <c r="R216" s="165">
        <v>0</v>
      </c>
      <c r="S216" s="165">
        <v>31.9</v>
      </c>
      <c r="T216" s="165">
        <v>4.2130000000000001</v>
      </c>
      <c r="U216" s="165">
        <v>-1</v>
      </c>
    </row>
    <row r="217" spans="1:21">
      <c r="A217" s="166">
        <v>43431.479085648149</v>
      </c>
      <c r="B217" s="165" t="s">
        <v>6</v>
      </c>
      <c r="C217" s="165">
        <v>511.03</v>
      </c>
      <c r="D217" s="165">
        <v>13.57</v>
      </c>
      <c r="E217" s="165">
        <v>1047</v>
      </c>
      <c r="F217" s="165">
        <v>28.8</v>
      </c>
      <c r="G217" s="165">
        <v>65.62</v>
      </c>
      <c r="H217" s="165">
        <v>66.44</v>
      </c>
      <c r="I217" s="165">
        <v>64.569999999999993</v>
      </c>
      <c r="J217" s="165">
        <v>67.290000000000006</v>
      </c>
      <c r="K217" s="165">
        <v>63.71</v>
      </c>
      <c r="L217" s="165">
        <v>73.53</v>
      </c>
      <c r="M217" s="165">
        <v>0</v>
      </c>
      <c r="N217" s="165">
        <v>0</v>
      </c>
      <c r="O217" s="165">
        <v>0</v>
      </c>
      <c r="P217" s="165">
        <v>218915</v>
      </c>
      <c r="Q217" s="165">
        <v>100</v>
      </c>
      <c r="R217" s="165">
        <v>0</v>
      </c>
      <c r="S217" s="165">
        <v>31.9</v>
      </c>
      <c r="T217" s="165">
        <v>4.2130000000000001</v>
      </c>
      <c r="U217" s="165">
        <v>-1</v>
      </c>
    </row>
    <row r="218" spans="1:21">
      <c r="A218" s="166">
        <v>43431.479143518518</v>
      </c>
      <c r="B218" s="165" t="s">
        <v>6</v>
      </c>
      <c r="C218" s="165">
        <v>512.72</v>
      </c>
      <c r="D218" s="165">
        <v>13.61</v>
      </c>
      <c r="E218" s="165">
        <v>1045.1600000000001</v>
      </c>
      <c r="F218" s="165">
        <v>29.03</v>
      </c>
      <c r="G218" s="165">
        <v>57.16</v>
      </c>
      <c r="H218" s="165">
        <v>57.8</v>
      </c>
      <c r="I218" s="165">
        <v>58.47</v>
      </c>
      <c r="J218" s="165">
        <v>57.46</v>
      </c>
      <c r="K218" s="165">
        <v>54.92</v>
      </c>
      <c r="L218" s="165">
        <v>0</v>
      </c>
      <c r="M218" s="165">
        <v>0</v>
      </c>
      <c r="N218" s="165">
        <v>0</v>
      </c>
      <c r="O218" s="165">
        <v>0</v>
      </c>
      <c r="P218" s="165">
        <v>218915</v>
      </c>
      <c r="Q218" s="165">
        <v>100</v>
      </c>
      <c r="R218" s="165">
        <v>0</v>
      </c>
      <c r="S218" s="165">
        <v>31.9</v>
      </c>
      <c r="T218" s="165">
        <v>4.234</v>
      </c>
      <c r="U218" s="165">
        <v>-1</v>
      </c>
    </row>
    <row r="219" spans="1:21">
      <c r="A219" s="166">
        <v>43431.479212962964</v>
      </c>
      <c r="B219" s="165" t="s">
        <v>6</v>
      </c>
      <c r="C219" s="165">
        <v>512.48</v>
      </c>
      <c r="D219" s="165">
        <v>13.6</v>
      </c>
      <c r="E219" s="165">
        <v>1045.9100000000001</v>
      </c>
      <c r="F219" s="165">
        <v>31.28</v>
      </c>
      <c r="G219" s="165">
        <v>54.06</v>
      </c>
      <c r="H219" s="165">
        <v>59.66</v>
      </c>
      <c r="I219" s="165">
        <v>54.7</v>
      </c>
      <c r="J219" s="165">
        <v>52.82</v>
      </c>
      <c r="K219" s="165">
        <v>49.06</v>
      </c>
      <c r="L219" s="165">
        <v>0</v>
      </c>
      <c r="M219" s="165">
        <v>0</v>
      </c>
      <c r="N219" s="165">
        <v>0</v>
      </c>
      <c r="O219" s="165">
        <v>0</v>
      </c>
      <c r="P219" s="165">
        <v>219134</v>
      </c>
      <c r="Q219" s="165">
        <v>100</v>
      </c>
      <c r="R219" s="165">
        <v>0</v>
      </c>
      <c r="S219" s="165">
        <v>31.9</v>
      </c>
      <c r="T219" s="165">
        <v>4.2389999999999999</v>
      </c>
      <c r="U219" s="165">
        <v>-1</v>
      </c>
    </row>
    <row r="220" spans="1:21">
      <c r="A220" s="166">
        <v>43431.47928240741</v>
      </c>
      <c r="B220" s="165" t="s">
        <v>6</v>
      </c>
      <c r="C220" s="165">
        <v>511.94</v>
      </c>
      <c r="D220" s="165">
        <v>13.59</v>
      </c>
      <c r="E220" s="165">
        <v>1043.1199999999999</v>
      </c>
      <c r="F220" s="165">
        <v>40.25</v>
      </c>
      <c r="G220" s="165">
        <v>68.11</v>
      </c>
      <c r="H220" s="165">
        <v>71.599999999999994</v>
      </c>
      <c r="I220" s="165">
        <v>69.08</v>
      </c>
      <c r="J220" s="165">
        <v>67.39</v>
      </c>
      <c r="K220" s="165">
        <v>64.37</v>
      </c>
      <c r="L220" s="165">
        <v>0</v>
      </c>
      <c r="M220" s="165">
        <v>0</v>
      </c>
      <c r="N220" s="165">
        <v>0</v>
      </c>
      <c r="O220" s="165">
        <v>0</v>
      </c>
      <c r="P220" s="165">
        <v>221411</v>
      </c>
      <c r="Q220" s="165">
        <v>100</v>
      </c>
      <c r="R220" s="165">
        <v>0</v>
      </c>
      <c r="S220" s="165">
        <v>31.9</v>
      </c>
      <c r="T220" s="165">
        <v>4.2320000000000002</v>
      </c>
      <c r="U220" s="165">
        <v>-1</v>
      </c>
    </row>
    <row r="221" spans="1:21">
      <c r="A221" s="166">
        <v>43431.479351851849</v>
      </c>
      <c r="B221" s="165" t="s">
        <v>6</v>
      </c>
      <c r="C221" s="165">
        <v>510.74</v>
      </c>
      <c r="D221" s="165">
        <v>13.56</v>
      </c>
      <c r="E221" s="165">
        <v>1048.55</v>
      </c>
      <c r="F221" s="165">
        <v>40.97</v>
      </c>
      <c r="G221" s="165">
        <v>71.680000000000007</v>
      </c>
      <c r="H221" s="165">
        <v>73.61</v>
      </c>
      <c r="I221" s="165">
        <v>71.760000000000005</v>
      </c>
      <c r="J221" s="165">
        <v>69.75</v>
      </c>
      <c r="K221" s="165">
        <v>71.599999999999994</v>
      </c>
      <c r="L221" s="165">
        <v>0</v>
      </c>
      <c r="M221" s="165">
        <v>0</v>
      </c>
      <c r="N221" s="165">
        <v>0</v>
      </c>
      <c r="O221" s="165">
        <v>0</v>
      </c>
      <c r="P221" s="165">
        <v>224420</v>
      </c>
      <c r="Q221" s="165">
        <v>100</v>
      </c>
      <c r="R221" s="165">
        <v>0</v>
      </c>
      <c r="S221" s="165">
        <v>31.9</v>
      </c>
      <c r="T221" s="165">
        <v>4.2290000000000001</v>
      </c>
      <c r="U221" s="165">
        <v>-1</v>
      </c>
    </row>
    <row r="222" spans="1:21">
      <c r="A222" s="166">
        <v>43431.479421296295</v>
      </c>
      <c r="B222" s="165" t="s">
        <v>6</v>
      </c>
      <c r="C222" s="165">
        <v>511.71</v>
      </c>
      <c r="D222" s="165">
        <v>13.58</v>
      </c>
      <c r="E222" s="165">
        <v>1065.53</v>
      </c>
      <c r="F222" s="165">
        <v>41.36</v>
      </c>
      <c r="G222" s="165">
        <v>68.510000000000005</v>
      </c>
      <c r="H222" s="165">
        <v>70.489999999999995</v>
      </c>
      <c r="I222" s="165">
        <v>69.48</v>
      </c>
      <c r="J222" s="165">
        <v>68.63</v>
      </c>
      <c r="K222" s="165">
        <v>65.430000000000007</v>
      </c>
      <c r="L222" s="165">
        <v>0</v>
      </c>
      <c r="M222" s="165">
        <v>0</v>
      </c>
      <c r="N222" s="165">
        <v>0</v>
      </c>
      <c r="O222" s="165">
        <v>0</v>
      </c>
      <c r="P222" s="165">
        <v>227350</v>
      </c>
      <c r="Q222" s="165">
        <v>100</v>
      </c>
      <c r="R222" s="165">
        <v>0</v>
      </c>
      <c r="S222" s="165">
        <v>31.9</v>
      </c>
      <c r="T222" s="165">
        <v>4.2240000000000002</v>
      </c>
      <c r="U222" s="165">
        <v>-1</v>
      </c>
    </row>
    <row r="223" spans="1:21">
      <c r="A223" s="166">
        <v>43431.479490740741</v>
      </c>
      <c r="B223" s="165" t="s">
        <v>6</v>
      </c>
      <c r="C223" s="165">
        <v>510.21</v>
      </c>
      <c r="D223" s="165">
        <v>13.54</v>
      </c>
      <c r="E223" s="165">
        <v>1064.45</v>
      </c>
      <c r="F223" s="165">
        <v>41.47</v>
      </c>
      <c r="G223" s="165">
        <v>67.489999999999995</v>
      </c>
      <c r="H223" s="165">
        <v>68.08</v>
      </c>
      <c r="I223" s="165">
        <v>66.89</v>
      </c>
      <c r="J223" s="165">
        <v>68.25</v>
      </c>
      <c r="K223" s="165">
        <v>66.72</v>
      </c>
      <c r="L223" s="165">
        <v>0</v>
      </c>
      <c r="M223" s="165">
        <v>0</v>
      </c>
      <c r="N223" s="165">
        <v>0</v>
      </c>
      <c r="O223" s="165">
        <v>0</v>
      </c>
      <c r="P223" s="165">
        <v>230456</v>
      </c>
      <c r="Q223" s="165">
        <v>100</v>
      </c>
      <c r="R223" s="165">
        <v>0</v>
      </c>
      <c r="S223" s="165">
        <v>31.9</v>
      </c>
      <c r="T223" s="165">
        <v>4.2320000000000002</v>
      </c>
      <c r="U223" s="165">
        <v>-1</v>
      </c>
    </row>
    <row r="224" spans="1:21">
      <c r="A224" s="166">
        <v>43431.479560185187</v>
      </c>
      <c r="B224" s="165" t="s">
        <v>6</v>
      </c>
      <c r="C224" s="165">
        <v>510.8</v>
      </c>
      <c r="D224" s="165">
        <v>13.56</v>
      </c>
      <c r="E224" s="165">
        <v>1071.8499999999999</v>
      </c>
      <c r="F224" s="165">
        <v>40.89</v>
      </c>
      <c r="G224" s="165">
        <v>67.239999999999995</v>
      </c>
      <c r="H224" s="165">
        <v>70.83</v>
      </c>
      <c r="I224" s="165">
        <v>65.77</v>
      </c>
      <c r="J224" s="165">
        <v>65.77</v>
      </c>
      <c r="K224" s="165">
        <v>66.61</v>
      </c>
      <c r="L224" s="165">
        <v>0</v>
      </c>
      <c r="M224" s="165">
        <v>0</v>
      </c>
      <c r="N224" s="165">
        <v>0</v>
      </c>
      <c r="O224" s="165">
        <v>0</v>
      </c>
      <c r="P224" s="165">
        <v>232868</v>
      </c>
      <c r="Q224" s="165">
        <v>100</v>
      </c>
      <c r="R224" s="165">
        <v>0</v>
      </c>
      <c r="S224" s="165">
        <v>31.9</v>
      </c>
      <c r="T224" s="165">
        <v>4.2279999999999998</v>
      </c>
      <c r="U224" s="165">
        <v>-1</v>
      </c>
    </row>
    <row r="225" spans="1:21">
      <c r="A225" s="166">
        <v>43431.479629629626</v>
      </c>
      <c r="B225" s="165" t="s">
        <v>6</v>
      </c>
      <c r="C225" s="165">
        <v>511.06</v>
      </c>
      <c r="D225" s="165">
        <v>13.57</v>
      </c>
      <c r="E225" s="165">
        <v>1069.71</v>
      </c>
      <c r="F225" s="165">
        <v>39.14</v>
      </c>
      <c r="G225" s="165">
        <v>66.819999999999993</v>
      </c>
      <c r="H225" s="165">
        <v>70.19</v>
      </c>
      <c r="I225" s="165">
        <v>63.88</v>
      </c>
      <c r="J225" s="165">
        <v>64.400000000000006</v>
      </c>
      <c r="K225" s="165">
        <v>68.819999999999993</v>
      </c>
      <c r="L225" s="165">
        <v>0</v>
      </c>
      <c r="M225" s="165">
        <v>0</v>
      </c>
      <c r="N225" s="165">
        <v>0</v>
      </c>
      <c r="O225" s="165">
        <v>0</v>
      </c>
      <c r="P225" s="165">
        <v>235198</v>
      </c>
      <c r="Q225" s="165">
        <v>100</v>
      </c>
      <c r="R225" s="165">
        <v>0</v>
      </c>
      <c r="S225" s="165">
        <v>31.9</v>
      </c>
      <c r="T225" s="165">
        <v>4.2249999999999996</v>
      </c>
      <c r="U225" s="165">
        <v>-1</v>
      </c>
    </row>
    <row r="226" spans="1:21">
      <c r="A226" s="166">
        <v>43431.479699074072</v>
      </c>
      <c r="B226" s="165" t="s">
        <v>6</v>
      </c>
      <c r="C226" s="165">
        <v>512.25</v>
      </c>
      <c r="D226" s="165">
        <v>13.6</v>
      </c>
      <c r="E226" s="165">
        <v>1069.3900000000001</v>
      </c>
      <c r="F226" s="165">
        <v>42.06</v>
      </c>
      <c r="G226" s="165">
        <v>68.75</v>
      </c>
      <c r="H226" s="165">
        <v>69.59</v>
      </c>
      <c r="I226" s="165">
        <v>67.739999999999995</v>
      </c>
      <c r="J226" s="165">
        <v>68.41</v>
      </c>
      <c r="K226" s="165">
        <v>69.260000000000005</v>
      </c>
      <c r="L226" s="165">
        <v>0</v>
      </c>
      <c r="M226" s="165">
        <v>0</v>
      </c>
      <c r="N226" s="165">
        <v>0</v>
      </c>
      <c r="O226" s="165">
        <v>0</v>
      </c>
      <c r="P226" s="165">
        <v>237733</v>
      </c>
      <c r="Q226" s="165">
        <v>100</v>
      </c>
      <c r="R226" s="165">
        <v>0</v>
      </c>
      <c r="S226" s="165">
        <v>32</v>
      </c>
      <c r="T226" s="165">
        <v>4.2320000000000002</v>
      </c>
      <c r="U226" s="165">
        <v>-1</v>
      </c>
    </row>
    <row r="227" spans="1:21">
      <c r="A227" s="166">
        <v>43431.479768518519</v>
      </c>
      <c r="B227" s="165" t="s">
        <v>6</v>
      </c>
      <c r="C227" s="165">
        <v>512.36</v>
      </c>
      <c r="D227" s="165">
        <v>13.6</v>
      </c>
      <c r="E227" s="165">
        <v>1067.8499999999999</v>
      </c>
      <c r="F227" s="165">
        <v>36.44</v>
      </c>
      <c r="G227" s="165">
        <v>61.15</v>
      </c>
      <c r="H227" s="165">
        <v>62.4</v>
      </c>
      <c r="I227" s="165">
        <v>63.89</v>
      </c>
      <c r="J227" s="165">
        <v>60.23</v>
      </c>
      <c r="K227" s="165">
        <v>58.07</v>
      </c>
      <c r="L227" s="165">
        <v>0</v>
      </c>
      <c r="M227" s="165">
        <v>0</v>
      </c>
      <c r="N227" s="165">
        <v>0</v>
      </c>
      <c r="O227" s="165">
        <v>0</v>
      </c>
      <c r="P227" s="165">
        <v>239428</v>
      </c>
      <c r="Q227" s="165">
        <v>100</v>
      </c>
      <c r="R227" s="165">
        <v>0</v>
      </c>
      <c r="S227" s="165">
        <v>32</v>
      </c>
      <c r="T227" s="165">
        <v>4.2309999999999999</v>
      </c>
      <c r="U227" s="165">
        <v>-1</v>
      </c>
    </row>
    <row r="228" spans="1:21">
      <c r="A228" s="166">
        <v>43431.479837962965</v>
      </c>
      <c r="B228" s="165" t="s">
        <v>6</v>
      </c>
      <c r="C228" s="165">
        <v>516.26</v>
      </c>
      <c r="D228" s="165">
        <v>13.7</v>
      </c>
      <c r="E228" s="165">
        <v>1065.83</v>
      </c>
      <c r="F228" s="165">
        <v>29.37</v>
      </c>
      <c r="G228" s="165">
        <v>53.81</v>
      </c>
      <c r="H228" s="165">
        <v>57.71</v>
      </c>
      <c r="I228" s="165">
        <v>54.45</v>
      </c>
      <c r="J228" s="165">
        <v>51.88</v>
      </c>
      <c r="K228" s="165">
        <v>51.2</v>
      </c>
      <c r="L228" s="165">
        <v>0</v>
      </c>
      <c r="M228" s="165">
        <v>0</v>
      </c>
      <c r="N228" s="165">
        <v>0</v>
      </c>
      <c r="O228" s="165">
        <v>0</v>
      </c>
      <c r="P228" s="165">
        <v>239430</v>
      </c>
      <c r="Q228" s="165">
        <v>100</v>
      </c>
      <c r="R228" s="165">
        <v>0</v>
      </c>
      <c r="S228" s="165">
        <v>32</v>
      </c>
      <c r="T228" s="165">
        <v>4.2309999999999999</v>
      </c>
      <c r="U228" s="165">
        <v>-1</v>
      </c>
    </row>
    <row r="229" spans="1:21">
      <c r="A229" s="166">
        <v>43431.479907407411</v>
      </c>
      <c r="B229" s="165" t="s">
        <v>6</v>
      </c>
      <c r="C229" s="165">
        <v>517.79</v>
      </c>
      <c r="D229" s="165">
        <v>13.74</v>
      </c>
      <c r="E229" s="165">
        <v>1063.8399999999999</v>
      </c>
      <c r="F229" s="165">
        <v>29.38</v>
      </c>
      <c r="G229" s="165">
        <v>56.79</v>
      </c>
      <c r="H229" s="165">
        <v>59.87</v>
      </c>
      <c r="I229" s="165">
        <v>58.35</v>
      </c>
      <c r="J229" s="165">
        <v>57.34</v>
      </c>
      <c r="K229" s="165">
        <v>51.6</v>
      </c>
      <c r="L229" s="165">
        <v>0</v>
      </c>
      <c r="M229" s="165">
        <v>0</v>
      </c>
      <c r="N229" s="165">
        <v>0</v>
      </c>
      <c r="O229" s="165">
        <v>0</v>
      </c>
      <c r="P229" s="165">
        <v>239431</v>
      </c>
      <c r="Q229" s="165">
        <v>100</v>
      </c>
      <c r="R229" s="165">
        <v>0</v>
      </c>
      <c r="S229" s="165">
        <v>32</v>
      </c>
      <c r="T229" s="165">
        <v>4.2370000000000001</v>
      </c>
      <c r="U229" s="165">
        <v>-1</v>
      </c>
    </row>
    <row r="230" spans="1:21">
      <c r="A230" s="166">
        <v>43431.47996527778</v>
      </c>
      <c r="B230" s="165" t="s">
        <v>6</v>
      </c>
      <c r="C230" s="165">
        <v>516.86</v>
      </c>
      <c r="D230" s="165">
        <v>13.72</v>
      </c>
      <c r="E230" s="165">
        <v>1061.9000000000001</v>
      </c>
      <c r="F230" s="165">
        <v>29.89</v>
      </c>
      <c r="G230" s="165">
        <v>55.52</v>
      </c>
      <c r="H230" s="165">
        <v>58.18</v>
      </c>
      <c r="I230" s="165">
        <v>53.63</v>
      </c>
      <c r="J230" s="165">
        <v>55.31</v>
      </c>
      <c r="K230" s="165">
        <v>54.97</v>
      </c>
      <c r="L230" s="165">
        <v>0</v>
      </c>
      <c r="M230" s="165">
        <v>0</v>
      </c>
      <c r="N230" s="165">
        <v>0</v>
      </c>
      <c r="O230" s="165">
        <v>0</v>
      </c>
      <c r="P230" s="165">
        <v>239431</v>
      </c>
      <c r="Q230" s="165">
        <v>100</v>
      </c>
      <c r="R230" s="165">
        <v>0</v>
      </c>
      <c r="S230" s="165">
        <v>32</v>
      </c>
      <c r="T230" s="165">
        <v>4.24</v>
      </c>
      <c r="U230" s="165">
        <v>-1</v>
      </c>
    </row>
    <row r="231" spans="1:21">
      <c r="A231" s="166">
        <v>43431.480034722219</v>
      </c>
      <c r="B231" s="165" t="s">
        <v>6</v>
      </c>
      <c r="C231" s="165">
        <v>522.16999999999996</v>
      </c>
      <c r="D231" s="165">
        <v>13.86</v>
      </c>
      <c r="E231" s="165">
        <v>1058.5899999999999</v>
      </c>
      <c r="F231" s="165">
        <v>29.61</v>
      </c>
      <c r="G231" s="165">
        <v>54.44</v>
      </c>
      <c r="H231" s="165">
        <v>56.51</v>
      </c>
      <c r="I231" s="165">
        <v>56.85</v>
      </c>
      <c r="J231" s="165">
        <v>52.62</v>
      </c>
      <c r="K231" s="165">
        <v>51.78</v>
      </c>
      <c r="L231" s="165">
        <v>0</v>
      </c>
      <c r="M231" s="165">
        <v>0</v>
      </c>
      <c r="N231" s="165">
        <v>0</v>
      </c>
      <c r="O231" s="165">
        <v>0</v>
      </c>
      <c r="P231" s="165">
        <v>239431</v>
      </c>
      <c r="Q231" s="165">
        <v>100</v>
      </c>
      <c r="R231" s="165">
        <v>0</v>
      </c>
      <c r="S231" s="165">
        <v>32</v>
      </c>
      <c r="T231" s="165">
        <v>4.242</v>
      </c>
      <c r="U231" s="165">
        <v>-1</v>
      </c>
    </row>
    <row r="232" spans="1:21">
      <c r="A232" s="166">
        <v>43431.480104166665</v>
      </c>
      <c r="B232" s="165" t="s">
        <v>6</v>
      </c>
      <c r="C232" s="165">
        <v>518.42999999999995</v>
      </c>
      <c r="D232" s="165">
        <v>13.76</v>
      </c>
      <c r="E232" s="165">
        <v>1059.48</v>
      </c>
      <c r="F232" s="165">
        <v>30.25</v>
      </c>
      <c r="G232" s="165">
        <v>54.19</v>
      </c>
      <c r="H232" s="165">
        <v>58.64</v>
      </c>
      <c r="I232" s="165">
        <v>54.92</v>
      </c>
      <c r="J232" s="165">
        <v>53.9</v>
      </c>
      <c r="K232" s="165">
        <v>49.32</v>
      </c>
      <c r="L232" s="165">
        <v>0</v>
      </c>
      <c r="M232" s="165">
        <v>0</v>
      </c>
      <c r="N232" s="165">
        <v>0</v>
      </c>
      <c r="O232" s="165">
        <v>0</v>
      </c>
      <c r="P232" s="165">
        <v>239431</v>
      </c>
      <c r="Q232" s="165">
        <v>100</v>
      </c>
      <c r="R232" s="165">
        <v>0</v>
      </c>
      <c r="S232" s="165">
        <v>32</v>
      </c>
      <c r="T232" s="165">
        <v>4.2370000000000001</v>
      </c>
      <c r="U232" s="165">
        <v>-1</v>
      </c>
    </row>
    <row r="233" spans="1:21">
      <c r="A233" s="166">
        <v>43431.480173611111</v>
      </c>
      <c r="B233" s="165" t="s">
        <v>6</v>
      </c>
      <c r="C233" s="165">
        <v>515.11</v>
      </c>
      <c r="D233" s="165">
        <v>13.67</v>
      </c>
      <c r="E233" s="165">
        <v>1062.82</v>
      </c>
      <c r="F233" s="165">
        <v>29.75</v>
      </c>
      <c r="G233" s="165">
        <v>55</v>
      </c>
      <c r="H233" s="165">
        <v>57.65</v>
      </c>
      <c r="I233" s="165">
        <v>54.62</v>
      </c>
      <c r="J233" s="165">
        <v>54.29</v>
      </c>
      <c r="K233" s="165">
        <v>53.45</v>
      </c>
      <c r="L233" s="165">
        <v>0</v>
      </c>
      <c r="M233" s="165">
        <v>0</v>
      </c>
      <c r="N233" s="165">
        <v>0</v>
      </c>
      <c r="O233" s="165">
        <v>0</v>
      </c>
      <c r="P233" s="165">
        <v>239432</v>
      </c>
      <c r="Q233" s="165">
        <v>100</v>
      </c>
      <c r="R233" s="165">
        <v>0</v>
      </c>
      <c r="S233" s="165">
        <v>32</v>
      </c>
      <c r="T233" s="165">
        <v>4.234</v>
      </c>
      <c r="U233" s="165">
        <v>-1</v>
      </c>
    </row>
    <row r="234" spans="1:21">
      <c r="A234" s="166">
        <v>43431.480243055557</v>
      </c>
      <c r="B234" s="165" t="s">
        <v>6</v>
      </c>
      <c r="C234" s="165">
        <v>518.62</v>
      </c>
      <c r="D234" s="165">
        <v>13.77</v>
      </c>
      <c r="E234" s="165">
        <v>1057.8699999999999</v>
      </c>
      <c r="F234" s="165">
        <v>29.39</v>
      </c>
      <c r="G234" s="165">
        <v>54.65</v>
      </c>
      <c r="H234" s="165">
        <v>59.9</v>
      </c>
      <c r="I234" s="165">
        <v>54.61</v>
      </c>
      <c r="J234" s="165">
        <v>53.75</v>
      </c>
      <c r="K234" s="165">
        <v>50.34</v>
      </c>
      <c r="L234" s="165">
        <v>0</v>
      </c>
      <c r="M234" s="165">
        <v>0</v>
      </c>
      <c r="N234" s="165">
        <v>0</v>
      </c>
      <c r="O234" s="165">
        <v>0</v>
      </c>
      <c r="P234" s="165">
        <v>239442</v>
      </c>
      <c r="Q234" s="165">
        <v>100</v>
      </c>
      <c r="R234" s="165">
        <v>0</v>
      </c>
      <c r="S234" s="165">
        <v>32</v>
      </c>
      <c r="T234" s="165">
        <v>4.24</v>
      </c>
      <c r="U234" s="165">
        <v>-1</v>
      </c>
    </row>
    <row r="235" spans="1:21">
      <c r="A235" s="166">
        <v>43431.480312500003</v>
      </c>
      <c r="B235" s="165" t="s">
        <v>6</v>
      </c>
      <c r="C235" s="165">
        <v>519.27</v>
      </c>
      <c r="D235" s="165">
        <v>13.78</v>
      </c>
      <c r="E235" s="165">
        <v>1059.74</v>
      </c>
      <c r="F235" s="165">
        <v>30.3</v>
      </c>
      <c r="G235" s="165">
        <v>57.41</v>
      </c>
      <c r="H235" s="165">
        <v>62.79</v>
      </c>
      <c r="I235" s="165">
        <v>57.41</v>
      </c>
      <c r="J235" s="165">
        <v>57.41</v>
      </c>
      <c r="K235" s="165">
        <v>52.02</v>
      </c>
      <c r="L235" s="165">
        <v>0</v>
      </c>
      <c r="M235" s="165">
        <v>0</v>
      </c>
      <c r="N235" s="165">
        <v>0</v>
      </c>
      <c r="O235" s="165">
        <v>0</v>
      </c>
      <c r="P235" s="165">
        <v>239443</v>
      </c>
      <c r="Q235" s="165">
        <v>100</v>
      </c>
      <c r="R235" s="165">
        <v>0</v>
      </c>
      <c r="S235" s="165">
        <v>32</v>
      </c>
      <c r="T235" s="165">
        <v>4.2370000000000001</v>
      </c>
      <c r="U235" s="165">
        <v>-1</v>
      </c>
    </row>
    <row r="236" spans="1:21">
      <c r="A236" s="166">
        <v>43431.480381944442</v>
      </c>
      <c r="B236" s="165" t="s">
        <v>6</v>
      </c>
      <c r="C236" s="165">
        <v>518.77</v>
      </c>
      <c r="D236" s="165">
        <v>13.77</v>
      </c>
      <c r="E236" s="165">
        <v>1059.96</v>
      </c>
      <c r="F236" s="165">
        <v>30.39</v>
      </c>
      <c r="G236" s="165">
        <v>55.01</v>
      </c>
      <c r="H236" s="165">
        <v>58.92</v>
      </c>
      <c r="I236" s="165">
        <v>55.72</v>
      </c>
      <c r="J236" s="165">
        <v>52.36</v>
      </c>
      <c r="K236" s="165">
        <v>53.03</v>
      </c>
      <c r="L236" s="165">
        <v>0</v>
      </c>
      <c r="M236" s="165">
        <v>0</v>
      </c>
      <c r="N236" s="165">
        <v>0</v>
      </c>
      <c r="O236" s="165">
        <v>0</v>
      </c>
      <c r="P236" s="165">
        <v>239449</v>
      </c>
      <c r="Q236" s="165">
        <v>100</v>
      </c>
      <c r="R236" s="165">
        <v>0</v>
      </c>
      <c r="S236" s="165">
        <v>32</v>
      </c>
      <c r="T236" s="165">
        <v>4.242</v>
      </c>
      <c r="U236" s="165">
        <v>-1</v>
      </c>
    </row>
    <row r="237" spans="1:21">
      <c r="A237" s="166">
        <v>43431.480451388888</v>
      </c>
      <c r="B237" s="165" t="s">
        <v>6</v>
      </c>
      <c r="C237" s="165">
        <v>516.25</v>
      </c>
      <c r="D237" s="165">
        <v>13.7</v>
      </c>
      <c r="E237" s="165">
        <v>1062.83</v>
      </c>
      <c r="F237" s="165">
        <v>38.64</v>
      </c>
      <c r="G237" s="165">
        <v>64.58</v>
      </c>
      <c r="H237" s="165">
        <v>66.78</v>
      </c>
      <c r="I237" s="165">
        <v>64.239999999999995</v>
      </c>
      <c r="J237" s="165">
        <v>66.44</v>
      </c>
      <c r="K237" s="165">
        <v>60.85</v>
      </c>
      <c r="L237" s="165">
        <v>0</v>
      </c>
      <c r="M237" s="165">
        <v>0</v>
      </c>
      <c r="N237" s="165">
        <v>0</v>
      </c>
      <c r="O237" s="165">
        <v>0</v>
      </c>
      <c r="P237" s="165">
        <v>242374</v>
      </c>
      <c r="Q237" s="165">
        <v>100</v>
      </c>
      <c r="R237" s="165">
        <v>0</v>
      </c>
      <c r="S237" s="165">
        <v>32</v>
      </c>
      <c r="T237" s="165">
        <v>4.2329999999999997</v>
      </c>
      <c r="U237" s="165">
        <v>-1</v>
      </c>
    </row>
    <row r="238" spans="1:21">
      <c r="A238" s="166">
        <v>43431.480520833335</v>
      </c>
      <c r="B238" s="165" t="s">
        <v>6</v>
      </c>
      <c r="C238" s="165">
        <v>517.21</v>
      </c>
      <c r="D238" s="165">
        <v>13.73</v>
      </c>
      <c r="E238" s="165">
        <v>1064.1500000000001</v>
      </c>
      <c r="F238" s="165">
        <v>40.92</v>
      </c>
      <c r="G238" s="165">
        <v>68.42</v>
      </c>
      <c r="H238" s="165">
        <v>70.97</v>
      </c>
      <c r="I238" s="165">
        <v>71.31</v>
      </c>
      <c r="J238" s="165">
        <v>68.59</v>
      </c>
      <c r="K238" s="165">
        <v>62.82</v>
      </c>
      <c r="L238" s="165">
        <v>0</v>
      </c>
      <c r="M238" s="165">
        <v>0</v>
      </c>
      <c r="N238" s="165">
        <v>0</v>
      </c>
      <c r="O238" s="165">
        <v>0</v>
      </c>
      <c r="P238" s="165">
        <v>246295</v>
      </c>
      <c r="Q238" s="165">
        <v>100</v>
      </c>
      <c r="R238" s="165">
        <v>0</v>
      </c>
      <c r="S238" s="165">
        <v>32</v>
      </c>
      <c r="T238" s="165">
        <v>4.2300000000000004</v>
      </c>
      <c r="U238" s="165">
        <v>-1</v>
      </c>
    </row>
    <row r="239" spans="1:21">
      <c r="A239" s="166">
        <v>43431.480590277781</v>
      </c>
      <c r="B239" s="165" t="s">
        <v>6</v>
      </c>
      <c r="C239" s="165">
        <v>520.35</v>
      </c>
      <c r="D239" s="165">
        <v>13.81</v>
      </c>
      <c r="E239" s="165">
        <v>1063.28</v>
      </c>
      <c r="F239" s="165">
        <v>33.93</v>
      </c>
      <c r="G239" s="165">
        <v>60.36</v>
      </c>
      <c r="H239" s="165">
        <v>62.58</v>
      </c>
      <c r="I239" s="165">
        <v>64.430000000000007</v>
      </c>
      <c r="J239" s="165">
        <v>56.54</v>
      </c>
      <c r="K239" s="165">
        <v>57.89</v>
      </c>
      <c r="L239" s="165">
        <v>0</v>
      </c>
      <c r="M239" s="165">
        <v>0</v>
      </c>
      <c r="N239" s="165">
        <v>0</v>
      </c>
      <c r="O239" s="165">
        <v>0</v>
      </c>
      <c r="P239" s="165">
        <v>247362</v>
      </c>
      <c r="Q239" s="165">
        <v>100</v>
      </c>
      <c r="R239" s="165">
        <v>0</v>
      </c>
      <c r="S239" s="165">
        <v>32</v>
      </c>
      <c r="T239" s="165">
        <v>4.226</v>
      </c>
      <c r="U239" s="165">
        <v>-1</v>
      </c>
    </row>
    <row r="240" spans="1:21">
      <c r="A240" s="166">
        <v>43431.48065972222</v>
      </c>
      <c r="B240" s="165" t="s">
        <v>6</v>
      </c>
      <c r="C240" s="165">
        <v>519.22</v>
      </c>
      <c r="D240" s="165">
        <v>13.78</v>
      </c>
      <c r="E240" s="165">
        <v>1058.05</v>
      </c>
      <c r="F240" s="165">
        <v>27.61</v>
      </c>
      <c r="G240" s="165">
        <v>62.35</v>
      </c>
      <c r="H240" s="165">
        <v>65.040000000000006</v>
      </c>
      <c r="I240" s="165">
        <v>62.18</v>
      </c>
      <c r="J240" s="165">
        <v>61.68</v>
      </c>
      <c r="K240" s="165">
        <v>60.5</v>
      </c>
      <c r="L240" s="165">
        <v>0</v>
      </c>
      <c r="M240" s="165">
        <v>0</v>
      </c>
      <c r="N240" s="165">
        <v>0</v>
      </c>
      <c r="O240" s="165">
        <v>0</v>
      </c>
      <c r="P240" s="165">
        <v>247363</v>
      </c>
      <c r="Q240" s="165">
        <v>100</v>
      </c>
      <c r="R240" s="165">
        <v>0</v>
      </c>
      <c r="S240" s="165">
        <v>32</v>
      </c>
      <c r="T240" s="165">
        <v>4.234</v>
      </c>
      <c r="U240" s="165">
        <v>-1</v>
      </c>
    </row>
    <row r="241" spans="1:21">
      <c r="A241" s="166">
        <v>43431.480729166666</v>
      </c>
      <c r="B241" s="165" t="s">
        <v>6</v>
      </c>
      <c r="C241" s="165">
        <v>521.21</v>
      </c>
      <c r="D241" s="165">
        <v>13.84</v>
      </c>
      <c r="E241" s="165">
        <v>1064.06</v>
      </c>
      <c r="F241" s="165">
        <v>23.21</v>
      </c>
      <c r="G241" s="165">
        <v>59.75</v>
      </c>
      <c r="H241" s="165">
        <v>62.59</v>
      </c>
      <c r="I241" s="165">
        <v>57.82</v>
      </c>
      <c r="J241" s="165">
        <v>53.91</v>
      </c>
      <c r="K241" s="165">
        <v>62.59</v>
      </c>
      <c r="L241" s="165">
        <v>65.7</v>
      </c>
      <c r="M241" s="165">
        <v>0</v>
      </c>
      <c r="N241" s="165">
        <v>0</v>
      </c>
      <c r="O241" s="165">
        <v>0</v>
      </c>
      <c r="P241" s="165">
        <v>247365</v>
      </c>
      <c r="Q241" s="165">
        <v>100</v>
      </c>
      <c r="R241" s="165">
        <v>0</v>
      </c>
      <c r="S241" s="165">
        <v>32</v>
      </c>
      <c r="T241" s="165">
        <v>4.2240000000000002</v>
      </c>
      <c r="U241" s="165">
        <v>-1</v>
      </c>
    </row>
    <row r="242" spans="1:21">
      <c r="A242" s="166">
        <v>43431.480787037035</v>
      </c>
      <c r="B242" s="165" t="s">
        <v>6</v>
      </c>
      <c r="C242" s="165">
        <v>520.16</v>
      </c>
      <c r="D242" s="165">
        <v>13.81</v>
      </c>
      <c r="E242" s="165">
        <v>1064.8399999999999</v>
      </c>
      <c r="F242" s="165">
        <v>25.8</v>
      </c>
      <c r="G242" s="165">
        <v>60.88</v>
      </c>
      <c r="H242" s="165">
        <v>58.91</v>
      </c>
      <c r="I242" s="165">
        <v>61.97</v>
      </c>
      <c r="J242" s="165">
        <v>62.99</v>
      </c>
      <c r="K242" s="165">
        <v>57.56</v>
      </c>
      <c r="L242" s="165">
        <v>71.069999999999993</v>
      </c>
      <c r="M242" s="165">
        <v>0</v>
      </c>
      <c r="N242" s="165">
        <v>0</v>
      </c>
      <c r="O242" s="165">
        <v>0</v>
      </c>
      <c r="P242" s="165">
        <v>247366</v>
      </c>
      <c r="Q242" s="165">
        <v>100</v>
      </c>
      <c r="R242" s="165">
        <v>0</v>
      </c>
      <c r="S242" s="165">
        <v>32</v>
      </c>
      <c r="T242" s="165">
        <v>4.2320000000000002</v>
      </c>
      <c r="U242" s="165">
        <v>-1</v>
      </c>
    </row>
    <row r="243" spans="1:21">
      <c r="A243" s="166">
        <v>43431.480856481481</v>
      </c>
      <c r="B243" s="165" t="s">
        <v>6</v>
      </c>
      <c r="C243" s="165">
        <v>522.83000000000004</v>
      </c>
      <c r="D243" s="165">
        <v>13.88</v>
      </c>
      <c r="E243" s="165">
        <v>1061.6300000000001</v>
      </c>
      <c r="F243" s="165">
        <v>23.77</v>
      </c>
      <c r="G243" s="165">
        <v>60.13</v>
      </c>
      <c r="H243" s="165">
        <v>56.58</v>
      </c>
      <c r="I243" s="165">
        <v>65.98</v>
      </c>
      <c r="J243" s="165">
        <v>57.44</v>
      </c>
      <c r="K243" s="165">
        <v>56.75</v>
      </c>
      <c r="L243" s="165">
        <v>71.5</v>
      </c>
      <c r="M243" s="165">
        <v>0</v>
      </c>
      <c r="N243" s="165">
        <v>0</v>
      </c>
      <c r="O243" s="165">
        <v>0</v>
      </c>
      <c r="P243" s="165">
        <v>247367</v>
      </c>
      <c r="Q243" s="165">
        <v>100</v>
      </c>
      <c r="R243" s="165">
        <v>0</v>
      </c>
      <c r="S243" s="165">
        <v>32</v>
      </c>
      <c r="T243" s="165">
        <v>4.2290000000000001</v>
      </c>
      <c r="U243" s="165">
        <v>-1</v>
      </c>
    </row>
    <row r="244" spans="1:21">
      <c r="A244" s="166">
        <v>43431.480925925927</v>
      </c>
      <c r="B244" s="165" t="s">
        <v>6</v>
      </c>
      <c r="C244" s="165">
        <v>522.57000000000005</v>
      </c>
      <c r="D244" s="165">
        <v>13.87</v>
      </c>
      <c r="E244" s="165">
        <v>1059.24</v>
      </c>
      <c r="F244" s="165">
        <v>24.09</v>
      </c>
      <c r="G244" s="165">
        <v>61.74</v>
      </c>
      <c r="H244" s="165">
        <v>64.38</v>
      </c>
      <c r="I244" s="165">
        <v>65.92</v>
      </c>
      <c r="J244" s="165">
        <v>60.27</v>
      </c>
      <c r="K244" s="165">
        <v>55.82</v>
      </c>
      <c r="L244" s="165">
        <v>63.87</v>
      </c>
      <c r="M244" s="165">
        <v>0</v>
      </c>
      <c r="N244" s="165">
        <v>0</v>
      </c>
      <c r="O244" s="165">
        <v>0</v>
      </c>
      <c r="P244" s="165">
        <v>247374</v>
      </c>
      <c r="Q244" s="165">
        <v>100</v>
      </c>
      <c r="R244" s="165">
        <v>0</v>
      </c>
      <c r="S244" s="165">
        <v>32</v>
      </c>
      <c r="T244" s="165">
        <v>4.2249999999999996</v>
      </c>
      <c r="U244" s="165">
        <v>-1</v>
      </c>
    </row>
    <row r="245" spans="1:21">
      <c r="A245" s="166">
        <v>43431.480995370373</v>
      </c>
      <c r="B245" s="165" t="s">
        <v>6</v>
      </c>
      <c r="C245" s="165">
        <v>526.21</v>
      </c>
      <c r="D245" s="165">
        <v>13.97</v>
      </c>
      <c r="E245" s="165">
        <v>1057.51</v>
      </c>
      <c r="F245" s="165">
        <v>21.17</v>
      </c>
      <c r="G245" s="165">
        <v>57.06</v>
      </c>
      <c r="H245" s="165">
        <v>58.66</v>
      </c>
      <c r="I245" s="165">
        <v>52.77</v>
      </c>
      <c r="J245" s="165">
        <v>53.45</v>
      </c>
      <c r="K245" s="165">
        <v>56.81</v>
      </c>
      <c r="L245" s="165">
        <v>64.66</v>
      </c>
      <c r="M245" s="165">
        <v>0</v>
      </c>
      <c r="N245" s="165">
        <v>0</v>
      </c>
      <c r="O245" s="165">
        <v>0</v>
      </c>
      <c r="P245" s="165">
        <v>247882</v>
      </c>
      <c r="Q245" s="165">
        <v>100</v>
      </c>
      <c r="R245" s="165">
        <v>0</v>
      </c>
      <c r="S245" s="165">
        <v>32</v>
      </c>
      <c r="T245" s="165">
        <v>4.2300000000000004</v>
      </c>
      <c r="U245" s="165">
        <v>-1</v>
      </c>
    </row>
    <row r="246" spans="1:21">
      <c r="A246" s="166">
        <v>43431.481064814812</v>
      </c>
      <c r="B246" s="165" t="s">
        <v>6</v>
      </c>
      <c r="C246" s="165">
        <v>520.95000000000005</v>
      </c>
      <c r="D246" s="165">
        <v>13.83</v>
      </c>
      <c r="E246" s="165">
        <v>1052.07</v>
      </c>
      <c r="F246" s="165">
        <v>22.99</v>
      </c>
      <c r="G246" s="165">
        <v>69.650000000000006</v>
      </c>
      <c r="H246" s="165">
        <v>68.099999999999994</v>
      </c>
      <c r="I246" s="165">
        <v>67.239999999999995</v>
      </c>
      <c r="J246" s="165">
        <v>70.5</v>
      </c>
      <c r="K246" s="165">
        <v>70.150000000000006</v>
      </c>
      <c r="L246" s="165">
        <v>74.25</v>
      </c>
      <c r="M246" s="165">
        <v>0</v>
      </c>
      <c r="N246" s="165">
        <v>0</v>
      </c>
      <c r="O246" s="165">
        <v>0</v>
      </c>
      <c r="P246" s="165">
        <v>248931</v>
      </c>
      <c r="Q246" s="165">
        <v>100</v>
      </c>
      <c r="R246" s="165">
        <v>0</v>
      </c>
      <c r="S246" s="165">
        <v>32</v>
      </c>
      <c r="T246" s="165">
        <v>4.2249999999999996</v>
      </c>
      <c r="U246" s="165">
        <v>-1</v>
      </c>
    </row>
    <row r="247" spans="1:21">
      <c r="A247" s="166">
        <v>43431.481134259258</v>
      </c>
      <c r="B247" s="165" t="s">
        <v>6</v>
      </c>
      <c r="C247" s="165">
        <v>519.34</v>
      </c>
      <c r="D247" s="165">
        <v>13.79</v>
      </c>
      <c r="E247" s="165">
        <v>1056.54</v>
      </c>
      <c r="F247" s="165">
        <v>25.36</v>
      </c>
      <c r="G247" s="165">
        <v>51.78</v>
      </c>
      <c r="H247" s="165">
        <v>52.45</v>
      </c>
      <c r="I247" s="165">
        <v>52.62</v>
      </c>
      <c r="J247" s="165">
        <v>45.69</v>
      </c>
      <c r="K247" s="165">
        <v>45.85</v>
      </c>
      <c r="L247" s="165">
        <v>64.84</v>
      </c>
      <c r="M247" s="165">
        <v>0</v>
      </c>
      <c r="N247" s="165">
        <v>0</v>
      </c>
      <c r="O247" s="165">
        <v>0</v>
      </c>
      <c r="P247" s="165">
        <v>249300</v>
      </c>
      <c r="Q247" s="165">
        <v>100</v>
      </c>
      <c r="R247" s="165">
        <v>0</v>
      </c>
      <c r="S247" s="165">
        <v>32</v>
      </c>
      <c r="T247" s="165">
        <v>4.2270000000000003</v>
      </c>
      <c r="U247" s="165">
        <v>-1</v>
      </c>
    </row>
    <row r="248" spans="1:21">
      <c r="A248" s="166">
        <v>43431.481203703705</v>
      </c>
      <c r="B248" s="165" t="s">
        <v>6</v>
      </c>
      <c r="C248" s="165">
        <v>520.66</v>
      </c>
      <c r="D248" s="165">
        <v>13.82</v>
      </c>
      <c r="E248" s="165">
        <v>1055</v>
      </c>
      <c r="F248" s="165">
        <v>24.37</v>
      </c>
      <c r="G248" s="165">
        <v>59.17</v>
      </c>
      <c r="H248" s="165">
        <v>59.93</v>
      </c>
      <c r="I248" s="165">
        <v>57.56</v>
      </c>
      <c r="J248" s="165">
        <v>60.1</v>
      </c>
      <c r="K248" s="165">
        <v>57.72</v>
      </c>
      <c r="L248" s="165">
        <v>64.63</v>
      </c>
      <c r="M248" s="165">
        <v>0</v>
      </c>
      <c r="N248" s="165">
        <v>0</v>
      </c>
      <c r="O248" s="165">
        <v>0</v>
      </c>
      <c r="P248" s="165">
        <v>249300</v>
      </c>
      <c r="Q248" s="165">
        <v>100</v>
      </c>
      <c r="R248" s="165">
        <v>0</v>
      </c>
      <c r="S248" s="165">
        <v>32</v>
      </c>
      <c r="T248" s="165">
        <v>4.2300000000000004</v>
      </c>
      <c r="U248" s="165">
        <v>-1</v>
      </c>
    </row>
    <row r="249" spans="1:21">
      <c r="A249" s="166">
        <v>43431.481273148151</v>
      </c>
      <c r="B249" s="165" t="s">
        <v>6</v>
      </c>
      <c r="C249" s="165">
        <v>521.32000000000005</v>
      </c>
      <c r="D249" s="165">
        <v>13.84</v>
      </c>
      <c r="E249" s="165">
        <v>1052.54</v>
      </c>
      <c r="F249" s="165">
        <v>35.94</v>
      </c>
      <c r="G249" s="165">
        <v>71.25</v>
      </c>
      <c r="H249" s="165">
        <v>71.72</v>
      </c>
      <c r="I249" s="165">
        <v>73.400000000000006</v>
      </c>
      <c r="J249" s="165">
        <v>72.22</v>
      </c>
      <c r="K249" s="165">
        <v>67.680000000000007</v>
      </c>
      <c r="L249" s="165">
        <v>0</v>
      </c>
      <c r="M249" s="165">
        <v>0</v>
      </c>
      <c r="N249" s="165">
        <v>0</v>
      </c>
      <c r="O249" s="165">
        <v>0</v>
      </c>
      <c r="P249" s="165">
        <v>252927</v>
      </c>
      <c r="Q249" s="165">
        <v>100</v>
      </c>
      <c r="R249" s="165">
        <v>0</v>
      </c>
      <c r="S249" s="165">
        <v>32</v>
      </c>
      <c r="T249" s="165">
        <v>4.2309999999999999</v>
      </c>
      <c r="U249" s="165">
        <v>-1</v>
      </c>
    </row>
    <row r="250" spans="1:21">
      <c r="A250" s="166">
        <v>43431.481342592589</v>
      </c>
      <c r="B250" s="165" t="s">
        <v>6</v>
      </c>
      <c r="C250" s="165">
        <v>518.79</v>
      </c>
      <c r="D250" s="165">
        <v>13.77</v>
      </c>
      <c r="E250" s="165">
        <v>1052.97</v>
      </c>
      <c r="F250" s="165">
        <v>33.58</v>
      </c>
      <c r="G250" s="165">
        <v>71.05</v>
      </c>
      <c r="H250" s="165">
        <v>71.790000000000006</v>
      </c>
      <c r="I250" s="165">
        <v>70.099999999999994</v>
      </c>
      <c r="J250" s="165">
        <v>72.8</v>
      </c>
      <c r="K250" s="165">
        <v>67.400000000000006</v>
      </c>
      <c r="L250" s="165">
        <v>76.11</v>
      </c>
      <c r="M250" s="165">
        <v>0</v>
      </c>
      <c r="N250" s="165">
        <v>0</v>
      </c>
      <c r="O250" s="165">
        <v>0</v>
      </c>
      <c r="P250" s="165">
        <v>257299</v>
      </c>
      <c r="Q250" s="165">
        <v>100</v>
      </c>
      <c r="R250" s="165">
        <v>0</v>
      </c>
      <c r="S250" s="165">
        <v>32</v>
      </c>
      <c r="T250" s="165">
        <v>4.2240000000000002</v>
      </c>
      <c r="U250" s="165">
        <v>-1</v>
      </c>
    </row>
    <row r="251" spans="1:21">
      <c r="A251" s="166">
        <v>43431.481400462966</v>
      </c>
      <c r="B251" s="165" t="s">
        <v>6</v>
      </c>
      <c r="C251" s="165">
        <v>519.85</v>
      </c>
      <c r="D251" s="165">
        <v>13.8</v>
      </c>
      <c r="E251" s="165">
        <v>1059.58</v>
      </c>
      <c r="F251" s="165">
        <v>22.98</v>
      </c>
      <c r="G251" s="165">
        <v>55.49</v>
      </c>
      <c r="H251" s="165">
        <v>52.81</v>
      </c>
      <c r="I251" s="165">
        <v>61.5</v>
      </c>
      <c r="J251" s="165">
        <v>54.51</v>
      </c>
      <c r="K251" s="165">
        <v>50.43</v>
      </c>
      <c r="L251" s="165">
        <v>59.89</v>
      </c>
      <c r="M251" s="165">
        <v>0</v>
      </c>
      <c r="N251" s="165">
        <v>0</v>
      </c>
      <c r="O251" s="165">
        <v>0</v>
      </c>
      <c r="P251" s="165">
        <v>257484</v>
      </c>
      <c r="Q251" s="165">
        <v>100</v>
      </c>
      <c r="R251" s="165">
        <v>0</v>
      </c>
      <c r="S251" s="165">
        <v>32</v>
      </c>
      <c r="T251" s="165">
        <v>4.22</v>
      </c>
      <c r="U251" s="165">
        <v>-1</v>
      </c>
    </row>
    <row r="252" spans="1:21">
      <c r="A252" s="166">
        <v>43431.481469907405</v>
      </c>
      <c r="B252" s="165" t="s">
        <v>6</v>
      </c>
      <c r="C252" s="165">
        <v>520.12</v>
      </c>
      <c r="D252" s="165">
        <v>13.81</v>
      </c>
      <c r="E252" s="165">
        <v>1056.6400000000001</v>
      </c>
      <c r="F252" s="165">
        <v>28.84</v>
      </c>
      <c r="G252" s="165">
        <v>56.55</v>
      </c>
      <c r="H252" s="165">
        <v>59.97</v>
      </c>
      <c r="I252" s="165">
        <v>57.26</v>
      </c>
      <c r="J252" s="165">
        <v>55.74</v>
      </c>
      <c r="K252" s="165">
        <v>53.21</v>
      </c>
      <c r="L252" s="165">
        <v>0</v>
      </c>
      <c r="M252" s="165">
        <v>0</v>
      </c>
      <c r="N252" s="165">
        <v>0</v>
      </c>
      <c r="O252" s="165">
        <v>0</v>
      </c>
      <c r="P252" s="165">
        <v>257487</v>
      </c>
      <c r="Q252" s="165">
        <v>100</v>
      </c>
      <c r="R252" s="165">
        <v>0</v>
      </c>
      <c r="S252" s="165">
        <v>32.1</v>
      </c>
      <c r="T252" s="165">
        <v>4.2329999999999997</v>
      </c>
      <c r="U252" s="165">
        <v>-1</v>
      </c>
    </row>
    <row r="253" spans="1:21">
      <c r="A253" s="166">
        <v>43431.481539351851</v>
      </c>
      <c r="B253" s="165" t="s">
        <v>6</v>
      </c>
      <c r="C253" s="165">
        <v>520.67999999999995</v>
      </c>
      <c r="D253" s="165">
        <v>13.82</v>
      </c>
      <c r="E253" s="165">
        <v>1055.94</v>
      </c>
      <c r="F253" s="165">
        <v>24.23</v>
      </c>
      <c r="G253" s="165">
        <v>55.42</v>
      </c>
      <c r="H253" s="165">
        <v>53.03</v>
      </c>
      <c r="I253" s="165">
        <v>56.9</v>
      </c>
      <c r="J253" s="165">
        <v>55.56</v>
      </c>
      <c r="K253" s="165">
        <v>54.55</v>
      </c>
      <c r="L253" s="165">
        <v>60.3</v>
      </c>
      <c r="M253" s="165">
        <v>0</v>
      </c>
      <c r="N253" s="165">
        <v>0</v>
      </c>
      <c r="O253" s="165">
        <v>0</v>
      </c>
      <c r="P253" s="165">
        <v>257491</v>
      </c>
      <c r="Q253" s="165">
        <v>100</v>
      </c>
      <c r="R253" s="165">
        <v>0</v>
      </c>
      <c r="S253" s="165">
        <v>32.1</v>
      </c>
      <c r="T253" s="165">
        <v>4.2240000000000002</v>
      </c>
      <c r="U253" s="165">
        <v>-1</v>
      </c>
    </row>
    <row r="254" spans="1:21">
      <c r="A254" s="166">
        <v>43431.481608796297</v>
      </c>
      <c r="B254" s="165" t="s">
        <v>6</v>
      </c>
      <c r="C254" s="165">
        <v>522.32000000000005</v>
      </c>
      <c r="D254" s="165">
        <v>13.86</v>
      </c>
      <c r="E254" s="165">
        <v>1053.17</v>
      </c>
      <c r="F254" s="165">
        <v>21.99</v>
      </c>
      <c r="G254" s="165">
        <v>60.18</v>
      </c>
      <c r="H254" s="165">
        <v>60.31</v>
      </c>
      <c r="I254" s="165">
        <v>56.01</v>
      </c>
      <c r="J254" s="165">
        <v>58.25</v>
      </c>
      <c r="K254" s="165">
        <v>60.65</v>
      </c>
      <c r="L254" s="165">
        <v>70.38</v>
      </c>
      <c r="M254" s="165">
        <v>0</v>
      </c>
      <c r="N254" s="165">
        <v>0</v>
      </c>
      <c r="O254" s="165">
        <v>0</v>
      </c>
      <c r="P254" s="165">
        <v>257498</v>
      </c>
      <c r="Q254" s="165">
        <v>100</v>
      </c>
      <c r="R254" s="165">
        <v>0</v>
      </c>
      <c r="S254" s="165">
        <v>32.1</v>
      </c>
      <c r="T254" s="165">
        <v>4.2270000000000003</v>
      </c>
      <c r="U254" s="165">
        <v>-1</v>
      </c>
    </row>
    <row r="255" spans="1:21">
      <c r="A255" s="166">
        <v>43431.481678240743</v>
      </c>
      <c r="B255" s="165" t="s">
        <v>6</v>
      </c>
      <c r="C255" s="165">
        <v>520.73</v>
      </c>
      <c r="D255" s="165">
        <v>13.82</v>
      </c>
      <c r="E255" s="165">
        <v>1054.5899999999999</v>
      </c>
      <c r="F255" s="165">
        <v>24.91</v>
      </c>
      <c r="G255" s="165">
        <v>56.74</v>
      </c>
      <c r="H255" s="165">
        <v>60.27</v>
      </c>
      <c r="I255" s="165">
        <v>56.9</v>
      </c>
      <c r="J255" s="165">
        <v>51.18</v>
      </c>
      <c r="K255" s="165">
        <v>54.04</v>
      </c>
      <c r="L255" s="165">
        <v>69.48</v>
      </c>
      <c r="M255" s="165">
        <v>0</v>
      </c>
      <c r="N255" s="165">
        <v>0</v>
      </c>
      <c r="O255" s="165">
        <v>0</v>
      </c>
      <c r="P255" s="165">
        <v>257502</v>
      </c>
      <c r="Q255" s="165">
        <v>100</v>
      </c>
      <c r="R255" s="165">
        <v>0</v>
      </c>
      <c r="S255" s="165">
        <v>32.1</v>
      </c>
      <c r="T255" s="165">
        <v>4.2320000000000002</v>
      </c>
      <c r="U255" s="165">
        <v>-1</v>
      </c>
    </row>
    <row r="256" spans="1:21">
      <c r="A256" s="166">
        <v>43431.481747685182</v>
      </c>
      <c r="B256" s="165" t="s">
        <v>6</v>
      </c>
      <c r="C256" s="165">
        <v>521.63</v>
      </c>
      <c r="D256" s="165">
        <v>13.85</v>
      </c>
      <c r="E256" s="165">
        <v>1055.6099999999999</v>
      </c>
      <c r="F256" s="165">
        <v>24.5</v>
      </c>
      <c r="G256" s="165">
        <v>61.49</v>
      </c>
      <c r="H256" s="165">
        <v>59.8</v>
      </c>
      <c r="I256" s="165">
        <v>59.45</v>
      </c>
      <c r="J256" s="165">
        <v>61.16</v>
      </c>
      <c r="K256" s="165">
        <v>64.739999999999995</v>
      </c>
      <c r="L256" s="165">
        <v>67.06</v>
      </c>
      <c r="M256" s="165">
        <v>0</v>
      </c>
      <c r="N256" s="165">
        <v>0</v>
      </c>
      <c r="O256" s="165">
        <v>0</v>
      </c>
      <c r="P256" s="165">
        <v>257503</v>
      </c>
      <c r="Q256" s="165">
        <v>100</v>
      </c>
      <c r="R256" s="165">
        <v>0</v>
      </c>
      <c r="S256" s="165">
        <v>32.1</v>
      </c>
      <c r="T256" s="165">
        <v>4.234</v>
      </c>
      <c r="U256" s="165">
        <v>-1</v>
      </c>
    </row>
    <row r="257" spans="1:21">
      <c r="A257" s="166">
        <v>43431.481817129628</v>
      </c>
      <c r="B257" s="165" t="s">
        <v>6</v>
      </c>
      <c r="C257" s="165">
        <v>518.96</v>
      </c>
      <c r="D257" s="165">
        <v>13.78</v>
      </c>
      <c r="E257" s="165">
        <v>1062.67</v>
      </c>
      <c r="F257" s="165">
        <v>21.29</v>
      </c>
      <c r="G257" s="165">
        <v>61.89</v>
      </c>
      <c r="H257" s="165">
        <v>65.75</v>
      </c>
      <c r="I257" s="165">
        <v>60.76</v>
      </c>
      <c r="J257" s="165">
        <v>56.28</v>
      </c>
      <c r="K257" s="165">
        <v>51.98</v>
      </c>
      <c r="L257" s="165">
        <v>74.91</v>
      </c>
      <c r="M257" s="165">
        <v>0</v>
      </c>
      <c r="N257" s="165">
        <v>0</v>
      </c>
      <c r="O257" s="165">
        <v>0</v>
      </c>
      <c r="P257" s="165">
        <v>257504</v>
      </c>
      <c r="Q257" s="165">
        <v>100</v>
      </c>
      <c r="R257" s="165">
        <v>0</v>
      </c>
      <c r="S257" s="165">
        <v>32.1</v>
      </c>
      <c r="T257" s="165">
        <v>4.2290000000000001</v>
      </c>
      <c r="U257" s="165">
        <v>-1</v>
      </c>
    </row>
    <row r="258" spans="1:21">
      <c r="A258" s="166">
        <v>43431.481886574074</v>
      </c>
      <c r="B258" s="165" t="s">
        <v>6</v>
      </c>
      <c r="C258" s="165">
        <v>518.73</v>
      </c>
      <c r="D258" s="165">
        <v>13.77</v>
      </c>
      <c r="E258" s="165">
        <v>960.29</v>
      </c>
      <c r="F258" s="165">
        <v>18.78</v>
      </c>
      <c r="G258" s="165">
        <v>75.989999999999995</v>
      </c>
      <c r="H258" s="165">
        <v>79.25</v>
      </c>
      <c r="I258" s="165">
        <v>75.510000000000005</v>
      </c>
      <c r="J258" s="165">
        <v>73.64</v>
      </c>
      <c r="K258" s="165">
        <v>69.900000000000006</v>
      </c>
      <c r="L258" s="165">
        <v>81.63</v>
      </c>
      <c r="M258" s="165">
        <v>0</v>
      </c>
      <c r="N258" s="165">
        <v>0</v>
      </c>
      <c r="O258" s="165">
        <v>0</v>
      </c>
      <c r="P258" s="165">
        <v>257504</v>
      </c>
      <c r="Q258" s="165">
        <v>100</v>
      </c>
      <c r="R258" s="165">
        <v>0</v>
      </c>
      <c r="S258" s="165">
        <v>32.1</v>
      </c>
      <c r="T258" s="165">
        <v>4.2210000000000001</v>
      </c>
      <c r="U258" s="165">
        <v>-1</v>
      </c>
    </row>
    <row r="259" spans="1:21">
      <c r="A259" s="166">
        <v>43431.481944444444</v>
      </c>
      <c r="B259" s="165" t="s">
        <v>6</v>
      </c>
      <c r="C259" s="165">
        <v>519.38</v>
      </c>
      <c r="D259" s="165">
        <v>13.79</v>
      </c>
      <c r="E259" s="165">
        <v>958.8</v>
      </c>
      <c r="F259" s="165">
        <v>26</v>
      </c>
      <c r="G259" s="165">
        <v>55.8</v>
      </c>
      <c r="H259" s="165">
        <v>59.69</v>
      </c>
      <c r="I259" s="165">
        <v>57.65</v>
      </c>
      <c r="J259" s="165">
        <v>51.87</v>
      </c>
      <c r="K259" s="165">
        <v>50</v>
      </c>
      <c r="L259" s="165">
        <v>66.22</v>
      </c>
      <c r="M259" s="165">
        <v>0</v>
      </c>
      <c r="N259" s="165">
        <v>0</v>
      </c>
      <c r="O259" s="165">
        <v>0</v>
      </c>
      <c r="P259" s="165">
        <v>257505</v>
      </c>
      <c r="Q259" s="165">
        <v>100</v>
      </c>
      <c r="R259" s="165">
        <v>0</v>
      </c>
      <c r="S259" s="165">
        <v>32.200000000000003</v>
      </c>
      <c r="T259" s="165">
        <v>4.2370000000000001</v>
      </c>
      <c r="U259" s="165">
        <v>-1</v>
      </c>
    </row>
    <row r="260" spans="1:21">
      <c r="A260" s="166">
        <v>43431.48201388889</v>
      </c>
      <c r="B260" s="165" t="s">
        <v>6</v>
      </c>
      <c r="C260" s="165">
        <v>518.57000000000005</v>
      </c>
      <c r="D260" s="165">
        <v>13.77</v>
      </c>
      <c r="E260" s="165">
        <v>955.94</v>
      </c>
      <c r="F260" s="165">
        <v>28.2</v>
      </c>
      <c r="G260" s="165">
        <v>56.53</v>
      </c>
      <c r="H260" s="165">
        <v>57.48</v>
      </c>
      <c r="I260" s="165">
        <v>61.34</v>
      </c>
      <c r="J260" s="165">
        <v>55.63</v>
      </c>
      <c r="K260" s="165">
        <v>51.76</v>
      </c>
      <c r="L260" s="165">
        <v>55.96</v>
      </c>
      <c r="M260" s="165">
        <v>0</v>
      </c>
      <c r="N260" s="165">
        <v>0</v>
      </c>
      <c r="O260" s="165">
        <v>0</v>
      </c>
      <c r="P260" s="165">
        <v>257747</v>
      </c>
      <c r="Q260" s="165">
        <v>100</v>
      </c>
      <c r="R260" s="165">
        <v>0</v>
      </c>
      <c r="S260" s="165">
        <v>32.200000000000003</v>
      </c>
      <c r="T260" s="165">
        <v>4.2370000000000001</v>
      </c>
      <c r="U260" s="165">
        <v>-1</v>
      </c>
    </row>
    <row r="261" spans="1:21">
      <c r="A261" s="166">
        <v>43431.482083333336</v>
      </c>
      <c r="B261" s="165" t="s">
        <v>6</v>
      </c>
      <c r="C261" s="165">
        <v>518.35</v>
      </c>
      <c r="D261" s="165">
        <v>13.76</v>
      </c>
      <c r="E261" s="165">
        <v>954.54</v>
      </c>
      <c r="F261" s="165">
        <v>31.79</v>
      </c>
      <c r="G261" s="165">
        <v>67.56</v>
      </c>
      <c r="H261" s="165">
        <v>68.41</v>
      </c>
      <c r="I261" s="165">
        <v>70.27</v>
      </c>
      <c r="J261" s="165">
        <v>59.8</v>
      </c>
      <c r="K261" s="165">
        <v>68.75</v>
      </c>
      <c r="L261" s="165">
        <v>72.16</v>
      </c>
      <c r="M261" s="165">
        <v>0</v>
      </c>
      <c r="N261" s="165">
        <v>0</v>
      </c>
      <c r="O261" s="165">
        <v>0</v>
      </c>
      <c r="P261" s="165">
        <v>260361</v>
      </c>
      <c r="Q261" s="165">
        <v>100</v>
      </c>
      <c r="R261" s="165">
        <v>0</v>
      </c>
      <c r="S261" s="165">
        <v>32.200000000000003</v>
      </c>
      <c r="T261" s="165">
        <v>4.2220000000000004</v>
      </c>
      <c r="U261" s="165">
        <v>-1</v>
      </c>
    </row>
    <row r="262" spans="1:21">
      <c r="A262" s="166">
        <v>43431.482152777775</v>
      </c>
      <c r="B262" s="165" t="s">
        <v>6</v>
      </c>
      <c r="C262" s="165">
        <v>515.87</v>
      </c>
      <c r="D262" s="165">
        <v>13.69</v>
      </c>
      <c r="E262" s="165">
        <v>954.34</v>
      </c>
      <c r="F262" s="165">
        <v>31.91</v>
      </c>
      <c r="G262" s="165">
        <v>61</v>
      </c>
      <c r="H262" s="165">
        <v>61.21</v>
      </c>
      <c r="I262" s="165">
        <v>60.34</v>
      </c>
      <c r="J262" s="165">
        <v>57.59</v>
      </c>
      <c r="K262" s="165">
        <v>55.52</v>
      </c>
      <c r="L262" s="165">
        <v>70.739999999999995</v>
      </c>
      <c r="M262" s="165">
        <v>0</v>
      </c>
      <c r="N262" s="165">
        <v>0</v>
      </c>
      <c r="O262" s="165">
        <v>0</v>
      </c>
      <c r="P262" s="165">
        <v>263205</v>
      </c>
      <c r="Q262" s="165">
        <v>100</v>
      </c>
      <c r="R262" s="165">
        <v>0</v>
      </c>
      <c r="S262" s="165">
        <v>32.200000000000003</v>
      </c>
      <c r="T262" s="165">
        <v>4.2300000000000004</v>
      </c>
      <c r="U262" s="165">
        <v>-1</v>
      </c>
    </row>
    <row r="263" spans="1:21">
      <c r="A263" s="166">
        <v>43431.482222222221</v>
      </c>
      <c r="B263" s="165" t="s">
        <v>6</v>
      </c>
      <c r="C263" s="165">
        <v>518.37</v>
      </c>
      <c r="D263" s="165">
        <v>13.76</v>
      </c>
      <c r="E263" s="165">
        <v>956.39</v>
      </c>
      <c r="F263" s="165">
        <v>35.9</v>
      </c>
      <c r="G263" s="165">
        <v>65.72</v>
      </c>
      <c r="H263" s="165">
        <v>67.92</v>
      </c>
      <c r="I263" s="165">
        <v>65.53</v>
      </c>
      <c r="J263" s="165">
        <v>66.38</v>
      </c>
      <c r="K263" s="165">
        <v>60.92</v>
      </c>
      <c r="L263" s="165">
        <v>72.34</v>
      </c>
      <c r="M263" s="165">
        <v>0</v>
      </c>
      <c r="N263" s="165">
        <v>0</v>
      </c>
      <c r="O263" s="165">
        <v>0</v>
      </c>
      <c r="P263" s="165">
        <v>265106</v>
      </c>
      <c r="Q263" s="165">
        <v>100</v>
      </c>
      <c r="R263" s="165">
        <v>0</v>
      </c>
      <c r="S263" s="165">
        <v>32.200000000000003</v>
      </c>
      <c r="T263" s="165">
        <v>4.2329999999999997</v>
      </c>
      <c r="U263" s="165">
        <v>-1</v>
      </c>
    </row>
    <row r="264" spans="1:21">
      <c r="A264" s="166">
        <v>43431.482291666667</v>
      </c>
      <c r="B264" s="165" t="s">
        <v>6</v>
      </c>
      <c r="C264" s="165">
        <v>517.78</v>
      </c>
      <c r="D264" s="165">
        <v>13.74</v>
      </c>
      <c r="E264" s="165">
        <v>953.73</v>
      </c>
      <c r="F264" s="165">
        <v>37.11</v>
      </c>
      <c r="G264" s="165">
        <v>64.739999999999995</v>
      </c>
      <c r="H264" s="165">
        <v>65.59</v>
      </c>
      <c r="I264" s="165">
        <v>63.88</v>
      </c>
      <c r="J264" s="165">
        <v>67.290000000000006</v>
      </c>
      <c r="K264" s="165">
        <v>61.16</v>
      </c>
      <c r="L264" s="165">
        <v>68.13</v>
      </c>
      <c r="M264" s="165">
        <v>0</v>
      </c>
      <c r="N264" s="165">
        <v>0</v>
      </c>
      <c r="O264" s="165">
        <v>0</v>
      </c>
      <c r="P264" s="165">
        <v>267086</v>
      </c>
      <c r="Q264" s="165">
        <v>100</v>
      </c>
      <c r="R264" s="165">
        <v>0</v>
      </c>
      <c r="S264" s="165">
        <v>32.200000000000003</v>
      </c>
      <c r="T264" s="165">
        <v>4.2329999999999997</v>
      </c>
      <c r="U264" s="165">
        <v>-1</v>
      </c>
    </row>
    <row r="265" spans="1:21">
      <c r="A265" s="166">
        <v>43431.482361111113</v>
      </c>
      <c r="B265" s="165" t="s">
        <v>6</v>
      </c>
      <c r="C265" s="165">
        <v>515.53</v>
      </c>
      <c r="D265" s="165">
        <v>13.68</v>
      </c>
      <c r="E265" s="165">
        <v>957.87</v>
      </c>
      <c r="F265" s="165">
        <v>33.07</v>
      </c>
      <c r="G265" s="165">
        <v>65.88</v>
      </c>
      <c r="H265" s="165">
        <v>65.83</v>
      </c>
      <c r="I265" s="165">
        <v>64.66</v>
      </c>
      <c r="J265" s="165">
        <v>65.489999999999995</v>
      </c>
      <c r="K265" s="165">
        <v>65.66</v>
      </c>
      <c r="L265" s="165">
        <v>68.900000000000006</v>
      </c>
      <c r="M265" s="165">
        <v>0</v>
      </c>
      <c r="N265" s="165">
        <v>0</v>
      </c>
      <c r="O265" s="165">
        <v>0</v>
      </c>
      <c r="P265" s="165">
        <v>269417</v>
      </c>
      <c r="Q265" s="165">
        <v>100</v>
      </c>
      <c r="R265" s="165">
        <v>0</v>
      </c>
      <c r="S265" s="165">
        <v>32.200000000000003</v>
      </c>
      <c r="T265" s="165">
        <v>4.2240000000000002</v>
      </c>
      <c r="U265" s="165">
        <v>-1</v>
      </c>
    </row>
    <row r="266" spans="1:21">
      <c r="A266" s="166">
        <v>43431.482430555552</v>
      </c>
      <c r="B266" s="165" t="s">
        <v>6</v>
      </c>
      <c r="C266" s="165">
        <v>515.83000000000004</v>
      </c>
      <c r="D266" s="165">
        <v>13.69</v>
      </c>
      <c r="E266" s="165">
        <v>958.99</v>
      </c>
      <c r="F266" s="165">
        <v>32.200000000000003</v>
      </c>
      <c r="G266" s="165">
        <v>61.33</v>
      </c>
      <c r="H266" s="165">
        <v>62.54</v>
      </c>
      <c r="I266" s="165">
        <v>60.87</v>
      </c>
      <c r="J266" s="165">
        <v>62.04</v>
      </c>
      <c r="K266" s="165">
        <v>58.86</v>
      </c>
      <c r="L266" s="165">
        <v>65.52</v>
      </c>
      <c r="M266" s="165">
        <v>0</v>
      </c>
      <c r="N266" s="165">
        <v>0</v>
      </c>
      <c r="O266" s="165">
        <v>0</v>
      </c>
      <c r="P266" s="165">
        <v>270284</v>
      </c>
      <c r="Q266" s="165">
        <v>100</v>
      </c>
      <c r="R266" s="165">
        <v>0</v>
      </c>
      <c r="S266" s="165">
        <v>32.200000000000003</v>
      </c>
      <c r="T266" s="165">
        <v>4.2309999999999999</v>
      </c>
      <c r="U266" s="165">
        <v>-1</v>
      </c>
    </row>
    <row r="267" spans="1:21">
      <c r="A267" s="166">
        <v>43431.482499999998</v>
      </c>
      <c r="B267" s="165" t="s">
        <v>6</v>
      </c>
      <c r="C267" s="165">
        <v>516.01</v>
      </c>
      <c r="D267" s="165">
        <v>13.7</v>
      </c>
      <c r="E267" s="165">
        <v>957.58</v>
      </c>
      <c r="F267" s="165">
        <v>24.62</v>
      </c>
      <c r="G267" s="165">
        <v>56.67</v>
      </c>
      <c r="H267" s="165">
        <v>55.93</v>
      </c>
      <c r="I267" s="165">
        <v>55.43</v>
      </c>
      <c r="J267" s="165">
        <v>59.27</v>
      </c>
      <c r="K267" s="165">
        <v>53.59</v>
      </c>
      <c r="L267" s="165">
        <v>66.67</v>
      </c>
      <c r="M267" s="165">
        <v>0</v>
      </c>
      <c r="N267" s="165">
        <v>0</v>
      </c>
      <c r="O267" s="165">
        <v>0</v>
      </c>
      <c r="P267" s="165">
        <v>270289</v>
      </c>
      <c r="Q267" s="165">
        <v>100</v>
      </c>
      <c r="R267" s="165">
        <v>0</v>
      </c>
      <c r="S267" s="165">
        <v>32.200000000000003</v>
      </c>
      <c r="T267" s="165">
        <v>4.2240000000000002</v>
      </c>
      <c r="U267" s="165">
        <v>-1</v>
      </c>
    </row>
    <row r="268" spans="1:21">
      <c r="A268" s="166">
        <v>43431.482569444444</v>
      </c>
      <c r="B268" s="165" t="s">
        <v>6</v>
      </c>
      <c r="C268" s="165">
        <v>514.16999999999996</v>
      </c>
      <c r="D268" s="165">
        <v>13.65</v>
      </c>
      <c r="E268" s="165">
        <v>957.46</v>
      </c>
      <c r="F268" s="165">
        <v>22.61</v>
      </c>
      <c r="G268" s="165">
        <v>63.24</v>
      </c>
      <c r="H268" s="165">
        <v>61.09</v>
      </c>
      <c r="I268" s="165">
        <v>68.260000000000005</v>
      </c>
      <c r="J268" s="165">
        <v>64.680000000000007</v>
      </c>
      <c r="K268" s="165">
        <v>57.34</v>
      </c>
      <c r="L268" s="165">
        <v>68.900000000000006</v>
      </c>
      <c r="M268" s="165">
        <v>0</v>
      </c>
      <c r="N268" s="165">
        <v>0</v>
      </c>
      <c r="O268" s="165">
        <v>0</v>
      </c>
      <c r="P268" s="165">
        <v>270292</v>
      </c>
      <c r="Q268" s="165">
        <v>100</v>
      </c>
      <c r="R268" s="165">
        <v>0</v>
      </c>
      <c r="S268" s="165">
        <v>32.299999999999997</v>
      </c>
      <c r="T268" s="165">
        <v>4.2229999999999999</v>
      </c>
      <c r="U268" s="165">
        <v>-1</v>
      </c>
    </row>
    <row r="269" spans="1:21">
      <c r="A269" s="166">
        <v>43431.482638888891</v>
      </c>
      <c r="B269" s="165" t="s">
        <v>6</v>
      </c>
      <c r="C269" s="165">
        <v>513.73</v>
      </c>
      <c r="D269" s="165">
        <v>13.64</v>
      </c>
      <c r="E269" s="165">
        <v>957.84</v>
      </c>
      <c r="F269" s="165">
        <v>28.9</v>
      </c>
      <c r="G269" s="165">
        <v>54.96</v>
      </c>
      <c r="H269" s="165">
        <v>55.93</v>
      </c>
      <c r="I269" s="165">
        <v>54.24</v>
      </c>
      <c r="J269" s="165">
        <v>56.44</v>
      </c>
      <c r="K269" s="165">
        <v>52.37</v>
      </c>
      <c r="L269" s="165">
        <v>62.32</v>
      </c>
      <c r="M269" s="165">
        <v>0</v>
      </c>
      <c r="N269" s="165">
        <v>0</v>
      </c>
      <c r="O269" s="165">
        <v>0</v>
      </c>
      <c r="P269" s="165">
        <v>270301</v>
      </c>
      <c r="Q269" s="165">
        <v>100</v>
      </c>
      <c r="R269" s="165">
        <v>0</v>
      </c>
      <c r="S269" s="165">
        <v>32.299999999999997</v>
      </c>
      <c r="T269" s="165">
        <v>4.2389999999999999</v>
      </c>
      <c r="U269" s="165">
        <v>-1</v>
      </c>
    </row>
    <row r="270" spans="1:21">
      <c r="A270" s="166">
        <v>43431.482708333337</v>
      </c>
      <c r="B270" s="165" t="s">
        <v>6</v>
      </c>
      <c r="C270" s="165">
        <v>510.76</v>
      </c>
      <c r="D270" s="165">
        <v>13.56</v>
      </c>
      <c r="E270" s="165">
        <v>968.04</v>
      </c>
      <c r="F270" s="165">
        <v>21.61</v>
      </c>
      <c r="G270" s="165">
        <v>59.56</v>
      </c>
      <c r="H270" s="165">
        <v>56.66</v>
      </c>
      <c r="I270" s="165">
        <v>59.19</v>
      </c>
      <c r="J270" s="165">
        <v>62.56</v>
      </c>
      <c r="K270" s="165">
        <v>55.99</v>
      </c>
      <c r="L270" s="165">
        <v>67.61</v>
      </c>
      <c r="M270" s="165">
        <v>0</v>
      </c>
      <c r="N270" s="165">
        <v>0</v>
      </c>
      <c r="O270" s="165">
        <v>0</v>
      </c>
      <c r="P270" s="165">
        <v>270306</v>
      </c>
      <c r="Q270" s="165">
        <v>100</v>
      </c>
      <c r="R270" s="165">
        <v>0</v>
      </c>
      <c r="S270" s="165">
        <v>32.299999999999997</v>
      </c>
      <c r="T270" s="165">
        <v>4.2309999999999999</v>
      </c>
      <c r="U270" s="165">
        <v>-1</v>
      </c>
    </row>
    <row r="271" spans="1:21">
      <c r="A271" s="166">
        <v>43431.482766203706</v>
      </c>
      <c r="B271" s="165" t="s">
        <v>6</v>
      </c>
      <c r="C271" s="165">
        <v>512.30999999999995</v>
      </c>
      <c r="D271" s="165">
        <v>13.6</v>
      </c>
      <c r="E271" s="165">
        <v>967.43</v>
      </c>
      <c r="F271" s="165">
        <v>28.26</v>
      </c>
      <c r="G271" s="165">
        <v>52.51</v>
      </c>
      <c r="H271" s="165">
        <v>55.46</v>
      </c>
      <c r="I271" s="165">
        <v>52.77</v>
      </c>
      <c r="J271" s="165">
        <v>51.76</v>
      </c>
      <c r="K271" s="165">
        <v>47.39</v>
      </c>
      <c r="L271" s="165">
        <v>70.930000000000007</v>
      </c>
      <c r="M271" s="165">
        <v>0</v>
      </c>
      <c r="N271" s="165">
        <v>0</v>
      </c>
      <c r="O271" s="165">
        <v>0</v>
      </c>
      <c r="P271" s="165">
        <v>270309</v>
      </c>
      <c r="Q271" s="165">
        <v>100</v>
      </c>
      <c r="R271" s="165">
        <v>0</v>
      </c>
      <c r="S271" s="165">
        <v>32.299999999999997</v>
      </c>
      <c r="T271" s="165">
        <v>4.24</v>
      </c>
      <c r="U271" s="165">
        <v>-1</v>
      </c>
    </row>
    <row r="272" spans="1:21">
      <c r="A272" s="166">
        <v>43431.482835648145</v>
      </c>
      <c r="B272" s="165" t="s">
        <v>6</v>
      </c>
      <c r="C272" s="165">
        <v>511.36</v>
      </c>
      <c r="D272" s="165">
        <v>13.57</v>
      </c>
      <c r="E272" s="165">
        <v>967.3</v>
      </c>
      <c r="F272" s="165">
        <v>23.19</v>
      </c>
      <c r="G272" s="165">
        <v>59.92</v>
      </c>
      <c r="H272" s="165">
        <v>58.29</v>
      </c>
      <c r="I272" s="165">
        <v>57.61</v>
      </c>
      <c r="J272" s="165">
        <v>57.61</v>
      </c>
      <c r="K272" s="165">
        <v>65.47</v>
      </c>
      <c r="L272" s="165">
        <v>62.86</v>
      </c>
      <c r="M272" s="165">
        <v>0</v>
      </c>
      <c r="N272" s="165">
        <v>0</v>
      </c>
      <c r="O272" s="165">
        <v>0</v>
      </c>
      <c r="P272" s="165">
        <v>270311</v>
      </c>
      <c r="Q272" s="165">
        <v>100</v>
      </c>
      <c r="R272" s="165">
        <v>0</v>
      </c>
      <c r="S272" s="165">
        <v>32.299999999999997</v>
      </c>
      <c r="T272" s="165">
        <v>4.2290000000000001</v>
      </c>
      <c r="U272" s="165">
        <v>-1</v>
      </c>
    </row>
    <row r="273" spans="1:21">
      <c r="A273" s="166">
        <v>43431.482905092591</v>
      </c>
      <c r="B273" s="165" t="s">
        <v>6</v>
      </c>
      <c r="C273" s="165">
        <v>512.96</v>
      </c>
      <c r="D273" s="165">
        <v>13.62</v>
      </c>
      <c r="E273" s="165">
        <v>963.29</v>
      </c>
      <c r="F273" s="165">
        <v>21.63</v>
      </c>
      <c r="G273" s="165">
        <v>59.33</v>
      </c>
      <c r="H273" s="165">
        <v>57.44</v>
      </c>
      <c r="I273" s="165">
        <v>59.15</v>
      </c>
      <c r="J273" s="165">
        <v>60.51</v>
      </c>
      <c r="K273" s="165">
        <v>55.38</v>
      </c>
      <c r="L273" s="165">
        <v>69.400000000000006</v>
      </c>
      <c r="M273" s="165">
        <v>0</v>
      </c>
      <c r="N273" s="165">
        <v>0</v>
      </c>
      <c r="O273" s="165">
        <v>0</v>
      </c>
      <c r="P273" s="165">
        <v>270317</v>
      </c>
      <c r="Q273" s="165">
        <v>100</v>
      </c>
      <c r="R273" s="165">
        <v>0</v>
      </c>
      <c r="S273" s="165">
        <v>32.299999999999997</v>
      </c>
      <c r="T273" s="165">
        <v>4.2370000000000001</v>
      </c>
      <c r="U273" s="165">
        <v>-1</v>
      </c>
    </row>
    <row r="274" spans="1:21">
      <c r="A274" s="166">
        <v>43431.482974537037</v>
      </c>
      <c r="B274" s="165" t="s">
        <v>6</v>
      </c>
      <c r="C274" s="165">
        <v>514.52</v>
      </c>
      <c r="D274" s="165">
        <v>13.66</v>
      </c>
      <c r="E274" s="165">
        <v>968.3</v>
      </c>
      <c r="F274" s="165">
        <v>26.58</v>
      </c>
      <c r="G274" s="165">
        <v>58.35</v>
      </c>
      <c r="H274" s="165">
        <v>57.99</v>
      </c>
      <c r="I274" s="165">
        <v>60.37</v>
      </c>
      <c r="J274" s="165">
        <v>57.65</v>
      </c>
      <c r="K274" s="165">
        <v>57.14</v>
      </c>
      <c r="L274" s="165">
        <v>60</v>
      </c>
      <c r="M274" s="165">
        <v>0</v>
      </c>
      <c r="N274" s="165">
        <v>0</v>
      </c>
      <c r="O274" s="165">
        <v>0</v>
      </c>
      <c r="P274" s="165">
        <v>270318</v>
      </c>
      <c r="Q274" s="165">
        <v>100</v>
      </c>
      <c r="R274" s="165">
        <v>0</v>
      </c>
      <c r="S274" s="165">
        <v>32.299999999999997</v>
      </c>
      <c r="T274" s="165">
        <v>4.234</v>
      </c>
      <c r="U274" s="165">
        <v>-1</v>
      </c>
    </row>
    <row r="275" spans="1:21">
      <c r="A275" s="166">
        <v>43431.483043981483</v>
      </c>
      <c r="B275" s="165" t="s">
        <v>6</v>
      </c>
      <c r="C275" s="165">
        <v>513.07000000000005</v>
      </c>
      <c r="D275" s="165">
        <v>13.62</v>
      </c>
      <c r="E275" s="165">
        <v>970.39</v>
      </c>
      <c r="F275" s="165">
        <v>29.45</v>
      </c>
      <c r="G275" s="165">
        <v>54.07</v>
      </c>
      <c r="H275" s="165">
        <v>61.19</v>
      </c>
      <c r="I275" s="165">
        <v>54.58</v>
      </c>
      <c r="J275" s="165">
        <v>51.02</v>
      </c>
      <c r="K275" s="165">
        <v>49.49</v>
      </c>
      <c r="L275" s="165">
        <v>0</v>
      </c>
      <c r="M275" s="165">
        <v>0</v>
      </c>
      <c r="N275" s="165">
        <v>0</v>
      </c>
      <c r="O275" s="165">
        <v>0</v>
      </c>
      <c r="P275" s="165">
        <v>270333</v>
      </c>
      <c r="Q275" s="165">
        <v>100</v>
      </c>
      <c r="R275" s="165">
        <v>0</v>
      </c>
      <c r="S275" s="165">
        <v>32.299999999999997</v>
      </c>
      <c r="T275" s="165">
        <v>4.2350000000000003</v>
      </c>
      <c r="U275" s="165">
        <v>-1</v>
      </c>
    </row>
    <row r="276" spans="1:21">
      <c r="A276" s="166">
        <v>43431.483113425929</v>
      </c>
      <c r="B276" s="165" t="s">
        <v>6</v>
      </c>
      <c r="C276" s="165">
        <v>515.35</v>
      </c>
      <c r="D276" s="165">
        <v>13.68</v>
      </c>
      <c r="E276" s="165">
        <v>968.72</v>
      </c>
      <c r="F276" s="165">
        <v>27.92</v>
      </c>
      <c r="G276" s="165">
        <v>59.94</v>
      </c>
      <c r="H276" s="165">
        <v>60.2</v>
      </c>
      <c r="I276" s="165">
        <v>60.71</v>
      </c>
      <c r="J276" s="165">
        <v>59.86</v>
      </c>
      <c r="K276" s="165">
        <v>54.93</v>
      </c>
      <c r="L276" s="165">
        <v>76.39</v>
      </c>
      <c r="M276" s="165">
        <v>0</v>
      </c>
      <c r="N276" s="165">
        <v>0</v>
      </c>
      <c r="O276" s="165">
        <v>0</v>
      </c>
      <c r="P276" s="165">
        <v>270824</v>
      </c>
      <c r="Q276" s="165">
        <v>100</v>
      </c>
      <c r="R276" s="165">
        <v>0</v>
      </c>
      <c r="S276" s="165">
        <v>32.299999999999997</v>
      </c>
      <c r="T276" s="165">
        <v>4.2389999999999999</v>
      </c>
      <c r="U276" s="165">
        <v>-1</v>
      </c>
    </row>
    <row r="277" spans="1:21">
      <c r="A277" s="166">
        <v>43431.483182870368</v>
      </c>
      <c r="B277" s="165" t="s">
        <v>6</v>
      </c>
      <c r="C277" s="165">
        <v>516.78</v>
      </c>
      <c r="D277" s="165">
        <v>13.72</v>
      </c>
      <c r="E277" s="165">
        <v>976.15</v>
      </c>
      <c r="F277" s="165">
        <v>37.369999999999997</v>
      </c>
      <c r="G277" s="165">
        <v>64.75</v>
      </c>
      <c r="H277" s="165">
        <v>66.84</v>
      </c>
      <c r="I277" s="165">
        <v>65.150000000000006</v>
      </c>
      <c r="J277" s="165">
        <v>64.81</v>
      </c>
      <c r="K277" s="165">
        <v>62.12</v>
      </c>
      <c r="L277" s="165">
        <v>65.09</v>
      </c>
      <c r="M277" s="165">
        <v>0</v>
      </c>
      <c r="N277" s="165">
        <v>0</v>
      </c>
      <c r="O277" s="165">
        <v>0</v>
      </c>
      <c r="P277" s="165">
        <v>272394</v>
      </c>
      <c r="Q277" s="165">
        <v>100</v>
      </c>
      <c r="R277" s="165">
        <v>0</v>
      </c>
      <c r="S277" s="165">
        <v>32.299999999999997</v>
      </c>
      <c r="T277" s="165">
        <v>4.2320000000000002</v>
      </c>
      <c r="U277" s="165">
        <v>-1</v>
      </c>
    </row>
    <row r="278" spans="1:21">
      <c r="A278" s="166">
        <v>43431.483252314814</v>
      </c>
      <c r="B278" s="165" t="s">
        <v>6</v>
      </c>
      <c r="C278" s="165">
        <v>515.23</v>
      </c>
      <c r="D278" s="165">
        <v>13.68</v>
      </c>
      <c r="E278" s="165">
        <v>978.73</v>
      </c>
      <c r="F278" s="165">
        <v>41.53</v>
      </c>
      <c r="G278" s="165">
        <v>63.86</v>
      </c>
      <c r="H278" s="165">
        <v>65.25</v>
      </c>
      <c r="I278" s="165">
        <v>63.9</v>
      </c>
      <c r="J278" s="165">
        <v>63.05</v>
      </c>
      <c r="K278" s="165">
        <v>63.22</v>
      </c>
      <c r="L278" s="165">
        <v>0</v>
      </c>
      <c r="M278" s="165">
        <v>0</v>
      </c>
      <c r="N278" s="165">
        <v>0</v>
      </c>
      <c r="O278" s="165">
        <v>0</v>
      </c>
      <c r="P278" s="165">
        <v>274009</v>
      </c>
      <c r="Q278" s="165">
        <v>100</v>
      </c>
      <c r="R278" s="165">
        <v>0</v>
      </c>
      <c r="S278" s="165">
        <v>32.299999999999997</v>
      </c>
      <c r="T278" s="165">
        <v>4.2279999999999998</v>
      </c>
      <c r="U278" s="165">
        <v>-1</v>
      </c>
    </row>
    <row r="279" spans="1:21">
      <c r="A279" s="166">
        <v>43431.48332175926</v>
      </c>
      <c r="B279" s="165" t="s">
        <v>6</v>
      </c>
      <c r="C279" s="165">
        <v>515.48</v>
      </c>
      <c r="D279" s="165">
        <v>13.68</v>
      </c>
      <c r="E279" s="165">
        <v>977.3</v>
      </c>
      <c r="F279" s="165">
        <v>39.72</v>
      </c>
      <c r="G279" s="165">
        <v>64.680000000000007</v>
      </c>
      <c r="H279" s="165">
        <v>69.040000000000006</v>
      </c>
      <c r="I279" s="165">
        <v>65.819999999999993</v>
      </c>
      <c r="J279" s="165">
        <v>61.93</v>
      </c>
      <c r="K279" s="165">
        <v>61.93</v>
      </c>
      <c r="L279" s="165">
        <v>0</v>
      </c>
      <c r="M279" s="165">
        <v>0</v>
      </c>
      <c r="N279" s="165">
        <v>0</v>
      </c>
      <c r="O279" s="165">
        <v>0</v>
      </c>
      <c r="P279" s="165">
        <v>275451</v>
      </c>
      <c r="Q279" s="165">
        <v>100</v>
      </c>
      <c r="R279" s="165">
        <v>0</v>
      </c>
      <c r="S279" s="165">
        <v>32.299999999999997</v>
      </c>
      <c r="T279" s="165">
        <v>4.234</v>
      </c>
      <c r="U279" s="165">
        <v>-1</v>
      </c>
    </row>
    <row r="280" spans="1:21">
      <c r="A280" s="166">
        <v>43431.48337962963</v>
      </c>
      <c r="B280" s="165" t="s">
        <v>6</v>
      </c>
      <c r="C280" s="165">
        <v>517.80999999999995</v>
      </c>
      <c r="D280" s="165">
        <v>13.75</v>
      </c>
      <c r="E280" s="165">
        <v>974.36</v>
      </c>
      <c r="F280" s="165">
        <v>37.69</v>
      </c>
      <c r="G280" s="165">
        <v>67.099999999999994</v>
      </c>
      <c r="H280" s="165">
        <v>71.31</v>
      </c>
      <c r="I280" s="165">
        <v>66.209999999999994</v>
      </c>
      <c r="J280" s="165">
        <v>64.86</v>
      </c>
      <c r="K280" s="165">
        <v>66.040000000000006</v>
      </c>
      <c r="L280" s="165">
        <v>66.67</v>
      </c>
      <c r="M280" s="165">
        <v>0</v>
      </c>
      <c r="N280" s="165">
        <v>0</v>
      </c>
      <c r="O280" s="165">
        <v>0</v>
      </c>
      <c r="P280" s="165">
        <v>276906</v>
      </c>
      <c r="Q280" s="165">
        <v>100</v>
      </c>
      <c r="R280" s="165">
        <v>0</v>
      </c>
      <c r="S280" s="165">
        <v>32.299999999999997</v>
      </c>
      <c r="T280" s="165">
        <v>4.2350000000000003</v>
      </c>
      <c r="U280" s="165">
        <v>-1</v>
      </c>
    </row>
    <row r="281" spans="1:21">
      <c r="A281" s="166">
        <v>43431.483449074076</v>
      </c>
      <c r="B281" s="165" t="s">
        <v>6</v>
      </c>
      <c r="C281" s="165">
        <v>517.44000000000005</v>
      </c>
      <c r="D281" s="165">
        <v>13.74</v>
      </c>
      <c r="E281" s="165">
        <v>977.49</v>
      </c>
      <c r="F281" s="165">
        <v>37.43</v>
      </c>
      <c r="G281" s="165">
        <v>65.400000000000006</v>
      </c>
      <c r="H281" s="165">
        <v>64.36</v>
      </c>
      <c r="I281" s="165">
        <v>65.2</v>
      </c>
      <c r="J281" s="165">
        <v>65.540000000000006</v>
      </c>
      <c r="K281" s="165">
        <v>61.82</v>
      </c>
      <c r="L281" s="165">
        <v>78.569999999999993</v>
      </c>
      <c r="M281" s="165">
        <v>0</v>
      </c>
      <c r="N281" s="165">
        <v>0</v>
      </c>
      <c r="O281" s="165">
        <v>0</v>
      </c>
      <c r="P281" s="165">
        <v>278503</v>
      </c>
      <c r="Q281" s="165">
        <v>100</v>
      </c>
      <c r="R281" s="165">
        <v>0</v>
      </c>
      <c r="S281" s="165">
        <v>32.299999999999997</v>
      </c>
      <c r="T281" s="165">
        <v>4.2320000000000002</v>
      </c>
      <c r="U281" s="165">
        <v>-1</v>
      </c>
    </row>
    <row r="282" spans="1:21">
      <c r="A282" s="166">
        <v>43431.483518518522</v>
      </c>
      <c r="B282" s="165" t="s">
        <v>6</v>
      </c>
      <c r="C282" s="165">
        <v>516.87</v>
      </c>
      <c r="D282" s="165">
        <v>13.72</v>
      </c>
      <c r="E282" s="165">
        <v>982.34</v>
      </c>
      <c r="F282" s="165">
        <v>41.03</v>
      </c>
      <c r="G282" s="165">
        <v>64.75</v>
      </c>
      <c r="H282" s="165">
        <v>70.58</v>
      </c>
      <c r="I282" s="165">
        <v>65.650000000000006</v>
      </c>
      <c r="J282" s="165">
        <v>62.24</v>
      </c>
      <c r="K282" s="165">
        <v>60.54</v>
      </c>
      <c r="L282" s="165">
        <v>0</v>
      </c>
      <c r="M282" s="165">
        <v>0</v>
      </c>
      <c r="N282" s="165">
        <v>0</v>
      </c>
      <c r="O282" s="165">
        <v>0</v>
      </c>
      <c r="P282" s="165">
        <v>280298</v>
      </c>
      <c r="Q282" s="165">
        <v>100</v>
      </c>
      <c r="R282" s="165">
        <v>0</v>
      </c>
      <c r="S282" s="165">
        <v>32.299999999999997</v>
      </c>
      <c r="T282" s="165">
        <v>4.2329999999999997</v>
      </c>
      <c r="U282" s="165">
        <v>-1</v>
      </c>
    </row>
    <row r="283" spans="1:21">
      <c r="A283" s="166">
        <v>43431.483587962961</v>
      </c>
      <c r="B283" s="165" t="s">
        <v>6</v>
      </c>
      <c r="C283" s="165">
        <v>518.41999999999996</v>
      </c>
      <c r="D283" s="165">
        <v>13.76</v>
      </c>
      <c r="E283" s="165">
        <v>979.81</v>
      </c>
      <c r="F283" s="165">
        <v>35.25</v>
      </c>
      <c r="G283" s="165">
        <v>67.7</v>
      </c>
      <c r="H283" s="165">
        <v>70.27</v>
      </c>
      <c r="I283" s="165">
        <v>68.58</v>
      </c>
      <c r="J283" s="165">
        <v>68.239999999999995</v>
      </c>
      <c r="K283" s="165">
        <v>63.34</v>
      </c>
      <c r="L283" s="165">
        <v>69.34</v>
      </c>
      <c r="M283" s="165">
        <v>0</v>
      </c>
      <c r="N283" s="165">
        <v>0</v>
      </c>
      <c r="O283" s="165">
        <v>0</v>
      </c>
      <c r="P283" s="165">
        <v>282210</v>
      </c>
      <c r="Q283" s="165">
        <v>100</v>
      </c>
      <c r="R283" s="165">
        <v>0</v>
      </c>
      <c r="S283" s="165">
        <v>32.299999999999997</v>
      </c>
      <c r="T283" s="165">
        <v>4.2309999999999999</v>
      </c>
      <c r="U283" s="165">
        <v>-1</v>
      </c>
    </row>
    <row r="284" spans="1:21">
      <c r="A284" s="166">
        <v>43431.483657407407</v>
      </c>
      <c r="B284" s="165" t="s">
        <v>6</v>
      </c>
      <c r="C284" s="165">
        <v>517.85</v>
      </c>
      <c r="D284" s="165">
        <v>13.75</v>
      </c>
      <c r="E284" s="165">
        <v>978.73</v>
      </c>
      <c r="F284" s="165">
        <v>31.53</v>
      </c>
      <c r="G284" s="165">
        <v>63.43</v>
      </c>
      <c r="H284" s="165">
        <v>59.9</v>
      </c>
      <c r="I284" s="165">
        <v>62.31</v>
      </c>
      <c r="J284" s="165">
        <v>65.75</v>
      </c>
      <c r="K284" s="165">
        <v>60.07</v>
      </c>
      <c r="L284" s="165">
        <v>72.8</v>
      </c>
      <c r="M284" s="165">
        <v>0</v>
      </c>
      <c r="N284" s="165">
        <v>0</v>
      </c>
      <c r="O284" s="165">
        <v>0</v>
      </c>
      <c r="P284" s="165">
        <v>283800</v>
      </c>
      <c r="Q284" s="165">
        <v>100</v>
      </c>
      <c r="R284" s="165">
        <v>0</v>
      </c>
      <c r="S284" s="165">
        <v>32.299999999999997</v>
      </c>
      <c r="T284" s="165">
        <v>4.2249999999999996</v>
      </c>
      <c r="U284" s="165">
        <v>-1</v>
      </c>
    </row>
    <row r="285" spans="1:21">
      <c r="A285" s="166">
        <v>43431.483726851853</v>
      </c>
      <c r="B285" s="165" t="s">
        <v>6</v>
      </c>
      <c r="C285" s="165">
        <v>517.69000000000005</v>
      </c>
      <c r="D285" s="165">
        <v>13.74</v>
      </c>
      <c r="E285" s="165">
        <v>980.84</v>
      </c>
      <c r="F285" s="165">
        <v>32.840000000000003</v>
      </c>
      <c r="G285" s="165">
        <v>62.67</v>
      </c>
      <c r="H285" s="165">
        <v>63.79</v>
      </c>
      <c r="I285" s="165">
        <v>63.45</v>
      </c>
      <c r="J285" s="165">
        <v>61.76</v>
      </c>
      <c r="K285" s="165">
        <v>55.67</v>
      </c>
      <c r="L285" s="165">
        <v>72.680000000000007</v>
      </c>
      <c r="M285" s="165">
        <v>0</v>
      </c>
      <c r="N285" s="165">
        <v>0</v>
      </c>
      <c r="O285" s="165">
        <v>0</v>
      </c>
      <c r="P285" s="165">
        <v>285144</v>
      </c>
      <c r="Q285" s="165">
        <v>100</v>
      </c>
      <c r="R285" s="165">
        <v>0</v>
      </c>
      <c r="S285" s="165">
        <v>32.299999999999997</v>
      </c>
      <c r="T285" s="165">
        <v>4.2279999999999998</v>
      </c>
      <c r="U285" s="165">
        <v>-1</v>
      </c>
    </row>
    <row r="286" spans="1:21">
      <c r="A286" s="166">
        <v>43431.483796296299</v>
      </c>
      <c r="B286" s="165" t="s">
        <v>6</v>
      </c>
      <c r="C286" s="165">
        <v>517.44000000000005</v>
      </c>
      <c r="D286" s="165">
        <v>13.74</v>
      </c>
      <c r="E286" s="165">
        <v>980.94</v>
      </c>
      <c r="F286" s="165">
        <v>27.88</v>
      </c>
      <c r="G286" s="165">
        <v>56.59</v>
      </c>
      <c r="H286" s="165">
        <v>58.42</v>
      </c>
      <c r="I286" s="165">
        <v>56.57</v>
      </c>
      <c r="J286" s="165">
        <v>56.9</v>
      </c>
      <c r="K286" s="165">
        <v>54.55</v>
      </c>
      <c r="L286" s="165">
        <v>53.85</v>
      </c>
      <c r="M286" s="165">
        <v>0</v>
      </c>
      <c r="N286" s="165">
        <v>0</v>
      </c>
      <c r="O286" s="165">
        <v>0</v>
      </c>
      <c r="P286" s="165">
        <v>285145</v>
      </c>
      <c r="Q286" s="165">
        <v>100</v>
      </c>
      <c r="R286" s="165">
        <v>0</v>
      </c>
      <c r="S286" s="165">
        <v>32.299999999999997</v>
      </c>
      <c r="T286" s="165">
        <v>4.2329999999999997</v>
      </c>
      <c r="U286" s="165">
        <v>-1</v>
      </c>
    </row>
    <row r="287" spans="1:21">
      <c r="A287" s="166">
        <v>43431.483865740738</v>
      </c>
      <c r="B287" s="165" t="s">
        <v>6</v>
      </c>
      <c r="C287" s="165">
        <v>517.34</v>
      </c>
      <c r="D287" s="165">
        <v>13.73</v>
      </c>
      <c r="E287" s="165">
        <v>979.43</v>
      </c>
      <c r="F287" s="165">
        <v>26.95</v>
      </c>
      <c r="G287" s="165">
        <v>57.68</v>
      </c>
      <c r="H287" s="165">
        <v>57.22</v>
      </c>
      <c r="I287" s="165">
        <v>58.59</v>
      </c>
      <c r="J287" s="165">
        <v>56.7</v>
      </c>
      <c r="K287" s="165">
        <v>57.56</v>
      </c>
      <c r="L287" s="165">
        <v>65.959999999999994</v>
      </c>
      <c r="M287" s="165">
        <v>0</v>
      </c>
      <c r="N287" s="165">
        <v>0</v>
      </c>
      <c r="O287" s="165">
        <v>0</v>
      </c>
      <c r="P287" s="165">
        <v>285148</v>
      </c>
      <c r="Q287" s="165">
        <v>100</v>
      </c>
      <c r="R287" s="165">
        <v>0</v>
      </c>
      <c r="S287" s="165">
        <v>32.299999999999997</v>
      </c>
      <c r="T287" s="165">
        <v>4.2350000000000003</v>
      </c>
      <c r="U287" s="165">
        <v>-1</v>
      </c>
    </row>
    <row r="288" spans="1:21">
      <c r="A288" s="166">
        <v>43431.483935185184</v>
      </c>
      <c r="B288" s="165" t="s">
        <v>6</v>
      </c>
      <c r="C288" s="165">
        <v>516.41</v>
      </c>
      <c r="D288" s="165">
        <v>13.71</v>
      </c>
      <c r="E288" s="165">
        <v>980.46</v>
      </c>
      <c r="F288" s="165">
        <v>24.56</v>
      </c>
      <c r="G288" s="165">
        <v>58.41</v>
      </c>
      <c r="H288" s="165">
        <v>58.28</v>
      </c>
      <c r="I288" s="165">
        <v>60.14</v>
      </c>
      <c r="J288" s="165">
        <v>56.93</v>
      </c>
      <c r="K288" s="165">
        <v>56.25</v>
      </c>
      <c r="L288" s="165">
        <v>66.45</v>
      </c>
      <c r="M288" s="165">
        <v>0</v>
      </c>
      <c r="N288" s="165">
        <v>0</v>
      </c>
      <c r="O288" s="165">
        <v>0</v>
      </c>
      <c r="P288" s="165">
        <v>285148</v>
      </c>
      <c r="Q288" s="165">
        <v>100</v>
      </c>
      <c r="R288" s="165">
        <v>0</v>
      </c>
      <c r="S288" s="165">
        <v>32.299999999999997</v>
      </c>
      <c r="T288" s="165">
        <v>4.2320000000000002</v>
      </c>
      <c r="U288" s="165">
        <v>-1</v>
      </c>
    </row>
    <row r="289" spans="1:21">
      <c r="A289" s="166">
        <v>43431.483993055554</v>
      </c>
      <c r="B289" s="165" t="s">
        <v>6</v>
      </c>
      <c r="C289" s="165">
        <v>516.54999999999995</v>
      </c>
      <c r="D289" s="165">
        <v>13.71</v>
      </c>
      <c r="E289" s="165">
        <v>977.98</v>
      </c>
      <c r="F289" s="165">
        <v>23.03</v>
      </c>
      <c r="G289" s="165">
        <v>56.4</v>
      </c>
      <c r="H289" s="165">
        <v>55.73</v>
      </c>
      <c r="I289" s="165">
        <v>55.38</v>
      </c>
      <c r="J289" s="165">
        <v>57.78</v>
      </c>
      <c r="K289" s="165">
        <v>55.21</v>
      </c>
      <c r="L289" s="165">
        <v>61.2</v>
      </c>
      <c r="M289" s="165">
        <v>0</v>
      </c>
      <c r="N289" s="165">
        <v>0</v>
      </c>
      <c r="O289" s="165">
        <v>0</v>
      </c>
      <c r="P289" s="165">
        <v>285149</v>
      </c>
      <c r="Q289" s="165">
        <v>100</v>
      </c>
      <c r="R289" s="165">
        <v>0</v>
      </c>
      <c r="S289" s="165">
        <v>32.299999999999997</v>
      </c>
      <c r="T289" s="165">
        <v>4.234</v>
      </c>
      <c r="U289" s="165">
        <v>-1</v>
      </c>
    </row>
    <row r="290" spans="1:21">
      <c r="A290" s="166">
        <v>43431.4840625</v>
      </c>
      <c r="B290" s="165" t="s">
        <v>6</v>
      </c>
      <c r="C290" s="165">
        <v>517.71</v>
      </c>
      <c r="D290" s="165">
        <v>13.74</v>
      </c>
      <c r="E290" s="165">
        <v>977.22</v>
      </c>
      <c r="F290" s="165">
        <v>21.91</v>
      </c>
      <c r="G290" s="165">
        <v>56.61</v>
      </c>
      <c r="H290" s="165">
        <v>55.57</v>
      </c>
      <c r="I290" s="165">
        <v>55.91</v>
      </c>
      <c r="J290" s="165">
        <v>57.6</v>
      </c>
      <c r="K290" s="165">
        <v>49.66</v>
      </c>
      <c r="L290" s="165">
        <v>67.55</v>
      </c>
      <c r="M290" s="165">
        <v>0</v>
      </c>
      <c r="N290" s="165">
        <v>0</v>
      </c>
      <c r="O290" s="165">
        <v>0</v>
      </c>
      <c r="P290" s="165">
        <v>285150</v>
      </c>
      <c r="Q290" s="165">
        <v>100</v>
      </c>
      <c r="R290" s="165">
        <v>0</v>
      </c>
      <c r="S290" s="165">
        <v>32.299999999999997</v>
      </c>
      <c r="T290" s="165">
        <v>4.2320000000000002</v>
      </c>
      <c r="U290" s="165">
        <v>-1</v>
      </c>
    </row>
    <row r="291" spans="1:21">
      <c r="A291" s="166">
        <v>43431.484131944446</v>
      </c>
      <c r="B291" s="165" t="s">
        <v>6</v>
      </c>
      <c r="C291" s="165">
        <v>518.23</v>
      </c>
      <c r="D291" s="165">
        <v>13.76</v>
      </c>
      <c r="E291" s="165">
        <v>975.41</v>
      </c>
      <c r="F291" s="165">
        <v>19.8</v>
      </c>
      <c r="G291" s="165">
        <v>58.21</v>
      </c>
      <c r="H291" s="165">
        <v>58.05</v>
      </c>
      <c r="I291" s="165">
        <v>60.1</v>
      </c>
      <c r="J291" s="165">
        <v>57.02</v>
      </c>
      <c r="K291" s="165">
        <v>54.79</v>
      </c>
      <c r="L291" s="165">
        <v>63.73</v>
      </c>
      <c r="M291" s="165">
        <v>0</v>
      </c>
      <c r="N291" s="165">
        <v>0</v>
      </c>
      <c r="O291" s="165">
        <v>0</v>
      </c>
      <c r="P291" s="165">
        <v>285151</v>
      </c>
      <c r="Q291" s="165">
        <v>100</v>
      </c>
      <c r="R291" s="165">
        <v>0</v>
      </c>
      <c r="S291" s="165">
        <v>32.299999999999997</v>
      </c>
      <c r="T291" s="165">
        <v>4.2350000000000003</v>
      </c>
      <c r="U291" s="165">
        <v>-1</v>
      </c>
    </row>
    <row r="292" spans="1:21">
      <c r="A292" s="166">
        <v>43431.484201388892</v>
      </c>
      <c r="B292" s="165" t="s">
        <v>6</v>
      </c>
      <c r="C292" s="165">
        <v>516.53</v>
      </c>
      <c r="D292" s="165">
        <v>13.71</v>
      </c>
      <c r="E292" s="165">
        <v>975.68</v>
      </c>
      <c r="F292" s="165">
        <v>20.5</v>
      </c>
      <c r="G292" s="165">
        <v>56.23</v>
      </c>
      <c r="H292" s="165">
        <v>54.47</v>
      </c>
      <c r="I292" s="165">
        <v>50.17</v>
      </c>
      <c r="J292" s="165">
        <v>61.51</v>
      </c>
      <c r="K292" s="165">
        <v>48.28</v>
      </c>
      <c r="L292" s="165">
        <v>69.87</v>
      </c>
      <c r="M292" s="165">
        <v>0</v>
      </c>
      <c r="N292" s="165">
        <v>0</v>
      </c>
      <c r="O292" s="165">
        <v>0</v>
      </c>
      <c r="P292" s="165">
        <v>285162</v>
      </c>
      <c r="Q292" s="165">
        <v>100</v>
      </c>
      <c r="R292" s="165">
        <v>0</v>
      </c>
      <c r="S292" s="165">
        <v>32.299999999999997</v>
      </c>
      <c r="T292" s="165">
        <v>4.234</v>
      </c>
      <c r="U292" s="165">
        <v>-1</v>
      </c>
    </row>
    <row r="293" spans="1:21">
      <c r="A293" s="166">
        <v>43431.484270833331</v>
      </c>
      <c r="B293" s="165" t="s">
        <v>6</v>
      </c>
      <c r="C293" s="165">
        <v>518.54999999999995</v>
      </c>
      <c r="D293" s="165">
        <v>13.76</v>
      </c>
      <c r="E293" s="165">
        <v>943.3</v>
      </c>
      <c r="F293" s="165">
        <v>23.65</v>
      </c>
      <c r="G293" s="165">
        <v>59.99</v>
      </c>
      <c r="H293" s="165">
        <v>57.51</v>
      </c>
      <c r="I293" s="165">
        <v>64.33</v>
      </c>
      <c r="J293" s="165">
        <v>59.9</v>
      </c>
      <c r="K293" s="165">
        <v>55.29</v>
      </c>
      <c r="L293" s="165">
        <v>70.239999999999995</v>
      </c>
      <c r="M293" s="165">
        <v>0</v>
      </c>
      <c r="N293" s="165">
        <v>0</v>
      </c>
      <c r="O293" s="165">
        <v>0</v>
      </c>
      <c r="P293" s="165">
        <v>285190</v>
      </c>
      <c r="Q293" s="165">
        <v>100</v>
      </c>
      <c r="R293" s="165">
        <v>0</v>
      </c>
      <c r="S293" s="165">
        <v>32.299999999999997</v>
      </c>
      <c r="T293" s="165">
        <v>4.2279999999999998</v>
      </c>
      <c r="U293" s="165">
        <v>-1</v>
      </c>
    </row>
    <row r="294" spans="1:21">
      <c r="A294" s="166">
        <v>43431.484340277777</v>
      </c>
      <c r="B294" s="165" t="s">
        <v>6</v>
      </c>
      <c r="C294" s="165">
        <v>516.44000000000005</v>
      </c>
      <c r="D294" s="165">
        <v>13.71</v>
      </c>
      <c r="E294" s="165">
        <v>943.34</v>
      </c>
      <c r="F294" s="165">
        <v>23.57</v>
      </c>
      <c r="G294" s="165">
        <v>58.17</v>
      </c>
      <c r="H294" s="165">
        <v>61.95</v>
      </c>
      <c r="I294" s="165">
        <v>56.73</v>
      </c>
      <c r="J294" s="165">
        <v>59.93</v>
      </c>
      <c r="K294" s="165">
        <v>53.2</v>
      </c>
      <c r="L294" s="165">
        <v>61.18</v>
      </c>
      <c r="M294" s="165">
        <v>0</v>
      </c>
      <c r="N294" s="165">
        <v>0</v>
      </c>
      <c r="O294" s="165">
        <v>0</v>
      </c>
      <c r="P294" s="165">
        <v>285313</v>
      </c>
      <c r="Q294" s="165">
        <v>100</v>
      </c>
      <c r="R294" s="165">
        <v>0</v>
      </c>
      <c r="S294" s="165">
        <v>32.299999999999997</v>
      </c>
      <c r="T294" s="165">
        <v>4.2359999999999998</v>
      </c>
      <c r="U294" s="165">
        <v>-1</v>
      </c>
    </row>
    <row r="295" spans="1:21">
      <c r="A295" s="166">
        <v>43431.484409722223</v>
      </c>
      <c r="B295" s="165" t="s">
        <v>6</v>
      </c>
      <c r="C295" s="165">
        <v>518.02</v>
      </c>
      <c r="D295" s="165">
        <v>13.75</v>
      </c>
      <c r="E295" s="165">
        <v>939.62</v>
      </c>
      <c r="F295" s="165">
        <v>29.24</v>
      </c>
      <c r="G295" s="165">
        <v>65.010000000000005</v>
      </c>
      <c r="H295" s="165">
        <v>62.74</v>
      </c>
      <c r="I295" s="165">
        <v>64.62</v>
      </c>
      <c r="J295" s="165">
        <v>66.150000000000006</v>
      </c>
      <c r="K295" s="165">
        <v>62.91</v>
      </c>
      <c r="L295" s="165">
        <v>71.3</v>
      </c>
      <c r="M295" s="165">
        <v>0</v>
      </c>
      <c r="N295" s="165">
        <v>0</v>
      </c>
      <c r="O295" s="165">
        <v>0</v>
      </c>
      <c r="P295" s="165">
        <v>287590</v>
      </c>
      <c r="Q295" s="165">
        <v>100</v>
      </c>
      <c r="R295" s="165">
        <v>0</v>
      </c>
      <c r="S295" s="165">
        <v>32.299999999999997</v>
      </c>
      <c r="T295" s="165">
        <v>4.2210000000000001</v>
      </c>
      <c r="U295" s="165">
        <v>-1</v>
      </c>
    </row>
    <row r="296" spans="1:21">
      <c r="A296" s="166">
        <v>43431.484479166669</v>
      </c>
      <c r="B296" s="165" t="s">
        <v>6</v>
      </c>
      <c r="C296" s="165">
        <v>516.55999999999995</v>
      </c>
      <c r="D296" s="165">
        <v>13.71</v>
      </c>
      <c r="E296" s="165">
        <v>941.55</v>
      </c>
      <c r="F296" s="165">
        <v>38.53</v>
      </c>
      <c r="G296" s="165">
        <v>70.56</v>
      </c>
      <c r="H296" s="165">
        <v>71.09</v>
      </c>
      <c r="I296" s="165">
        <v>69.58</v>
      </c>
      <c r="J296" s="165">
        <v>73.61</v>
      </c>
      <c r="K296" s="165">
        <v>68.569999999999993</v>
      </c>
      <c r="L296" s="165">
        <v>67.52</v>
      </c>
      <c r="M296" s="165">
        <v>0</v>
      </c>
      <c r="N296" s="165">
        <v>0</v>
      </c>
      <c r="O296" s="165">
        <v>0</v>
      </c>
      <c r="P296" s="165">
        <v>291406</v>
      </c>
      <c r="Q296" s="165">
        <v>100</v>
      </c>
      <c r="R296" s="165">
        <v>0</v>
      </c>
      <c r="S296" s="165">
        <v>32.299999999999997</v>
      </c>
      <c r="T296" s="165">
        <v>4.2279999999999998</v>
      </c>
      <c r="U296" s="165">
        <v>-1</v>
      </c>
    </row>
    <row r="297" spans="1:21">
      <c r="A297" s="166">
        <v>43431.484548611108</v>
      </c>
      <c r="B297" s="165" t="s">
        <v>6</v>
      </c>
      <c r="C297" s="165">
        <v>515.38</v>
      </c>
      <c r="D297" s="165">
        <v>13.68</v>
      </c>
      <c r="E297" s="165">
        <v>948.82</v>
      </c>
      <c r="F297" s="165">
        <v>27.41</v>
      </c>
      <c r="G297" s="165">
        <v>56.26</v>
      </c>
      <c r="H297" s="165">
        <v>57.31</v>
      </c>
      <c r="I297" s="165">
        <v>61.51</v>
      </c>
      <c r="J297" s="165">
        <v>52.77</v>
      </c>
      <c r="K297" s="165">
        <v>53.28</v>
      </c>
      <c r="L297" s="165">
        <v>58</v>
      </c>
      <c r="M297" s="165">
        <v>0</v>
      </c>
      <c r="N297" s="165">
        <v>0</v>
      </c>
      <c r="O297" s="165">
        <v>0</v>
      </c>
      <c r="P297" s="165">
        <v>291615</v>
      </c>
      <c r="Q297" s="165">
        <v>100</v>
      </c>
      <c r="R297" s="165">
        <v>0</v>
      </c>
      <c r="S297" s="165">
        <v>32.299999999999997</v>
      </c>
      <c r="T297" s="165">
        <v>4.2290000000000001</v>
      </c>
      <c r="U297" s="165">
        <v>-1</v>
      </c>
    </row>
    <row r="298" spans="1:21">
      <c r="A298" s="166">
        <v>43431.484606481485</v>
      </c>
      <c r="B298" s="165" t="s">
        <v>6</v>
      </c>
      <c r="C298" s="165">
        <v>513.79999999999995</v>
      </c>
      <c r="D298" s="165">
        <v>13.64</v>
      </c>
      <c r="E298" s="165">
        <v>948.47</v>
      </c>
      <c r="F298" s="165">
        <v>27.13</v>
      </c>
      <c r="G298" s="165">
        <v>55.66</v>
      </c>
      <c r="H298" s="165">
        <v>56.2</v>
      </c>
      <c r="I298" s="165">
        <v>58.74</v>
      </c>
      <c r="J298" s="165">
        <v>53.31</v>
      </c>
      <c r="K298" s="165">
        <v>52.8</v>
      </c>
      <c r="L298" s="165">
        <v>69.7</v>
      </c>
      <c r="M298" s="165">
        <v>0</v>
      </c>
      <c r="N298" s="165">
        <v>0</v>
      </c>
      <c r="O298" s="165">
        <v>0</v>
      </c>
      <c r="P298" s="165">
        <v>291618</v>
      </c>
      <c r="Q298" s="165">
        <v>100</v>
      </c>
      <c r="R298" s="165">
        <v>0</v>
      </c>
      <c r="S298" s="165">
        <v>32.299999999999997</v>
      </c>
      <c r="T298" s="165">
        <v>4.2350000000000003</v>
      </c>
      <c r="U298" s="165">
        <v>-1</v>
      </c>
    </row>
    <row r="299" spans="1:21">
      <c r="A299" s="166">
        <v>43431.484675925924</v>
      </c>
      <c r="B299" s="165" t="s">
        <v>6</v>
      </c>
      <c r="C299" s="165">
        <v>515.83000000000004</v>
      </c>
      <c r="D299" s="165">
        <v>13.69</v>
      </c>
      <c r="E299" s="165">
        <v>947.53</v>
      </c>
      <c r="F299" s="165">
        <v>28.33</v>
      </c>
      <c r="G299" s="165">
        <v>55.67</v>
      </c>
      <c r="H299" s="165">
        <v>56.59</v>
      </c>
      <c r="I299" s="165">
        <v>57.09</v>
      </c>
      <c r="J299" s="165">
        <v>54.56</v>
      </c>
      <c r="K299" s="165">
        <v>53.72</v>
      </c>
      <c r="L299" s="165">
        <v>68.75</v>
      </c>
      <c r="M299" s="165">
        <v>0</v>
      </c>
      <c r="N299" s="165">
        <v>0</v>
      </c>
      <c r="O299" s="165">
        <v>0</v>
      </c>
      <c r="P299" s="165">
        <v>291619</v>
      </c>
      <c r="Q299" s="165">
        <v>100</v>
      </c>
      <c r="R299" s="165">
        <v>0</v>
      </c>
      <c r="S299" s="165">
        <v>32.299999999999997</v>
      </c>
      <c r="T299" s="165">
        <v>4.2329999999999997</v>
      </c>
      <c r="U299" s="165">
        <v>-1</v>
      </c>
    </row>
    <row r="300" spans="1:21">
      <c r="A300" s="166">
        <v>43431.48474537037</v>
      </c>
      <c r="B300" s="165" t="s">
        <v>6</v>
      </c>
      <c r="C300" s="165">
        <v>520.27</v>
      </c>
      <c r="D300" s="165">
        <v>13.81</v>
      </c>
      <c r="E300" s="165">
        <v>930.8</v>
      </c>
      <c r="F300" s="165">
        <v>19.07</v>
      </c>
      <c r="G300" s="165">
        <v>77.98</v>
      </c>
      <c r="H300" s="165">
        <v>76.760000000000005</v>
      </c>
      <c r="I300" s="165">
        <v>78.930000000000007</v>
      </c>
      <c r="J300" s="165">
        <v>72.239999999999995</v>
      </c>
      <c r="K300" s="165">
        <v>76.59</v>
      </c>
      <c r="L300" s="165">
        <v>90.75</v>
      </c>
      <c r="M300" s="165">
        <v>0</v>
      </c>
      <c r="N300" s="165">
        <v>0</v>
      </c>
      <c r="O300" s="165">
        <v>0</v>
      </c>
      <c r="P300" s="165">
        <v>291624</v>
      </c>
      <c r="Q300" s="165">
        <v>100</v>
      </c>
      <c r="R300" s="165">
        <v>0</v>
      </c>
      <c r="S300" s="165">
        <v>32.299999999999997</v>
      </c>
      <c r="T300" s="165">
        <v>4.2300000000000004</v>
      </c>
      <c r="U300" s="165">
        <v>-1</v>
      </c>
    </row>
    <row r="301" spans="1:21">
      <c r="A301" s="166">
        <v>43431.484814814816</v>
      </c>
      <c r="B301" s="165" t="s">
        <v>6</v>
      </c>
      <c r="C301" s="165">
        <v>521.53</v>
      </c>
      <c r="D301" s="165">
        <v>13.84</v>
      </c>
      <c r="E301" s="165">
        <v>952.14</v>
      </c>
      <c r="F301" s="165">
        <v>17.71</v>
      </c>
      <c r="G301" s="165">
        <v>86.45</v>
      </c>
      <c r="H301" s="165">
        <v>89.2</v>
      </c>
      <c r="I301" s="165">
        <v>86.88</v>
      </c>
      <c r="J301" s="165">
        <v>83.89</v>
      </c>
      <c r="K301" s="165">
        <v>83.55</v>
      </c>
      <c r="L301" s="165">
        <v>88.7</v>
      </c>
      <c r="M301" s="165">
        <v>0</v>
      </c>
      <c r="N301" s="165">
        <v>0</v>
      </c>
      <c r="O301" s="165">
        <v>0</v>
      </c>
      <c r="P301" s="165">
        <v>292011</v>
      </c>
      <c r="Q301" s="165">
        <v>100</v>
      </c>
      <c r="R301" s="165">
        <v>0</v>
      </c>
      <c r="S301" s="165">
        <v>32.299999999999997</v>
      </c>
      <c r="T301" s="165">
        <v>4.2069999999999999</v>
      </c>
      <c r="U301" s="165">
        <v>-1</v>
      </c>
    </row>
    <row r="302" spans="1:21">
      <c r="A302" s="166">
        <v>43431.484884259262</v>
      </c>
      <c r="B302" s="165" t="s">
        <v>6</v>
      </c>
      <c r="C302" s="165">
        <v>521.99</v>
      </c>
      <c r="D302" s="165">
        <v>13.86</v>
      </c>
      <c r="E302" s="165">
        <v>953.15</v>
      </c>
      <c r="F302" s="165">
        <v>29.14</v>
      </c>
      <c r="G302" s="165">
        <v>59.3</v>
      </c>
      <c r="H302" s="165">
        <v>64.459999999999994</v>
      </c>
      <c r="I302" s="165">
        <v>61.05</v>
      </c>
      <c r="J302" s="165">
        <v>55.1</v>
      </c>
      <c r="K302" s="165">
        <v>51.53</v>
      </c>
      <c r="L302" s="165">
        <v>76.44</v>
      </c>
      <c r="M302" s="165">
        <v>0</v>
      </c>
      <c r="N302" s="165">
        <v>0</v>
      </c>
      <c r="O302" s="165">
        <v>0</v>
      </c>
      <c r="P302" s="165">
        <v>293304</v>
      </c>
      <c r="Q302" s="165">
        <v>100</v>
      </c>
      <c r="R302" s="165">
        <v>0</v>
      </c>
      <c r="S302" s="165">
        <v>32.4</v>
      </c>
      <c r="T302" s="165">
        <v>4.2320000000000002</v>
      </c>
      <c r="U302" s="165">
        <v>-1</v>
      </c>
    </row>
    <row r="303" spans="1:21">
      <c r="A303" s="166">
        <v>43431.484953703701</v>
      </c>
      <c r="B303" s="165" t="s">
        <v>6</v>
      </c>
      <c r="C303" s="165">
        <v>523</v>
      </c>
      <c r="D303" s="165">
        <v>13.88</v>
      </c>
      <c r="E303" s="165">
        <v>909.35</v>
      </c>
      <c r="F303" s="165">
        <v>26.65</v>
      </c>
      <c r="G303" s="165">
        <v>67.86</v>
      </c>
      <c r="H303" s="165">
        <v>70.7</v>
      </c>
      <c r="I303" s="165">
        <v>68.14</v>
      </c>
      <c r="J303" s="165">
        <v>63.2</v>
      </c>
      <c r="K303" s="165">
        <v>68.31</v>
      </c>
      <c r="L303" s="165">
        <v>71.69</v>
      </c>
      <c r="M303" s="165">
        <v>0</v>
      </c>
      <c r="N303" s="165">
        <v>0</v>
      </c>
      <c r="O303" s="165">
        <v>0</v>
      </c>
      <c r="P303" s="165">
        <v>293777</v>
      </c>
      <c r="Q303" s="165">
        <v>100</v>
      </c>
      <c r="R303" s="165">
        <v>0</v>
      </c>
      <c r="S303" s="165">
        <v>32.4</v>
      </c>
      <c r="T303" s="165">
        <v>4.2309999999999999</v>
      </c>
      <c r="U303" s="165">
        <v>-1</v>
      </c>
    </row>
    <row r="304" spans="1:21">
      <c r="A304" s="166">
        <v>43431.485023148147</v>
      </c>
      <c r="B304" s="165" t="s">
        <v>6</v>
      </c>
      <c r="C304" s="165">
        <v>513.91999999999996</v>
      </c>
      <c r="D304" s="165">
        <v>13.64</v>
      </c>
      <c r="E304" s="165">
        <v>838.09</v>
      </c>
      <c r="F304" s="165">
        <v>16.510000000000002</v>
      </c>
      <c r="G304" s="165">
        <v>78.62</v>
      </c>
      <c r="H304" s="165">
        <v>76.959999999999994</v>
      </c>
      <c r="I304" s="165">
        <v>78.84</v>
      </c>
      <c r="J304" s="165">
        <v>73.040000000000006</v>
      </c>
      <c r="K304" s="165">
        <v>72.87</v>
      </c>
      <c r="L304" s="165">
        <v>85.32</v>
      </c>
      <c r="M304" s="165">
        <v>85.03</v>
      </c>
      <c r="N304" s="165">
        <v>89.63</v>
      </c>
      <c r="O304" s="165">
        <v>82.72</v>
      </c>
      <c r="P304" s="165">
        <v>294347</v>
      </c>
      <c r="Q304" s="165">
        <v>100</v>
      </c>
      <c r="R304" s="165">
        <v>0</v>
      </c>
      <c r="S304" s="165">
        <v>32.4</v>
      </c>
      <c r="T304" s="165">
        <v>4.1950000000000003</v>
      </c>
      <c r="U304" s="165">
        <v>-1</v>
      </c>
    </row>
    <row r="305" spans="1:21">
      <c r="A305" s="166">
        <v>43431.485092592593</v>
      </c>
      <c r="B305" s="165" t="s">
        <v>6</v>
      </c>
      <c r="C305" s="165">
        <v>515.61</v>
      </c>
      <c r="D305" s="165">
        <v>13.69</v>
      </c>
      <c r="E305" s="165">
        <v>972.71</v>
      </c>
      <c r="F305" s="165">
        <v>22.34</v>
      </c>
      <c r="G305" s="165">
        <v>63.86</v>
      </c>
      <c r="H305" s="165">
        <v>63.45</v>
      </c>
      <c r="I305" s="165">
        <v>62.1</v>
      </c>
      <c r="J305" s="165">
        <v>58.71</v>
      </c>
      <c r="K305" s="165">
        <v>59.39</v>
      </c>
      <c r="L305" s="165">
        <v>75.63</v>
      </c>
      <c r="M305" s="165">
        <v>0</v>
      </c>
      <c r="N305" s="165">
        <v>0</v>
      </c>
      <c r="O305" s="165">
        <v>0</v>
      </c>
      <c r="P305" s="165">
        <v>295867</v>
      </c>
      <c r="Q305" s="165">
        <v>100</v>
      </c>
      <c r="R305" s="165">
        <v>0</v>
      </c>
      <c r="S305" s="165">
        <v>32.4</v>
      </c>
      <c r="T305" s="165">
        <v>4.2110000000000003</v>
      </c>
      <c r="U305" s="165">
        <v>-1</v>
      </c>
    </row>
    <row r="306" spans="1:21">
      <c r="A306" s="166">
        <v>43431.485162037039</v>
      </c>
      <c r="B306" s="165" t="s">
        <v>6</v>
      </c>
      <c r="C306" s="165">
        <v>513.41999999999996</v>
      </c>
      <c r="D306" s="165">
        <v>13.63</v>
      </c>
      <c r="E306" s="165">
        <v>977.81</v>
      </c>
      <c r="F306" s="165">
        <v>32.32</v>
      </c>
      <c r="G306" s="165">
        <v>54.13</v>
      </c>
      <c r="H306" s="165">
        <v>56.32</v>
      </c>
      <c r="I306" s="165">
        <v>53.96</v>
      </c>
      <c r="J306" s="165">
        <v>54.3</v>
      </c>
      <c r="K306" s="165">
        <v>51.6</v>
      </c>
      <c r="L306" s="165">
        <v>61.54</v>
      </c>
      <c r="M306" s="165">
        <v>0</v>
      </c>
      <c r="N306" s="165">
        <v>0</v>
      </c>
      <c r="O306" s="165">
        <v>0</v>
      </c>
      <c r="P306" s="165">
        <v>296786</v>
      </c>
      <c r="Q306" s="165">
        <v>100</v>
      </c>
      <c r="R306" s="165">
        <v>0</v>
      </c>
      <c r="S306" s="165">
        <v>32.4</v>
      </c>
      <c r="T306" s="165">
        <v>4.2249999999999996</v>
      </c>
      <c r="U306" s="165">
        <v>-1</v>
      </c>
    </row>
    <row r="307" spans="1:21">
      <c r="A307" s="166">
        <v>43431.485231481478</v>
      </c>
      <c r="B307" s="165" t="s">
        <v>6</v>
      </c>
      <c r="C307" s="165">
        <v>509.28</v>
      </c>
      <c r="D307" s="165">
        <v>13.52</v>
      </c>
      <c r="E307" s="165">
        <v>1027.52</v>
      </c>
      <c r="F307" s="165">
        <v>38.6</v>
      </c>
      <c r="G307" s="165">
        <v>68.47</v>
      </c>
      <c r="H307" s="165">
        <v>70.88</v>
      </c>
      <c r="I307" s="165">
        <v>67.55</v>
      </c>
      <c r="J307" s="165">
        <v>69.88</v>
      </c>
      <c r="K307" s="165">
        <v>65.56</v>
      </c>
      <c r="L307" s="165">
        <v>0</v>
      </c>
      <c r="M307" s="165">
        <v>0</v>
      </c>
      <c r="N307" s="165">
        <v>0</v>
      </c>
      <c r="O307" s="165">
        <v>0</v>
      </c>
      <c r="P307" s="165">
        <v>299316</v>
      </c>
      <c r="Q307" s="165">
        <v>100</v>
      </c>
      <c r="R307" s="165">
        <v>0</v>
      </c>
      <c r="S307" s="165">
        <v>32.5</v>
      </c>
      <c r="T307" s="165">
        <v>4.2309999999999999</v>
      </c>
      <c r="U307" s="165">
        <v>-1</v>
      </c>
    </row>
    <row r="308" spans="1:21">
      <c r="A308" s="166">
        <v>43431.485300925924</v>
      </c>
      <c r="B308" s="165" t="s">
        <v>6</v>
      </c>
      <c r="C308" s="165">
        <v>512.29999999999995</v>
      </c>
      <c r="D308" s="165">
        <v>13.6</v>
      </c>
      <c r="E308" s="165">
        <v>1025.71</v>
      </c>
      <c r="F308" s="165">
        <v>40.92</v>
      </c>
      <c r="G308" s="165">
        <v>67.61</v>
      </c>
      <c r="H308" s="165">
        <v>71.11</v>
      </c>
      <c r="I308" s="165">
        <v>69.760000000000005</v>
      </c>
      <c r="J308" s="165">
        <v>64.36</v>
      </c>
      <c r="K308" s="165">
        <v>65.2</v>
      </c>
      <c r="L308" s="165">
        <v>0</v>
      </c>
      <c r="M308" s="165">
        <v>0</v>
      </c>
      <c r="N308" s="165">
        <v>0</v>
      </c>
      <c r="O308" s="165">
        <v>0</v>
      </c>
      <c r="P308" s="165">
        <v>302528</v>
      </c>
      <c r="Q308" s="165">
        <v>100</v>
      </c>
      <c r="R308" s="165">
        <v>0</v>
      </c>
      <c r="S308" s="165">
        <v>32.5</v>
      </c>
      <c r="T308" s="165">
        <v>4.2300000000000004</v>
      </c>
      <c r="U308" s="165">
        <v>-1</v>
      </c>
    </row>
    <row r="309" spans="1:21">
      <c r="A309" s="166">
        <v>43431.48537037037</v>
      </c>
      <c r="B309" s="165" t="s">
        <v>6</v>
      </c>
      <c r="C309" s="165">
        <v>513.64</v>
      </c>
      <c r="D309" s="165">
        <v>13.63</v>
      </c>
      <c r="E309" s="165">
        <v>1024.02</v>
      </c>
      <c r="F309" s="165">
        <v>41.77</v>
      </c>
      <c r="G309" s="165">
        <v>65.87</v>
      </c>
      <c r="H309" s="165">
        <v>69.44</v>
      </c>
      <c r="I309" s="165">
        <v>66.040000000000006</v>
      </c>
      <c r="J309" s="165">
        <v>64.69</v>
      </c>
      <c r="K309" s="165">
        <v>63.33</v>
      </c>
      <c r="L309" s="165">
        <v>0</v>
      </c>
      <c r="M309" s="165">
        <v>0</v>
      </c>
      <c r="N309" s="165">
        <v>0</v>
      </c>
      <c r="O309" s="165">
        <v>0</v>
      </c>
      <c r="P309" s="165">
        <v>304949</v>
      </c>
      <c r="Q309" s="165">
        <v>100</v>
      </c>
      <c r="R309" s="165">
        <v>0</v>
      </c>
      <c r="S309" s="165">
        <v>32.5</v>
      </c>
      <c r="T309" s="165">
        <v>4.2320000000000002</v>
      </c>
      <c r="U309" s="165">
        <v>-1</v>
      </c>
    </row>
    <row r="310" spans="1:21">
      <c r="A310" s="166">
        <v>43431.485439814816</v>
      </c>
      <c r="B310" s="165" t="s">
        <v>6</v>
      </c>
      <c r="C310" s="165">
        <v>513</v>
      </c>
      <c r="D310" s="165">
        <v>13.62</v>
      </c>
      <c r="E310" s="165">
        <v>1020.64</v>
      </c>
      <c r="F310" s="165">
        <v>38.75</v>
      </c>
      <c r="G310" s="165">
        <v>67.28</v>
      </c>
      <c r="H310" s="165">
        <v>68.930000000000007</v>
      </c>
      <c r="I310" s="165">
        <v>65.87</v>
      </c>
      <c r="J310" s="165">
        <v>69.61</v>
      </c>
      <c r="K310" s="165">
        <v>64.69</v>
      </c>
      <c r="L310" s="165">
        <v>0</v>
      </c>
      <c r="M310" s="165">
        <v>0</v>
      </c>
      <c r="N310" s="165">
        <v>0</v>
      </c>
      <c r="O310" s="165">
        <v>0</v>
      </c>
      <c r="P310" s="165">
        <v>306793</v>
      </c>
      <c r="Q310" s="165">
        <v>100</v>
      </c>
      <c r="R310" s="165">
        <v>0</v>
      </c>
      <c r="S310" s="165">
        <v>32.5</v>
      </c>
      <c r="T310" s="165">
        <v>4.226</v>
      </c>
      <c r="U310" s="165">
        <v>-1</v>
      </c>
    </row>
    <row r="311" spans="1:21">
      <c r="A311" s="166">
        <v>43431.485497685186</v>
      </c>
      <c r="B311" s="165" t="s">
        <v>6</v>
      </c>
      <c r="C311" s="165">
        <v>513.30999999999995</v>
      </c>
      <c r="D311" s="165">
        <v>13.63</v>
      </c>
      <c r="E311" s="165">
        <v>1081.6600000000001</v>
      </c>
      <c r="F311" s="165">
        <v>39.74</v>
      </c>
      <c r="G311" s="165">
        <v>67.06</v>
      </c>
      <c r="H311" s="165">
        <v>68.239999999999995</v>
      </c>
      <c r="I311" s="165">
        <v>68.069999999999993</v>
      </c>
      <c r="J311" s="165">
        <v>67.06</v>
      </c>
      <c r="K311" s="165">
        <v>64.86</v>
      </c>
      <c r="L311" s="165">
        <v>0</v>
      </c>
      <c r="M311" s="165">
        <v>0</v>
      </c>
      <c r="N311" s="165">
        <v>0</v>
      </c>
      <c r="O311" s="165">
        <v>0</v>
      </c>
      <c r="P311" s="165">
        <v>308568</v>
      </c>
      <c r="Q311" s="165">
        <v>100</v>
      </c>
      <c r="R311" s="165">
        <v>0</v>
      </c>
      <c r="S311" s="165">
        <v>32.5</v>
      </c>
      <c r="T311" s="165">
        <v>4.2279999999999998</v>
      </c>
      <c r="U311" s="165">
        <v>-1</v>
      </c>
    </row>
    <row r="312" spans="1:21">
      <c r="A312" s="166">
        <v>43431.485567129632</v>
      </c>
      <c r="B312" s="165" t="s">
        <v>6</v>
      </c>
      <c r="C312" s="165">
        <v>511.62</v>
      </c>
      <c r="D312" s="165">
        <v>13.58</v>
      </c>
      <c r="E312" s="165">
        <v>1088.07</v>
      </c>
      <c r="F312" s="165">
        <v>31.36</v>
      </c>
      <c r="G312" s="165">
        <v>57.67</v>
      </c>
      <c r="H312" s="165">
        <v>60.68</v>
      </c>
      <c r="I312" s="165">
        <v>58.47</v>
      </c>
      <c r="J312" s="165">
        <v>54.07</v>
      </c>
      <c r="K312" s="165">
        <v>57.46</v>
      </c>
      <c r="L312" s="165">
        <v>0</v>
      </c>
      <c r="M312" s="165">
        <v>0</v>
      </c>
      <c r="N312" s="165">
        <v>0</v>
      </c>
      <c r="O312" s="165">
        <v>0</v>
      </c>
      <c r="P312" s="165">
        <v>308597</v>
      </c>
      <c r="Q312" s="165">
        <v>100</v>
      </c>
      <c r="R312" s="165">
        <v>0</v>
      </c>
      <c r="S312" s="165">
        <v>32.5</v>
      </c>
      <c r="T312" s="165">
        <v>4.2309999999999999</v>
      </c>
      <c r="U312" s="165">
        <v>-1</v>
      </c>
    </row>
    <row r="313" spans="1:21">
      <c r="A313" s="166">
        <v>43431.485636574071</v>
      </c>
      <c r="B313" s="165" t="s">
        <v>6</v>
      </c>
      <c r="C313" s="165">
        <v>512.94000000000005</v>
      </c>
      <c r="D313" s="165">
        <v>13.62</v>
      </c>
      <c r="E313" s="165">
        <v>1087.32</v>
      </c>
      <c r="F313" s="165">
        <v>31.06</v>
      </c>
      <c r="G313" s="165">
        <v>54.64</v>
      </c>
      <c r="H313" s="165">
        <v>57.36</v>
      </c>
      <c r="I313" s="165">
        <v>56.19</v>
      </c>
      <c r="J313" s="165">
        <v>49.16</v>
      </c>
      <c r="K313" s="165">
        <v>55.85</v>
      </c>
      <c r="L313" s="165">
        <v>0</v>
      </c>
      <c r="M313" s="165">
        <v>0</v>
      </c>
      <c r="N313" s="165">
        <v>0</v>
      </c>
      <c r="O313" s="165">
        <v>0</v>
      </c>
      <c r="P313" s="165">
        <v>308612</v>
      </c>
      <c r="Q313" s="165">
        <v>100</v>
      </c>
      <c r="R313" s="165">
        <v>0</v>
      </c>
      <c r="S313" s="165">
        <v>32.5</v>
      </c>
      <c r="T313" s="165">
        <v>4.234</v>
      </c>
      <c r="U313" s="165">
        <v>-1</v>
      </c>
    </row>
    <row r="314" spans="1:21">
      <c r="A314" s="166">
        <v>43431.485706018517</v>
      </c>
      <c r="B314" s="165" t="s">
        <v>6</v>
      </c>
      <c r="C314" s="165">
        <v>513.96</v>
      </c>
      <c r="D314" s="165">
        <v>13.64</v>
      </c>
      <c r="E314" s="165">
        <v>1085.29</v>
      </c>
      <c r="F314" s="165">
        <v>30.25</v>
      </c>
      <c r="G314" s="165">
        <v>53.07</v>
      </c>
      <c r="H314" s="165">
        <v>56.13</v>
      </c>
      <c r="I314" s="165">
        <v>58.32</v>
      </c>
      <c r="J314" s="165">
        <v>50.25</v>
      </c>
      <c r="K314" s="165">
        <v>47.56</v>
      </c>
      <c r="L314" s="165">
        <v>0</v>
      </c>
      <c r="M314" s="165">
        <v>0</v>
      </c>
      <c r="N314" s="165">
        <v>0</v>
      </c>
      <c r="O314" s="165">
        <v>0</v>
      </c>
      <c r="P314" s="165">
        <v>308617</v>
      </c>
      <c r="Q314" s="165">
        <v>100</v>
      </c>
      <c r="R314" s="165">
        <v>0</v>
      </c>
      <c r="S314" s="165">
        <v>32.5</v>
      </c>
      <c r="T314" s="165">
        <v>4.2350000000000003</v>
      </c>
      <c r="U314" s="165">
        <v>-1</v>
      </c>
    </row>
    <row r="315" spans="1:21">
      <c r="A315" s="166">
        <v>43431.485775462963</v>
      </c>
      <c r="B315" s="165" t="s">
        <v>6</v>
      </c>
      <c r="C315" s="165">
        <v>514.42999999999995</v>
      </c>
      <c r="D315" s="165">
        <v>13.66</v>
      </c>
      <c r="E315" s="165">
        <v>1075.58</v>
      </c>
      <c r="F315" s="165">
        <v>24.73</v>
      </c>
      <c r="G315" s="165">
        <v>54.34</v>
      </c>
      <c r="H315" s="165">
        <v>56.33</v>
      </c>
      <c r="I315" s="165">
        <v>54</v>
      </c>
      <c r="J315" s="165">
        <v>52.17</v>
      </c>
      <c r="K315" s="165">
        <v>52.17</v>
      </c>
      <c r="L315" s="165">
        <v>59.5</v>
      </c>
      <c r="M315" s="165">
        <v>63.55</v>
      </c>
      <c r="N315" s="165">
        <v>0</v>
      </c>
      <c r="O315" s="165">
        <v>0</v>
      </c>
      <c r="P315" s="165">
        <v>308627</v>
      </c>
      <c r="Q315" s="165">
        <v>100</v>
      </c>
      <c r="R315" s="165">
        <v>0</v>
      </c>
      <c r="S315" s="165">
        <v>32.5</v>
      </c>
      <c r="T315" s="165">
        <v>4.234</v>
      </c>
      <c r="U315" s="165">
        <v>-1</v>
      </c>
    </row>
    <row r="316" spans="1:21">
      <c r="A316" s="166">
        <v>43431.485844907409</v>
      </c>
      <c r="B316" s="165" t="s">
        <v>6</v>
      </c>
      <c r="C316" s="165">
        <v>506.86</v>
      </c>
      <c r="D316" s="165">
        <v>13.45</v>
      </c>
      <c r="E316" s="165">
        <v>1075.97</v>
      </c>
      <c r="F316" s="165">
        <v>25.97</v>
      </c>
      <c r="G316" s="165">
        <v>54.05</v>
      </c>
      <c r="H316" s="165">
        <v>56.9</v>
      </c>
      <c r="I316" s="165">
        <v>54.55</v>
      </c>
      <c r="J316" s="165">
        <v>51.85</v>
      </c>
      <c r="K316" s="165">
        <v>49.66</v>
      </c>
      <c r="L316" s="165">
        <v>60</v>
      </c>
      <c r="M316" s="165">
        <v>65.42</v>
      </c>
      <c r="N316" s="165">
        <v>0</v>
      </c>
      <c r="O316" s="165">
        <v>0</v>
      </c>
      <c r="P316" s="165">
        <v>308631</v>
      </c>
      <c r="Q316" s="165">
        <v>100</v>
      </c>
      <c r="R316" s="165">
        <v>0</v>
      </c>
      <c r="S316" s="165">
        <v>32.5</v>
      </c>
      <c r="T316" s="165">
        <v>4.2380000000000004</v>
      </c>
      <c r="U316" s="165">
        <v>-1</v>
      </c>
    </row>
    <row r="317" spans="1:21">
      <c r="A317" s="166">
        <v>43431.485914351855</v>
      </c>
      <c r="B317" s="165" t="s">
        <v>6</v>
      </c>
      <c r="C317" s="165">
        <v>504.88</v>
      </c>
      <c r="D317" s="165">
        <v>13.4</v>
      </c>
      <c r="E317" s="165">
        <v>1074.3399999999999</v>
      </c>
      <c r="F317" s="165">
        <v>31.65</v>
      </c>
      <c r="G317" s="165">
        <v>54.53</v>
      </c>
      <c r="H317" s="165">
        <v>57.97</v>
      </c>
      <c r="I317" s="165">
        <v>53.9</v>
      </c>
      <c r="J317" s="165">
        <v>55.42</v>
      </c>
      <c r="K317" s="165">
        <v>50.85</v>
      </c>
      <c r="L317" s="165">
        <v>0</v>
      </c>
      <c r="M317" s="165">
        <v>0</v>
      </c>
      <c r="N317" s="165">
        <v>0</v>
      </c>
      <c r="O317" s="165">
        <v>0</v>
      </c>
      <c r="P317" s="165">
        <v>308631</v>
      </c>
      <c r="Q317" s="165">
        <v>100</v>
      </c>
      <c r="R317" s="165">
        <v>0</v>
      </c>
      <c r="S317" s="165">
        <v>32.5</v>
      </c>
      <c r="T317" s="165">
        <v>4.2290000000000001</v>
      </c>
      <c r="U317" s="165">
        <v>-1</v>
      </c>
    </row>
    <row r="318" spans="1:21">
      <c r="A318" s="166">
        <v>43431.485983796294</v>
      </c>
      <c r="B318" s="165" t="s">
        <v>6</v>
      </c>
      <c r="C318" s="165">
        <v>505.04</v>
      </c>
      <c r="D318" s="165">
        <v>13.41</v>
      </c>
      <c r="E318" s="165">
        <v>1074.18</v>
      </c>
      <c r="F318" s="165">
        <v>30.58</v>
      </c>
      <c r="G318" s="165">
        <v>54.31</v>
      </c>
      <c r="H318" s="165">
        <v>55.16</v>
      </c>
      <c r="I318" s="165">
        <v>54.99</v>
      </c>
      <c r="J318" s="165">
        <v>51.95</v>
      </c>
      <c r="K318" s="165">
        <v>55.16</v>
      </c>
      <c r="L318" s="165">
        <v>0</v>
      </c>
      <c r="M318" s="165">
        <v>0</v>
      </c>
      <c r="N318" s="165">
        <v>0</v>
      </c>
      <c r="O318" s="165">
        <v>0</v>
      </c>
      <c r="P318" s="165">
        <v>308632</v>
      </c>
      <c r="Q318" s="165">
        <v>100</v>
      </c>
      <c r="R318" s="165">
        <v>0</v>
      </c>
      <c r="S318" s="165">
        <v>32.5</v>
      </c>
      <c r="T318" s="165">
        <v>4.234</v>
      </c>
      <c r="U318" s="165">
        <v>-1</v>
      </c>
    </row>
    <row r="319" spans="1:21">
      <c r="A319" s="166">
        <v>43431.48605324074</v>
      </c>
      <c r="B319" s="165" t="s">
        <v>6</v>
      </c>
      <c r="C319" s="165">
        <v>503.66</v>
      </c>
      <c r="D319" s="165">
        <v>13.37</v>
      </c>
      <c r="E319" s="165">
        <v>1070.3599999999999</v>
      </c>
      <c r="F319" s="165">
        <v>29.5</v>
      </c>
      <c r="G319" s="165">
        <v>53.74</v>
      </c>
      <c r="H319" s="165">
        <v>55.35</v>
      </c>
      <c r="I319" s="165">
        <v>53.65</v>
      </c>
      <c r="J319" s="165">
        <v>53.65</v>
      </c>
      <c r="K319" s="165">
        <v>52.29</v>
      </c>
      <c r="L319" s="165">
        <v>0</v>
      </c>
      <c r="M319" s="165">
        <v>0</v>
      </c>
      <c r="N319" s="165">
        <v>0</v>
      </c>
      <c r="O319" s="165">
        <v>0</v>
      </c>
      <c r="P319" s="165">
        <v>308632</v>
      </c>
      <c r="Q319" s="165">
        <v>100</v>
      </c>
      <c r="R319" s="165">
        <v>0</v>
      </c>
      <c r="S319" s="165">
        <v>32.5</v>
      </c>
      <c r="T319" s="165">
        <v>4.24</v>
      </c>
      <c r="U319" s="165">
        <v>-1</v>
      </c>
    </row>
    <row r="320" spans="1:21">
      <c r="A320" s="166">
        <v>43431.486122685186</v>
      </c>
      <c r="B320" s="165" t="s">
        <v>6</v>
      </c>
      <c r="C320" s="165">
        <v>505.38</v>
      </c>
      <c r="D320" s="165">
        <v>13.42</v>
      </c>
      <c r="E320" s="165">
        <v>1075.23</v>
      </c>
      <c r="F320" s="165">
        <v>29.62</v>
      </c>
      <c r="G320" s="165">
        <v>53.38</v>
      </c>
      <c r="H320" s="165">
        <v>58.63</v>
      </c>
      <c r="I320" s="165">
        <v>50.26</v>
      </c>
      <c r="J320" s="165">
        <v>50.77</v>
      </c>
      <c r="K320" s="165">
        <v>53.85</v>
      </c>
      <c r="L320" s="165">
        <v>0</v>
      </c>
      <c r="M320" s="165">
        <v>0</v>
      </c>
      <c r="N320" s="165">
        <v>0</v>
      </c>
      <c r="O320" s="165">
        <v>0</v>
      </c>
      <c r="P320" s="165">
        <v>308633</v>
      </c>
      <c r="Q320" s="165">
        <v>100</v>
      </c>
      <c r="R320" s="165">
        <v>0</v>
      </c>
      <c r="S320" s="165">
        <v>32.5</v>
      </c>
      <c r="T320" s="165">
        <v>4.2359999999999998</v>
      </c>
      <c r="U320" s="165">
        <v>-1</v>
      </c>
    </row>
    <row r="321" spans="1:21">
      <c r="A321" s="166">
        <v>43431.486192129632</v>
      </c>
      <c r="B321" s="165" t="s">
        <v>6</v>
      </c>
      <c r="C321" s="165">
        <v>503.09</v>
      </c>
      <c r="D321" s="165">
        <v>13.35</v>
      </c>
      <c r="E321" s="165">
        <v>1075.02</v>
      </c>
      <c r="F321" s="165">
        <v>32.01</v>
      </c>
      <c r="G321" s="165">
        <v>61.11</v>
      </c>
      <c r="H321" s="165">
        <v>63.51</v>
      </c>
      <c r="I321" s="165">
        <v>59.97</v>
      </c>
      <c r="J321" s="165">
        <v>63.18</v>
      </c>
      <c r="K321" s="165">
        <v>57.77</v>
      </c>
      <c r="L321" s="165">
        <v>0</v>
      </c>
      <c r="M321" s="165">
        <v>0</v>
      </c>
      <c r="N321" s="165">
        <v>0</v>
      </c>
      <c r="O321" s="165">
        <v>0</v>
      </c>
      <c r="P321" s="165">
        <v>309162</v>
      </c>
      <c r="Q321" s="165">
        <v>100</v>
      </c>
      <c r="R321" s="165">
        <v>0</v>
      </c>
      <c r="S321" s="165">
        <v>32.4</v>
      </c>
      <c r="T321" s="165">
        <v>4.24</v>
      </c>
      <c r="U321" s="165">
        <v>-1</v>
      </c>
    </row>
    <row r="322" spans="1:21">
      <c r="A322" s="166">
        <v>43431.486261574071</v>
      </c>
      <c r="B322" s="165" t="s">
        <v>6</v>
      </c>
      <c r="C322" s="165">
        <v>506.09</v>
      </c>
      <c r="D322" s="165">
        <v>13.43</v>
      </c>
      <c r="E322" s="165">
        <v>1077.02</v>
      </c>
      <c r="F322" s="165">
        <v>42.15</v>
      </c>
      <c r="G322" s="165">
        <v>65.28</v>
      </c>
      <c r="H322" s="165">
        <v>66.209999999999994</v>
      </c>
      <c r="I322" s="165">
        <v>68.760000000000005</v>
      </c>
      <c r="J322" s="165">
        <v>60.78</v>
      </c>
      <c r="K322" s="165">
        <v>65.37</v>
      </c>
      <c r="L322" s="165">
        <v>0</v>
      </c>
      <c r="M322" s="165">
        <v>0</v>
      </c>
      <c r="N322" s="165">
        <v>0</v>
      </c>
      <c r="O322" s="165">
        <v>0</v>
      </c>
      <c r="P322" s="165">
        <v>310990</v>
      </c>
      <c r="Q322" s="165">
        <v>100</v>
      </c>
      <c r="R322" s="165">
        <v>0</v>
      </c>
      <c r="S322" s="165">
        <v>32.4</v>
      </c>
      <c r="T322" s="165">
        <v>4.2249999999999996</v>
      </c>
      <c r="U322" s="165">
        <v>-1</v>
      </c>
    </row>
    <row r="323" spans="1:21">
      <c r="A323" s="166">
        <v>43431.486319444448</v>
      </c>
      <c r="B323" s="165" t="s">
        <v>6</v>
      </c>
      <c r="C323" s="165">
        <v>503.72</v>
      </c>
      <c r="D323" s="165">
        <v>13.37</v>
      </c>
      <c r="E323" s="165">
        <v>1073.44</v>
      </c>
      <c r="F323" s="165">
        <v>35.57</v>
      </c>
      <c r="G323" s="165">
        <v>65.930000000000007</v>
      </c>
      <c r="H323" s="165">
        <v>66.84</v>
      </c>
      <c r="I323" s="165">
        <v>64.62</v>
      </c>
      <c r="J323" s="165">
        <v>67.69</v>
      </c>
      <c r="K323" s="165">
        <v>65.3</v>
      </c>
      <c r="L323" s="165">
        <v>59.02</v>
      </c>
      <c r="M323" s="165">
        <v>0</v>
      </c>
      <c r="N323" s="165">
        <v>0</v>
      </c>
      <c r="O323" s="165">
        <v>0</v>
      </c>
      <c r="P323" s="165">
        <v>312501</v>
      </c>
      <c r="Q323" s="165">
        <v>100</v>
      </c>
      <c r="R323" s="165">
        <v>0</v>
      </c>
      <c r="S323" s="165">
        <v>32.4</v>
      </c>
      <c r="T323" s="165">
        <v>4.2320000000000002</v>
      </c>
      <c r="U323" s="165">
        <v>-1</v>
      </c>
    </row>
    <row r="324" spans="1:21">
      <c r="A324" s="166">
        <v>43431.486388888887</v>
      </c>
      <c r="B324" s="165" t="s">
        <v>6</v>
      </c>
      <c r="C324" s="165">
        <v>505.13</v>
      </c>
      <c r="D324" s="165">
        <v>13.41</v>
      </c>
      <c r="E324" s="165">
        <v>1074.07</v>
      </c>
      <c r="F324" s="165">
        <v>33.130000000000003</v>
      </c>
      <c r="G324" s="165">
        <v>56.86</v>
      </c>
      <c r="H324" s="165">
        <v>57.92</v>
      </c>
      <c r="I324" s="165">
        <v>54.34</v>
      </c>
      <c r="J324" s="165">
        <v>57.07</v>
      </c>
      <c r="K324" s="165">
        <v>58.09</v>
      </c>
      <c r="L324" s="165">
        <v>0</v>
      </c>
      <c r="M324" s="165">
        <v>0</v>
      </c>
      <c r="N324" s="165">
        <v>0</v>
      </c>
      <c r="O324" s="165">
        <v>0</v>
      </c>
      <c r="P324" s="165">
        <v>313320</v>
      </c>
      <c r="Q324" s="165">
        <v>100</v>
      </c>
      <c r="R324" s="165">
        <v>0</v>
      </c>
      <c r="S324" s="165">
        <v>32.4</v>
      </c>
      <c r="T324" s="165">
        <v>4.234</v>
      </c>
      <c r="U324" s="165">
        <v>-1</v>
      </c>
    </row>
    <row r="325" spans="1:21">
      <c r="A325" s="166">
        <v>43431.486458333333</v>
      </c>
      <c r="B325" s="165" t="s">
        <v>6</v>
      </c>
      <c r="C325" s="165">
        <v>505.16</v>
      </c>
      <c r="D325" s="165">
        <v>13.41</v>
      </c>
      <c r="E325" s="165">
        <v>1073.31</v>
      </c>
      <c r="F325" s="165">
        <v>30.09</v>
      </c>
      <c r="G325" s="165">
        <v>56.37</v>
      </c>
      <c r="H325" s="165">
        <v>59.42</v>
      </c>
      <c r="I325" s="165">
        <v>56.71</v>
      </c>
      <c r="J325" s="165">
        <v>56.03</v>
      </c>
      <c r="K325" s="165">
        <v>53.31</v>
      </c>
      <c r="L325" s="165">
        <v>0</v>
      </c>
      <c r="M325" s="165">
        <v>0</v>
      </c>
      <c r="N325" s="165">
        <v>0</v>
      </c>
      <c r="O325" s="165">
        <v>0</v>
      </c>
      <c r="P325" s="165">
        <v>313343</v>
      </c>
      <c r="Q325" s="165">
        <v>100</v>
      </c>
      <c r="R325" s="165">
        <v>0</v>
      </c>
      <c r="S325" s="165">
        <v>32.4</v>
      </c>
      <c r="T325" s="165">
        <v>4.2350000000000003</v>
      </c>
      <c r="U325" s="165">
        <v>-1</v>
      </c>
    </row>
    <row r="326" spans="1:21">
      <c r="A326" s="166">
        <v>43431.486527777779</v>
      </c>
      <c r="B326" s="165" t="s">
        <v>6</v>
      </c>
      <c r="C326" s="165">
        <v>485.16</v>
      </c>
      <c r="D326" s="165">
        <v>12.88</v>
      </c>
      <c r="E326" s="165">
        <v>1091.33</v>
      </c>
      <c r="F326" s="165">
        <v>29.94</v>
      </c>
      <c r="G326" s="165">
        <v>55.95</v>
      </c>
      <c r="H326" s="165">
        <v>56.73</v>
      </c>
      <c r="I326" s="165">
        <v>55.2</v>
      </c>
      <c r="J326" s="165">
        <v>56.39</v>
      </c>
      <c r="K326" s="165">
        <v>55.2</v>
      </c>
      <c r="L326" s="165">
        <v>69.23</v>
      </c>
      <c r="M326" s="165">
        <v>0</v>
      </c>
      <c r="N326" s="165">
        <v>0</v>
      </c>
      <c r="O326" s="165">
        <v>0</v>
      </c>
      <c r="P326" s="165">
        <v>313346</v>
      </c>
      <c r="Q326" s="165">
        <v>100</v>
      </c>
      <c r="R326" s="165">
        <v>0</v>
      </c>
      <c r="S326" s="165">
        <v>32.4</v>
      </c>
      <c r="T326" s="165">
        <v>4.2350000000000003</v>
      </c>
      <c r="U326" s="165">
        <v>-1</v>
      </c>
    </row>
    <row r="327" spans="1:21">
      <c r="A327" s="166">
        <v>43431.486597222225</v>
      </c>
      <c r="B327" s="165" t="s">
        <v>6</v>
      </c>
      <c r="C327" s="165">
        <v>484.9</v>
      </c>
      <c r="D327" s="165">
        <v>12.87</v>
      </c>
      <c r="E327" s="165">
        <v>1090.04</v>
      </c>
      <c r="F327" s="165">
        <v>30.19</v>
      </c>
      <c r="G327" s="165">
        <v>52.76</v>
      </c>
      <c r="H327" s="165">
        <v>54.08</v>
      </c>
      <c r="I327" s="165">
        <v>54.93</v>
      </c>
      <c r="J327" s="165">
        <v>51.7</v>
      </c>
      <c r="K327" s="165">
        <v>50.34</v>
      </c>
      <c r="L327" s="165">
        <v>0</v>
      </c>
      <c r="M327" s="165">
        <v>0</v>
      </c>
      <c r="N327" s="165">
        <v>0</v>
      </c>
      <c r="O327" s="165">
        <v>0</v>
      </c>
      <c r="P327" s="165">
        <v>313347</v>
      </c>
      <c r="Q327" s="165">
        <v>100</v>
      </c>
      <c r="R327" s="165">
        <v>0</v>
      </c>
      <c r="S327" s="165">
        <v>32.4</v>
      </c>
      <c r="T327" s="165">
        <v>4.2359999999999998</v>
      </c>
      <c r="U327" s="165">
        <v>-1</v>
      </c>
    </row>
    <row r="328" spans="1:21">
      <c r="A328" s="166">
        <v>43431.486666666664</v>
      </c>
      <c r="B328" s="165" t="s">
        <v>6</v>
      </c>
      <c r="C328" s="165">
        <v>488.79</v>
      </c>
      <c r="D328" s="165">
        <v>12.97</v>
      </c>
      <c r="E328" s="165">
        <v>1087.2</v>
      </c>
      <c r="F328" s="165">
        <v>30.03</v>
      </c>
      <c r="G328" s="165">
        <v>55.37</v>
      </c>
      <c r="H328" s="165">
        <v>55.7</v>
      </c>
      <c r="I328" s="165">
        <v>56.38</v>
      </c>
      <c r="J328" s="165">
        <v>55.7</v>
      </c>
      <c r="K328" s="165">
        <v>53.69</v>
      </c>
      <c r="L328" s="165">
        <v>0</v>
      </c>
      <c r="M328" s="165">
        <v>0</v>
      </c>
      <c r="N328" s="165">
        <v>0</v>
      </c>
      <c r="O328" s="165">
        <v>0</v>
      </c>
      <c r="P328" s="165">
        <v>313348</v>
      </c>
      <c r="Q328" s="165">
        <v>100</v>
      </c>
      <c r="R328" s="165">
        <v>0</v>
      </c>
      <c r="S328" s="165">
        <v>32.4</v>
      </c>
      <c r="T328" s="165">
        <v>4.2329999999999997</v>
      </c>
      <c r="U328" s="165">
        <v>-1</v>
      </c>
    </row>
    <row r="329" spans="1:21">
      <c r="A329" s="166">
        <v>43431.48673611111</v>
      </c>
      <c r="B329" s="165" t="s">
        <v>6</v>
      </c>
      <c r="C329" s="165">
        <v>491.34</v>
      </c>
      <c r="D329" s="165">
        <v>13.04</v>
      </c>
      <c r="E329" s="165">
        <v>1084.27</v>
      </c>
      <c r="F329" s="165">
        <v>30.84</v>
      </c>
      <c r="G329" s="165">
        <v>54.27</v>
      </c>
      <c r="H329" s="165">
        <v>55.5</v>
      </c>
      <c r="I329" s="165">
        <v>56.35</v>
      </c>
      <c r="J329" s="165">
        <v>51.95</v>
      </c>
      <c r="K329" s="165">
        <v>53.3</v>
      </c>
      <c r="L329" s="165">
        <v>0</v>
      </c>
      <c r="M329" s="165">
        <v>0</v>
      </c>
      <c r="N329" s="165">
        <v>0</v>
      </c>
      <c r="O329" s="165">
        <v>0</v>
      </c>
      <c r="P329" s="165">
        <v>313348</v>
      </c>
      <c r="Q329" s="165">
        <v>100</v>
      </c>
      <c r="R329" s="165">
        <v>0</v>
      </c>
      <c r="S329" s="165">
        <v>32.4</v>
      </c>
      <c r="T329" s="165">
        <v>4.242</v>
      </c>
      <c r="U329" s="165">
        <v>-1</v>
      </c>
    </row>
    <row r="330" spans="1:21">
      <c r="A330" s="166">
        <v>43431.486805555556</v>
      </c>
      <c r="B330" s="165" t="s">
        <v>6</v>
      </c>
      <c r="C330" s="165">
        <v>492.03</v>
      </c>
      <c r="D330" s="165">
        <v>13.06</v>
      </c>
      <c r="E330" s="165">
        <v>1082.3900000000001</v>
      </c>
      <c r="F330" s="165">
        <v>27.4</v>
      </c>
      <c r="G330" s="165">
        <v>59.51</v>
      </c>
      <c r="H330" s="165">
        <v>58.18</v>
      </c>
      <c r="I330" s="165">
        <v>58.18</v>
      </c>
      <c r="J330" s="165">
        <v>57.34</v>
      </c>
      <c r="K330" s="165">
        <v>63.74</v>
      </c>
      <c r="L330" s="165">
        <v>73.08</v>
      </c>
      <c r="M330" s="165">
        <v>0</v>
      </c>
      <c r="N330" s="165">
        <v>0</v>
      </c>
      <c r="O330" s="165">
        <v>0</v>
      </c>
      <c r="P330" s="165">
        <v>313348</v>
      </c>
      <c r="Q330" s="165">
        <v>100</v>
      </c>
      <c r="R330" s="165">
        <v>0</v>
      </c>
      <c r="S330" s="165">
        <v>32.299999999999997</v>
      </c>
      <c r="T330" s="165">
        <v>4.24</v>
      </c>
      <c r="U330" s="165">
        <v>-1</v>
      </c>
    </row>
    <row r="331" spans="1:21">
      <c r="A331" s="166">
        <v>43431.486875000002</v>
      </c>
      <c r="B331" s="165" t="s">
        <v>6</v>
      </c>
      <c r="C331" s="165">
        <v>490.4</v>
      </c>
      <c r="D331" s="165">
        <v>13.02</v>
      </c>
      <c r="E331" s="165">
        <v>1081.99</v>
      </c>
      <c r="F331" s="165">
        <v>31.35</v>
      </c>
      <c r="G331" s="165">
        <v>55.9</v>
      </c>
      <c r="H331" s="165">
        <v>58.47</v>
      </c>
      <c r="I331" s="165">
        <v>57.31</v>
      </c>
      <c r="J331" s="165">
        <v>54.65</v>
      </c>
      <c r="K331" s="165">
        <v>53.16</v>
      </c>
      <c r="L331" s="165">
        <v>0</v>
      </c>
      <c r="M331" s="165">
        <v>0</v>
      </c>
      <c r="N331" s="165">
        <v>0</v>
      </c>
      <c r="O331" s="165">
        <v>0</v>
      </c>
      <c r="P331" s="165">
        <v>313349</v>
      </c>
      <c r="Q331" s="165">
        <v>100</v>
      </c>
      <c r="R331" s="165">
        <v>0</v>
      </c>
      <c r="S331" s="165">
        <v>32.299999999999997</v>
      </c>
      <c r="T331" s="165">
        <v>4.2409999999999997</v>
      </c>
      <c r="U331" s="165">
        <v>-1</v>
      </c>
    </row>
    <row r="332" spans="1:21">
      <c r="A332" s="166">
        <v>43431.486944444441</v>
      </c>
      <c r="B332" s="165" t="s">
        <v>6</v>
      </c>
      <c r="C332" s="165">
        <v>492.87</v>
      </c>
      <c r="D332" s="165">
        <v>13.08</v>
      </c>
      <c r="E332" s="165">
        <v>1077</v>
      </c>
      <c r="F332" s="165">
        <v>31.61</v>
      </c>
      <c r="G332" s="165">
        <v>54.31</v>
      </c>
      <c r="H332" s="165">
        <v>58.36</v>
      </c>
      <c r="I332" s="165">
        <v>58.7</v>
      </c>
      <c r="J332" s="165">
        <v>49.15</v>
      </c>
      <c r="K332" s="165">
        <v>51.02</v>
      </c>
      <c r="L332" s="165">
        <v>0</v>
      </c>
      <c r="M332" s="165">
        <v>0</v>
      </c>
      <c r="N332" s="165">
        <v>0</v>
      </c>
      <c r="O332" s="165">
        <v>0</v>
      </c>
      <c r="P332" s="165">
        <v>313349</v>
      </c>
      <c r="Q332" s="165">
        <v>100</v>
      </c>
      <c r="R332" s="165">
        <v>0</v>
      </c>
      <c r="S332" s="165">
        <v>32.299999999999997</v>
      </c>
      <c r="T332" s="165">
        <v>4.2409999999999997</v>
      </c>
      <c r="U332" s="165">
        <v>-1</v>
      </c>
    </row>
    <row r="333" spans="1:21">
      <c r="A333" s="166">
        <v>43431.487002314818</v>
      </c>
      <c r="B333" s="165" t="s">
        <v>6</v>
      </c>
      <c r="C333" s="165">
        <v>494.31</v>
      </c>
      <c r="D333" s="165">
        <v>13.12</v>
      </c>
      <c r="E333" s="165">
        <v>1082.6600000000001</v>
      </c>
      <c r="F333" s="165">
        <v>22.85</v>
      </c>
      <c r="G333" s="165">
        <v>58.09</v>
      </c>
      <c r="H333" s="165">
        <v>56.28</v>
      </c>
      <c r="I333" s="165">
        <v>63.17</v>
      </c>
      <c r="J333" s="165">
        <v>54.56</v>
      </c>
      <c r="K333" s="165">
        <v>54.39</v>
      </c>
      <c r="L333" s="165">
        <v>67.8</v>
      </c>
      <c r="M333" s="165">
        <v>0</v>
      </c>
      <c r="N333" s="165">
        <v>0</v>
      </c>
      <c r="O333" s="165">
        <v>0</v>
      </c>
      <c r="P333" s="165">
        <v>313350</v>
      </c>
      <c r="Q333" s="165">
        <v>100</v>
      </c>
      <c r="R333" s="165">
        <v>0</v>
      </c>
      <c r="S333" s="165">
        <v>32.299999999999997</v>
      </c>
      <c r="T333" s="165">
        <v>4.2309999999999999</v>
      </c>
      <c r="U333" s="165">
        <v>-1</v>
      </c>
    </row>
    <row r="334" spans="1:21">
      <c r="A334" s="166">
        <v>43431.487071759257</v>
      </c>
      <c r="B334" s="165" t="s">
        <v>6</v>
      </c>
      <c r="C334" s="165">
        <v>496.6</v>
      </c>
      <c r="D334" s="165">
        <v>13.18</v>
      </c>
      <c r="E334" s="165">
        <v>1080.08</v>
      </c>
      <c r="F334" s="165">
        <v>29.57</v>
      </c>
      <c r="G334" s="165">
        <v>57.05</v>
      </c>
      <c r="H334" s="165">
        <v>59.8</v>
      </c>
      <c r="I334" s="165">
        <v>57.77</v>
      </c>
      <c r="J334" s="165">
        <v>53.04</v>
      </c>
      <c r="K334" s="165">
        <v>57.09</v>
      </c>
      <c r="L334" s="165">
        <v>69.569999999999993</v>
      </c>
      <c r="M334" s="165">
        <v>0</v>
      </c>
      <c r="N334" s="165">
        <v>0</v>
      </c>
      <c r="O334" s="165">
        <v>0</v>
      </c>
      <c r="P334" s="165">
        <v>313351</v>
      </c>
      <c r="Q334" s="165">
        <v>100</v>
      </c>
      <c r="R334" s="165">
        <v>0</v>
      </c>
      <c r="S334" s="165">
        <v>32.299999999999997</v>
      </c>
      <c r="T334" s="165">
        <v>4.2220000000000004</v>
      </c>
      <c r="U334" s="165">
        <v>-1</v>
      </c>
    </row>
    <row r="335" spans="1:21">
      <c r="A335" s="166">
        <v>43431.487141203703</v>
      </c>
      <c r="B335" s="165" t="s">
        <v>6</v>
      </c>
      <c r="C335" s="165">
        <v>498.83</v>
      </c>
      <c r="D335" s="165">
        <v>13.24</v>
      </c>
      <c r="E335" s="165">
        <v>1076.8399999999999</v>
      </c>
      <c r="F335" s="165">
        <v>34.869999999999997</v>
      </c>
      <c r="G335" s="165">
        <v>59.23</v>
      </c>
      <c r="H335" s="165">
        <v>61.05</v>
      </c>
      <c r="I335" s="165">
        <v>59.7</v>
      </c>
      <c r="J335" s="165">
        <v>57.67</v>
      </c>
      <c r="K335" s="165">
        <v>58.52</v>
      </c>
      <c r="L335" s="165">
        <v>0</v>
      </c>
      <c r="M335" s="165">
        <v>0</v>
      </c>
      <c r="N335" s="165">
        <v>0</v>
      </c>
      <c r="O335" s="165">
        <v>0</v>
      </c>
      <c r="P335" s="165">
        <v>313747</v>
      </c>
      <c r="Q335" s="165">
        <v>100</v>
      </c>
      <c r="R335" s="165">
        <v>0</v>
      </c>
      <c r="S335" s="165">
        <v>32.299999999999997</v>
      </c>
      <c r="T335" s="165">
        <v>4.234</v>
      </c>
      <c r="U335" s="165">
        <v>-1</v>
      </c>
    </row>
    <row r="336" spans="1:21">
      <c r="A336" s="166">
        <v>43431.487210648149</v>
      </c>
      <c r="B336" s="165" t="s">
        <v>6</v>
      </c>
      <c r="C336" s="165">
        <v>497.92</v>
      </c>
      <c r="D336" s="165">
        <v>13.22</v>
      </c>
      <c r="E336" s="165">
        <v>1080</v>
      </c>
      <c r="F336" s="165">
        <v>39.299999999999997</v>
      </c>
      <c r="G336" s="165">
        <v>61.25</v>
      </c>
      <c r="H336" s="165">
        <v>61.12</v>
      </c>
      <c r="I336" s="165">
        <v>64.52</v>
      </c>
      <c r="J336" s="165">
        <v>59.76</v>
      </c>
      <c r="K336" s="165">
        <v>59.59</v>
      </c>
      <c r="L336" s="165">
        <v>0</v>
      </c>
      <c r="M336" s="165">
        <v>0</v>
      </c>
      <c r="N336" s="165">
        <v>0</v>
      </c>
      <c r="O336" s="165">
        <v>0</v>
      </c>
      <c r="P336" s="165">
        <v>314723</v>
      </c>
      <c r="Q336" s="165">
        <v>100</v>
      </c>
      <c r="R336" s="165">
        <v>0</v>
      </c>
      <c r="S336" s="165">
        <v>32.299999999999997</v>
      </c>
      <c r="T336" s="165">
        <v>4.2359999999999998</v>
      </c>
      <c r="U336" s="165">
        <v>-1</v>
      </c>
    </row>
    <row r="337" spans="1:21">
      <c r="A337" s="166">
        <v>43431.487280092595</v>
      </c>
      <c r="B337" s="165" t="s">
        <v>6</v>
      </c>
      <c r="C337" s="165">
        <v>495.45</v>
      </c>
      <c r="D337" s="165">
        <v>13.15</v>
      </c>
      <c r="E337" s="165">
        <v>1079.31</v>
      </c>
      <c r="F337" s="165">
        <v>41.42</v>
      </c>
      <c r="G337" s="165">
        <v>64.55</v>
      </c>
      <c r="H337" s="165">
        <v>65.02</v>
      </c>
      <c r="I337" s="165">
        <v>66.38</v>
      </c>
      <c r="J337" s="165">
        <v>65.36</v>
      </c>
      <c r="K337" s="165">
        <v>61.43</v>
      </c>
      <c r="L337" s="165">
        <v>0</v>
      </c>
      <c r="M337" s="165">
        <v>0</v>
      </c>
      <c r="N337" s="165">
        <v>0</v>
      </c>
      <c r="O337" s="165">
        <v>0</v>
      </c>
      <c r="P337" s="165">
        <v>315996</v>
      </c>
      <c r="Q337" s="165">
        <v>100</v>
      </c>
      <c r="R337" s="165">
        <v>0</v>
      </c>
      <c r="S337" s="165">
        <v>32.299999999999997</v>
      </c>
      <c r="T337" s="165">
        <v>4.2350000000000003</v>
      </c>
      <c r="U337" s="165">
        <v>-1</v>
      </c>
    </row>
    <row r="338" spans="1:21">
      <c r="A338" s="166">
        <v>43431.487349537034</v>
      </c>
      <c r="B338" s="165" t="s">
        <v>6</v>
      </c>
      <c r="C338" s="165">
        <v>495.52</v>
      </c>
      <c r="D338" s="165">
        <v>13.15</v>
      </c>
      <c r="E338" s="165">
        <v>1077.24</v>
      </c>
      <c r="F338" s="165">
        <v>42.51</v>
      </c>
      <c r="G338" s="165">
        <v>65.239999999999995</v>
      </c>
      <c r="H338" s="165">
        <v>65.92</v>
      </c>
      <c r="I338" s="165">
        <v>67.47</v>
      </c>
      <c r="J338" s="165">
        <v>62.5</v>
      </c>
      <c r="K338" s="165">
        <v>65.069999999999993</v>
      </c>
      <c r="L338" s="165">
        <v>0</v>
      </c>
      <c r="M338" s="165">
        <v>0</v>
      </c>
      <c r="N338" s="165">
        <v>0</v>
      </c>
      <c r="O338" s="165">
        <v>0</v>
      </c>
      <c r="P338" s="165">
        <v>317160</v>
      </c>
      <c r="Q338" s="165">
        <v>100</v>
      </c>
      <c r="R338" s="165">
        <v>0</v>
      </c>
      <c r="S338" s="165">
        <v>32.299999999999997</v>
      </c>
      <c r="T338" s="165">
        <v>4.2290000000000001</v>
      </c>
      <c r="U338" s="165">
        <v>-1</v>
      </c>
    </row>
    <row r="339" spans="1:21">
      <c r="A339" s="166">
        <v>43431.48741898148</v>
      </c>
      <c r="B339" s="165" t="s">
        <v>6</v>
      </c>
      <c r="C339" s="165">
        <v>496.16</v>
      </c>
      <c r="D339" s="165">
        <v>13.17</v>
      </c>
      <c r="E339" s="165">
        <v>1075.98</v>
      </c>
      <c r="F339" s="165">
        <v>34.86</v>
      </c>
      <c r="G339" s="165">
        <v>64.83</v>
      </c>
      <c r="H339" s="165">
        <v>66.78</v>
      </c>
      <c r="I339" s="165">
        <v>65.25</v>
      </c>
      <c r="J339" s="165">
        <v>63.9</v>
      </c>
      <c r="K339" s="165">
        <v>63.56</v>
      </c>
      <c r="L339" s="165">
        <v>64.150000000000006</v>
      </c>
      <c r="M339" s="165">
        <v>0</v>
      </c>
      <c r="N339" s="165">
        <v>0</v>
      </c>
      <c r="O339" s="165">
        <v>0</v>
      </c>
      <c r="P339" s="165">
        <v>318596</v>
      </c>
      <c r="Q339" s="165">
        <v>100</v>
      </c>
      <c r="R339" s="165">
        <v>0</v>
      </c>
      <c r="S339" s="165">
        <v>32.299999999999997</v>
      </c>
      <c r="T339" s="165">
        <v>4.2279999999999998</v>
      </c>
      <c r="U339" s="165">
        <v>-1</v>
      </c>
    </row>
    <row r="340" spans="1:21">
      <c r="A340" s="166">
        <v>43431.487488425926</v>
      </c>
      <c r="B340" s="165" t="s">
        <v>6</v>
      </c>
      <c r="C340" s="165">
        <v>493.85</v>
      </c>
      <c r="D340" s="165">
        <v>13.11</v>
      </c>
      <c r="E340" s="165">
        <v>1076.3399999999999</v>
      </c>
      <c r="F340" s="165">
        <v>33.130000000000003</v>
      </c>
      <c r="G340" s="165">
        <v>63.67</v>
      </c>
      <c r="H340" s="165">
        <v>63.04</v>
      </c>
      <c r="I340" s="165">
        <v>62.54</v>
      </c>
      <c r="J340" s="165">
        <v>68.23</v>
      </c>
      <c r="K340" s="165">
        <v>61.37</v>
      </c>
      <c r="L340" s="165">
        <v>60.91</v>
      </c>
      <c r="M340" s="165">
        <v>0</v>
      </c>
      <c r="N340" s="165">
        <v>0</v>
      </c>
      <c r="O340" s="165">
        <v>0</v>
      </c>
      <c r="P340" s="165">
        <v>319742</v>
      </c>
      <c r="Q340" s="165">
        <v>100</v>
      </c>
      <c r="R340" s="165">
        <v>0</v>
      </c>
      <c r="S340" s="165">
        <v>32.299999999999997</v>
      </c>
      <c r="T340" s="165">
        <v>4.2290000000000001</v>
      </c>
      <c r="U340" s="165">
        <v>-1</v>
      </c>
    </row>
    <row r="341" spans="1:21">
      <c r="A341" s="166">
        <v>43431.487557870372</v>
      </c>
      <c r="B341" s="165" t="s">
        <v>6</v>
      </c>
      <c r="C341" s="165">
        <v>491.5</v>
      </c>
      <c r="D341" s="165">
        <v>13.05</v>
      </c>
      <c r="E341" s="165">
        <v>1078.9000000000001</v>
      </c>
      <c r="F341" s="165">
        <v>34.479999999999997</v>
      </c>
      <c r="G341" s="165">
        <v>62.88</v>
      </c>
      <c r="H341" s="165">
        <v>63.78</v>
      </c>
      <c r="I341" s="165">
        <v>61.9</v>
      </c>
      <c r="J341" s="165">
        <v>65.989999999999995</v>
      </c>
      <c r="K341" s="165">
        <v>59.86</v>
      </c>
      <c r="L341" s="165">
        <v>0</v>
      </c>
      <c r="M341" s="165">
        <v>0</v>
      </c>
      <c r="N341" s="165">
        <v>0</v>
      </c>
      <c r="O341" s="165">
        <v>0</v>
      </c>
      <c r="P341" s="165">
        <v>320755</v>
      </c>
      <c r="Q341" s="165">
        <v>100</v>
      </c>
      <c r="R341" s="165">
        <v>0</v>
      </c>
      <c r="S341" s="165">
        <v>32.299999999999997</v>
      </c>
      <c r="T341" s="165">
        <v>4.2350000000000003</v>
      </c>
      <c r="U341" s="165">
        <v>-1</v>
      </c>
    </row>
    <row r="342" spans="1:21">
      <c r="A342" s="166">
        <v>43431.487627314818</v>
      </c>
      <c r="B342" s="165" t="s">
        <v>6</v>
      </c>
      <c r="C342" s="165">
        <v>493.12</v>
      </c>
      <c r="D342" s="165">
        <v>13.09</v>
      </c>
      <c r="E342" s="165">
        <v>1092.26</v>
      </c>
      <c r="F342" s="165">
        <v>28.64</v>
      </c>
      <c r="G342" s="165">
        <v>75.760000000000005</v>
      </c>
      <c r="H342" s="165">
        <v>78.31</v>
      </c>
      <c r="I342" s="165">
        <v>74.92</v>
      </c>
      <c r="J342" s="165">
        <v>74.58</v>
      </c>
      <c r="K342" s="165">
        <v>75.25</v>
      </c>
      <c r="L342" s="165">
        <v>0</v>
      </c>
      <c r="M342" s="165">
        <v>0</v>
      </c>
      <c r="N342" s="165">
        <v>0</v>
      </c>
      <c r="O342" s="165">
        <v>0</v>
      </c>
      <c r="P342" s="165">
        <v>321376</v>
      </c>
      <c r="Q342" s="165">
        <v>100</v>
      </c>
      <c r="R342" s="165">
        <v>0</v>
      </c>
      <c r="S342" s="165">
        <v>32.299999999999997</v>
      </c>
      <c r="T342" s="165">
        <v>4.2270000000000003</v>
      </c>
      <c r="U342" s="165">
        <v>-1</v>
      </c>
    </row>
    <row r="343" spans="1:21">
      <c r="A343" s="166">
        <v>43431.487685185188</v>
      </c>
      <c r="B343" s="165" t="s">
        <v>6</v>
      </c>
      <c r="C343" s="165">
        <v>494.04</v>
      </c>
      <c r="D343" s="165">
        <v>13.11</v>
      </c>
      <c r="E343" s="165">
        <v>1090.08</v>
      </c>
      <c r="F343" s="165">
        <v>31.9</v>
      </c>
      <c r="G343" s="165">
        <v>80.69</v>
      </c>
      <c r="H343" s="165">
        <v>82.89</v>
      </c>
      <c r="I343" s="165">
        <v>80.03</v>
      </c>
      <c r="J343" s="165">
        <v>81.040000000000006</v>
      </c>
      <c r="K343" s="165">
        <v>79.03</v>
      </c>
      <c r="L343" s="165">
        <v>71.430000000000007</v>
      </c>
      <c r="M343" s="165">
        <v>0</v>
      </c>
      <c r="N343" s="165">
        <v>0</v>
      </c>
      <c r="O343" s="165">
        <v>0</v>
      </c>
      <c r="P343" s="165">
        <v>323136</v>
      </c>
      <c r="Q343" s="165">
        <v>100</v>
      </c>
      <c r="R343" s="165">
        <v>0</v>
      </c>
      <c r="S343" s="165">
        <v>32.299999999999997</v>
      </c>
      <c r="T343" s="165">
        <v>4.226</v>
      </c>
      <c r="U343" s="165">
        <v>-1</v>
      </c>
    </row>
    <row r="344" spans="1:21">
      <c r="A344" s="166">
        <v>43431.487754629627</v>
      </c>
      <c r="B344" s="165" t="s">
        <v>6</v>
      </c>
      <c r="C344" s="165">
        <v>495.45</v>
      </c>
      <c r="D344" s="165">
        <v>13.15</v>
      </c>
      <c r="E344" s="165">
        <v>1087.5</v>
      </c>
      <c r="F344" s="165">
        <v>37.020000000000003</v>
      </c>
      <c r="G344" s="165">
        <v>66.13</v>
      </c>
      <c r="H344" s="165">
        <v>68.819999999999993</v>
      </c>
      <c r="I344" s="165">
        <v>66.61</v>
      </c>
      <c r="J344" s="165">
        <v>67.8</v>
      </c>
      <c r="K344" s="165">
        <v>60.14</v>
      </c>
      <c r="L344" s="165">
        <v>71.209999999999994</v>
      </c>
      <c r="M344" s="165">
        <v>0</v>
      </c>
      <c r="N344" s="165">
        <v>0</v>
      </c>
      <c r="O344" s="165">
        <v>0</v>
      </c>
      <c r="P344" s="165">
        <v>325379</v>
      </c>
      <c r="Q344" s="165">
        <v>100</v>
      </c>
      <c r="R344" s="165">
        <v>0</v>
      </c>
      <c r="S344" s="165">
        <v>32.299999999999997</v>
      </c>
      <c r="T344" s="165">
        <v>4.2270000000000003</v>
      </c>
      <c r="U344" s="165">
        <v>-1</v>
      </c>
    </row>
    <row r="345" spans="1:21">
      <c r="A345" s="166">
        <v>43431.487824074073</v>
      </c>
      <c r="B345" s="165" t="s">
        <v>6</v>
      </c>
      <c r="C345" s="165">
        <v>494.27</v>
      </c>
      <c r="D345" s="165">
        <v>13.12</v>
      </c>
      <c r="E345" s="165">
        <v>1087.8399999999999</v>
      </c>
      <c r="F345" s="165">
        <v>32.5</v>
      </c>
      <c r="G345" s="165">
        <v>61.89</v>
      </c>
      <c r="H345" s="165">
        <v>63.91</v>
      </c>
      <c r="I345" s="165">
        <v>59.36</v>
      </c>
      <c r="J345" s="165">
        <v>62.23</v>
      </c>
      <c r="K345" s="165">
        <v>62.06</v>
      </c>
      <c r="L345" s="165">
        <v>0</v>
      </c>
      <c r="M345" s="165">
        <v>0</v>
      </c>
      <c r="N345" s="165">
        <v>0</v>
      </c>
      <c r="O345" s="165">
        <v>0</v>
      </c>
      <c r="P345" s="165">
        <v>326417</v>
      </c>
      <c r="Q345" s="165">
        <v>100</v>
      </c>
      <c r="R345" s="165">
        <v>0</v>
      </c>
      <c r="S345" s="165">
        <v>32.299999999999997</v>
      </c>
      <c r="T345" s="165">
        <v>4.226</v>
      </c>
      <c r="U345" s="165">
        <v>-1</v>
      </c>
    </row>
    <row r="346" spans="1:21">
      <c r="A346" s="166">
        <v>43431.487893518519</v>
      </c>
      <c r="B346" s="165" t="s">
        <v>6</v>
      </c>
      <c r="C346" s="165">
        <v>493.75</v>
      </c>
      <c r="D346" s="165">
        <v>13.11</v>
      </c>
      <c r="E346" s="165">
        <v>1087.82</v>
      </c>
      <c r="F346" s="165">
        <v>31.57</v>
      </c>
      <c r="G346" s="165">
        <v>63.27</v>
      </c>
      <c r="H346" s="165">
        <v>63.42</v>
      </c>
      <c r="I346" s="165">
        <v>66.319999999999993</v>
      </c>
      <c r="J346" s="165">
        <v>62.39</v>
      </c>
      <c r="K346" s="165">
        <v>61.03</v>
      </c>
      <c r="L346" s="165">
        <v>62.3</v>
      </c>
      <c r="M346" s="165">
        <v>0</v>
      </c>
      <c r="N346" s="165">
        <v>0</v>
      </c>
      <c r="O346" s="165">
        <v>0</v>
      </c>
      <c r="P346" s="165">
        <v>327175</v>
      </c>
      <c r="Q346" s="165">
        <v>100</v>
      </c>
      <c r="R346" s="165">
        <v>0</v>
      </c>
      <c r="S346" s="165">
        <v>32.299999999999997</v>
      </c>
      <c r="T346" s="165">
        <v>4.2309999999999999</v>
      </c>
      <c r="U346" s="165">
        <v>-1</v>
      </c>
    </row>
    <row r="347" spans="1:21">
      <c r="A347" s="166">
        <v>43431.487962962965</v>
      </c>
      <c r="B347" s="165" t="s">
        <v>6</v>
      </c>
      <c r="C347" s="165">
        <v>493.67</v>
      </c>
      <c r="D347" s="165">
        <v>13.1</v>
      </c>
      <c r="E347" s="165">
        <v>1085.6400000000001</v>
      </c>
      <c r="F347" s="165">
        <v>35.32</v>
      </c>
      <c r="G347" s="165">
        <v>65.180000000000007</v>
      </c>
      <c r="H347" s="165">
        <v>67.290000000000006</v>
      </c>
      <c r="I347" s="165">
        <v>65.08</v>
      </c>
      <c r="J347" s="165">
        <v>63.54</v>
      </c>
      <c r="K347" s="165">
        <v>64.569999999999993</v>
      </c>
      <c r="L347" s="165">
        <v>76.92</v>
      </c>
      <c r="M347" s="165">
        <v>0</v>
      </c>
      <c r="N347" s="165">
        <v>0</v>
      </c>
      <c r="O347" s="165">
        <v>0</v>
      </c>
      <c r="P347" s="165">
        <v>327975</v>
      </c>
      <c r="Q347" s="165">
        <v>100</v>
      </c>
      <c r="R347" s="165">
        <v>0</v>
      </c>
      <c r="S347" s="165">
        <v>32.4</v>
      </c>
      <c r="T347" s="165">
        <v>4.2329999999999997</v>
      </c>
      <c r="U347" s="165">
        <v>-1</v>
      </c>
    </row>
    <row r="348" spans="1:21">
      <c r="A348" s="166">
        <v>43431.488032407404</v>
      </c>
      <c r="B348" s="165" t="s">
        <v>6</v>
      </c>
      <c r="C348" s="165">
        <v>492.84</v>
      </c>
      <c r="D348" s="165">
        <v>13.08</v>
      </c>
      <c r="E348" s="165">
        <v>1085.07</v>
      </c>
      <c r="F348" s="165">
        <v>35.08</v>
      </c>
      <c r="G348" s="165">
        <v>59.42</v>
      </c>
      <c r="H348" s="165">
        <v>62.01</v>
      </c>
      <c r="I348" s="165">
        <v>59.45</v>
      </c>
      <c r="J348" s="165">
        <v>58.77</v>
      </c>
      <c r="K348" s="165">
        <v>54</v>
      </c>
      <c r="L348" s="165">
        <v>67.459999999999994</v>
      </c>
      <c r="M348" s="165">
        <v>0</v>
      </c>
      <c r="N348" s="165">
        <v>0</v>
      </c>
      <c r="O348" s="165">
        <v>0</v>
      </c>
      <c r="P348" s="165">
        <v>328990</v>
      </c>
      <c r="Q348" s="165">
        <v>100</v>
      </c>
      <c r="R348" s="165">
        <v>0</v>
      </c>
      <c r="S348" s="165">
        <v>32.4</v>
      </c>
      <c r="T348" s="165">
        <v>4.2329999999999997</v>
      </c>
      <c r="U348" s="165">
        <v>-1</v>
      </c>
    </row>
    <row r="349" spans="1:21">
      <c r="A349" s="166">
        <v>43431.48810185185</v>
      </c>
      <c r="B349" s="165" t="s">
        <v>6</v>
      </c>
      <c r="C349" s="165">
        <v>493.54</v>
      </c>
      <c r="D349" s="165">
        <v>13.1</v>
      </c>
      <c r="E349" s="165">
        <v>1085.58</v>
      </c>
      <c r="F349" s="165">
        <v>29.62</v>
      </c>
      <c r="G349" s="165">
        <v>59.67</v>
      </c>
      <c r="H349" s="165">
        <v>62.2</v>
      </c>
      <c r="I349" s="165">
        <v>60</v>
      </c>
      <c r="J349" s="165">
        <v>55.42</v>
      </c>
      <c r="K349" s="165">
        <v>61.36</v>
      </c>
      <c r="L349" s="165">
        <v>46.15</v>
      </c>
      <c r="M349" s="165">
        <v>0</v>
      </c>
      <c r="N349" s="165">
        <v>0</v>
      </c>
      <c r="O349" s="165">
        <v>0</v>
      </c>
      <c r="P349" s="165">
        <v>329321</v>
      </c>
      <c r="Q349" s="165">
        <v>100</v>
      </c>
      <c r="R349" s="165">
        <v>0</v>
      </c>
      <c r="S349" s="165">
        <v>32.4</v>
      </c>
      <c r="T349" s="165">
        <v>4.2290000000000001</v>
      </c>
      <c r="U349" s="165">
        <v>-1</v>
      </c>
    </row>
    <row r="350" spans="1:21">
      <c r="A350" s="166">
        <v>43431.488171296296</v>
      </c>
      <c r="B350" s="165" t="s">
        <v>6</v>
      </c>
      <c r="C350" s="165">
        <v>492.93</v>
      </c>
      <c r="D350" s="165">
        <v>13.08</v>
      </c>
      <c r="E350" s="165">
        <v>1086.23</v>
      </c>
      <c r="F350" s="165">
        <v>29.06</v>
      </c>
      <c r="G350" s="165">
        <v>57.65</v>
      </c>
      <c r="H350" s="165">
        <v>56.27</v>
      </c>
      <c r="I350" s="165">
        <v>58.98</v>
      </c>
      <c r="J350" s="165">
        <v>58.81</v>
      </c>
      <c r="K350" s="165">
        <v>55.76</v>
      </c>
      <c r="L350" s="165">
        <v>76</v>
      </c>
      <c r="M350" s="165">
        <v>0</v>
      </c>
      <c r="N350" s="165">
        <v>0</v>
      </c>
      <c r="O350" s="165">
        <v>0</v>
      </c>
      <c r="P350" s="165">
        <v>329354</v>
      </c>
      <c r="Q350" s="165">
        <v>100</v>
      </c>
      <c r="R350" s="165">
        <v>0</v>
      </c>
      <c r="S350" s="165">
        <v>32.4</v>
      </c>
      <c r="T350" s="165">
        <v>4.2279999999999998</v>
      </c>
      <c r="U350" s="165">
        <v>-1</v>
      </c>
    </row>
    <row r="351" spans="1:21">
      <c r="A351" s="166">
        <v>43431.488240740742</v>
      </c>
      <c r="B351" s="165" t="s">
        <v>6</v>
      </c>
      <c r="C351" s="165">
        <v>492.59</v>
      </c>
      <c r="D351" s="165">
        <v>13.08</v>
      </c>
      <c r="E351" s="165">
        <v>1089.23</v>
      </c>
      <c r="F351" s="165">
        <v>27.37</v>
      </c>
      <c r="G351" s="165">
        <v>55.67</v>
      </c>
      <c r="H351" s="165">
        <v>55.63</v>
      </c>
      <c r="I351" s="165">
        <v>55.46</v>
      </c>
      <c r="J351" s="165">
        <v>52.56</v>
      </c>
      <c r="K351" s="165">
        <v>57</v>
      </c>
      <c r="L351" s="165">
        <v>64.66</v>
      </c>
      <c r="M351" s="165">
        <v>0</v>
      </c>
      <c r="N351" s="165">
        <v>0</v>
      </c>
      <c r="O351" s="165">
        <v>0</v>
      </c>
      <c r="P351" s="165">
        <v>329424</v>
      </c>
      <c r="Q351" s="165">
        <v>100</v>
      </c>
      <c r="R351" s="165">
        <v>0</v>
      </c>
      <c r="S351" s="165">
        <v>32.4</v>
      </c>
      <c r="T351" s="165">
        <v>4.2350000000000003</v>
      </c>
      <c r="U351" s="165">
        <v>-1</v>
      </c>
    </row>
    <row r="352" spans="1:21">
      <c r="A352" s="166">
        <v>43431.488298611112</v>
      </c>
      <c r="B352" s="165" t="s">
        <v>6</v>
      </c>
      <c r="C352" s="165">
        <v>490.96</v>
      </c>
      <c r="D352" s="165">
        <v>13.03</v>
      </c>
      <c r="E352" s="165">
        <v>1089.4000000000001</v>
      </c>
      <c r="F352" s="165">
        <v>25.73</v>
      </c>
      <c r="G352" s="165">
        <v>56.32</v>
      </c>
      <c r="H352" s="165">
        <v>53.03</v>
      </c>
      <c r="I352" s="165">
        <v>57.89</v>
      </c>
      <c r="J352" s="165">
        <v>57.19</v>
      </c>
      <c r="K352" s="165">
        <v>53.9</v>
      </c>
      <c r="L352" s="165">
        <v>70.069999999999993</v>
      </c>
      <c r="M352" s="165">
        <v>0</v>
      </c>
      <c r="N352" s="165">
        <v>0</v>
      </c>
      <c r="O352" s="165">
        <v>0</v>
      </c>
      <c r="P352" s="165">
        <v>329447</v>
      </c>
      <c r="Q352" s="165">
        <v>100</v>
      </c>
      <c r="R352" s="165">
        <v>0</v>
      </c>
      <c r="S352" s="165">
        <v>32.4</v>
      </c>
      <c r="T352" s="165">
        <v>4.2350000000000003</v>
      </c>
      <c r="U352" s="165">
        <v>-1</v>
      </c>
    </row>
    <row r="353" spans="1:21">
      <c r="A353" s="166">
        <v>43431.488368055558</v>
      </c>
      <c r="B353" s="165" t="s">
        <v>6</v>
      </c>
      <c r="C353" s="165">
        <v>491.46</v>
      </c>
      <c r="D353" s="165">
        <v>13.05</v>
      </c>
      <c r="E353" s="165">
        <v>1090.3599999999999</v>
      </c>
      <c r="F353" s="165">
        <v>26.06</v>
      </c>
      <c r="G353" s="165">
        <v>55.7</v>
      </c>
      <c r="H353" s="165">
        <v>54.78</v>
      </c>
      <c r="I353" s="165">
        <v>55.97</v>
      </c>
      <c r="J353" s="165">
        <v>54.27</v>
      </c>
      <c r="K353" s="165">
        <v>55.46</v>
      </c>
      <c r="L353" s="165">
        <v>63.58</v>
      </c>
      <c r="M353" s="165">
        <v>0</v>
      </c>
      <c r="N353" s="165">
        <v>0</v>
      </c>
      <c r="O353" s="165">
        <v>0</v>
      </c>
      <c r="P353" s="165">
        <v>329466</v>
      </c>
      <c r="Q353" s="165">
        <v>100</v>
      </c>
      <c r="R353" s="165">
        <v>0</v>
      </c>
      <c r="S353" s="165">
        <v>32.4</v>
      </c>
      <c r="T353" s="165">
        <v>4.2409999999999997</v>
      </c>
      <c r="U353" s="165">
        <v>-1</v>
      </c>
    </row>
    <row r="354" spans="1:21">
      <c r="A354" s="166">
        <v>43431.488437499997</v>
      </c>
      <c r="B354" s="165" t="s">
        <v>6</v>
      </c>
      <c r="C354" s="165">
        <v>488.81</v>
      </c>
      <c r="D354" s="165">
        <v>12.98</v>
      </c>
      <c r="E354" s="165">
        <v>1071.68</v>
      </c>
      <c r="F354" s="165">
        <v>25.3</v>
      </c>
      <c r="G354" s="165">
        <v>62.39</v>
      </c>
      <c r="H354" s="165">
        <v>61.56</v>
      </c>
      <c r="I354" s="165">
        <v>64.459999999999994</v>
      </c>
      <c r="J354" s="165">
        <v>64.290000000000006</v>
      </c>
      <c r="K354" s="165">
        <v>57.14</v>
      </c>
      <c r="L354" s="165">
        <v>73.64</v>
      </c>
      <c r="M354" s="165">
        <v>0</v>
      </c>
      <c r="N354" s="165">
        <v>0</v>
      </c>
      <c r="O354" s="165">
        <v>0</v>
      </c>
      <c r="P354" s="165">
        <v>329496</v>
      </c>
      <c r="Q354" s="165">
        <v>100</v>
      </c>
      <c r="R354" s="165">
        <v>0</v>
      </c>
      <c r="S354" s="165">
        <v>32.4</v>
      </c>
      <c r="T354" s="165">
        <v>4.2359999999999998</v>
      </c>
      <c r="U354" s="165">
        <v>-1</v>
      </c>
    </row>
    <row r="355" spans="1:21">
      <c r="A355" s="166">
        <v>43431.488506944443</v>
      </c>
      <c r="B355" s="165" t="s">
        <v>6</v>
      </c>
      <c r="C355" s="165">
        <v>486.63</v>
      </c>
      <c r="D355" s="165">
        <v>12.92</v>
      </c>
      <c r="E355" s="165">
        <v>1077.8599999999999</v>
      </c>
      <c r="F355" s="165">
        <v>28.28</v>
      </c>
      <c r="G355" s="165">
        <v>60.96</v>
      </c>
      <c r="H355" s="165">
        <v>61.95</v>
      </c>
      <c r="I355" s="165">
        <v>62.63</v>
      </c>
      <c r="J355" s="165">
        <v>56.48</v>
      </c>
      <c r="K355" s="165">
        <v>62.8</v>
      </c>
      <c r="L355" s="165">
        <v>0</v>
      </c>
      <c r="M355" s="165">
        <v>0</v>
      </c>
      <c r="N355" s="165">
        <v>0</v>
      </c>
      <c r="O355" s="165">
        <v>0</v>
      </c>
      <c r="P355" s="165">
        <v>329536</v>
      </c>
      <c r="Q355" s="165">
        <v>100</v>
      </c>
      <c r="R355" s="165">
        <v>0</v>
      </c>
      <c r="S355" s="165">
        <v>32.4</v>
      </c>
      <c r="T355" s="165">
        <v>4.2350000000000003</v>
      </c>
      <c r="U355" s="165">
        <v>-1</v>
      </c>
    </row>
    <row r="356" spans="1:21">
      <c r="A356" s="166">
        <v>43431.488576388889</v>
      </c>
      <c r="B356" s="165" t="s">
        <v>6</v>
      </c>
      <c r="C356" s="165">
        <v>488.8</v>
      </c>
      <c r="D356" s="165">
        <v>12.97</v>
      </c>
      <c r="E356" s="165">
        <v>1073.9100000000001</v>
      </c>
      <c r="F356" s="165">
        <v>26.98</v>
      </c>
      <c r="G356" s="165">
        <v>59.62</v>
      </c>
      <c r="H356" s="165">
        <v>59.35</v>
      </c>
      <c r="I356" s="165">
        <v>58.16</v>
      </c>
      <c r="J356" s="165">
        <v>60.2</v>
      </c>
      <c r="K356" s="165">
        <v>60.71</v>
      </c>
      <c r="L356" s="165">
        <v>61.54</v>
      </c>
      <c r="M356" s="165">
        <v>0</v>
      </c>
      <c r="N356" s="165">
        <v>0</v>
      </c>
      <c r="O356" s="165">
        <v>0</v>
      </c>
      <c r="P356" s="165">
        <v>329571</v>
      </c>
      <c r="Q356" s="165">
        <v>100</v>
      </c>
      <c r="R356" s="165">
        <v>0</v>
      </c>
      <c r="S356" s="165">
        <v>32.4</v>
      </c>
      <c r="T356" s="165">
        <v>4.2249999999999996</v>
      </c>
      <c r="U356" s="165">
        <v>-1</v>
      </c>
    </row>
    <row r="357" spans="1:21">
      <c r="A357" s="166">
        <v>43431.488645833335</v>
      </c>
      <c r="B357" s="165" t="s">
        <v>6</v>
      </c>
      <c r="C357" s="165">
        <v>487.92</v>
      </c>
      <c r="D357" s="165">
        <v>12.95</v>
      </c>
      <c r="E357" s="165">
        <v>1075.4000000000001</v>
      </c>
      <c r="F357" s="165">
        <v>26.72</v>
      </c>
      <c r="G357" s="165">
        <v>64.09</v>
      </c>
      <c r="H357" s="165">
        <v>63.42</v>
      </c>
      <c r="I357" s="165">
        <v>63.42</v>
      </c>
      <c r="J357" s="165">
        <v>65.77</v>
      </c>
      <c r="K357" s="165">
        <v>63.76</v>
      </c>
      <c r="L357" s="165">
        <v>0</v>
      </c>
      <c r="M357" s="165">
        <v>0</v>
      </c>
      <c r="N357" s="165">
        <v>0</v>
      </c>
      <c r="O357" s="165">
        <v>0</v>
      </c>
      <c r="P357" s="165">
        <v>329654</v>
      </c>
      <c r="Q357" s="165">
        <v>100</v>
      </c>
      <c r="R357" s="165">
        <v>0</v>
      </c>
      <c r="S357" s="165">
        <v>32.4</v>
      </c>
      <c r="T357" s="165">
        <v>4.2329999999999997</v>
      </c>
      <c r="U357" s="165">
        <v>-1</v>
      </c>
    </row>
    <row r="358" spans="1:21">
      <c r="A358" s="166">
        <v>43431.488715277781</v>
      </c>
      <c r="B358" s="165" t="s">
        <v>6</v>
      </c>
      <c r="C358" s="165">
        <v>486.17</v>
      </c>
      <c r="D358" s="165">
        <v>12.91</v>
      </c>
      <c r="E358" s="165">
        <v>1073.93</v>
      </c>
      <c r="F358" s="165">
        <v>32.72</v>
      </c>
      <c r="G358" s="165">
        <v>65.66</v>
      </c>
      <c r="H358" s="165">
        <v>66.38</v>
      </c>
      <c r="I358" s="165">
        <v>67.569999999999993</v>
      </c>
      <c r="J358" s="165">
        <v>62.31</v>
      </c>
      <c r="K358" s="165">
        <v>66.38</v>
      </c>
      <c r="L358" s="165">
        <v>0</v>
      </c>
      <c r="M358" s="165">
        <v>0</v>
      </c>
      <c r="N358" s="165">
        <v>0</v>
      </c>
      <c r="O358" s="165">
        <v>0</v>
      </c>
      <c r="P358" s="165">
        <v>332070</v>
      </c>
      <c r="Q358" s="165">
        <v>100</v>
      </c>
      <c r="R358" s="165">
        <v>0</v>
      </c>
      <c r="S358" s="165">
        <v>32.4</v>
      </c>
      <c r="T358" s="165">
        <v>4.2350000000000003</v>
      </c>
      <c r="U358" s="165">
        <v>-1</v>
      </c>
    </row>
    <row r="359" spans="1:21">
      <c r="A359" s="166">
        <v>43431.48878472222</v>
      </c>
      <c r="B359" s="165" t="s">
        <v>6</v>
      </c>
      <c r="C359" s="165">
        <v>485.62</v>
      </c>
      <c r="D359" s="165">
        <v>12.89</v>
      </c>
      <c r="E359" s="165">
        <v>1072.21</v>
      </c>
      <c r="F359" s="165">
        <v>37.82</v>
      </c>
      <c r="G359" s="165">
        <v>66.95</v>
      </c>
      <c r="H359" s="165">
        <v>68.8</v>
      </c>
      <c r="I359" s="165">
        <v>69.650000000000006</v>
      </c>
      <c r="J359" s="165">
        <v>65.77</v>
      </c>
      <c r="K359" s="165">
        <v>63.58</v>
      </c>
      <c r="L359" s="165">
        <v>0</v>
      </c>
      <c r="M359" s="165">
        <v>0</v>
      </c>
      <c r="N359" s="165">
        <v>0</v>
      </c>
      <c r="O359" s="165">
        <v>0</v>
      </c>
      <c r="P359" s="165">
        <v>334318</v>
      </c>
      <c r="Q359" s="165">
        <v>100</v>
      </c>
      <c r="R359" s="165">
        <v>0</v>
      </c>
      <c r="S359" s="165">
        <v>32.4</v>
      </c>
      <c r="T359" s="165">
        <v>4.2300000000000004</v>
      </c>
      <c r="U359" s="165">
        <v>-1</v>
      </c>
    </row>
    <row r="360" spans="1:21">
      <c r="A360" s="166">
        <v>43431.488854166666</v>
      </c>
      <c r="B360" s="165" t="s">
        <v>6</v>
      </c>
      <c r="C360" s="165">
        <v>485.8</v>
      </c>
      <c r="D360" s="165">
        <v>12.9</v>
      </c>
      <c r="E360" s="165">
        <v>1071.05</v>
      </c>
      <c r="F360" s="165">
        <v>35.28</v>
      </c>
      <c r="G360" s="165">
        <v>67.28</v>
      </c>
      <c r="H360" s="165">
        <v>69.459999999999994</v>
      </c>
      <c r="I360" s="165">
        <v>67.62</v>
      </c>
      <c r="J360" s="165">
        <v>66.95</v>
      </c>
      <c r="K360" s="165">
        <v>65.099999999999994</v>
      </c>
      <c r="L360" s="165">
        <v>0</v>
      </c>
      <c r="M360" s="165">
        <v>0</v>
      </c>
      <c r="N360" s="165">
        <v>0</v>
      </c>
      <c r="O360" s="165">
        <v>0</v>
      </c>
      <c r="P360" s="165">
        <v>336335</v>
      </c>
      <c r="Q360" s="165">
        <v>100</v>
      </c>
      <c r="R360" s="165">
        <v>0</v>
      </c>
      <c r="S360" s="165">
        <v>32.4</v>
      </c>
      <c r="T360" s="165">
        <v>4.2279999999999998</v>
      </c>
      <c r="U360" s="165">
        <v>-1</v>
      </c>
    </row>
    <row r="361" spans="1:21">
      <c r="A361" s="166">
        <v>43431.488912037035</v>
      </c>
      <c r="B361" s="165" t="s">
        <v>6</v>
      </c>
      <c r="C361" s="165">
        <v>486.37</v>
      </c>
      <c r="D361" s="165">
        <v>12.91</v>
      </c>
      <c r="E361" s="165">
        <v>1072.51</v>
      </c>
      <c r="F361" s="165">
        <v>34.659999999999997</v>
      </c>
      <c r="G361" s="165">
        <v>64.849999999999994</v>
      </c>
      <c r="H361" s="165">
        <v>67.06</v>
      </c>
      <c r="I361" s="165">
        <v>65.38</v>
      </c>
      <c r="J361" s="165">
        <v>66.89</v>
      </c>
      <c r="K361" s="165">
        <v>61.34</v>
      </c>
      <c r="L361" s="165">
        <v>52.46</v>
      </c>
      <c r="M361" s="165">
        <v>0</v>
      </c>
      <c r="N361" s="165">
        <v>0</v>
      </c>
      <c r="O361" s="165">
        <v>0</v>
      </c>
      <c r="P361" s="165">
        <v>338215</v>
      </c>
      <c r="Q361" s="165">
        <v>100</v>
      </c>
      <c r="R361" s="165">
        <v>0</v>
      </c>
      <c r="S361" s="165">
        <v>32.4</v>
      </c>
      <c r="T361" s="165">
        <v>4.234</v>
      </c>
      <c r="U361" s="165">
        <v>-1</v>
      </c>
    </row>
    <row r="362" spans="1:21">
      <c r="A362" s="166">
        <v>43431.488981481481</v>
      </c>
      <c r="B362" s="165" t="s">
        <v>6</v>
      </c>
      <c r="C362" s="165">
        <v>486.24</v>
      </c>
      <c r="D362" s="165">
        <v>12.91</v>
      </c>
      <c r="E362" s="165">
        <v>1071.27</v>
      </c>
      <c r="F362" s="165">
        <v>39.9</v>
      </c>
      <c r="G362" s="165">
        <v>69.02</v>
      </c>
      <c r="H362" s="165">
        <v>69.44</v>
      </c>
      <c r="I362" s="165">
        <v>68.59</v>
      </c>
      <c r="J362" s="165">
        <v>70.290000000000006</v>
      </c>
      <c r="K362" s="165">
        <v>67.739999999999995</v>
      </c>
      <c r="L362" s="165">
        <v>0</v>
      </c>
      <c r="M362" s="165">
        <v>0</v>
      </c>
      <c r="N362" s="165">
        <v>0</v>
      </c>
      <c r="O362" s="165">
        <v>0</v>
      </c>
      <c r="P362" s="165">
        <v>341071</v>
      </c>
      <c r="Q362" s="165">
        <v>100</v>
      </c>
      <c r="R362" s="165">
        <v>0</v>
      </c>
      <c r="S362" s="165">
        <v>32.4</v>
      </c>
      <c r="T362" s="165">
        <v>4.2249999999999996</v>
      </c>
      <c r="U362" s="165">
        <v>-1</v>
      </c>
    </row>
    <row r="363" spans="1:21">
      <c r="A363" s="166">
        <v>43431.489050925928</v>
      </c>
      <c r="B363" s="165" t="s">
        <v>6</v>
      </c>
      <c r="C363" s="165">
        <v>486.76</v>
      </c>
      <c r="D363" s="165">
        <v>12.92</v>
      </c>
      <c r="E363" s="165">
        <v>1071.1199999999999</v>
      </c>
      <c r="F363" s="165">
        <v>26.71</v>
      </c>
      <c r="G363" s="165">
        <v>59.5</v>
      </c>
      <c r="H363" s="165">
        <v>57.14</v>
      </c>
      <c r="I363" s="165">
        <v>59.72</v>
      </c>
      <c r="J363" s="165">
        <v>62.13</v>
      </c>
      <c r="K363" s="165">
        <v>55.59</v>
      </c>
      <c r="L363" s="165">
        <v>66.790000000000006</v>
      </c>
      <c r="M363" s="165">
        <v>0</v>
      </c>
      <c r="N363" s="165">
        <v>0</v>
      </c>
      <c r="O363" s="165">
        <v>0</v>
      </c>
      <c r="P363" s="165">
        <v>341643</v>
      </c>
      <c r="Q363" s="165">
        <v>100</v>
      </c>
      <c r="R363" s="165">
        <v>0</v>
      </c>
      <c r="S363" s="165">
        <v>32.5</v>
      </c>
      <c r="T363" s="165">
        <v>4.234</v>
      </c>
      <c r="U363" s="165">
        <v>-1</v>
      </c>
    </row>
    <row r="364" spans="1:21">
      <c r="A364" s="166">
        <v>43431.489120370374</v>
      </c>
      <c r="B364" s="165" t="s">
        <v>6</v>
      </c>
      <c r="C364" s="165">
        <v>480.2</v>
      </c>
      <c r="D364" s="165">
        <v>12.75</v>
      </c>
      <c r="E364" s="165">
        <v>1071</v>
      </c>
      <c r="F364" s="165">
        <v>31.21</v>
      </c>
      <c r="G364" s="165">
        <v>62.46</v>
      </c>
      <c r="H364" s="165">
        <v>59.86</v>
      </c>
      <c r="I364" s="165">
        <v>63.78</v>
      </c>
      <c r="J364" s="165">
        <v>63.95</v>
      </c>
      <c r="K364" s="165">
        <v>62.24</v>
      </c>
      <c r="L364" s="165">
        <v>62.65</v>
      </c>
      <c r="M364" s="165">
        <v>0</v>
      </c>
      <c r="N364" s="165">
        <v>0</v>
      </c>
      <c r="O364" s="165">
        <v>0</v>
      </c>
      <c r="P364" s="165">
        <v>341717</v>
      </c>
      <c r="Q364" s="165">
        <v>100</v>
      </c>
      <c r="R364" s="165">
        <v>0</v>
      </c>
      <c r="S364" s="165">
        <v>32.5</v>
      </c>
      <c r="T364" s="165">
        <v>4.234</v>
      </c>
      <c r="U364" s="165">
        <v>-1</v>
      </c>
    </row>
    <row r="365" spans="1:21">
      <c r="A365" s="166">
        <v>43431.489189814813</v>
      </c>
      <c r="B365" s="165" t="s">
        <v>6</v>
      </c>
      <c r="C365" s="165">
        <v>479.86</v>
      </c>
      <c r="D365" s="165">
        <v>12.74</v>
      </c>
      <c r="E365" s="165">
        <v>1071.6300000000001</v>
      </c>
      <c r="F365" s="165">
        <v>27.52</v>
      </c>
      <c r="G365" s="165">
        <v>57.96</v>
      </c>
      <c r="H365" s="165">
        <v>58.7</v>
      </c>
      <c r="I365" s="165">
        <v>58.19</v>
      </c>
      <c r="J365" s="165">
        <v>58.7</v>
      </c>
      <c r="K365" s="165">
        <v>56.19</v>
      </c>
      <c r="L365" s="165">
        <v>58.19</v>
      </c>
      <c r="M365" s="165">
        <v>0</v>
      </c>
      <c r="N365" s="165">
        <v>0</v>
      </c>
      <c r="O365" s="165">
        <v>0</v>
      </c>
      <c r="P365" s="165">
        <v>341743</v>
      </c>
      <c r="Q365" s="165">
        <v>100</v>
      </c>
      <c r="R365" s="165">
        <v>0</v>
      </c>
      <c r="S365" s="165">
        <v>32.5</v>
      </c>
      <c r="T365" s="165">
        <v>4.2309999999999999</v>
      </c>
      <c r="U365" s="165">
        <v>-1</v>
      </c>
    </row>
    <row r="366" spans="1:21">
      <c r="A366" s="166">
        <v>43431.489259259259</v>
      </c>
      <c r="B366" s="165" t="s">
        <v>6</v>
      </c>
      <c r="C366" s="165">
        <v>481.29</v>
      </c>
      <c r="D366" s="165">
        <v>12.78</v>
      </c>
      <c r="E366" s="165">
        <v>1069.3499999999999</v>
      </c>
      <c r="F366" s="165">
        <v>27.41</v>
      </c>
      <c r="G366" s="165">
        <v>58.64</v>
      </c>
      <c r="H366" s="165">
        <v>58.83</v>
      </c>
      <c r="I366" s="165">
        <v>60.38</v>
      </c>
      <c r="J366" s="165">
        <v>56.78</v>
      </c>
      <c r="K366" s="165">
        <v>58.59</v>
      </c>
      <c r="L366" s="165">
        <v>0</v>
      </c>
      <c r="M366" s="165">
        <v>0</v>
      </c>
      <c r="N366" s="165">
        <v>0</v>
      </c>
      <c r="O366" s="165">
        <v>0</v>
      </c>
      <c r="P366" s="165">
        <v>341782</v>
      </c>
      <c r="Q366" s="165">
        <v>100</v>
      </c>
      <c r="R366" s="165">
        <v>0</v>
      </c>
      <c r="S366" s="165">
        <v>32.5</v>
      </c>
      <c r="T366" s="165">
        <v>4.2359999999999998</v>
      </c>
      <c r="U366" s="165">
        <v>-1</v>
      </c>
    </row>
    <row r="367" spans="1:21">
      <c r="A367" s="166">
        <v>43431.489328703705</v>
      </c>
      <c r="B367" s="165" t="s">
        <v>6</v>
      </c>
      <c r="C367" s="165">
        <v>481.95</v>
      </c>
      <c r="D367" s="165">
        <v>12.79</v>
      </c>
      <c r="E367" s="165">
        <v>1069.7</v>
      </c>
      <c r="F367" s="165">
        <v>24.78</v>
      </c>
      <c r="G367" s="165">
        <v>61.7</v>
      </c>
      <c r="H367" s="165">
        <v>59.93</v>
      </c>
      <c r="I367" s="165">
        <v>60.45</v>
      </c>
      <c r="J367" s="165">
        <v>62.16</v>
      </c>
      <c r="K367" s="165">
        <v>64.73</v>
      </c>
      <c r="L367" s="165">
        <v>59.86</v>
      </c>
      <c r="M367" s="165">
        <v>0</v>
      </c>
      <c r="N367" s="165">
        <v>0</v>
      </c>
      <c r="O367" s="165">
        <v>0</v>
      </c>
      <c r="P367" s="165">
        <v>341801</v>
      </c>
      <c r="Q367" s="165">
        <v>100</v>
      </c>
      <c r="R367" s="165">
        <v>0</v>
      </c>
      <c r="S367" s="165">
        <v>32.5</v>
      </c>
      <c r="T367" s="165">
        <v>4.2229999999999999</v>
      </c>
      <c r="U367" s="165">
        <v>-1</v>
      </c>
    </row>
    <row r="368" spans="1:21">
      <c r="A368" s="166">
        <v>43431.489398148151</v>
      </c>
      <c r="B368" s="165" t="s">
        <v>6</v>
      </c>
      <c r="C368" s="165">
        <v>483.06</v>
      </c>
      <c r="D368" s="165">
        <v>12.82</v>
      </c>
      <c r="E368" s="165">
        <v>1069.25</v>
      </c>
      <c r="F368" s="165">
        <v>24.32</v>
      </c>
      <c r="G368" s="165">
        <v>48.53</v>
      </c>
      <c r="H368" s="165">
        <v>47.79</v>
      </c>
      <c r="I368" s="165">
        <v>47.45</v>
      </c>
      <c r="J368" s="165">
        <v>45.24</v>
      </c>
      <c r="K368" s="165">
        <v>43.2</v>
      </c>
      <c r="L368" s="165">
        <v>60.67</v>
      </c>
      <c r="M368" s="165">
        <v>0</v>
      </c>
      <c r="N368" s="165">
        <v>0</v>
      </c>
      <c r="O368" s="165">
        <v>0</v>
      </c>
      <c r="P368" s="165">
        <v>342473</v>
      </c>
      <c r="Q368" s="165">
        <v>100</v>
      </c>
      <c r="R368" s="165">
        <v>0</v>
      </c>
      <c r="S368" s="165">
        <v>32.5</v>
      </c>
      <c r="T368" s="165">
        <v>4.2290000000000001</v>
      </c>
      <c r="U368" s="165">
        <v>-1</v>
      </c>
    </row>
    <row r="369" spans="1:21">
      <c r="A369" s="166">
        <v>43431.48946759259</v>
      </c>
      <c r="B369" s="165" t="s">
        <v>6</v>
      </c>
      <c r="C369" s="165">
        <v>483.76</v>
      </c>
      <c r="D369" s="165">
        <v>12.84</v>
      </c>
      <c r="E369" s="165">
        <v>1069.52</v>
      </c>
      <c r="F369" s="165">
        <v>28.78</v>
      </c>
      <c r="G369" s="165">
        <v>56.83</v>
      </c>
      <c r="H369" s="165">
        <v>55.99</v>
      </c>
      <c r="I369" s="165">
        <v>65.599999999999994</v>
      </c>
      <c r="J369" s="165">
        <v>51.94</v>
      </c>
      <c r="K369" s="165">
        <v>52.11</v>
      </c>
      <c r="L369" s="165">
        <v>71.64</v>
      </c>
      <c r="M369" s="165">
        <v>0</v>
      </c>
      <c r="N369" s="165">
        <v>0</v>
      </c>
      <c r="O369" s="165">
        <v>0</v>
      </c>
      <c r="P369" s="165">
        <v>343123</v>
      </c>
      <c r="Q369" s="165">
        <v>100</v>
      </c>
      <c r="R369" s="165">
        <v>0</v>
      </c>
      <c r="S369" s="165">
        <v>32.5</v>
      </c>
      <c r="T369" s="165">
        <v>4.2350000000000003</v>
      </c>
      <c r="U369" s="165">
        <v>-1</v>
      </c>
    </row>
    <row r="370" spans="1:21">
      <c r="A370" s="166">
        <v>43431.489525462966</v>
      </c>
      <c r="B370" s="165" t="s">
        <v>6</v>
      </c>
      <c r="C370" s="165">
        <v>484.66</v>
      </c>
      <c r="D370" s="165">
        <v>12.87</v>
      </c>
      <c r="E370" s="165">
        <v>1067.77</v>
      </c>
      <c r="F370" s="165">
        <v>22.69</v>
      </c>
      <c r="G370" s="165">
        <v>56.3</v>
      </c>
      <c r="H370" s="165">
        <v>54.86</v>
      </c>
      <c r="I370" s="165">
        <v>53.49</v>
      </c>
      <c r="J370" s="165">
        <v>49.06</v>
      </c>
      <c r="K370" s="165">
        <v>62.52</v>
      </c>
      <c r="L370" s="165">
        <v>70.510000000000005</v>
      </c>
      <c r="M370" s="165">
        <v>0</v>
      </c>
      <c r="N370" s="165">
        <v>0</v>
      </c>
      <c r="O370" s="165">
        <v>0</v>
      </c>
      <c r="P370" s="165">
        <v>343159</v>
      </c>
      <c r="Q370" s="165">
        <v>100</v>
      </c>
      <c r="R370" s="165">
        <v>0</v>
      </c>
      <c r="S370" s="165">
        <v>32.5</v>
      </c>
      <c r="T370" s="165">
        <v>4.24</v>
      </c>
      <c r="U370" s="165">
        <v>-1</v>
      </c>
    </row>
    <row r="371" spans="1:21">
      <c r="A371" s="166">
        <v>43431.489594907405</v>
      </c>
      <c r="B371" s="165" t="s">
        <v>6</v>
      </c>
      <c r="C371" s="165">
        <v>484.45</v>
      </c>
      <c r="D371" s="165">
        <v>12.86</v>
      </c>
      <c r="E371" s="165">
        <v>1066.9100000000001</v>
      </c>
      <c r="F371" s="165">
        <v>21.82</v>
      </c>
      <c r="G371" s="165">
        <v>57.22</v>
      </c>
      <c r="H371" s="165">
        <v>55.44</v>
      </c>
      <c r="I371" s="165">
        <v>58.2</v>
      </c>
      <c r="J371" s="165">
        <v>49.74</v>
      </c>
      <c r="K371" s="165">
        <v>56.82</v>
      </c>
      <c r="L371" s="165">
        <v>70.81</v>
      </c>
      <c r="M371" s="165">
        <v>0</v>
      </c>
      <c r="N371" s="165">
        <v>0</v>
      </c>
      <c r="O371" s="165">
        <v>0</v>
      </c>
      <c r="P371" s="165">
        <v>343162</v>
      </c>
      <c r="Q371" s="165">
        <v>100</v>
      </c>
      <c r="R371" s="165">
        <v>0</v>
      </c>
      <c r="S371" s="165">
        <v>32.5</v>
      </c>
      <c r="T371" s="165">
        <v>4.234</v>
      </c>
      <c r="U371" s="165">
        <v>-1</v>
      </c>
    </row>
    <row r="372" spans="1:21">
      <c r="A372" s="166">
        <v>43431.489664351851</v>
      </c>
      <c r="B372" s="165" t="s">
        <v>6</v>
      </c>
      <c r="C372" s="165">
        <v>483.99</v>
      </c>
      <c r="D372" s="165">
        <v>12.85</v>
      </c>
      <c r="E372" s="165">
        <v>1068.93</v>
      </c>
      <c r="F372" s="165">
        <v>23.76</v>
      </c>
      <c r="G372" s="165">
        <v>58.59</v>
      </c>
      <c r="H372" s="165">
        <v>59.26</v>
      </c>
      <c r="I372" s="165">
        <v>55.05</v>
      </c>
      <c r="J372" s="165">
        <v>54.55</v>
      </c>
      <c r="K372" s="165">
        <v>62.79</v>
      </c>
      <c r="L372" s="165">
        <v>66.84</v>
      </c>
      <c r="M372" s="165">
        <v>0</v>
      </c>
      <c r="N372" s="165">
        <v>0</v>
      </c>
      <c r="O372" s="165">
        <v>0</v>
      </c>
      <c r="P372" s="165">
        <v>343200</v>
      </c>
      <c r="Q372" s="165">
        <v>100</v>
      </c>
      <c r="R372" s="165">
        <v>0</v>
      </c>
      <c r="S372" s="165">
        <v>32.5</v>
      </c>
      <c r="T372" s="165">
        <v>4.2359999999999998</v>
      </c>
      <c r="U372" s="165">
        <v>-1</v>
      </c>
    </row>
    <row r="373" spans="1:21">
      <c r="A373" s="166">
        <v>43431.489733796298</v>
      </c>
      <c r="B373" s="165" t="s">
        <v>6</v>
      </c>
      <c r="C373" s="165">
        <v>482.05</v>
      </c>
      <c r="D373" s="165">
        <v>12.8</v>
      </c>
      <c r="E373" s="165">
        <v>1073.99</v>
      </c>
      <c r="F373" s="165">
        <v>33.99</v>
      </c>
      <c r="G373" s="165">
        <v>60.88</v>
      </c>
      <c r="H373" s="165">
        <v>63.36</v>
      </c>
      <c r="I373" s="165">
        <v>63.19</v>
      </c>
      <c r="J373" s="165">
        <v>61.34</v>
      </c>
      <c r="K373" s="165">
        <v>55.63</v>
      </c>
      <c r="L373" s="165">
        <v>0</v>
      </c>
      <c r="M373" s="165">
        <v>0</v>
      </c>
      <c r="N373" s="165">
        <v>0</v>
      </c>
      <c r="O373" s="165">
        <v>0</v>
      </c>
      <c r="P373" s="165">
        <v>344820</v>
      </c>
      <c r="Q373" s="165">
        <v>100</v>
      </c>
      <c r="R373" s="165">
        <v>0</v>
      </c>
      <c r="S373" s="165">
        <v>32.5</v>
      </c>
      <c r="T373" s="165">
        <v>4.2309999999999999</v>
      </c>
      <c r="U373" s="165">
        <v>-1</v>
      </c>
    </row>
    <row r="374" spans="1:21">
      <c r="A374" s="166">
        <v>43431.489803240744</v>
      </c>
      <c r="B374" s="165" t="s">
        <v>6</v>
      </c>
      <c r="C374" s="165">
        <v>485.12</v>
      </c>
      <c r="D374" s="165">
        <v>12.88</v>
      </c>
      <c r="E374" s="165">
        <v>1072.2</v>
      </c>
      <c r="F374" s="165">
        <v>32.97</v>
      </c>
      <c r="G374" s="165">
        <v>56.95</v>
      </c>
      <c r="H374" s="165">
        <v>61.86</v>
      </c>
      <c r="I374" s="165">
        <v>55.25</v>
      </c>
      <c r="J374" s="165">
        <v>55.59</v>
      </c>
      <c r="K374" s="165">
        <v>55.08</v>
      </c>
      <c r="L374" s="165">
        <v>0</v>
      </c>
      <c r="M374" s="165">
        <v>0</v>
      </c>
      <c r="N374" s="165">
        <v>0</v>
      </c>
      <c r="O374" s="165">
        <v>0</v>
      </c>
      <c r="P374" s="165">
        <v>345128</v>
      </c>
      <c r="Q374" s="165">
        <v>100</v>
      </c>
      <c r="R374" s="165">
        <v>0</v>
      </c>
      <c r="S374" s="165">
        <v>32.5</v>
      </c>
      <c r="T374" s="165">
        <v>4.2359999999999998</v>
      </c>
      <c r="U374" s="165">
        <v>-1</v>
      </c>
    </row>
    <row r="375" spans="1:21">
      <c r="A375" s="166">
        <v>43431.489872685182</v>
      </c>
      <c r="B375" s="165" t="s">
        <v>6</v>
      </c>
      <c r="C375" s="165">
        <v>482.67</v>
      </c>
      <c r="D375" s="165">
        <v>12.81</v>
      </c>
      <c r="E375" s="165">
        <v>1072.74</v>
      </c>
      <c r="F375" s="165">
        <v>28.51</v>
      </c>
      <c r="G375" s="165">
        <v>57.93</v>
      </c>
      <c r="H375" s="165">
        <v>59.5</v>
      </c>
      <c r="I375" s="165">
        <v>57.65</v>
      </c>
      <c r="J375" s="165">
        <v>55.46</v>
      </c>
      <c r="K375" s="165">
        <v>57.82</v>
      </c>
      <c r="L375" s="165">
        <v>70.489999999999995</v>
      </c>
      <c r="M375" s="165">
        <v>0</v>
      </c>
      <c r="N375" s="165">
        <v>0</v>
      </c>
      <c r="O375" s="165">
        <v>0</v>
      </c>
      <c r="P375" s="165">
        <v>345337</v>
      </c>
      <c r="Q375" s="165">
        <v>100</v>
      </c>
      <c r="R375" s="165">
        <v>0</v>
      </c>
      <c r="S375" s="165">
        <v>32.5</v>
      </c>
      <c r="T375" s="165">
        <v>4.2359999999999998</v>
      </c>
      <c r="U375" s="165">
        <v>-1</v>
      </c>
    </row>
    <row r="376" spans="1:21">
      <c r="A376" s="166">
        <v>43431.489942129629</v>
      </c>
      <c r="B376" s="165" t="s">
        <v>6</v>
      </c>
      <c r="C376" s="165">
        <v>484.62</v>
      </c>
      <c r="D376" s="165">
        <v>12.86</v>
      </c>
      <c r="E376" s="165">
        <v>1071.73</v>
      </c>
      <c r="F376" s="165">
        <v>23.02</v>
      </c>
      <c r="G376" s="165">
        <v>57.3</v>
      </c>
      <c r="H376" s="165">
        <v>53.79</v>
      </c>
      <c r="I376" s="165">
        <v>50</v>
      </c>
      <c r="J376" s="165">
        <v>67.760000000000005</v>
      </c>
      <c r="K376" s="165">
        <v>54.83</v>
      </c>
      <c r="L376" s="165">
        <v>63.12</v>
      </c>
      <c r="M376" s="165">
        <v>0</v>
      </c>
      <c r="N376" s="165">
        <v>0</v>
      </c>
      <c r="O376" s="165">
        <v>0</v>
      </c>
      <c r="P376" s="165">
        <v>345613</v>
      </c>
      <c r="Q376" s="165">
        <v>100</v>
      </c>
      <c r="R376" s="165">
        <v>0</v>
      </c>
      <c r="S376" s="165">
        <v>32.5</v>
      </c>
      <c r="T376" s="165">
        <v>4.2290000000000001</v>
      </c>
      <c r="U376" s="165">
        <v>-1</v>
      </c>
    </row>
    <row r="377" spans="1:21">
      <c r="A377" s="166">
        <v>43431.490011574075</v>
      </c>
      <c r="B377" s="165" t="s">
        <v>6</v>
      </c>
      <c r="C377" s="165">
        <v>484.55</v>
      </c>
      <c r="D377" s="165">
        <v>12.86</v>
      </c>
      <c r="E377" s="165">
        <v>1071.22</v>
      </c>
      <c r="F377" s="165">
        <v>24.39</v>
      </c>
      <c r="G377" s="165">
        <v>53.61</v>
      </c>
      <c r="H377" s="165">
        <v>53</v>
      </c>
      <c r="I377" s="165">
        <v>54.37</v>
      </c>
      <c r="J377" s="165">
        <v>48.54</v>
      </c>
      <c r="K377" s="165">
        <v>52.32</v>
      </c>
      <c r="L377" s="165">
        <v>62.06</v>
      </c>
      <c r="M377" s="165">
        <v>0</v>
      </c>
      <c r="N377" s="165">
        <v>0</v>
      </c>
      <c r="O377" s="165">
        <v>0</v>
      </c>
      <c r="P377" s="165">
        <v>346019</v>
      </c>
      <c r="Q377" s="165">
        <v>100</v>
      </c>
      <c r="R377" s="165">
        <v>0</v>
      </c>
      <c r="S377" s="165">
        <v>32.5</v>
      </c>
      <c r="T377" s="165">
        <v>4.2279999999999998</v>
      </c>
      <c r="U377" s="165">
        <v>-1</v>
      </c>
    </row>
    <row r="378" spans="1:21">
      <c r="A378" s="166">
        <v>43431.490069444444</v>
      </c>
      <c r="B378" s="165" t="s">
        <v>6</v>
      </c>
      <c r="C378" s="165">
        <v>484.59</v>
      </c>
      <c r="D378" s="165">
        <v>12.86</v>
      </c>
      <c r="E378" s="165">
        <v>1070.49</v>
      </c>
      <c r="F378" s="165">
        <v>24.75</v>
      </c>
      <c r="G378" s="165">
        <v>56.86</v>
      </c>
      <c r="H378" s="165">
        <v>53.5</v>
      </c>
      <c r="I378" s="165">
        <v>55.9</v>
      </c>
      <c r="J378" s="165">
        <v>51.97</v>
      </c>
      <c r="K378" s="165">
        <v>57.61</v>
      </c>
      <c r="L378" s="165">
        <v>69.92</v>
      </c>
      <c r="M378" s="165">
        <v>0</v>
      </c>
      <c r="N378" s="165">
        <v>0</v>
      </c>
      <c r="O378" s="165">
        <v>0</v>
      </c>
      <c r="P378" s="165">
        <v>346611</v>
      </c>
      <c r="Q378" s="165">
        <v>100</v>
      </c>
      <c r="R378" s="165">
        <v>0</v>
      </c>
      <c r="S378" s="165">
        <v>32.5</v>
      </c>
      <c r="T378" s="165">
        <v>4.2290000000000001</v>
      </c>
      <c r="U378" s="165">
        <v>-1</v>
      </c>
    </row>
    <row r="379" spans="1:21">
      <c r="A379" s="166">
        <v>43431.49013888889</v>
      </c>
      <c r="B379" s="165" t="s">
        <v>6</v>
      </c>
      <c r="C379" s="165">
        <v>484.16</v>
      </c>
      <c r="D379" s="165">
        <v>12.85</v>
      </c>
      <c r="E379" s="165">
        <v>1069.07</v>
      </c>
      <c r="F379" s="165">
        <v>29.48</v>
      </c>
      <c r="G379" s="165">
        <v>56.75</v>
      </c>
      <c r="H379" s="165">
        <v>58.16</v>
      </c>
      <c r="I379" s="165">
        <v>56.29</v>
      </c>
      <c r="J379" s="165">
        <v>48.81</v>
      </c>
      <c r="K379" s="165">
        <v>58.67</v>
      </c>
      <c r="L379" s="165">
        <v>65.67</v>
      </c>
      <c r="M379" s="165">
        <v>0</v>
      </c>
      <c r="N379" s="165">
        <v>0</v>
      </c>
      <c r="O379" s="165">
        <v>0</v>
      </c>
      <c r="P379" s="165">
        <v>348259</v>
      </c>
      <c r="Q379" s="165">
        <v>100</v>
      </c>
      <c r="R379" s="165">
        <v>0</v>
      </c>
      <c r="S379" s="165">
        <v>32.5</v>
      </c>
      <c r="T379" s="165">
        <v>4.2329999999999997</v>
      </c>
      <c r="U379" s="165">
        <v>-1</v>
      </c>
    </row>
    <row r="380" spans="1:21">
      <c r="A380" s="166">
        <v>43431.490208333336</v>
      </c>
      <c r="B380" s="165" t="s">
        <v>6</v>
      </c>
      <c r="C380" s="165">
        <v>484</v>
      </c>
      <c r="D380" s="165">
        <v>12.85</v>
      </c>
      <c r="E380" s="165">
        <v>1068.1300000000001</v>
      </c>
      <c r="F380" s="165">
        <v>30.4</v>
      </c>
      <c r="G380" s="165">
        <v>65.14</v>
      </c>
      <c r="H380" s="165">
        <v>67.45</v>
      </c>
      <c r="I380" s="165">
        <v>64.59</v>
      </c>
      <c r="J380" s="165">
        <v>63.24</v>
      </c>
      <c r="K380" s="165">
        <v>65.09</v>
      </c>
      <c r="L380" s="165">
        <v>66.67</v>
      </c>
      <c r="M380" s="165">
        <v>0</v>
      </c>
      <c r="N380" s="165">
        <v>0</v>
      </c>
      <c r="O380" s="165">
        <v>0</v>
      </c>
      <c r="P380" s="165">
        <v>349258</v>
      </c>
      <c r="Q380" s="165">
        <v>100</v>
      </c>
      <c r="R380" s="165">
        <v>0</v>
      </c>
      <c r="S380" s="165">
        <v>32.5</v>
      </c>
      <c r="T380" s="165">
        <v>4.2350000000000003</v>
      </c>
      <c r="U380" s="165">
        <v>-1</v>
      </c>
    </row>
    <row r="381" spans="1:21">
      <c r="A381" s="166">
        <v>43431.490277777775</v>
      </c>
      <c r="B381" s="165" t="s">
        <v>6</v>
      </c>
      <c r="C381" s="165">
        <v>483.24</v>
      </c>
      <c r="D381" s="165">
        <v>12.83</v>
      </c>
      <c r="E381" s="165">
        <v>1068.03</v>
      </c>
      <c r="F381" s="165">
        <v>31.45</v>
      </c>
      <c r="G381" s="165">
        <v>64.45</v>
      </c>
      <c r="H381" s="165">
        <v>67.180000000000007</v>
      </c>
      <c r="I381" s="165">
        <v>61.22</v>
      </c>
      <c r="J381" s="165">
        <v>65.650000000000006</v>
      </c>
      <c r="K381" s="165">
        <v>63.61</v>
      </c>
      <c r="L381" s="165">
        <v>66.67</v>
      </c>
      <c r="M381" s="165">
        <v>0</v>
      </c>
      <c r="N381" s="165">
        <v>0</v>
      </c>
      <c r="O381" s="165">
        <v>0</v>
      </c>
      <c r="P381" s="165">
        <v>350052</v>
      </c>
      <c r="Q381" s="165">
        <v>100</v>
      </c>
      <c r="R381" s="165">
        <v>0</v>
      </c>
      <c r="S381" s="165">
        <v>32.6</v>
      </c>
      <c r="T381" s="165">
        <v>4.234</v>
      </c>
      <c r="U381" s="165">
        <v>-1</v>
      </c>
    </row>
    <row r="382" spans="1:21">
      <c r="A382" s="166">
        <v>43431.490347222221</v>
      </c>
      <c r="B382" s="165" t="s">
        <v>6</v>
      </c>
      <c r="C382" s="165">
        <v>484.61</v>
      </c>
      <c r="D382" s="165">
        <v>12.86</v>
      </c>
      <c r="E382" s="165">
        <v>1066.79</v>
      </c>
      <c r="F382" s="165">
        <v>30.68</v>
      </c>
      <c r="G382" s="165">
        <v>61.32</v>
      </c>
      <c r="H382" s="165">
        <v>63.01</v>
      </c>
      <c r="I382" s="165">
        <v>63.51</v>
      </c>
      <c r="J382" s="165">
        <v>63.51</v>
      </c>
      <c r="K382" s="165">
        <v>55.57</v>
      </c>
      <c r="L382" s="165">
        <v>56.82</v>
      </c>
      <c r="M382" s="165">
        <v>0</v>
      </c>
      <c r="N382" s="165">
        <v>0</v>
      </c>
      <c r="O382" s="165">
        <v>0</v>
      </c>
      <c r="P382" s="165">
        <v>350649</v>
      </c>
      <c r="Q382" s="165">
        <v>100</v>
      </c>
      <c r="R382" s="165">
        <v>0</v>
      </c>
      <c r="S382" s="165">
        <v>32.6</v>
      </c>
      <c r="T382" s="165">
        <v>4.2350000000000003</v>
      </c>
      <c r="U382" s="165">
        <v>-1</v>
      </c>
    </row>
    <row r="383" spans="1:21">
      <c r="A383" s="166">
        <v>43431.490416666667</v>
      </c>
      <c r="B383" s="165" t="s">
        <v>6</v>
      </c>
      <c r="C383" s="165">
        <v>483.57</v>
      </c>
      <c r="D383" s="165">
        <v>12.84</v>
      </c>
      <c r="E383" s="165">
        <v>1053.02</v>
      </c>
      <c r="F383" s="165">
        <v>28.58</v>
      </c>
      <c r="G383" s="165">
        <v>68.290000000000006</v>
      </c>
      <c r="H383" s="165">
        <v>69.75</v>
      </c>
      <c r="I383" s="165">
        <v>62.86</v>
      </c>
      <c r="J383" s="165">
        <v>66.22</v>
      </c>
      <c r="K383" s="165">
        <v>72.27</v>
      </c>
      <c r="L383" s="165">
        <v>73.5</v>
      </c>
      <c r="M383" s="165">
        <v>0</v>
      </c>
      <c r="N383" s="165">
        <v>0</v>
      </c>
      <c r="O383" s="165">
        <v>0</v>
      </c>
      <c r="P383" s="165">
        <v>351400</v>
      </c>
      <c r="Q383" s="165">
        <v>100</v>
      </c>
      <c r="R383" s="165">
        <v>0</v>
      </c>
      <c r="S383" s="165">
        <v>32.6</v>
      </c>
      <c r="T383" s="165">
        <v>4.2240000000000002</v>
      </c>
      <c r="U383" s="165">
        <v>-1</v>
      </c>
    </row>
    <row r="384" spans="1:21">
      <c r="A384" s="166">
        <v>43431.490486111114</v>
      </c>
      <c r="B384" s="165" t="s">
        <v>6</v>
      </c>
      <c r="C384" s="165">
        <v>482.3</v>
      </c>
      <c r="D384" s="165">
        <v>12.8</v>
      </c>
      <c r="E384" s="165">
        <v>1037.08</v>
      </c>
      <c r="F384" s="165">
        <v>17.600000000000001</v>
      </c>
      <c r="G384" s="165">
        <v>83.88</v>
      </c>
      <c r="H384" s="165">
        <v>87.5</v>
      </c>
      <c r="I384" s="165">
        <v>85.45</v>
      </c>
      <c r="J384" s="165">
        <v>82.02</v>
      </c>
      <c r="K384" s="165">
        <v>77.23</v>
      </c>
      <c r="L384" s="165">
        <v>87.26</v>
      </c>
      <c r="M384" s="165">
        <v>0</v>
      </c>
      <c r="N384" s="165">
        <v>0</v>
      </c>
      <c r="O384" s="165">
        <v>0</v>
      </c>
      <c r="P384" s="165">
        <v>351729</v>
      </c>
      <c r="Q384" s="165">
        <v>100</v>
      </c>
      <c r="R384" s="165">
        <v>0</v>
      </c>
      <c r="S384" s="165">
        <v>32.6</v>
      </c>
      <c r="T384" s="165">
        <v>4.2210000000000001</v>
      </c>
      <c r="U384" s="165">
        <v>-1</v>
      </c>
    </row>
    <row r="385" spans="1:21">
      <c r="A385" s="166">
        <v>43431.490555555552</v>
      </c>
      <c r="B385" s="165" t="s">
        <v>6</v>
      </c>
      <c r="C385" s="165">
        <v>483</v>
      </c>
      <c r="D385" s="165">
        <v>12.82</v>
      </c>
      <c r="E385" s="165">
        <v>1034.49</v>
      </c>
      <c r="F385" s="165">
        <v>25.97</v>
      </c>
      <c r="G385" s="165">
        <v>64.55</v>
      </c>
      <c r="H385" s="165">
        <v>70.03</v>
      </c>
      <c r="I385" s="165">
        <v>66.61</v>
      </c>
      <c r="J385" s="165">
        <v>61.99</v>
      </c>
      <c r="K385" s="165">
        <v>51.54</v>
      </c>
      <c r="L385" s="165">
        <v>79.55</v>
      </c>
      <c r="M385" s="165">
        <v>0</v>
      </c>
      <c r="N385" s="165">
        <v>0</v>
      </c>
      <c r="O385" s="165">
        <v>0</v>
      </c>
      <c r="P385" s="165">
        <v>352737</v>
      </c>
      <c r="Q385" s="165">
        <v>100</v>
      </c>
      <c r="R385" s="165">
        <v>0</v>
      </c>
      <c r="S385" s="165">
        <v>32.6</v>
      </c>
      <c r="T385" s="165">
        <v>4.2160000000000002</v>
      </c>
      <c r="U385" s="165">
        <v>-1</v>
      </c>
    </row>
    <row r="386" spans="1:21">
      <c r="A386" s="166">
        <v>43431.490624999999</v>
      </c>
      <c r="B386" s="165" t="s">
        <v>6</v>
      </c>
      <c r="C386" s="165">
        <v>484.79</v>
      </c>
      <c r="D386" s="165">
        <v>12.87</v>
      </c>
      <c r="E386" s="165">
        <v>1033.83</v>
      </c>
      <c r="F386" s="165">
        <v>28.2</v>
      </c>
      <c r="G386" s="165">
        <v>58.89</v>
      </c>
      <c r="H386" s="165">
        <v>58.46</v>
      </c>
      <c r="I386" s="165">
        <v>59.46</v>
      </c>
      <c r="J386" s="165">
        <v>55.78</v>
      </c>
      <c r="K386" s="165">
        <v>61.98</v>
      </c>
      <c r="L386" s="165">
        <v>53.85</v>
      </c>
      <c r="M386" s="165">
        <v>0</v>
      </c>
      <c r="N386" s="165">
        <v>0</v>
      </c>
      <c r="O386" s="165">
        <v>0</v>
      </c>
      <c r="P386" s="165">
        <v>353820</v>
      </c>
      <c r="Q386" s="165">
        <v>100</v>
      </c>
      <c r="R386" s="165">
        <v>0</v>
      </c>
      <c r="S386" s="165">
        <v>32.6</v>
      </c>
      <c r="T386" s="165">
        <v>4.2329999999999997</v>
      </c>
      <c r="U386" s="165">
        <v>-1</v>
      </c>
    </row>
    <row r="387" spans="1:21">
      <c r="A387" s="166">
        <v>43431.490694444445</v>
      </c>
      <c r="B387" s="165" t="s">
        <v>6</v>
      </c>
      <c r="C387" s="165">
        <v>484.63</v>
      </c>
      <c r="D387" s="165">
        <v>12.86</v>
      </c>
      <c r="E387" s="165">
        <v>1032.3399999999999</v>
      </c>
      <c r="F387" s="165">
        <v>27.17</v>
      </c>
      <c r="G387" s="165">
        <v>60.55</v>
      </c>
      <c r="H387" s="165">
        <v>60.17</v>
      </c>
      <c r="I387" s="165">
        <v>61.02</v>
      </c>
      <c r="J387" s="165">
        <v>60.34</v>
      </c>
      <c r="K387" s="165">
        <v>59.83</v>
      </c>
      <c r="L387" s="165">
        <v>72.09</v>
      </c>
      <c r="M387" s="165">
        <v>0</v>
      </c>
      <c r="N387" s="165">
        <v>0</v>
      </c>
      <c r="O387" s="165">
        <v>0</v>
      </c>
      <c r="P387" s="165">
        <v>354278</v>
      </c>
      <c r="Q387" s="165">
        <v>100</v>
      </c>
      <c r="R387" s="165">
        <v>0</v>
      </c>
      <c r="S387" s="165">
        <v>32.6</v>
      </c>
      <c r="T387" s="165">
        <v>4.2290000000000001</v>
      </c>
      <c r="U387" s="165">
        <v>-1</v>
      </c>
    </row>
    <row r="388" spans="1:21">
      <c r="A388" s="166">
        <v>43431.490752314814</v>
      </c>
      <c r="B388" s="165" t="s">
        <v>6</v>
      </c>
      <c r="C388" s="165">
        <v>483.87</v>
      </c>
      <c r="D388" s="165">
        <v>12.84</v>
      </c>
      <c r="E388" s="165">
        <v>1031.67</v>
      </c>
      <c r="F388" s="165">
        <v>22.15</v>
      </c>
      <c r="G388" s="165">
        <v>53.57</v>
      </c>
      <c r="H388" s="165">
        <v>50.51</v>
      </c>
      <c r="I388" s="165">
        <v>54.97</v>
      </c>
      <c r="J388" s="165">
        <v>51.88</v>
      </c>
      <c r="K388" s="165">
        <v>48.12</v>
      </c>
      <c r="L388" s="165">
        <v>66.58</v>
      </c>
      <c r="M388" s="165">
        <v>0</v>
      </c>
      <c r="N388" s="165">
        <v>0</v>
      </c>
      <c r="O388" s="165">
        <v>0</v>
      </c>
      <c r="P388" s="165">
        <v>354719</v>
      </c>
      <c r="Q388" s="165">
        <v>100</v>
      </c>
      <c r="R388" s="165">
        <v>0</v>
      </c>
      <c r="S388" s="165">
        <v>32.6</v>
      </c>
      <c r="T388" s="165">
        <v>4.2300000000000004</v>
      </c>
      <c r="U388" s="165">
        <v>-1</v>
      </c>
    </row>
    <row r="389" spans="1:21">
      <c r="A389" s="166">
        <v>43431.49082175926</v>
      </c>
      <c r="B389" s="165" t="s">
        <v>6</v>
      </c>
      <c r="C389" s="165">
        <v>484.84</v>
      </c>
      <c r="D389" s="165">
        <v>12.87</v>
      </c>
      <c r="E389" s="165">
        <v>950.68</v>
      </c>
      <c r="F389" s="165">
        <v>22.48</v>
      </c>
      <c r="G389" s="165">
        <v>73.02</v>
      </c>
      <c r="H389" s="165">
        <v>73.239999999999995</v>
      </c>
      <c r="I389" s="165">
        <v>75.13</v>
      </c>
      <c r="J389" s="165">
        <v>69.64</v>
      </c>
      <c r="K389" s="165">
        <v>71.53</v>
      </c>
      <c r="L389" s="165">
        <v>77.48</v>
      </c>
      <c r="M389" s="165">
        <v>0</v>
      </c>
      <c r="N389" s="165">
        <v>0</v>
      </c>
      <c r="O389" s="165">
        <v>0</v>
      </c>
      <c r="P389" s="165">
        <v>355400</v>
      </c>
      <c r="Q389" s="165">
        <v>100</v>
      </c>
      <c r="R389" s="165">
        <v>0</v>
      </c>
      <c r="S389" s="165">
        <v>32.700000000000003</v>
      </c>
      <c r="T389" s="165">
        <v>4.2270000000000003</v>
      </c>
      <c r="U389" s="165">
        <v>-1</v>
      </c>
    </row>
    <row r="390" spans="1:21">
      <c r="A390" s="166">
        <v>43431.490891203706</v>
      </c>
      <c r="B390" s="165" t="s">
        <v>6</v>
      </c>
      <c r="C390" s="165">
        <v>484.13</v>
      </c>
      <c r="D390" s="165">
        <v>12.85</v>
      </c>
      <c r="E390" s="165">
        <v>1021.72</v>
      </c>
      <c r="F390" s="165">
        <v>24.08</v>
      </c>
      <c r="G390" s="165">
        <v>69.44</v>
      </c>
      <c r="H390" s="165">
        <v>69.69</v>
      </c>
      <c r="I390" s="165">
        <v>70.72</v>
      </c>
      <c r="J390" s="165">
        <v>67.98</v>
      </c>
      <c r="K390" s="165">
        <v>64.209999999999994</v>
      </c>
      <c r="L390" s="165">
        <v>84.77</v>
      </c>
      <c r="M390" s="165">
        <v>0</v>
      </c>
      <c r="N390" s="165">
        <v>0</v>
      </c>
      <c r="O390" s="165">
        <v>0</v>
      </c>
      <c r="P390" s="165">
        <v>356107</v>
      </c>
      <c r="Q390" s="165">
        <v>100</v>
      </c>
      <c r="R390" s="165">
        <v>0</v>
      </c>
      <c r="S390" s="165">
        <v>32.700000000000003</v>
      </c>
      <c r="T390" s="165">
        <v>4.2140000000000004</v>
      </c>
      <c r="U390" s="165">
        <v>-1</v>
      </c>
    </row>
    <row r="391" spans="1:21">
      <c r="A391" s="166">
        <v>43431.490960648145</v>
      </c>
      <c r="B391" s="165" t="s">
        <v>6</v>
      </c>
      <c r="C391" s="165">
        <v>483.1</v>
      </c>
      <c r="D391" s="165">
        <v>12.82</v>
      </c>
      <c r="E391" s="165">
        <v>1029.49</v>
      </c>
      <c r="F391" s="165">
        <v>26.28</v>
      </c>
      <c r="G391" s="165">
        <v>60.67</v>
      </c>
      <c r="H391" s="165">
        <v>60.17</v>
      </c>
      <c r="I391" s="165">
        <v>60.34</v>
      </c>
      <c r="J391" s="165">
        <v>58.97</v>
      </c>
      <c r="K391" s="165">
        <v>62.74</v>
      </c>
      <c r="L391" s="165">
        <v>66</v>
      </c>
      <c r="M391" s="165">
        <v>0</v>
      </c>
      <c r="N391" s="165">
        <v>0</v>
      </c>
      <c r="O391" s="165">
        <v>0</v>
      </c>
      <c r="P391" s="165">
        <v>356849</v>
      </c>
      <c r="Q391" s="165">
        <v>100</v>
      </c>
      <c r="R391" s="165">
        <v>0</v>
      </c>
      <c r="S391" s="165">
        <v>32.700000000000003</v>
      </c>
      <c r="T391" s="165">
        <v>4.2229999999999999</v>
      </c>
      <c r="U391" s="165">
        <v>-1</v>
      </c>
    </row>
    <row r="392" spans="1:21">
      <c r="A392" s="166">
        <v>43431.491030092591</v>
      </c>
      <c r="B392" s="165" t="s">
        <v>6</v>
      </c>
      <c r="C392" s="165">
        <v>484.19</v>
      </c>
      <c r="D392" s="165">
        <v>12.85</v>
      </c>
      <c r="E392" s="165">
        <v>1031.45</v>
      </c>
      <c r="F392" s="165">
        <v>28.04</v>
      </c>
      <c r="G392" s="165">
        <v>62.58</v>
      </c>
      <c r="H392" s="165">
        <v>64.33</v>
      </c>
      <c r="I392" s="165">
        <v>65.33</v>
      </c>
      <c r="J392" s="165">
        <v>61.33</v>
      </c>
      <c r="K392" s="165">
        <v>59.33</v>
      </c>
      <c r="L392" s="165">
        <v>0</v>
      </c>
      <c r="M392" s="165">
        <v>0</v>
      </c>
      <c r="N392" s="165">
        <v>0</v>
      </c>
      <c r="O392" s="165">
        <v>0</v>
      </c>
      <c r="P392" s="165">
        <v>357702</v>
      </c>
      <c r="Q392" s="165">
        <v>100</v>
      </c>
      <c r="R392" s="165">
        <v>0</v>
      </c>
      <c r="S392" s="165">
        <v>32.700000000000003</v>
      </c>
      <c r="T392" s="165">
        <v>4.234</v>
      </c>
      <c r="U392" s="165">
        <v>-1</v>
      </c>
    </row>
    <row r="393" spans="1:21">
      <c r="A393" s="166">
        <v>43431.491099537037</v>
      </c>
      <c r="B393" s="165" t="s">
        <v>6</v>
      </c>
      <c r="C393" s="165">
        <v>484.16</v>
      </c>
      <c r="D393" s="165">
        <v>12.85</v>
      </c>
      <c r="E393" s="165">
        <v>1025.0999999999999</v>
      </c>
      <c r="F393" s="165">
        <v>25.68</v>
      </c>
      <c r="G393" s="165">
        <v>61.66</v>
      </c>
      <c r="H393" s="165">
        <v>62.12</v>
      </c>
      <c r="I393" s="165">
        <v>62.12</v>
      </c>
      <c r="J393" s="165">
        <v>65.7</v>
      </c>
      <c r="K393" s="165">
        <v>56.48</v>
      </c>
      <c r="L393" s="165">
        <v>63.51</v>
      </c>
      <c r="M393" s="165">
        <v>0</v>
      </c>
      <c r="N393" s="165">
        <v>0</v>
      </c>
      <c r="O393" s="165">
        <v>0</v>
      </c>
      <c r="P393" s="165">
        <v>358397</v>
      </c>
      <c r="Q393" s="165">
        <v>100</v>
      </c>
      <c r="R393" s="165">
        <v>0</v>
      </c>
      <c r="S393" s="165">
        <v>32.700000000000003</v>
      </c>
      <c r="T393" s="165">
        <v>4.2329999999999997</v>
      </c>
      <c r="U393" s="165">
        <v>-1</v>
      </c>
    </row>
    <row r="394" spans="1:21">
      <c r="A394" s="166">
        <v>43431.491168981483</v>
      </c>
      <c r="B394" s="165" t="s">
        <v>6</v>
      </c>
      <c r="C394" s="165">
        <v>484.58</v>
      </c>
      <c r="D394" s="165">
        <v>12.86</v>
      </c>
      <c r="E394" s="165">
        <v>1025.72</v>
      </c>
      <c r="F394" s="165">
        <v>26.1</v>
      </c>
      <c r="G394" s="165">
        <v>52.81</v>
      </c>
      <c r="H394" s="165">
        <v>56.07</v>
      </c>
      <c r="I394" s="165">
        <v>51.91</v>
      </c>
      <c r="J394" s="165">
        <v>51.41</v>
      </c>
      <c r="K394" s="165">
        <v>46.59</v>
      </c>
      <c r="L394" s="165">
        <v>64.66</v>
      </c>
      <c r="M394" s="165">
        <v>0</v>
      </c>
      <c r="N394" s="165">
        <v>0</v>
      </c>
      <c r="O394" s="165">
        <v>0</v>
      </c>
      <c r="P394" s="165">
        <v>359130</v>
      </c>
      <c r="Q394" s="165">
        <v>100</v>
      </c>
      <c r="R394" s="165">
        <v>0</v>
      </c>
      <c r="S394" s="165">
        <v>32.700000000000003</v>
      </c>
      <c r="T394" s="165">
        <v>4.2320000000000002</v>
      </c>
      <c r="U394" s="165">
        <v>-1</v>
      </c>
    </row>
    <row r="395" spans="1:21">
      <c r="A395" s="166">
        <v>43431.491238425922</v>
      </c>
      <c r="B395" s="165" t="s">
        <v>6</v>
      </c>
      <c r="C395" s="165">
        <v>484.53</v>
      </c>
      <c r="D395" s="165">
        <v>12.86</v>
      </c>
      <c r="E395" s="165">
        <v>1024.93</v>
      </c>
      <c r="F395" s="165">
        <v>29.67</v>
      </c>
      <c r="G395" s="165">
        <v>60.42</v>
      </c>
      <c r="H395" s="165">
        <v>60.21</v>
      </c>
      <c r="I395" s="165">
        <v>61.06</v>
      </c>
      <c r="J395" s="165">
        <v>63.46</v>
      </c>
      <c r="K395" s="165">
        <v>56.95</v>
      </c>
      <c r="L395" s="165">
        <v>0</v>
      </c>
      <c r="M395" s="165">
        <v>0</v>
      </c>
      <c r="N395" s="165">
        <v>0</v>
      </c>
      <c r="O395" s="165">
        <v>0</v>
      </c>
      <c r="P395" s="165">
        <v>360109</v>
      </c>
      <c r="Q395" s="165">
        <v>100</v>
      </c>
      <c r="R395" s="165">
        <v>0</v>
      </c>
      <c r="S395" s="165">
        <v>32.700000000000003</v>
      </c>
      <c r="T395" s="165">
        <v>4.2300000000000004</v>
      </c>
      <c r="U395" s="165">
        <v>-1</v>
      </c>
    </row>
    <row r="396" spans="1:21">
      <c r="A396" s="166">
        <v>43431.491296296299</v>
      </c>
      <c r="B396" s="165" t="s">
        <v>6</v>
      </c>
      <c r="C396" s="165">
        <v>487.55</v>
      </c>
      <c r="D396" s="165">
        <v>12.94</v>
      </c>
      <c r="E396" s="165">
        <v>997.34</v>
      </c>
      <c r="F396" s="165">
        <v>29.41</v>
      </c>
      <c r="G396" s="165">
        <v>60.08</v>
      </c>
      <c r="H396" s="165">
        <v>62.71</v>
      </c>
      <c r="I396" s="165">
        <v>57.97</v>
      </c>
      <c r="J396" s="165">
        <v>58.64</v>
      </c>
      <c r="K396" s="165">
        <v>61.02</v>
      </c>
      <c r="L396" s="165">
        <v>0</v>
      </c>
      <c r="M396" s="165">
        <v>0</v>
      </c>
      <c r="N396" s="165">
        <v>0</v>
      </c>
      <c r="O396" s="165">
        <v>0</v>
      </c>
      <c r="P396" s="165">
        <v>360800</v>
      </c>
      <c r="Q396" s="165">
        <v>100</v>
      </c>
      <c r="R396" s="165">
        <v>0</v>
      </c>
      <c r="S396" s="165">
        <v>32.700000000000003</v>
      </c>
      <c r="T396" s="165">
        <v>4.2329999999999997</v>
      </c>
      <c r="U396" s="165">
        <v>-1</v>
      </c>
    </row>
    <row r="397" spans="1:21">
      <c r="A397" s="166">
        <v>43431.491365740738</v>
      </c>
      <c r="B397" s="165" t="s">
        <v>6</v>
      </c>
      <c r="C397" s="165">
        <v>485.99</v>
      </c>
      <c r="D397" s="165">
        <v>12.9</v>
      </c>
      <c r="E397" s="165">
        <v>1039.28</v>
      </c>
      <c r="F397" s="165">
        <v>30.45</v>
      </c>
      <c r="G397" s="165">
        <v>61.7</v>
      </c>
      <c r="H397" s="165">
        <v>62.25</v>
      </c>
      <c r="I397" s="165">
        <v>66.61</v>
      </c>
      <c r="J397" s="165">
        <v>58.05</v>
      </c>
      <c r="K397" s="165">
        <v>59.9</v>
      </c>
      <c r="L397" s="165">
        <v>0</v>
      </c>
      <c r="M397" s="165">
        <v>0</v>
      </c>
      <c r="N397" s="165">
        <v>0</v>
      </c>
      <c r="O397" s="165">
        <v>0</v>
      </c>
      <c r="P397" s="165">
        <v>361457</v>
      </c>
      <c r="Q397" s="165">
        <v>100</v>
      </c>
      <c r="R397" s="165">
        <v>0</v>
      </c>
      <c r="S397" s="165">
        <v>32.700000000000003</v>
      </c>
      <c r="T397" s="165">
        <v>4.234</v>
      </c>
      <c r="U397" s="165">
        <v>-1</v>
      </c>
    </row>
    <row r="398" spans="1:21">
      <c r="A398" s="166">
        <v>43431.491435185184</v>
      </c>
      <c r="B398" s="165" t="s">
        <v>6</v>
      </c>
      <c r="C398" s="165">
        <v>486.5</v>
      </c>
      <c r="D398" s="165">
        <v>12.91</v>
      </c>
      <c r="E398" s="165">
        <v>1051.56</v>
      </c>
      <c r="F398" s="165">
        <v>33.090000000000003</v>
      </c>
      <c r="G398" s="165">
        <v>60.27</v>
      </c>
      <c r="H398" s="165">
        <v>63.7</v>
      </c>
      <c r="I398" s="165">
        <v>60.62</v>
      </c>
      <c r="J398" s="165">
        <v>59.59</v>
      </c>
      <c r="K398" s="165">
        <v>57.19</v>
      </c>
      <c r="L398" s="165">
        <v>0</v>
      </c>
      <c r="M398" s="165">
        <v>0</v>
      </c>
      <c r="N398" s="165">
        <v>0</v>
      </c>
      <c r="O398" s="165">
        <v>0</v>
      </c>
      <c r="P398" s="165">
        <v>362299</v>
      </c>
      <c r="Q398" s="165">
        <v>100</v>
      </c>
      <c r="R398" s="165">
        <v>0</v>
      </c>
      <c r="S398" s="165">
        <v>32.799999999999997</v>
      </c>
      <c r="T398" s="165">
        <v>4.2329999999999997</v>
      </c>
      <c r="U398" s="165">
        <v>-1</v>
      </c>
    </row>
    <row r="399" spans="1:21">
      <c r="A399" s="166">
        <v>43431.49150462963</v>
      </c>
      <c r="B399" s="165" t="s">
        <v>6</v>
      </c>
      <c r="C399" s="165">
        <v>485.13</v>
      </c>
      <c r="D399" s="165">
        <v>12.88</v>
      </c>
      <c r="E399" s="165">
        <v>1066.8399999999999</v>
      </c>
      <c r="F399" s="165">
        <v>31.22</v>
      </c>
      <c r="G399" s="165">
        <v>59.07</v>
      </c>
      <c r="H399" s="165">
        <v>58.6</v>
      </c>
      <c r="I399" s="165">
        <v>64.05</v>
      </c>
      <c r="J399" s="165">
        <v>54.86</v>
      </c>
      <c r="K399" s="165">
        <v>58.77</v>
      </c>
      <c r="L399" s="165">
        <v>0</v>
      </c>
      <c r="M399" s="165">
        <v>0</v>
      </c>
      <c r="N399" s="165">
        <v>0</v>
      </c>
      <c r="O399" s="165">
        <v>0</v>
      </c>
      <c r="P399" s="165">
        <v>363021</v>
      </c>
      <c r="Q399" s="165">
        <v>100</v>
      </c>
      <c r="R399" s="165">
        <v>0</v>
      </c>
      <c r="S399" s="165">
        <v>32.700000000000003</v>
      </c>
      <c r="T399" s="165">
        <v>4.2329999999999997</v>
      </c>
      <c r="U399" s="165">
        <v>-1</v>
      </c>
    </row>
    <row r="400" spans="1:21">
      <c r="A400" s="166">
        <v>43431.491574074076</v>
      </c>
      <c r="B400" s="165" t="s">
        <v>6</v>
      </c>
      <c r="C400" s="165">
        <v>484.38</v>
      </c>
      <c r="D400" s="165">
        <v>12.86</v>
      </c>
      <c r="E400" s="165">
        <v>1066.57</v>
      </c>
      <c r="F400" s="165">
        <v>32.36</v>
      </c>
      <c r="G400" s="165">
        <v>56.21</v>
      </c>
      <c r="H400" s="165">
        <v>55.95</v>
      </c>
      <c r="I400" s="165">
        <v>60.03</v>
      </c>
      <c r="J400" s="165">
        <v>55.61</v>
      </c>
      <c r="K400" s="165">
        <v>53.23</v>
      </c>
      <c r="L400" s="165">
        <v>0</v>
      </c>
      <c r="M400" s="165">
        <v>0</v>
      </c>
      <c r="N400" s="165">
        <v>0</v>
      </c>
      <c r="O400" s="165">
        <v>0</v>
      </c>
      <c r="P400" s="165">
        <v>363613</v>
      </c>
      <c r="Q400" s="165">
        <v>100</v>
      </c>
      <c r="R400" s="165">
        <v>0</v>
      </c>
      <c r="S400" s="165">
        <v>32.700000000000003</v>
      </c>
      <c r="T400" s="165">
        <v>4.2270000000000003</v>
      </c>
      <c r="U400" s="165">
        <v>-1</v>
      </c>
    </row>
    <row r="401" spans="1:21">
      <c r="A401" s="166">
        <v>43431.491643518515</v>
      </c>
      <c r="B401" s="165" t="s">
        <v>6</v>
      </c>
      <c r="C401" s="165">
        <v>481.59</v>
      </c>
      <c r="D401" s="165">
        <v>12.78</v>
      </c>
      <c r="E401" s="165">
        <v>1068.52</v>
      </c>
      <c r="F401" s="165">
        <v>32.33</v>
      </c>
      <c r="G401" s="165">
        <v>57.54</v>
      </c>
      <c r="H401" s="165">
        <v>61.16</v>
      </c>
      <c r="I401" s="165">
        <v>58.09</v>
      </c>
      <c r="J401" s="165">
        <v>57.24</v>
      </c>
      <c r="K401" s="165">
        <v>53.66</v>
      </c>
      <c r="L401" s="165">
        <v>0</v>
      </c>
      <c r="M401" s="165">
        <v>0</v>
      </c>
      <c r="N401" s="165">
        <v>0</v>
      </c>
      <c r="O401" s="165">
        <v>0</v>
      </c>
      <c r="P401" s="165">
        <v>364544</v>
      </c>
      <c r="Q401" s="165">
        <v>100</v>
      </c>
      <c r="R401" s="165">
        <v>0</v>
      </c>
      <c r="S401" s="165">
        <v>32.700000000000003</v>
      </c>
      <c r="T401" s="165">
        <v>4.2350000000000003</v>
      </c>
      <c r="U401" s="165">
        <v>-1</v>
      </c>
    </row>
    <row r="402" spans="1:21">
      <c r="A402" s="166">
        <v>43431.491712962961</v>
      </c>
      <c r="B402" s="165" t="s">
        <v>6</v>
      </c>
      <c r="C402" s="165">
        <v>482.94</v>
      </c>
      <c r="D402" s="165">
        <v>12.82</v>
      </c>
      <c r="E402" s="165">
        <v>1069.67</v>
      </c>
      <c r="F402" s="165">
        <v>29.57</v>
      </c>
      <c r="G402" s="165">
        <v>61.63</v>
      </c>
      <c r="H402" s="165">
        <v>61.8</v>
      </c>
      <c r="I402" s="165">
        <v>64.52</v>
      </c>
      <c r="J402" s="165">
        <v>60.95</v>
      </c>
      <c r="K402" s="165">
        <v>58.06</v>
      </c>
      <c r="L402" s="165">
        <v>72.31</v>
      </c>
      <c r="M402" s="165">
        <v>0</v>
      </c>
      <c r="N402" s="165">
        <v>0</v>
      </c>
      <c r="O402" s="165">
        <v>0</v>
      </c>
      <c r="P402" s="165">
        <v>365433</v>
      </c>
      <c r="Q402" s="165">
        <v>100</v>
      </c>
      <c r="R402" s="165">
        <v>0</v>
      </c>
      <c r="S402" s="165">
        <v>32.700000000000003</v>
      </c>
      <c r="T402" s="165">
        <v>4.2309999999999999</v>
      </c>
      <c r="U402" s="165">
        <v>-1</v>
      </c>
    </row>
    <row r="403" spans="1:21">
      <c r="A403" s="166">
        <v>43431.491782407407</v>
      </c>
      <c r="B403" s="165" t="s">
        <v>6</v>
      </c>
      <c r="C403" s="165">
        <v>482.38</v>
      </c>
      <c r="D403" s="165">
        <v>12.8</v>
      </c>
      <c r="E403" s="165">
        <v>1075.21</v>
      </c>
      <c r="F403" s="165">
        <v>33.21</v>
      </c>
      <c r="G403" s="165">
        <v>61.22</v>
      </c>
      <c r="H403" s="165">
        <v>62.18</v>
      </c>
      <c r="I403" s="165">
        <v>62.52</v>
      </c>
      <c r="J403" s="165">
        <v>59.66</v>
      </c>
      <c r="K403" s="165">
        <v>60.34</v>
      </c>
      <c r="L403" s="165">
        <v>63.64</v>
      </c>
      <c r="M403" s="165">
        <v>0</v>
      </c>
      <c r="N403" s="165">
        <v>0</v>
      </c>
      <c r="O403" s="165">
        <v>0</v>
      </c>
      <c r="P403" s="165">
        <v>366311</v>
      </c>
      <c r="Q403" s="165">
        <v>100</v>
      </c>
      <c r="R403" s="165">
        <v>0</v>
      </c>
      <c r="S403" s="165">
        <v>32.700000000000003</v>
      </c>
      <c r="T403" s="165">
        <v>4.234</v>
      </c>
      <c r="U403" s="165">
        <v>-1</v>
      </c>
    </row>
    <row r="404" spans="1:21">
      <c r="A404" s="166">
        <v>43431.491851851853</v>
      </c>
      <c r="B404" s="165" t="s">
        <v>6</v>
      </c>
      <c r="C404" s="165">
        <v>486.59</v>
      </c>
      <c r="D404" s="165">
        <v>12.92</v>
      </c>
      <c r="E404" s="165">
        <v>1072.18</v>
      </c>
      <c r="F404" s="165">
        <v>34.22</v>
      </c>
      <c r="G404" s="165">
        <v>64.28</v>
      </c>
      <c r="H404" s="165">
        <v>66.28</v>
      </c>
      <c r="I404" s="165">
        <v>68.790000000000006</v>
      </c>
      <c r="J404" s="165">
        <v>62.58</v>
      </c>
      <c r="K404" s="165">
        <v>60.4</v>
      </c>
      <c r="L404" s="165">
        <v>57.65</v>
      </c>
      <c r="M404" s="165">
        <v>0</v>
      </c>
      <c r="N404" s="165">
        <v>0</v>
      </c>
      <c r="O404" s="165">
        <v>0</v>
      </c>
      <c r="P404" s="165">
        <v>367274</v>
      </c>
      <c r="Q404" s="165">
        <v>100</v>
      </c>
      <c r="R404" s="165">
        <v>0</v>
      </c>
      <c r="S404" s="165">
        <v>32.700000000000003</v>
      </c>
      <c r="T404" s="165">
        <v>4.2350000000000003</v>
      </c>
      <c r="U404" s="165">
        <v>-1</v>
      </c>
    </row>
    <row r="405" spans="1:21">
      <c r="A405" s="166">
        <v>43431.4919212963</v>
      </c>
      <c r="B405" s="165" t="s">
        <v>6</v>
      </c>
      <c r="C405" s="165">
        <v>487.18</v>
      </c>
      <c r="D405" s="165">
        <v>12.93</v>
      </c>
      <c r="E405" s="165">
        <v>1073</v>
      </c>
      <c r="F405" s="165">
        <v>35.36</v>
      </c>
      <c r="G405" s="165">
        <v>61.46</v>
      </c>
      <c r="H405" s="165">
        <v>61.97</v>
      </c>
      <c r="I405" s="165">
        <v>60.95</v>
      </c>
      <c r="J405" s="165">
        <v>63.16</v>
      </c>
      <c r="K405" s="165">
        <v>59.76</v>
      </c>
      <c r="L405" s="165">
        <v>0</v>
      </c>
      <c r="M405" s="165">
        <v>0</v>
      </c>
      <c r="N405" s="165">
        <v>0</v>
      </c>
      <c r="O405" s="165">
        <v>0</v>
      </c>
      <c r="P405" s="165">
        <v>368743</v>
      </c>
      <c r="Q405" s="165">
        <v>100</v>
      </c>
      <c r="R405" s="165">
        <v>0</v>
      </c>
      <c r="S405" s="165">
        <v>32.700000000000003</v>
      </c>
      <c r="T405" s="165">
        <v>4.2350000000000003</v>
      </c>
      <c r="U405" s="165">
        <v>-1</v>
      </c>
    </row>
    <row r="406" spans="1:21">
      <c r="A406" s="166">
        <v>43431.491990740738</v>
      </c>
      <c r="B406" s="165" t="s">
        <v>6</v>
      </c>
      <c r="C406" s="165">
        <v>491.46</v>
      </c>
      <c r="D406" s="165">
        <v>13.05</v>
      </c>
      <c r="E406" s="165">
        <v>1067.83</v>
      </c>
      <c r="F406" s="165">
        <v>33.909999999999997</v>
      </c>
      <c r="G406" s="165">
        <v>65.84</v>
      </c>
      <c r="H406" s="165">
        <v>67.23</v>
      </c>
      <c r="I406" s="165">
        <v>69.41</v>
      </c>
      <c r="J406" s="165">
        <v>66.22</v>
      </c>
      <c r="K406" s="165">
        <v>60.5</v>
      </c>
      <c r="L406" s="165">
        <v>0</v>
      </c>
      <c r="M406" s="165">
        <v>0</v>
      </c>
      <c r="N406" s="165">
        <v>0</v>
      </c>
      <c r="O406" s="165">
        <v>0</v>
      </c>
      <c r="P406" s="165">
        <v>371839</v>
      </c>
      <c r="Q406" s="165">
        <v>100</v>
      </c>
      <c r="R406" s="165">
        <v>0</v>
      </c>
      <c r="S406" s="165">
        <v>32.700000000000003</v>
      </c>
      <c r="T406" s="165">
        <v>4.2279999999999998</v>
      </c>
      <c r="U406" s="165">
        <v>-1</v>
      </c>
    </row>
    <row r="407" spans="1:21">
      <c r="A407" s="166">
        <v>43431.492048611108</v>
      </c>
      <c r="B407" s="165" t="s">
        <v>6</v>
      </c>
      <c r="C407" s="165">
        <v>491.21</v>
      </c>
      <c r="D407" s="165">
        <v>13.04</v>
      </c>
      <c r="E407" s="165">
        <v>1067.22</v>
      </c>
      <c r="F407" s="165">
        <v>31.88</v>
      </c>
      <c r="G407" s="165">
        <v>61.07</v>
      </c>
      <c r="H407" s="165">
        <v>65.98</v>
      </c>
      <c r="I407" s="165">
        <v>60.68</v>
      </c>
      <c r="J407" s="165">
        <v>60</v>
      </c>
      <c r="K407" s="165">
        <v>57.61</v>
      </c>
      <c r="L407" s="165">
        <v>0</v>
      </c>
      <c r="M407" s="165">
        <v>0</v>
      </c>
      <c r="N407" s="165">
        <v>0</v>
      </c>
      <c r="O407" s="165">
        <v>0</v>
      </c>
      <c r="P407" s="165">
        <v>373280</v>
      </c>
      <c r="Q407" s="165">
        <v>100</v>
      </c>
      <c r="R407" s="165">
        <v>0</v>
      </c>
      <c r="S407" s="165">
        <v>32.700000000000003</v>
      </c>
      <c r="T407" s="165">
        <v>4.2329999999999997</v>
      </c>
      <c r="U407" s="165">
        <v>-1</v>
      </c>
    </row>
    <row r="408" spans="1:21">
      <c r="A408" s="166">
        <v>43431.492118055554</v>
      </c>
      <c r="B408" s="165" t="s">
        <v>6</v>
      </c>
      <c r="C408" s="165">
        <v>486.81</v>
      </c>
      <c r="D408" s="165">
        <v>12.92</v>
      </c>
      <c r="E408" s="165">
        <v>1072.25</v>
      </c>
      <c r="F408" s="165">
        <v>32.5</v>
      </c>
      <c r="G408" s="165">
        <v>61.41</v>
      </c>
      <c r="H408" s="165">
        <v>60.31</v>
      </c>
      <c r="I408" s="165">
        <v>65.760000000000005</v>
      </c>
      <c r="J408" s="165">
        <v>58.09</v>
      </c>
      <c r="K408" s="165">
        <v>61.5</v>
      </c>
      <c r="L408" s="165">
        <v>0</v>
      </c>
      <c r="M408" s="165">
        <v>0</v>
      </c>
      <c r="N408" s="165">
        <v>0</v>
      </c>
      <c r="O408" s="165">
        <v>0</v>
      </c>
      <c r="P408" s="165">
        <v>375040</v>
      </c>
      <c r="Q408" s="165">
        <v>100</v>
      </c>
      <c r="R408" s="165">
        <v>0</v>
      </c>
      <c r="S408" s="165">
        <v>32.700000000000003</v>
      </c>
      <c r="T408" s="165">
        <v>4.2350000000000003</v>
      </c>
      <c r="U408" s="165">
        <v>-1</v>
      </c>
    </row>
    <row r="409" spans="1:21">
      <c r="A409" s="166">
        <v>43431.4921875</v>
      </c>
      <c r="B409" s="165" t="s">
        <v>6</v>
      </c>
      <c r="C409" s="165">
        <v>485.5</v>
      </c>
      <c r="D409" s="165">
        <v>12.89</v>
      </c>
      <c r="E409" s="165">
        <v>1070.3800000000001</v>
      </c>
      <c r="F409" s="165">
        <v>34.42</v>
      </c>
      <c r="G409" s="165">
        <v>63.92</v>
      </c>
      <c r="H409" s="165">
        <v>64.86</v>
      </c>
      <c r="I409" s="165">
        <v>62.82</v>
      </c>
      <c r="J409" s="165">
        <v>68.59</v>
      </c>
      <c r="K409" s="165">
        <v>59.42</v>
      </c>
      <c r="L409" s="165">
        <v>0</v>
      </c>
      <c r="M409" s="165">
        <v>0</v>
      </c>
      <c r="N409" s="165">
        <v>0</v>
      </c>
      <c r="O409" s="165">
        <v>0</v>
      </c>
      <c r="P409" s="165">
        <v>377546</v>
      </c>
      <c r="Q409" s="165">
        <v>100</v>
      </c>
      <c r="R409" s="165">
        <v>0</v>
      </c>
      <c r="S409" s="165">
        <v>32.700000000000003</v>
      </c>
      <c r="T409" s="165">
        <v>4.234</v>
      </c>
      <c r="U409" s="165">
        <v>-1</v>
      </c>
    </row>
    <row r="410" spans="1:21">
      <c r="A410" s="166">
        <v>43431.492256944446</v>
      </c>
      <c r="B410" s="165" t="s">
        <v>6</v>
      </c>
      <c r="C410" s="165">
        <v>489.7</v>
      </c>
      <c r="D410" s="165">
        <v>13</v>
      </c>
      <c r="E410" s="165">
        <v>1069.01</v>
      </c>
      <c r="F410" s="165">
        <v>35.01</v>
      </c>
      <c r="G410" s="165">
        <v>62.96</v>
      </c>
      <c r="H410" s="165">
        <v>68.41</v>
      </c>
      <c r="I410" s="165">
        <v>62.67</v>
      </c>
      <c r="J410" s="165">
        <v>60.98</v>
      </c>
      <c r="K410" s="165">
        <v>59.8</v>
      </c>
      <c r="L410" s="165">
        <v>0</v>
      </c>
      <c r="M410" s="165">
        <v>0</v>
      </c>
      <c r="N410" s="165">
        <v>0</v>
      </c>
      <c r="O410" s="165">
        <v>0</v>
      </c>
      <c r="P410" s="165">
        <v>379985</v>
      </c>
      <c r="Q410" s="165">
        <v>100</v>
      </c>
      <c r="R410" s="165">
        <v>0</v>
      </c>
      <c r="S410" s="165">
        <v>32.700000000000003</v>
      </c>
      <c r="T410" s="165">
        <v>4.2329999999999997</v>
      </c>
      <c r="U410" s="165">
        <v>-1</v>
      </c>
    </row>
    <row r="411" spans="1:21">
      <c r="A411" s="166">
        <v>43431.492326388892</v>
      </c>
      <c r="B411" s="165" t="s">
        <v>6</v>
      </c>
      <c r="C411" s="165">
        <v>489.08</v>
      </c>
      <c r="D411" s="165">
        <v>12.98</v>
      </c>
      <c r="E411" s="165">
        <v>1067.1500000000001</v>
      </c>
      <c r="F411" s="165">
        <v>35.1</v>
      </c>
      <c r="G411" s="165">
        <v>61.04</v>
      </c>
      <c r="H411" s="165">
        <v>65.239999999999995</v>
      </c>
      <c r="I411" s="165">
        <v>60.45</v>
      </c>
      <c r="J411" s="165">
        <v>60.62</v>
      </c>
      <c r="K411" s="165">
        <v>57.88</v>
      </c>
      <c r="L411" s="165">
        <v>0</v>
      </c>
      <c r="M411" s="165">
        <v>0</v>
      </c>
      <c r="N411" s="165">
        <v>0</v>
      </c>
      <c r="O411" s="165">
        <v>0</v>
      </c>
      <c r="P411" s="165">
        <v>382167</v>
      </c>
      <c r="Q411" s="165">
        <v>100</v>
      </c>
      <c r="R411" s="165">
        <v>0</v>
      </c>
      <c r="S411" s="165">
        <v>32.700000000000003</v>
      </c>
      <c r="T411" s="165">
        <v>4.2329999999999997</v>
      </c>
      <c r="U411" s="165">
        <v>-1</v>
      </c>
    </row>
    <row r="412" spans="1:21">
      <c r="A412" s="166">
        <v>43431.492395833331</v>
      </c>
      <c r="B412" s="165" t="s">
        <v>6</v>
      </c>
      <c r="C412" s="165">
        <v>487.23</v>
      </c>
      <c r="D412" s="165">
        <v>12.93</v>
      </c>
      <c r="E412" s="165">
        <v>1067.48</v>
      </c>
      <c r="F412" s="165">
        <v>35.479999999999997</v>
      </c>
      <c r="G412" s="165">
        <v>63.07</v>
      </c>
      <c r="H412" s="165">
        <v>62.01</v>
      </c>
      <c r="I412" s="165">
        <v>64.05</v>
      </c>
      <c r="J412" s="165">
        <v>63.71</v>
      </c>
      <c r="K412" s="165">
        <v>62.52</v>
      </c>
      <c r="L412" s="165">
        <v>0</v>
      </c>
      <c r="M412" s="165">
        <v>0</v>
      </c>
      <c r="N412" s="165">
        <v>0</v>
      </c>
      <c r="O412" s="165">
        <v>0</v>
      </c>
      <c r="P412" s="165">
        <v>384287</v>
      </c>
      <c r="Q412" s="165">
        <v>100</v>
      </c>
      <c r="R412" s="165">
        <v>0</v>
      </c>
      <c r="S412" s="165">
        <v>32.700000000000003</v>
      </c>
      <c r="T412" s="165">
        <v>4.2290000000000001</v>
      </c>
      <c r="U412" s="165">
        <v>-1</v>
      </c>
    </row>
    <row r="413" spans="1:21">
      <c r="A413" s="166">
        <v>43431.492465277777</v>
      </c>
      <c r="B413" s="165" t="s">
        <v>6</v>
      </c>
      <c r="C413" s="165">
        <v>485.97</v>
      </c>
      <c r="D413" s="165">
        <v>12.9</v>
      </c>
      <c r="E413" s="165">
        <v>1069.01</v>
      </c>
      <c r="F413" s="165">
        <v>34.1</v>
      </c>
      <c r="G413" s="165">
        <v>60.32</v>
      </c>
      <c r="H413" s="165">
        <v>63.59</v>
      </c>
      <c r="I413" s="165">
        <v>60.4</v>
      </c>
      <c r="J413" s="165">
        <v>54.7</v>
      </c>
      <c r="K413" s="165">
        <v>62.58</v>
      </c>
      <c r="L413" s="165">
        <v>0</v>
      </c>
      <c r="M413" s="165">
        <v>0</v>
      </c>
      <c r="N413" s="165">
        <v>0</v>
      </c>
      <c r="O413" s="165">
        <v>0</v>
      </c>
      <c r="P413" s="165">
        <v>385479</v>
      </c>
      <c r="Q413" s="165">
        <v>100</v>
      </c>
      <c r="R413" s="165">
        <v>0</v>
      </c>
      <c r="S413" s="165">
        <v>32.700000000000003</v>
      </c>
      <c r="T413" s="165">
        <v>4.2350000000000003</v>
      </c>
      <c r="U413" s="165">
        <v>-1</v>
      </c>
    </row>
    <row r="414" spans="1:21">
      <c r="A414" s="166">
        <v>43431.492534722223</v>
      </c>
      <c r="B414" s="165" t="s">
        <v>6</v>
      </c>
      <c r="C414" s="165">
        <v>483.45</v>
      </c>
      <c r="D414" s="165">
        <v>12.83</v>
      </c>
      <c r="E414" s="165">
        <v>1069.57</v>
      </c>
      <c r="F414" s="165">
        <v>28.67</v>
      </c>
      <c r="G414" s="165">
        <v>60.9</v>
      </c>
      <c r="H414" s="165">
        <v>64.81</v>
      </c>
      <c r="I414" s="165">
        <v>64.31</v>
      </c>
      <c r="J414" s="165">
        <v>58.92</v>
      </c>
      <c r="K414" s="165">
        <v>55.72</v>
      </c>
      <c r="L414" s="165">
        <v>53.85</v>
      </c>
      <c r="M414" s="165">
        <v>0</v>
      </c>
      <c r="N414" s="165">
        <v>0</v>
      </c>
      <c r="O414" s="165">
        <v>0</v>
      </c>
      <c r="P414" s="165">
        <v>386628</v>
      </c>
      <c r="Q414" s="165">
        <v>100</v>
      </c>
      <c r="R414" s="165">
        <v>0</v>
      </c>
      <c r="S414" s="165">
        <v>32.700000000000003</v>
      </c>
      <c r="T414" s="165">
        <v>4.2290000000000001</v>
      </c>
      <c r="U414" s="165">
        <v>-1</v>
      </c>
    </row>
    <row r="415" spans="1:21">
      <c r="A415" s="166">
        <v>43431.492604166669</v>
      </c>
      <c r="B415" s="165" t="s">
        <v>6</v>
      </c>
      <c r="C415" s="165">
        <v>484.35</v>
      </c>
      <c r="D415" s="165">
        <v>12.86</v>
      </c>
      <c r="E415" s="165">
        <v>1067.7</v>
      </c>
      <c r="F415" s="165">
        <v>31.76</v>
      </c>
      <c r="G415" s="165">
        <v>61.86</v>
      </c>
      <c r="H415" s="165">
        <v>62.07</v>
      </c>
      <c r="I415" s="165">
        <v>60.54</v>
      </c>
      <c r="J415" s="165">
        <v>60.37</v>
      </c>
      <c r="K415" s="165">
        <v>64.459999999999994</v>
      </c>
      <c r="L415" s="165">
        <v>0</v>
      </c>
      <c r="M415" s="165">
        <v>0</v>
      </c>
      <c r="N415" s="165">
        <v>0</v>
      </c>
      <c r="O415" s="165">
        <v>0</v>
      </c>
      <c r="P415" s="165">
        <v>387884</v>
      </c>
      <c r="Q415" s="165">
        <v>100</v>
      </c>
      <c r="R415" s="165">
        <v>0</v>
      </c>
      <c r="S415" s="165">
        <v>32.700000000000003</v>
      </c>
      <c r="T415" s="165">
        <v>4.234</v>
      </c>
      <c r="U415" s="165">
        <v>-1</v>
      </c>
    </row>
    <row r="416" spans="1:21">
      <c r="A416" s="166">
        <v>43431.492662037039</v>
      </c>
      <c r="B416" s="165" t="s">
        <v>6</v>
      </c>
      <c r="C416" s="165">
        <v>486.94</v>
      </c>
      <c r="D416" s="165">
        <v>12.93</v>
      </c>
      <c r="E416" s="165">
        <v>1065.49</v>
      </c>
      <c r="F416" s="165">
        <v>31.63</v>
      </c>
      <c r="G416" s="165">
        <v>59.82</v>
      </c>
      <c r="H416" s="165">
        <v>60.88</v>
      </c>
      <c r="I416" s="165">
        <v>62.59</v>
      </c>
      <c r="J416" s="165">
        <v>58.16</v>
      </c>
      <c r="K416" s="165">
        <v>57.31</v>
      </c>
      <c r="L416" s="165">
        <v>65.709999999999994</v>
      </c>
      <c r="M416" s="165">
        <v>0</v>
      </c>
      <c r="N416" s="165">
        <v>0</v>
      </c>
      <c r="O416" s="165">
        <v>0</v>
      </c>
      <c r="P416" s="165">
        <v>389131</v>
      </c>
      <c r="Q416" s="165">
        <v>100</v>
      </c>
      <c r="R416" s="165">
        <v>0</v>
      </c>
      <c r="S416" s="165">
        <v>32.700000000000003</v>
      </c>
      <c r="T416" s="165">
        <v>4.2350000000000003</v>
      </c>
      <c r="U416" s="165">
        <v>-1</v>
      </c>
    </row>
    <row r="417" spans="1:21">
      <c r="A417" s="166">
        <v>43431.492731481485</v>
      </c>
      <c r="B417" s="165" t="s">
        <v>6</v>
      </c>
      <c r="C417" s="165">
        <v>487.24</v>
      </c>
      <c r="D417" s="165">
        <v>12.93</v>
      </c>
      <c r="E417" s="165">
        <v>1064.97</v>
      </c>
      <c r="F417" s="165">
        <v>28.39</v>
      </c>
      <c r="G417" s="165">
        <v>57.67</v>
      </c>
      <c r="H417" s="165">
        <v>59.63</v>
      </c>
      <c r="I417" s="165">
        <v>59.97</v>
      </c>
      <c r="J417" s="165">
        <v>56.45</v>
      </c>
      <c r="K417" s="165">
        <v>53.43</v>
      </c>
      <c r="L417" s="165">
        <v>61.34</v>
      </c>
      <c r="M417" s="165">
        <v>0</v>
      </c>
      <c r="N417" s="165">
        <v>0</v>
      </c>
      <c r="O417" s="165">
        <v>0</v>
      </c>
      <c r="P417" s="165">
        <v>390235</v>
      </c>
      <c r="Q417" s="165">
        <v>100</v>
      </c>
      <c r="R417" s="165">
        <v>0</v>
      </c>
      <c r="S417" s="165">
        <v>32.700000000000003</v>
      </c>
      <c r="T417" s="165">
        <v>4.2279999999999998</v>
      </c>
      <c r="U417" s="165">
        <v>-1</v>
      </c>
    </row>
    <row r="418" spans="1:21">
      <c r="A418" s="166">
        <v>43431.492800925924</v>
      </c>
      <c r="B418" s="165" t="s">
        <v>6</v>
      </c>
      <c r="C418" s="165">
        <v>483.72</v>
      </c>
      <c r="D418" s="165">
        <v>12.84</v>
      </c>
      <c r="E418" s="165">
        <v>1073.3499999999999</v>
      </c>
      <c r="F418" s="165">
        <v>33.32</v>
      </c>
      <c r="G418" s="165">
        <v>61.85</v>
      </c>
      <c r="H418" s="165">
        <v>65.55</v>
      </c>
      <c r="I418" s="165">
        <v>62.35</v>
      </c>
      <c r="J418" s="165">
        <v>58.49</v>
      </c>
      <c r="K418" s="165">
        <v>61.01</v>
      </c>
      <c r="L418" s="165">
        <v>0</v>
      </c>
      <c r="M418" s="165">
        <v>0</v>
      </c>
      <c r="N418" s="165">
        <v>0</v>
      </c>
      <c r="O418" s="165">
        <v>0</v>
      </c>
      <c r="P418" s="165">
        <v>391978</v>
      </c>
      <c r="Q418" s="165">
        <v>100</v>
      </c>
      <c r="R418" s="165">
        <v>0</v>
      </c>
      <c r="S418" s="165">
        <v>32.700000000000003</v>
      </c>
      <c r="T418" s="165">
        <v>4.2350000000000003</v>
      </c>
      <c r="U418" s="165">
        <v>-1</v>
      </c>
    </row>
    <row r="419" spans="1:21">
      <c r="A419" s="166">
        <v>43431.49287037037</v>
      </c>
      <c r="B419" s="165" t="s">
        <v>6</v>
      </c>
      <c r="C419" s="165">
        <v>484.18</v>
      </c>
      <c r="D419" s="165">
        <v>12.85</v>
      </c>
      <c r="E419" s="165">
        <v>1071.32</v>
      </c>
      <c r="F419" s="165">
        <v>32.549999999999997</v>
      </c>
      <c r="G419" s="165">
        <v>62.12</v>
      </c>
      <c r="H419" s="165">
        <v>64.510000000000005</v>
      </c>
      <c r="I419" s="165">
        <v>64.16</v>
      </c>
      <c r="J419" s="165">
        <v>60.41</v>
      </c>
      <c r="K419" s="165">
        <v>59.39</v>
      </c>
      <c r="L419" s="165">
        <v>0</v>
      </c>
      <c r="M419" s="165">
        <v>0</v>
      </c>
      <c r="N419" s="165">
        <v>0</v>
      </c>
      <c r="O419" s="165">
        <v>0</v>
      </c>
      <c r="P419" s="165">
        <v>393692</v>
      </c>
      <c r="Q419" s="165">
        <v>100</v>
      </c>
      <c r="R419" s="165">
        <v>0</v>
      </c>
      <c r="S419" s="165">
        <v>32.700000000000003</v>
      </c>
      <c r="T419" s="165">
        <v>4.2350000000000003</v>
      </c>
      <c r="U419" s="165">
        <v>-1</v>
      </c>
    </row>
    <row r="420" spans="1:21">
      <c r="A420" s="166">
        <v>43431.492939814816</v>
      </c>
      <c r="B420" s="165" t="s">
        <v>6</v>
      </c>
      <c r="C420" s="165">
        <v>485.42</v>
      </c>
      <c r="D420" s="165">
        <v>12.89</v>
      </c>
      <c r="E420" s="165">
        <v>1069.1500000000001</v>
      </c>
      <c r="F420" s="165">
        <v>26.78</v>
      </c>
      <c r="G420" s="165">
        <v>56.59</v>
      </c>
      <c r="H420" s="165">
        <v>58.26</v>
      </c>
      <c r="I420" s="165">
        <v>54.86</v>
      </c>
      <c r="J420" s="165">
        <v>55.71</v>
      </c>
      <c r="K420" s="165">
        <v>50.77</v>
      </c>
      <c r="L420" s="165">
        <v>67.69</v>
      </c>
      <c r="M420" s="165">
        <v>0</v>
      </c>
      <c r="N420" s="165">
        <v>0</v>
      </c>
      <c r="O420" s="165">
        <v>0</v>
      </c>
      <c r="P420" s="165">
        <v>394907</v>
      </c>
      <c r="Q420" s="165">
        <v>100</v>
      </c>
      <c r="R420" s="165">
        <v>0</v>
      </c>
      <c r="S420" s="165">
        <v>32.700000000000003</v>
      </c>
      <c r="T420" s="165">
        <v>4.2329999999999997</v>
      </c>
      <c r="U420" s="165">
        <v>-1</v>
      </c>
    </row>
    <row r="421" spans="1:21">
      <c r="A421" s="166">
        <v>43431.493009259262</v>
      </c>
      <c r="B421" s="165" t="s">
        <v>6</v>
      </c>
      <c r="C421" s="165">
        <v>483.01</v>
      </c>
      <c r="D421" s="165">
        <v>12.82</v>
      </c>
      <c r="E421" s="165">
        <v>1070.58</v>
      </c>
      <c r="F421" s="165">
        <v>31.9</v>
      </c>
      <c r="G421" s="165">
        <v>61.2</v>
      </c>
      <c r="H421" s="165">
        <v>60.58</v>
      </c>
      <c r="I421" s="165">
        <v>62.27</v>
      </c>
      <c r="J421" s="165">
        <v>61.42</v>
      </c>
      <c r="K421" s="165">
        <v>60.41</v>
      </c>
      <c r="L421" s="165">
        <v>64.290000000000006</v>
      </c>
      <c r="M421" s="165">
        <v>0</v>
      </c>
      <c r="N421" s="165">
        <v>0</v>
      </c>
      <c r="O421" s="165">
        <v>0</v>
      </c>
      <c r="P421" s="165">
        <v>396950</v>
      </c>
      <c r="Q421" s="165">
        <v>100</v>
      </c>
      <c r="R421" s="165">
        <v>0</v>
      </c>
      <c r="S421" s="165">
        <v>32.700000000000003</v>
      </c>
      <c r="T421" s="165">
        <v>4.2329999999999997</v>
      </c>
      <c r="U421" s="165">
        <v>-1</v>
      </c>
    </row>
    <row r="422" spans="1:21">
      <c r="A422" s="166">
        <v>43431.493078703701</v>
      </c>
      <c r="B422" s="165" t="s">
        <v>6</v>
      </c>
      <c r="C422" s="165">
        <v>483.24</v>
      </c>
      <c r="D422" s="165">
        <v>12.83</v>
      </c>
      <c r="E422" s="165">
        <v>1071.92</v>
      </c>
      <c r="F422" s="165">
        <v>28.74</v>
      </c>
      <c r="G422" s="165">
        <v>60.61</v>
      </c>
      <c r="H422" s="165">
        <v>63.33</v>
      </c>
      <c r="I422" s="165">
        <v>60.78</v>
      </c>
      <c r="J422" s="165">
        <v>59.93</v>
      </c>
      <c r="K422" s="165">
        <v>58.4</v>
      </c>
      <c r="L422" s="165">
        <v>0</v>
      </c>
      <c r="M422" s="165">
        <v>0</v>
      </c>
      <c r="N422" s="165">
        <v>0</v>
      </c>
      <c r="O422" s="165">
        <v>0</v>
      </c>
      <c r="P422" s="165">
        <v>397027</v>
      </c>
      <c r="Q422" s="165">
        <v>100</v>
      </c>
      <c r="R422" s="165">
        <v>0</v>
      </c>
      <c r="S422" s="165">
        <v>32.700000000000003</v>
      </c>
      <c r="T422" s="165">
        <v>4.2350000000000003</v>
      </c>
      <c r="U422" s="165">
        <v>-1</v>
      </c>
    </row>
    <row r="423" spans="1:21">
      <c r="A423" s="166">
        <v>43431.493148148147</v>
      </c>
      <c r="B423" s="165" t="s">
        <v>6</v>
      </c>
      <c r="C423" s="165">
        <v>485.25</v>
      </c>
      <c r="D423" s="165">
        <v>12.88</v>
      </c>
      <c r="E423" s="165">
        <v>1074.43</v>
      </c>
      <c r="F423" s="165">
        <v>29.78</v>
      </c>
      <c r="G423" s="165">
        <v>56.39</v>
      </c>
      <c r="H423" s="165">
        <v>59.05</v>
      </c>
      <c r="I423" s="165">
        <v>56.85</v>
      </c>
      <c r="J423" s="165">
        <v>56.01</v>
      </c>
      <c r="K423" s="165">
        <v>53.64</v>
      </c>
      <c r="L423" s="165">
        <v>0</v>
      </c>
      <c r="M423" s="165">
        <v>0</v>
      </c>
      <c r="N423" s="165">
        <v>0</v>
      </c>
      <c r="O423" s="165">
        <v>0</v>
      </c>
      <c r="P423" s="165">
        <v>397028</v>
      </c>
      <c r="Q423" s="165">
        <v>100</v>
      </c>
      <c r="R423" s="165">
        <v>0</v>
      </c>
      <c r="S423" s="165">
        <v>32.700000000000003</v>
      </c>
      <c r="T423" s="165">
        <v>4.234</v>
      </c>
      <c r="U423" s="165">
        <v>-1</v>
      </c>
    </row>
    <row r="424" spans="1:21">
      <c r="A424" s="166">
        <v>43431.493217592593</v>
      </c>
      <c r="B424" s="165" t="s">
        <v>6</v>
      </c>
      <c r="C424" s="165">
        <v>485.88</v>
      </c>
      <c r="D424" s="165">
        <v>12.9</v>
      </c>
      <c r="E424" s="165">
        <v>1072.77</v>
      </c>
      <c r="F424" s="165">
        <v>28.37</v>
      </c>
      <c r="G424" s="165">
        <v>59.91</v>
      </c>
      <c r="H424" s="165">
        <v>58.18</v>
      </c>
      <c r="I424" s="165">
        <v>65.430000000000007</v>
      </c>
      <c r="J424" s="165">
        <v>61.05</v>
      </c>
      <c r="K424" s="165">
        <v>54.97</v>
      </c>
      <c r="L424" s="165">
        <v>0</v>
      </c>
      <c r="M424" s="165">
        <v>0</v>
      </c>
      <c r="N424" s="165">
        <v>0</v>
      </c>
      <c r="O424" s="165">
        <v>0</v>
      </c>
      <c r="P424" s="165">
        <v>397625</v>
      </c>
      <c r="Q424" s="165">
        <v>100</v>
      </c>
      <c r="R424" s="165">
        <v>0</v>
      </c>
      <c r="S424" s="165">
        <v>32.700000000000003</v>
      </c>
      <c r="T424" s="165">
        <v>4.24</v>
      </c>
      <c r="U424" s="165">
        <v>-1</v>
      </c>
    </row>
    <row r="425" spans="1:21">
      <c r="A425" s="166">
        <v>43431.493287037039</v>
      </c>
      <c r="B425" s="165" t="s">
        <v>6</v>
      </c>
      <c r="C425" s="165">
        <v>483.31</v>
      </c>
      <c r="D425" s="165">
        <v>12.83</v>
      </c>
      <c r="E425" s="165">
        <v>1073</v>
      </c>
      <c r="F425" s="165">
        <v>26.75</v>
      </c>
      <c r="G425" s="165">
        <v>54.88</v>
      </c>
      <c r="H425" s="165">
        <v>58.26</v>
      </c>
      <c r="I425" s="165">
        <v>57.58</v>
      </c>
      <c r="J425" s="165">
        <v>54</v>
      </c>
      <c r="K425" s="165">
        <v>48.04</v>
      </c>
      <c r="L425" s="165">
        <v>59.79</v>
      </c>
      <c r="M425" s="165">
        <v>0</v>
      </c>
      <c r="N425" s="165">
        <v>0</v>
      </c>
      <c r="O425" s="165">
        <v>0</v>
      </c>
      <c r="P425" s="165">
        <v>398012</v>
      </c>
      <c r="Q425" s="165">
        <v>100</v>
      </c>
      <c r="R425" s="165">
        <v>0</v>
      </c>
      <c r="S425" s="165">
        <v>32.700000000000003</v>
      </c>
      <c r="T425" s="165">
        <v>4.2380000000000004</v>
      </c>
      <c r="U425" s="165">
        <v>-1</v>
      </c>
    </row>
    <row r="426" spans="1:21">
      <c r="A426" s="166">
        <v>43431.493356481478</v>
      </c>
      <c r="B426" s="165" t="s">
        <v>6</v>
      </c>
      <c r="C426" s="165">
        <v>483.78</v>
      </c>
      <c r="D426" s="165">
        <v>12.84</v>
      </c>
      <c r="E426" s="165">
        <v>1072.19</v>
      </c>
      <c r="F426" s="165">
        <v>25.56</v>
      </c>
      <c r="G426" s="165">
        <v>55.72</v>
      </c>
      <c r="H426" s="165">
        <v>52.09</v>
      </c>
      <c r="I426" s="165">
        <v>56.09</v>
      </c>
      <c r="J426" s="165">
        <v>60.43</v>
      </c>
      <c r="K426" s="165">
        <v>51.75</v>
      </c>
      <c r="L426" s="165">
        <v>65.989999999999995</v>
      </c>
      <c r="M426" s="165">
        <v>0</v>
      </c>
      <c r="N426" s="165">
        <v>0</v>
      </c>
      <c r="O426" s="165">
        <v>0</v>
      </c>
      <c r="P426" s="165">
        <v>398012</v>
      </c>
      <c r="Q426" s="165">
        <v>100</v>
      </c>
      <c r="R426" s="165">
        <v>0</v>
      </c>
      <c r="S426" s="165">
        <v>32.700000000000003</v>
      </c>
      <c r="T426" s="165">
        <v>4.234</v>
      </c>
      <c r="U426" s="165">
        <v>-1</v>
      </c>
    </row>
    <row r="427" spans="1:21">
      <c r="A427" s="166">
        <v>43431.493425925924</v>
      </c>
      <c r="B427" s="165" t="s">
        <v>6</v>
      </c>
      <c r="C427" s="165">
        <v>485.03</v>
      </c>
      <c r="D427" s="165">
        <v>12.87</v>
      </c>
      <c r="E427" s="165">
        <v>1069.8800000000001</v>
      </c>
      <c r="F427" s="165">
        <v>32.03</v>
      </c>
      <c r="G427" s="165">
        <v>58.87</v>
      </c>
      <c r="H427" s="165">
        <v>62</v>
      </c>
      <c r="I427" s="165">
        <v>59.17</v>
      </c>
      <c r="J427" s="165">
        <v>57.33</v>
      </c>
      <c r="K427" s="165">
        <v>57.67</v>
      </c>
      <c r="L427" s="165">
        <v>54.12</v>
      </c>
      <c r="M427" s="165">
        <v>0</v>
      </c>
      <c r="N427" s="165">
        <v>0</v>
      </c>
      <c r="O427" s="165">
        <v>0</v>
      </c>
      <c r="P427" s="165">
        <v>398018</v>
      </c>
      <c r="Q427" s="165">
        <v>100</v>
      </c>
      <c r="R427" s="165">
        <v>0</v>
      </c>
      <c r="S427" s="165">
        <v>32.700000000000003</v>
      </c>
      <c r="T427" s="165">
        <v>4.2409999999999997</v>
      </c>
      <c r="U427" s="165">
        <v>-1</v>
      </c>
    </row>
    <row r="428" spans="1:21">
      <c r="A428" s="166">
        <v>43431.493483796294</v>
      </c>
      <c r="B428" s="165" t="s">
        <v>6</v>
      </c>
      <c r="C428" s="165">
        <v>487.12</v>
      </c>
      <c r="D428" s="165">
        <v>12.93</v>
      </c>
      <c r="E428" s="165">
        <v>1067.96</v>
      </c>
      <c r="F428" s="165">
        <v>21.93</v>
      </c>
      <c r="G428" s="165">
        <v>57.44</v>
      </c>
      <c r="H428" s="165">
        <v>57.17</v>
      </c>
      <c r="I428" s="165">
        <v>59.76</v>
      </c>
      <c r="J428" s="165">
        <v>53.71</v>
      </c>
      <c r="K428" s="165">
        <v>58.03</v>
      </c>
      <c r="L428" s="165">
        <v>60.48</v>
      </c>
      <c r="M428" s="165">
        <v>0</v>
      </c>
      <c r="N428" s="165">
        <v>0</v>
      </c>
      <c r="O428" s="165">
        <v>0</v>
      </c>
      <c r="P428" s="165">
        <v>398018</v>
      </c>
      <c r="Q428" s="165">
        <v>100</v>
      </c>
      <c r="R428" s="165">
        <v>0</v>
      </c>
      <c r="S428" s="165">
        <v>32.700000000000003</v>
      </c>
      <c r="T428" s="165">
        <v>4.2359999999999998</v>
      </c>
      <c r="U428" s="165">
        <v>-1</v>
      </c>
    </row>
    <row r="429" spans="1:21">
      <c r="A429" s="166">
        <v>43431.49355324074</v>
      </c>
      <c r="B429" s="165" t="s">
        <v>6</v>
      </c>
      <c r="C429" s="165">
        <v>485.67</v>
      </c>
      <c r="D429" s="165">
        <v>12.89</v>
      </c>
      <c r="E429" s="165">
        <v>1066.72</v>
      </c>
      <c r="F429" s="165">
        <v>17.38</v>
      </c>
      <c r="G429" s="165">
        <v>75.02</v>
      </c>
      <c r="H429" s="165">
        <v>74.13</v>
      </c>
      <c r="I429" s="165">
        <v>78.989999999999995</v>
      </c>
      <c r="J429" s="165">
        <v>72.22</v>
      </c>
      <c r="K429" s="165">
        <v>72.05</v>
      </c>
      <c r="L429" s="165">
        <v>78.11</v>
      </c>
      <c r="M429" s="165">
        <v>0</v>
      </c>
      <c r="N429" s="165">
        <v>0</v>
      </c>
      <c r="O429" s="165">
        <v>0</v>
      </c>
      <c r="P429" s="165">
        <v>398018</v>
      </c>
      <c r="Q429" s="165">
        <v>100</v>
      </c>
      <c r="R429" s="165">
        <v>0</v>
      </c>
      <c r="S429" s="165">
        <v>32.700000000000003</v>
      </c>
      <c r="T429" s="165">
        <v>4.2329999999999997</v>
      </c>
      <c r="U429" s="165">
        <v>-1</v>
      </c>
    </row>
    <row r="430" spans="1:21">
      <c r="A430" s="166">
        <v>43431.493622685186</v>
      </c>
      <c r="B430" s="165" t="s">
        <v>6</v>
      </c>
      <c r="C430" s="165">
        <v>486.92</v>
      </c>
      <c r="D430" s="165">
        <v>12.93</v>
      </c>
      <c r="E430" s="165">
        <v>1053.19</v>
      </c>
      <c r="F430" s="165">
        <v>19.170000000000002</v>
      </c>
      <c r="G430" s="165">
        <v>72.67</v>
      </c>
      <c r="H430" s="165">
        <v>77.28</v>
      </c>
      <c r="I430" s="165">
        <v>77.45</v>
      </c>
      <c r="J430" s="165">
        <v>64.2</v>
      </c>
      <c r="K430" s="165">
        <v>64.540000000000006</v>
      </c>
      <c r="L430" s="165">
        <v>79.86</v>
      </c>
      <c r="M430" s="165">
        <v>0</v>
      </c>
      <c r="N430" s="165">
        <v>0</v>
      </c>
      <c r="O430" s="165">
        <v>0</v>
      </c>
      <c r="P430" s="165">
        <v>398019</v>
      </c>
      <c r="Q430" s="165">
        <v>100</v>
      </c>
      <c r="R430" s="165">
        <v>0</v>
      </c>
      <c r="S430" s="165">
        <v>32.700000000000003</v>
      </c>
      <c r="T430" s="165">
        <v>4.2300000000000004</v>
      </c>
      <c r="U430" s="165">
        <v>-1</v>
      </c>
    </row>
    <row r="431" spans="1:21">
      <c r="A431" s="166">
        <v>43431.493692129632</v>
      </c>
      <c r="B431" s="165" t="s">
        <v>6</v>
      </c>
      <c r="C431" s="165">
        <v>488.06</v>
      </c>
      <c r="D431" s="165">
        <v>12.96</v>
      </c>
      <c r="E431" s="165">
        <v>1069.93</v>
      </c>
      <c r="F431" s="165">
        <v>24.66</v>
      </c>
      <c r="G431" s="165">
        <v>65.819999999999993</v>
      </c>
      <c r="H431" s="165">
        <v>67.010000000000005</v>
      </c>
      <c r="I431" s="165">
        <v>64.81</v>
      </c>
      <c r="J431" s="165">
        <v>62.1</v>
      </c>
      <c r="K431" s="165">
        <v>64.13</v>
      </c>
      <c r="L431" s="165">
        <v>75.38</v>
      </c>
      <c r="M431" s="165">
        <v>0</v>
      </c>
      <c r="N431" s="165">
        <v>0</v>
      </c>
      <c r="O431" s="165">
        <v>0</v>
      </c>
      <c r="P431" s="165">
        <v>399434</v>
      </c>
      <c r="Q431" s="165">
        <v>100</v>
      </c>
      <c r="R431" s="165">
        <v>0</v>
      </c>
      <c r="S431" s="165">
        <v>32.700000000000003</v>
      </c>
      <c r="T431" s="165">
        <v>4.2309999999999999</v>
      </c>
      <c r="U431" s="165">
        <v>-1</v>
      </c>
    </row>
    <row r="432" spans="1:21">
      <c r="A432" s="166">
        <v>43431.493761574071</v>
      </c>
      <c r="B432" s="165" t="s">
        <v>6</v>
      </c>
      <c r="C432" s="165">
        <v>485.43</v>
      </c>
      <c r="D432" s="165">
        <v>12.89</v>
      </c>
      <c r="E432" s="165">
        <v>1098.1500000000001</v>
      </c>
      <c r="F432" s="165">
        <v>29.26</v>
      </c>
      <c r="G432" s="165">
        <v>64.650000000000006</v>
      </c>
      <c r="H432" s="165">
        <v>67.290000000000006</v>
      </c>
      <c r="I432" s="165">
        <v>64.91</v>
      </c>
      <c r="J432" s="165">
        <v>65.930000000000007</v>
      </c>
      <c r="K432" s="165">
        <v>60.48</v>
      </c>
      <c r="L432" s="165">
        <v>0</v>
      </c>
      <c r="M432" s="165">
        <v>0</v>
      </c>
      <c r="N432" s="165">
        <v>0</v>
      </c>
      <c r="O432" s="165">
        <v>0</v>
      </c>
      <c r="P432" s="165">
        <v>400923</v>
      </c>
      <c r="Q432" s="165">
        <v>100</v>
      </c>
      <c r="R432" s="165">
        <v>0</v>
      </c>
      <c r="S432" s="165">
        <v>32.700000000000003</v>
      </c>
      <c r="T432" s="165">
        <v>4.2329999999999997</v>
      </c>
      <c r="U432" s="165">
        <v>-1</v>
      </c>
    </row>
    <row r="433" spans="1:21">
      <c r="A433" s="166">
        <v>43431.493831018517</v>
      </c>
      <c r="B433" s="165" t="s">
        <v>6</v>
      </c>
      <c r="C433" s="165">
        <v>485.76</v>
      </c>
      <c r="D433" s="165">
        <v>12.89</v>
      </c>
      <c r="E433" s="165">
        <v>1114.9000000000001</v>
      </c>
      <c r="F433" s="165">
        <v>29.22</v>
      </c>
      <c r="G433" s="165">
        <v>66.64</v>
      </c>
      <c r="H433" s="165">
        <v>65.37</v>
      </c>
      <c r="I433" s="165">
        <v>63.85</v>
      </c>
      <c r="J433" s="165">
        <v>71.11</v>
      </c>
      <c r="K433" s="165">
        <v>66.22</v>
      </c>
      <c r="L433" s="165">
        <v>0</v>
      </c>
      <c r="M433" s="165">
        <v>0</v>
      </c>
      <c r="N433" s="165">
        <v>0</v>
      </c>
      <c r="O433" s="165">
        <v>0</v>
      </c>
      <c r="P433" s="165">
        <v>403595</v>
      </c>
      <c r="Q433" s="165">
        <v>100</v>
      </c>
      <c r="R433" s="165">
        <v>0</v>
      </c>
      <c r="S433" s="165">
        <v>32.700000000000003</v>
      </c>
      <c r="T433" s="165">
        <v>4.2300000000000004</v>
      </c>
      <c r="U433" s="165">
        <v>-1</v>
      </c>
    </row>
    <row r="434" spans="1:21">
      <c r="A434" s="166">
        <v>43431.493900462963</v>
      </c>
      <c r="B434" s="165" t="s">
        <v>6</v>
      </c>
      <c r="C434" s="165">
        <v>486.9</v>
      </c>
      <c r="D434" s="165">
        <v>12.92</v>
      </c>
      <c r="E434" s="165">
        <v>1112.6500000000001</v>
      </c>
      <c r="F434" s="165">
        <v>34.25</v>
      </c>
      <c r="G434" s="165">
        <v>60.47</v>
      </c>
      <c r="H434" s="165">
        <v>62.84</v>
      </c>
      <c r="I434" s="165">
        <v>62.84</v>
      </c>
      <c r="J434" s="165">
        <v>56.93</v>
      </c>
      <c r="K434" s="165">
        <v>59.29</v>
      </c>
      <c r="L434" s="165">
        <v>0</v>
      </c>
      <c r="M434" s="165">
        <v>0</v>
      </c>
      <c r="N434" s="165">
        <v>0</v>
      </c>
      <c r="O434" s="165">
        <v>0</v>
      </c>
      <c r="P434" s="165">
        <v>405776</v>
      </c>
      <c r="Q434" s="165">
        <v>100</v>
      </c>
      <c r="R434" s="165">
        <v>0</v>
      </c>
      <c r="S434" s="165">
        <v>32.700000000000003</v>
      </c>
      <c r="T434" s="165">
        <v>4.2329999999999997</v>
      </c>
      <c r="U434" s="165">
        <v>-1</v>
      </c>
    </row>
    <row r="435" spans="1:21">
      <c r="A435" s="166">
        <v>43431.493958333333</v>
      </c>
      <c r="B435" s="165" t="s">
        <v>6</v>
      </c>
      <c r="C435" s="165">
        <v>488.9</v>
      </c>
      <c r="D435" s="165">
        <v>12.98</v>
      </c>
      <c r="E435" s="165">
        <v>1111.79</v>
      </c>
      <c r="F435" s="165">
        <v>32.14</v>
      </c>
      <c r="G435" s="165">
        <v>62.91</v>
      </c>
      <c r="H435" s="165">
        <v>64.959999999999994</v>
      </c>
      <c r="I435" s="165">
        <v>64.099999999999994</v>
      </c>
      <c r="J435" s="165">
        <v>61.37</v>
      </c>
      <c r="K435" s="165">
        <v>61.2</v>
      </c>
      <c r="L435" s="165">
        <v>0</v>
      </c>
      <c r="M435" s="165">
        <v>0</v>
      </c>
      <c r="N435" s="165">
        <v>0</v>
      </c>
      <c r="O435" s="165">
        <v>0</v>
      </c>
      <c r="P435" s="165">
        <v>407653</v>
      </c>
      <c r="Q435" s="165">
        <v>100</v>
      </c>
      <c r="R435" s="165">
        <v>0</v>
      </c>
      <c r="S435" s="165">
        <v>32.700000000000003</v>
      </c>
      <c r="T435" s="165">
        <v>4.234</v>
      </c>
      <c r="U435" s="165">
        <v>-1</v>
      </c>
    </row>
    <row r="436" spans="1:21">
      <c r="A436" s="166">
        <v>43431.494027777779</v>
      </c>
      <c r="B436" s="165" t="s">
        <v>6</v>
      </c>
      <c r="C436" s="165">
        <v>487.16</v>
      </c>
      <c r="D436" s="165">
        <v>12.93</v>
      </c>
      <c r="E436" s="165">
        <v>1111.67</v>
      </c>
      <c r="F436" s="165">
        <v>30.91</v>
      </c>
      <c r="G436" s="165">
        <v>60.64</v>
      </c>
      <c r="H436" s="165">
        <v>61.88</v>
      </c>
      <c r="I436" s="165">
        <v>64.959999999999994</v>
      </c>
      <c r="J436" s="165">
        <v>58.63</v>
      </c>
      <c r="K436" s="165">
        <v>56.58</v>
      </c>
      <c r="L436" s="165">
        <v>71.430000000000007</v>
      </c>
      <c r="M436" s="165">
        <v>0</v>
      </c>
      <c r="N436" s="165">
        <v>0</v>
      </c>
      <c r="O436" s="165">
        <v>0</v>
      </c>
      <c r="P436" s="165">
        <v>409164</v>
      </c>
      <c r="Q436" s="165">
        <v>100</v>
      </c>
      <c r="R436" s="165">
        <v>0</v>
      </c>
      <c r="S436" s="165">
        <v>32.799999999999997</v>
      </c>
      <c r="T436" s="165">
        <v>4.2320000000000002</v>
      </c>
      <c r="U436" s="165">
        <v>-1</v>
      </c>
    </row>
    <row r="437" spans="1:21">
      <c r="A437" s="166">
        <v>43431.494097222225</v>
      </c>
      <c r="B437" s="165" t="s">
        <v>6</v>
      </c>
      <c r="C437" s="165">
        <v>486.17</v>
      </c>
      <c r="D437" s="165">
        <v>12.91</v>
      </c>
      <c r="E437" s="165">
        <v>1111.29</v>
      </c>
      <c r="F437" s="165">
        <v>25.12</v>
      </c>
      <c r="G437" s="165">
        <v>56.85</v>
      </c>
      <c r="H437" s="165">
        <v>52.75</v>
      </c>
      <c r="I437" s="165">
        <v>54.76</v>
      </c>
      <c r="J437" s="165">
        <v>60.43</v>
      </c>
      <c r="K437" s="165">
        <v>58.76</v>
      </c>
      <c r="L437" s="165">
        <v>61.9</v>
      </c>
      <c r="M437" s="165">
        <v>0</v>
      </c>
      <c r="N437" s="165">
        <v>0</v>
      </c>
      <c r="O437" s="165">
        <v>0</v>
      </c>
      <c r="P437" s="165">
        <v>409165</v>
      </c>
      <c r="Q437" s="165">
        <v>100</v>
      </c>
      <c r="R437" s="165">
        <v>0</v>
      </c>
      <c r="S437" s="165">
        <v>32.799999999999997</v>
      </c>
      <c r="T437" s="165">
        <v>4.234</v>
      </c>
      <c r="U437" s="165">
        <v>-1</v>
      </c>
    </row>
    <row r="438" spans="1:21">
      <c r="A438" s="166">
        <v>43431.494166666664</v>
      </c>
      <c r="B438" s="165" t="s">
        <v>6</v>
      </c>
      <c r="C438" s="165">
        <v>487.66</v>
      </c>
      <c r="D438" s="165">
        <v>12.94</v>
      </c>
      <c r="E438" s="165">
        <v>1109.7</v>
      </c>
      <c r="F438" s="165">
        <v>23.51</v>
      </c>
      <c r="G438" s="165">
        <v>54.89</v>
      </c>
      <c r="H438" s="165">
        <v>52.65</v>
      </c>
      <c r="I438" s="165">
        <v>55.04</v>
      </c>
      <c r="J438" s="165">
        <v>50.09</v>
      </c>
      <c r="K438" s="165">
        <v>60</v>
      </c>
      <c r="L438" s="165">
        <v>60.92</v>
      </c>
      <c r="M438" s="165">
        <v>0</v>
      </c>
      <c r="N438" s="165">
        <v>0</v>
      </c>
      <c r="O438" s="165">
        <v>0</v>
      </c>
      <c r="P438" s="165">
        <v>409175</v>
      </c>
      <c r="Q438" s="165">
        <v>100</v>
      </c>
      <c r="R438" s="165">
        <v>0</v>
      </c>
      <c r="S438" s="165">
        <v>32.799999999999997</v>
      </c>
      <c r="T438" s="165">
        <v>4.2270000000000003</v>
      </c>
      <c r="U438" s="165">
        <v>-1</v>
      </c>
    </row>
    <row r="439" spans="1:21">
      <c r="A439" s="166">
        <v>43431.49423611111</v>
      </c>
      <c r="B439" s="165" t="s">
        <v>6</v>
      </c>
      <c r="C439" s="165">
        <v>486.25</v>
      </c>
      <c r="D439" s="165">
        <v>12.91</v>
      </c>
      <c r="E439" s="165">
        <v>1108.96</v>
      </c>
      <c r="F439" s="165">
        <v>26.71</v>
      </c>
      <c r="G439" s="165">
        <v>52.4</v>
      </c>
      <c r="H439" s="165">
        <v>49.58</v>
      </c>
      <c r="I439" s="165">
        <v>53.81</v>
      </c>
      <c r="J439" s="165">
        <v>50.08</v>
      </c>
      <c r="K439" s="165">
        <v>53.47</v>
      </c>
      <c r="L439" s="165">
        <v>60.99</v>
      </c>
      <c r="M439" s="165">
        <v>0</v>
      </c>
      <c r="N439" s="165">
        <v>0</v>
      </c>
      <c r="O439" s="165">
        <v>0</v>
      </c>
      <c r="P439" s="165">
        <v>409178</v>
      </c>
      <c r="Q439" s="165">
        <v>100</v>
      </c>
      <c r="R439" s="165">
        <v>0</v>
      </c>
      <c r="S439" s="165">
        <v>32.799999999999997</v>
      </c>
      <c r="T439" s="165">
        <v>4.2329999999999997</v>
      </c>
      <c r="U439" s="165">
        <v>-1</v>
      </c>
    </row>
    <row r="440" spans="1:21">
      <c r="A440" s="166">
        <v>43431.494305555556</v>
      </c>
      <c r="B440" s="165" t="s">
        <v>6</v>
      </c>
      <c r="C440" s="165">
        <v>486.3</v>
      </c>
      <c r="D440" s="165">
        <v>12.91</v>
      </c>
      <c r="E440" s="165">
        <v>1109.55</v>
      </c>
      <c r="F440" s="165">
        <v>25.51</v>
      </c>
      <c r="G440" s="165">
        <v>55.37</v>
      </c>
      <c r="H440" s="165">
        <v>54.31</v>
      </c>
      <c r="I440" s="165">
        <v>55.5</v>
      </c>
      <c r="J440" s="165">
        <v>51.95</v>
      </c>
      <c r="K440" s="165">
        <v>57.87</v>
      </c>
      <c r="L440" s="165">
        <v>64.459999999999994</v>
      </c>
      <c r="M440" s="165">
        <v>0</v>
      </c>
      <c r="N440" s="165">
        <v>0</v>
      </c>
      <c r="O440" s="165">
        <v>0</v>
      </c>
      <c r="P440" s="165">
        <v>409179</v>
      </c>
      <c r="Q440" s="165">
        <v>100</v>
      </c>
      <c r="R440" s="165">
        <v>0</v>
      </c>
      <c r="S440" s="165">
        <v>32.799999999999997</v>
      </c>
      <c r="T440" s="165">
        <v>4.2370000000000001</v>
      </c>
      <c r="U440" s="165">
        <v>-1</v>
      </c>
    </row>
    <row r="441" spans="1:21">
      <c r="A441" s="166">
        <v>43431.494375000002</v>
      </c>
      <c r="B441" s="165" t="s">
        <v>6</v>
      </c>
      <c r="C441" s="165">
        <v>488.33</v>
      </c>
      <c r="D441" s="165">
        <v>12.96</v>
      </c>
      <c r="E441" s="165">
        <v>1106.78</v>
      </c>
      <c r="F441" s="165">
        <v>25.34</v>
      </c>
      <c r="G441" s="165">
        <v>59.77</v>
      </c>
      <c r="H441" s="165">
        <v>58.59</v>
      </c>
      <c r="I441" s="165">
        <v>55.72</v>
      </c>
      <c r="J441" s="165">
        <v>61.78</v>
      </c>
      <c r="K441" s="165">
        <v>60.44</v>
      </c>
      <c r="L441" s="165">
        <v>73.64</v>
      </c>
      <c r="M441" s="165">
        <v>0</v>
      </c>
      <c r="N441" s="165">
        <v>0</v>
      </c>
      <c r="O441" s="165">
        <v>0</v>
      </c>
      <c r="P441" s="165">
        <v>409180</v>
      </c>
      <c r="Q441" s="165">
        <v>100</v>
      </c>
      <c r="R441" s="165">
        <v>0</v>
      </c>
      <c r="S441" s="165">
        <v>32.799999999999997</v>
      </c>
      <c r="T441" s="165">
        <v>4.2300000000000004</v>
      </c>
      <c r="U441" s="165">
        <v>-1</v>
      </c>
    </row>
    <row r="442" spans="1:21">
      <c r="A442" s="166">
        <v>43431.494444444441</v>
      </c>
      <c r="B442" s="165" t="s">
        <v>6</v>
      </c>
      <c r="C442" s="165">
        <v>485.21</v>
      </c>
      <c r="D442" s="165">
        <v>12.88</v>
      </c>
      <c r="E442" s="165">
        <v>1108.46</v>
      </c>
      <c r="F442" s="165">
        <v>23.89</v>
      </c>
      <c r="G442" s="165">
        <v>57.76</v>
      </c>
      <c r="H442" s="165">
        <v>57.46</v>
      </c>
      <c r="I442" s="165">
        <v>59.18</v>
      </c>
      <c r="J442" s="165">
        <v>51.46</v>
      </c>
      <c r="K442" s="165">
        <v>57.29</v>
      </c>
      <c r="L442" s="165">
        <v>67.040000000000006</v>
      </c>
      <c r="M442" s="165">
        <v>0</v>
      </c>
      <c r="N442" s="165">
        <v>0</v>
      </c>
      <c r="O442" s="165">
        <v>0</v>
      </c>
      <c r="P442" s="165">
        <v>409181</v>
      </c>
      <c r="Q442" s="165">
        <v>100</v>
      </c>
      <c r="R442" s="165">
        <v>0</v>
      </c>
      <c r="S442" s="165">
        <v>32.799999999999997</v>
      </c>
      <c r="T442" s="165">
        <v>4.2290000000000001</v>
      </c>
      <c r="U442" s="165">
        <v>-1</v>
      </c>
    </row>
    <row r="443" spans="1:21">
      <c r="A443" s="166">
        <v>43431.494513888887</v>
      </c>
      <c r="B443" s="165" t="s">
        <v>6</v>
      </c>
      <c r="C443" s="165">
        <v>485.58</v>
      </c>
      <c r="D443" s="165">
        <v>12.89</v>
      </c>
      <c r="E443" s="165">
        <v>1107.33</v>
      </c>
      <c r="F443" s="165">
        <v>27.61</v>
      </c>
      <c r="G443" s="165">
        <v>59.77</v>
      </c>
      <c r="H443" s="165">
        <v>58.79</v>
      </c>
      <c r="I443" s="165">
        <v>58.63</v>
      </c>
      <c r="J443" s="165">
        <v>60.13</v>
      </c>
      <c r="K443" s="165">
        <v>62.14</v>
      </c>
      <c r="L443" s="165">
        <v>30.77</v>
      </c>
      <c r="M443" s="165">
        <v>0</v>
      </c>
      <c r="N443" s="165">
        <v>0</v>
      </c>
      <c r="O443" s="165">
        <v>0</v>
      </c>
      <c r="P443" s="165">
        <v>409269</v>
      </c>
      <c r="Q443" s="165">
        <v>100</v>
      </c>
      <c r="R443" s="165">
        <v>0</v>
      </c>
      <c r="S443" s="165">
        <v>32.700000000000003</v>
      </c>
      <c r="T443" s="165">
        <v>4.2350000000000003</v>
      </c>
      <c r="U443" s="165">
        <v>-1</v>
      </c>
    </row>
    <row r="444" spans="1:21">
      <c r="A444" s="166">
        <v>43431.494571759256</v>
      </c>
      <c r="B444" s="165" t="s">
        <v>6</v>
      </c>
      <c r="C444" s="165">
        <v>434.55</v>
      </c>
      <c r="D444" s="165">
        <v>11.53</v>
      </c>
      <c r="E444" s="165">
        <v>1109.3</v>
      </c>
      <c r="F444" s="165">
        <v>22.47</v>
      </c>
      <c r="G444" s="165">
        <v>47.4</v>
      </c>
      <c r="H444" s="165">
        <v>50</v>
      </c>
      <c r="I444" s="165">
        <v>48.93</v>
      </c>
      <c r="J444" s="165">
        <v>41.74</v>
      </c>
      <c r="K444" s="165">
        <v>45.47</v>
      </c>
      <c r="L444" s="165">
        <v>58.94</v>
      </c>
      <c r="M444" s="165">
        <v>41.12</v>
      </c>
      <c r="N444" s="165">
        <v>0</v>
      </c>
      <c r="O444" s="165">
        <v>0</v>
      </c>
      <c r="P444" s="165">
        <v>409459</v>
      </c>
      <c r="Q444" s="165">
        <v>100</v>
      </c>
      <c r="R444" s="165">
        <v>0</v>
      </c>
      <c r="S444" s="165">
        <v>32.799999999999997</v>
      </c>
      <c r="T444" s="165">
        <v>4.2359999999999998</v>
      </c>
      <c r="U444" s="165">
        <v>-1</v>
      </c>
    </row>
    <row r="445" spans="1:21">
      <c r="A445" s="166">
        <v>43369.489953703705</v>
      </c>
      <c r="B445" s="165" t="s">
        <v>6</v>
      </c>
      <c r="C445" s="165">
        <v>444.45</v>
      </c>
      <c r="D445" s="165">
        <v>11.8</v>
      </c>
      <c r="E445" s="165">
        <v>1327.12</v>
      </c>
      <c r="F445" s="165">
        <v>22.37</v>
      </c>
      <c r="G445" s="165">
        <v>72.150000000000006</v>
      </c>
      <c r="H445" s="165">
        <v>73.58</v>
      </c>
      <c r="I445" s="165">
        <v>72.709999999999994</v>
      </c>
      <c r="J445" s="165">
        <v>71.849999999999994</v>
      </c>
      <c r="K445" s="165">
        <v>70.47</v>
      </c>
      <c r="L445" s="165">
        <v>0</v>
      </c>
      <c r="M445" s="165">
        <v>0</v>
      </c>
      <c r="N445" s="165">
        <v>0</v>
      </c>
      <c r="O445" s="165">
        <v>0</v>
      </c>
      <c r="P445" s="165">
        <v>562918</v>
      </c>
      <c r="Q445" s="165">
        <v>49</v>
      </c>
      <c r="R445" s="165">
        <v>0</v>
      </c>
      <c r="S445" s="165">
        <v>36.6</v>
      </c>
      <c r="T445" s="165">
        <v>3.84</v>
      </c>
      <c r="U445" s="165">
        <v>-1</v>
      </c>
    </row>
    <row r="446" spans="1:21">
      <c r="A446" s="166">
        <v>43369.490011574075</v>
      </c>
      <c r="B446" s="165" t="s">
        <v>6</v>
      </c>
      <c r="C446" s="165">
        <v>445.66</v>
      </c>
      <c r="D446" s="165">
        <v>11.83</v>
      </c>
      <c r="E446" s="165">
        <v>1321.89</v>
      </c>
      <c r="F446" s="165">
        <v>23.59</v>
      </c>
      <c r="G446" s="165">
        <v>81.900000000000006</v>
      </c>
      <c r="H446" s="165">
        <v>84.72</v>
      </c>
      <c r="I446" s="165">
        <v>81.94</v>
      </c>
      <c r="J446" s="165">
        <v>81.94</v>
      </c>
      <c r="K446" s="165">
        <v>78.989999999999995</v>
      </c>
      <c r="L446" s="165">
        <v>81.819999999999993</v>
      </c>
      <c r="M446" s="165">
        <v>0</v>
      </c>
      <c r="N446" s="165">
        <v>0</v>
      </c>
      <c r="O446" s="165">
        <v>0</v>
      </c>
      <c r="P446" s="165">
        <v>566980</v>
      </c>
      <c r="Q446" s="165">
        <v>49</v>
      </c>
      <c r="R446" s="165">
        <v>0</v>
      </c>
      <c r="S446" s="165">
        <v>36.6</v>
      </c>
      <c r="T446" s="165">
        <v>3.8250000000000002</v>
      </c>
      <c r="U446" s="165">
        <v>-1</v>
      </c>
    </row>
    <row r="447" spans="1:21">
      <c r="A447" s="166">
        <v>43369.490081018521</v>
      </c>
      <c r="B447" s="165" t="s">
        <v>6</v>
      </c>
      <c r="C447" s="165">
        <v>446.11</v>
      </c>
      <c r="D447" s="165">
        <v>11.84</v>
      </c>
      <c r="E447" s="165">
        <v>1344.22</v>
      </c>
      <c r="F447" s="165">
        <v>20.73</v>
      </c>
      <c r="G447" s="165">
        <v>69.959999999999994</v>
      </c>
      <c r="H447" s="165">
        <v>74.099999999999994</v>
      </c>
      <c r="I447" s="165">
        <v>69.47</v>
      </c>
      <c r="J447" s="165">
        <v>64.84</v>
      </c>
      <c r="K447" s="165">
        <v>65.52</v>
      </c>
      <c r="L447" s="165">
        <v>76.53</v>
      </c>
      <c r="M447" s="165">
        <v>0</v>
      </c>
      <c r="N447" s="165">
        <v>0</v>
      </c>
      <c r="O447" s="165">
        <v>0</v>
      </c>
      <c r="P447" s="165">
        <v>569011</v>
      </c>
      <c r="Q447" s="165">
        <v>49</v>
      </c>
      <c r="R447" s="165">
        <v>0</v>
      </c>
      <c r="S447" s="165">
        <v>36.6</v>
      </c>
      <c r="T447" s="165">
        <v>3.819</v>
      </c>
      <c r="U447" s="165">
        <v>-1</v>
      </c>
    </row>
    <row r="448" spans="1:21">
      <c r="A448" s="166">
        <v>43369.49015046296</v>
      </c>
      <c r="B448" s="165" t="s">
        <v>6</v>
      </c>
      <c r="C448" s="165">
        <v>447.13</v>
      </c>
      <c r="D448" s="165">
        <v>11.87</v>
      </c>
      <c r="E448" s="165">
        <v>1335.99</v>
      </c>
      <c r="F448" s="165">
        <v>26.3</v>
      </c>
      <c r="G448" s="165">
        <v>64.12</v>
      </c>
      <c r="H448" s="165">
        <v>68.39</v>
      </c>
      <c r="I448" s="165">
        <v>64.94</v>
      </c>
      <c r="J448" s="165">
        <v>61.49</v>
      </c>
      <c r="K448" s="165">
        <v>61.66</v>
      </c>
      <c r="L448" s="165">
        <v>0</v>
      </c>
      <c r="M448" s="165">
        <v>0</v>
      </c>
      <c r="N448" s="165">
        <v>0</v>
      </c>
      <c r="O448" s="165">
        <v>0</v>
      </c>
      <c r="P448" s="165">
        <v>570635</v>
      </c>
      <c r="Q448" s="165">
        <v>49</v>
      </c>
      <c r="R448" s="165">
        <v>0</v>
      </c>
      <c r="S448" s="165">
        <v>36.6</v>
      </c>
      <c r="T448" s="165">
        <v>3.8370000000000002</v>
      </c>
      <c r="U448" s="165">
        <v>-1</v>
      </c>
    </row>
    <row r="449" spans="1:21">
      <c r="A449" s="166">
        <v>43369.490219907406</v>
      </c>
      <c r="B449" s="165" t="s">
        <v>6</v>
      </c>
      <c r="C449" s="165">
        <v>445.68</v>
      </c>
      <c r="D449" s="165">
        <v>11.83</v>
      </c>
      <c r="E449" s="165">
        <v>1318.79</v>
      </c>
      <c r="F449" s="165">
        <v>22.71</v>
      </c>
      <c r="G449" s="165">
        <v>80.959999999999994</v>
      </c>
      <c r="H449" s="165">
        <v>84.46</v>
      </c>
      <c r="I449" s="165">
        <v>81.52</v>
      </c>
      <c r="J449" s="165">
        <v>77.55</v>
      </c>
      <c r="K449" s="165">
        <v>80.31</v>
      </c>
      <c r="L449" s="165">
        <v>0</v>
      </c>
      <c r="M449" s="165">
        <v>0</v>
      </c>
      <c r="N449" s="165">
        <v>0</v>
      </c>
      <c r="O449" s="165">
        <v>0</v>
      </c>
      <c r="P449" s="165">
        <v>571341</v>
      </c>
      <c r="Q449" s="165">
        <v>49</v>
      </c>
      <c r="R449" s="165">
        <v>0</v>
      </c>
      <c r="S449" s="165">
        <v>36.6</v>
      </c>
      <c r="T449" s="165">
        <v>3.839</v>
      </c>
      <c r="U449" s="165">
        <v>-1</v>
      </c>
    </row>
    <row r="450" spans="1:21">
      <c r="A450" s="166">
        <v>43369.490289351852</v>
      </c>
      <c r="B450" s="165" t="s">
        <v>6</v>
      </c>
      <c r="C450" s="165">
        <v>445.76</v>
      </c>
      <c r="D450" s="165">
        <v>11.83</v>
      </c>
      <c r="E450" s="165">
        <v>1333.73</v>
      </c>
      <c r="F450" s="165">
        <v>19.11</v>
      </c>
      <c r="G450" s="165">
        <v>70.3</v>
      </c>
      <c r="H450" s="165">
        <v>75.47</v>
      </c>
      <c r="I450" s="165">
        <v>72.19</v>
      </c>
      <c r="J450" s="165">
        <v>68.05</v>
      </c>
      <c r="K450" s="165">
        <v>57.51</v>
      </c>
      <c r="L450" s="165">
        <v>78.36</v>
      </c>
      <c r="M450" s="165">
        <v>0</v>
      </c>
      <c r="N450" s="165">
        <v>0</v>
      </c>
      <c r="O450" s="165">
        <v>0</v>
      </c>
      <c r="P450" s="165">
        <v>572240</v>
      </c>
      <c r="Q450" s="165">
        <v>48</v>
      </c>
      <c r="R450" s="165">
        <v>0</v>
      </c>
      <c r="S450" s="165">
        <v>36.6</v>
      </c>
      <c r="T450" s="165">
        <v>3.831</v>
      </c>
      <c r="U450" s="165">
        <v>-1</v>
      </c>
    </row>
    <row r="451" spans="1:21">
      <c r="A451" s="166">
        <v>43369.490347222221</v>
      </c>
      <c r="B451" s="165" t="s">
        <v>6</v>
      </c>
      <c r="C451" s="165">
        <v>444.38</v>
      </c>
      <c r="D451" s="165">
        <v>11.8</v>
      </c>
      <c r="E451" s="165">
        <v>1356.64</v>
      </c>
      <c r="F451" s="165">
        <v>21.06</v>
      </c>
      <c r="G451" s="165">
        <v>64.64</v>
      </c>
      <c r="H451" s="165">
        <v>68.28</v>
      </c>
      <c r="I451" s="165">
        <v>63.28</v>
      </c>
      <c r="J451" s="165">
        <v>64.83</v>
      </c>
      <c r="K451" s="165">
        <v>59.48</v>
      </c>
      <c r="L451" s="165">
        <v>71.37</v>
      </c>
      <c r="M451" s="165">
        <v>0</v>
      </c>
      <c r="N451" s="165">
        <v>0</v>
      </c>
      <c r="O451" s="165">
        <v>0</v>
      </c>
      <c r="P451" s="165">
        <v>573138</v>
      </c>
      <c r="Q451" s="165">
        <v>48</v>
      </c>
      <c r="R451" s="165">
        <v>0</v>
      </c>
      <c r="S451" s="165">
        <v>36.6</v>
      </c>
      <c r="T451" s="165">
        <v>3.84</v>
      </c>
      <c r="U451" s="165">
        <v>-1</v>
      </c>
    </row>
    <row r="452" spans="1:21">
      <c r="A452" s="166">
        <v>43369.490416666667</v>
      </c>
      <c r="B452" s="165" t="s">
        <v>6</v>
      </c>
      <c r="C452" s="165">
        <v>445.9</v>
      </c>
      <c r="D452" s="165">
        <v>11.84</v>
      </c>
      <c r="E452" s="165">
        <v>1333.92</v>
      </c>
      <c r="F452" s="165">
        <v>22.87</v>
      </c>
      <c r="G452" s="165">
        <v>71.040000000000006</v>
      </c>
      <c r="H452" s="165">
        <v>74.959999999999994</v>
      </c>
      <c r="I452" s="165">
        <v>72.52</v>
      </c>
      <c r="J452" s="165">
        <v>69.040000000000006</v>
      </c>
      <c r="K452" s="165">
        <v>67.650000000000006</v>
      </c>
      <c r="L452" s="165">
        <v>0</v>
      </c>
      <c r="M452" s="165">
        <v>0</v>
      </c>
      <c r="N452" s="165">
        <v>0</v>
      </c>
      <c r="O452" s="165">
        <v>0</v>
      </c>
      <c r="P452" s="165">
        <v>574166</v>
      </c>
      <c r="Q452" s="165">
        <v>48</v>
      </c>
      <c r="R452" s="165">
        <v>0</v>
      </c>
      <c r="S452" s="165">
        <v>36.6</v>
      </c>
      <c r="T452" s="165">
        <v>3.8370000000000002</v>
      </c>
      <c r="U452" s="165">
        <v>-1</v>
      </c>
    </row>
    <row r="453" spans="1:21">
      <c r="A453" s="166">
        <v>43369.490486111114</v>
      </c>
      <c r="B453" s="165" t="s">
        <v>6</v>
      </c>
      <c r="C453" s="165">
        <v>445.81</v>
      </c>
      <c r="D453" s="165">
        <v>11.83</v>
      </c>
      <c r="E453" s="165">
        <v>1331.79</v>
      </c>
      <c r="F453" s="165">
        <v>22.61</v>
      </c>
      <c r="G453" s="165">
        <v>79.87</v>
      </c>
      <c r="H453" s="165">
        <v>82.26</v>
      </c>
      <c r="I453" s="165">
        <v>80.17</v>
      </c>
      <c r="J453" s="165">
        <v>76.349999999999994</v>
      </c>
      <c r="K453" s="165">
        <v>80.7</v>
      </c>
      <c r="L453" s="165">
        <v>0</v>
      </c>
      <c r="M453" s="165">
        <v>0</v>
      </c>
      <c r="N453" s="165">
        <v>0</v>
      </c>
      <c r="O453" s="165">
        <v>0</v>
      </c>
      <c r="P453" s="165">
        <v>575082</v>
      </c>
      <c r="Q453" s="165">
        <v>48</v>
      </c>
      <c r="R453" s="165">
        <v>0</v>
      </c>
      <c r="S453" s="165">
        <v>36.6</v>
      </c>
      <c r="T453" s="165">
        <v>3.8290000000000002</v>
      </c>
      <c r="U453" s="165">
        <v>-1</v>
      </c>
    </row>
    <row r="454" spans="1:21">
      <c r="A454" s="166">
        <v>43369.490555555552</v>
      </c>
      <c r="B454" s="165" t="s">
        <v>6</v>
      </c>
      <c r="C454" s="165">
        <v>444.63</v>
      </c>
      <c r="D454" s="165">
        <v>11.8</v>
      </c>
      <c r="E454" s="165">
        <v>1352.15</v>
      </c>
      <c r="F454" s="165">
        <v>23.49</v>
      </c>
      <c r="G454" s="165">
        <v>77.55</v>
      </c>
      <c r="H454" s="165">
        <v>80.45</v>
      </c>
      <c r="I454" s="165">
        <v>77.16</v>
      </c>
      <c r="J454" s="165">
        <v>76.47</v>
      </c>
      <c r="K454" s="165">
        <v>76.12</v>
      </c>
      <c r="L454" s="165">
        <v>0</v>
      </c>
      <c r="M454" s="165">
        <v>0</v>
      </c>
      <c r="N454" s="165">
        <v>0</v>
      </c>
      <c r="O454" s="165">
        <v>0</v>
      </c>
      <c r="P454" s="165">
        <v>576126</v>
      </c>
      <c r="Q454" s="165">
        <v>48</v>
      </c>
      <c r="R454" s="165">
        <v>0</v>
      </c>
      <c r="S454" s="165">
        <v>36.6</v>
      </c>
      <c r="T454" s="165">
        <v>3.835</v>
      </c>
      <c r="U454" s="165">
        <v>-1</v>
      </c>
    </row>
    <row r="455" spans="1:21">
      <c r="A455" s="166">
        <v>43369.490613425929</v>
      </c>
      <c r="B455" s="165" t="s">
        <v>6</v>
      </c>
      <c r="C455" s="165">
        <v>445.6</v>
      </c>
      <c r="D455" s="165">
        <v>11.83</v>
      </c>
      <c r="E455" s="165">
        <v>1332.54</v>
      </c>
      <c r="F455" s="165">
        <v>25.3</v>
      </c>
      <c r="G455" s="165">
        <v>62.18</v>
      </c>
      <c r="H455" s="165">
        <v>62</v>
      </c>
      <c r="I455" s="165">
        <v>63.9</v>
      </c>
      <c r="J455" s="165">
        <v>62</v>
      </c>
      <c r="K455" s="165">
        <v>60.79</v>
      </c>
      <c r="L455" s="165">
        <v>0</v>
      </c>
      <c r="M455" s="165">
        <v>0</v>
      </c>
      <c r="N455" s="165">
        <v>0</v>
      </c>
      <c r="O455" s="165">
        <v>0</v>
      </c>
      <c r="P455" s="165">
        <v>577028</v>
      </c>
      <c r="Q455" s="165">
        <v>48</v>
      </c>
      <c r="R455" s="165">
        <v>0</v>
      </c>
      <c r="S455" s="165">
        <v>36.6</v>
      </c>
      <c r="T455" s="165">
        <v>3.8370000000000002</v>
      </c>
      <c r="U455" s="165">
        <v>-1</v>
      </c>
    </row>
    <row r="456" spans="1:21">
      <c r="A456" s="166">
        <v>43369.490682870368</v>
      </c>
      <c r="B456" s="165" t="s">
        <v>6</v>
      </c>
      <c r="C456" s="165">
        <v>447.09</v>
      </c>
      <c r="D456" s="165">
        <v>11.87</v>
      </c>
      <c r="E456" s="165">
        <v>1324.8</v>
      </c>
      <c r="F456" s="165">
        <v>22.45</v>
      </c>
      <c r="G456" s="165">
        <v>82.69</v>
      </c>
      <c r="H456" s="165">
        <v>83.42</v>
      </c>
      <c r="I456" s="165">
        <v>83.77</v>
      </c>
      <c r="J456" s="165">
        <v>82.21</v>
      </c>
      <c r="K456" s="165">
        <v>81.349999999999994</v>
      </c>
      <c r="L456" s="165">
        <v>0</v>
      </c>
      <c r="M456" s="165">
        <v>0</v>
      </c>
      <c r="N456" s="165">
        <v>0</v>
      </c>
      <c r="O456" s="165">
        <v>0</v>
      </c>
      <c r="P456" s="165">
        <v>577794</v>
      </c>
      <c r="Q456" s="165">
        <v>48</v>
      </c>
      <c r="R456" s="165">
        <v>0</v>
      </c>
      <c r="S456" s="165">
        <v>36.6</v>
      </c>
      <c r="T456" s="165">
        <v>3.84</v>
      </c>
      <c r="U456" s="165">
        <v>-1</v>
      </c>
    </row>
    <row r="457" spans="1:21">
      <c r="A457" s="166">
        <v>43369.490752314814</v>
      </c>
      <c r="B457" s="165" t="s">
        <v>6</v>
      </c>
      <c r="C457" s="165">
        <v>446.94</v>
      </c>
      <c r="D457" s="165">
        <v>11.86</v>
      </c>
      <c r="E457" s="165">
        <v>1334.79</v>
      </c>
      <c r="F457" s="165">
        <v>19.04</v>
      </c>
      <c r="G457" s="165">
        <v>72.209999999999994</v>
      </c>
      <c r="H457" s="165">
        <v>78.09</v>
      </c>
      <c r="I457" s="165">
        <v>72.069999999999993</v>
      </c>
      <c r="J457" s="165">
        <v>66.72</v>
      </c>
      <c r="K457" s="165">
        <v>62.71</v>
      </c>
      <c r="L457" s="165">
        <v>82.16</v>
      </c>
      <c r="M457" s="165">
        <v>0</v>
      </c>
      <c r="N457" s="165">
        <v>0</v>
      </c>
      <c r="O457" s="165">
        <v>0</v>
      </c>
      <c r="P457" s="165">
        <v>578694</v>
      </c>
      <c r="Q457" s="165">
        <v>48</v>
      </c>
      <c r="R457" s="165">
        <v>0</v>
      </c>
      <c r="S457" s="165">
        <v>36.6</v>
      </c>
      <c r="T457" s="165">
        <v>3.8319999999999999</v>
      </c>
      <c r="U457" s="165">
        <v>-1</v>
      </c>
    </row>
    <row r="458" spans="1:21">
      <c r="A458" s="166">
        <v>43369.49082175926</v>
      </c>
      <c r="B458" s="165" t="s">
        <v>6</v>
      </c>
      <c r="C458" s="165">
        <v>444.25</v>
      </c>
      <c r="D458" s="165">
        <v>11.79</v>
      </c>
      <c r="E458" s="165">
        <v>1356.3</v>
      </c>
      <c r="F458" s="165">
        <v>25.04</v>
      </c>
      <c r="G458" s="165">
        <v>64.36</v>
      </c>
      <c r="H458" s="165">
        <v>66.09</v>
      </c>
      <c r="I458" s="165">
        <v>64.88</v>
      </c>
      <c r="J458" s="165">
        <v>60.21</v>
      </c>
      <c r="K458" s="165">
        <v>57.96</v>
      </c>
      <c r="L458" s="165">
        <v>74.33</v>
      </c>
      <c r="M458" s="165">
        <v>0</v>
      </c>
      <c r="N458" s="165">
        <v>0</v>
      </c>
      <c r="O458" s="165">
        <v>0</v>
      </c>
      <c r="P458" s="165">
        <v>582871</v>
      </c>
      <c r="Q458" s="165">
        <v>48</v>
      </c>
      <c r="R458" s="165">
        <v>0</v>
      </c>
      <c r="S458" s="165">
        <v>36.6</v>
      </c>
      <c r="T458" s="165">
        <v>3.835</v>
      </c>
      <c r="U458" s="165">
        <v>-1</v>
      </c>
    </row>
    <row r="459" spans="1:21">
      <c r="A459" s="166">
        <v>43369.490891203706</v>
      </c>
      <c r="B459" s="165" t="s">
        <v>6</v>
      </c>
      <c r="C459" s="165">
        <v>446.72</v>
      </c>
      <c r="D459" s="165">
        <v>11.86</v>
      </c>
      <c r="E459" s="165">
        <v>1334.14</v>
      </c>
      <c r="F459" s="165">
        <v>23.52</v>
      </c>
      <c r="G459" s="165">
        <v>71.34</v>
      </c>
      <c r="H459" s="165">
        <v>73.17</v>
      </c>
      <c r="I459" s="165">
        <v>72.650000000000006</v>
      </c>
      <c r="J459" s="165">
        <v>70.209999999999994</v>
      </c>
      <c r="K459" s="165">
        <v>69.34</v>
      </c>
      <c r="L459" s="165">
        <v>0</v>
      </c>
      <c r="M459" s="165">
        <v>0</v>
      </c>
      <c r="N459" s="165">
        <v>0</v>
      </c>
      <c r="O459" s="165">
        <v>0</v>
      </c>
      <c r="P459" s="165">
        <v>584075</v>
      </c>
      <c r="Q459" s="165">
        <v>48</v>
      </c>
      <c r="R459" s="165">
        <v>0</v>
      </c>
      <c r="S459" s="165">
        <v>36.6</v>
      </c>
      <c r="T459" s="165">
        <v>3.8359999999999999</v>
      </c>
      <c r="U459" s="165">
        <v>-1</v>
      </c>
    </row>
    <row r="460" spans="1:21">
      <c r="A460" s="166">
        <v>43369.490949074076</v>
      </c>
      <c r="B460" s="165" t="s">
        <v>6</v>
      </c>
      <c r="C460" s="165">
        <v>445.75</v>
      </c>
      <c r="D460" s="165">
        <v>11.83</v>
      </c>
      <c r="E460" s="165">
        <v>1333.09</v>
      </c>
      <c r="F460" s="165">
        <v>24.17</v>
      </c>
      <c r="G460" s="165">
        <v>81.83</v>
      </c>
      <c r="H460" s="165">
        <v>82.96</v>
      </c>
      <c r="I460" s="165">
        <v>80.87</v>
      </c>
      <c r="J460" s="165">
        <v>81.39</v>
      </c>
      <c r="K460" s="165">
        <v>82.09</v>
      </c>
      <c r="L460" s="165">
        <v>0</v>
      </c>
      <c r="M460" s="165">
        <v>0</v>
      </c>
      <c r="N460" s="165">
        <v>0</v>
      </c>
      <c r="O460" s="165">
        <v>0</v>
      </c>
      <c r="P460" s="165">
        <v>584720</v>
      </c>
      <c r="Q460" s="165">
        <v>48</v>
      </c>
      <c r="R460" s="165">
        <v>0</v>
      </c>
      <c r="S460" s="165">
        <v>36.6</v>
      </c>
      <c r="T460" s="165">
        <v>3.8380000000000001</v>
      </c>
      <c r="U460" s="165">
        <v>-1</v>
      </c>
    </row>
    <row r="461" spans="1:21">
      <c r="A461" s="166">
        <v>43369.491018518522</v>
      </c>
      <c r="B461" s="165" t="s">
        <v>6</v>
      </c>
      <c r="C461" s="165">
        <v>445.4</v>
      </c>
      <c r="D461" s="165">
        <v>11.82</v>
      </c>
      <c r="E461" s="165">
        <v>1355.52</v>
      </c>
      <c r="F461" s="165">
        <v>22.4</v>
      </c>
      <c r="G461" s="165">
        <v>75.61</v>
      </c>
      <c r="H461" s="165">
        <v>76.39</v>
      </c>
      <c r="I461" s="165">
        <v>76.56</v>
      </c>
      <c r="J461" s="165">
        <v>77.95</v>
      </c>
      <c r="K461" s="165">
        <v>71.53</v>
      </c>
      <c r="L461" s="165">
        <v>0</v>
      </c>
      <c r="M461" s="165">
        <v>0</v>
      </c>
      <c r="N461" s="165">
        <v>0</v>
      </c>
      <c r="O461" s="165">
        <v>0</v>
      </c>
      <c r="P461" s="165">
        <v>585201</v>
      </c>
      <c r="Q461" s="165">
        <v>48</v>
      </c>
      <c r="R461" s="165">
        <v>0</v>
      </c>
      <c r="S461" s="165">
        <v>36.6</v>
      </c>
      <c r="T461" s="165">
        <v>3.8359999999999999</v>
      </c>
      <c r="U461" s="165">
        <v>-1</v>
      </c>
    </row>
    <row r="462" spans="1:21">
      <c r="A462" s="166">
        <v>43369.491087962961</v>
      </c>
      <c r="B462" s="165" t="s">
        <v>6</v>
      </c>
      <c r="C462" s="165">
        <v>445.72</v>
      </c>
      <c r="D462" s="165">
        <v>11.83</v>
      </c>
      <c r="E462" s="165">
        <v>1326.83</v>
      </c>
      <c r="F462" s="165">
        <v>23.57</v>
      </c>
      <c r="G462" s="165">
        <v>66.02</v>
      </c>
      <c r="H462" s="165">
        <v>67.13</v>
      </c>
      <c r="I462" s="165">
        <v>64.7</v>
      </c>
      <c r="J462" s="165">
        <v>66.430000000000007</v>
      </c>
      <c r="K462" s="165">
        <v>66.430000000000007</v>
      </c>
      <c r="L462" s="165">
        <v>52</v>
      </c>
      <c r="M462" s="165">
        <v>0</v>
      </c>
      <c r="N462" s="165">
        <v>0</v>
      </c>
      <c r="O462" s="165">
        <v>0</v>
      </c>
      <c r="P462" s="165">
        <v>586103</v>
      </c>
      <c r="Q462" s="165">
        <v>48</v>
      </c>
      <c r="R462" s="165">
        <v>0</v>
      </c>
      <c r="S462" s="165">
        <v>36.6</v>
      </c>
      <c r="T462" s="165">
        <v>3.8340000000000001</v>
      </c>
      <c r="U462" s="165">
        <v>-1</v>
      </c>
    </row>
    <row r="463" spans="1:21">
      <c r="A463" s="166">
        <v>43369.491157407407</v>
      </c>
      <c r="B463" s="165" t="s">
        <v>6</v>
      </c>
      <c r="C463" s="165">
        <v>443.95</v>
      </c>
      <c r="D463" s="165">
        <v>11.78</v>
      </c>
      <c r="E463" s="165">
        <v>1328</v>
      </c>
      <c r="F463" s="165">
        <v>22.43</v>
      </c>
      <c r="G463" s="165">
        <v>81.290000000000006</v>
      </c>
      <c r="H463" s="165">
        <v>85.27</v>
      </c>
      <c r="I463" s="165">
        <v>82.19</v>
      </c>
      <c r="J463" s="165">
        <v>79.790000000000006</v>
      </c>
      <c r="K463" s="165">
        <v>77.91</v>
      </c>
      <c r="L463" s="165">
        <v>0</v>
      </c>
      <c r="M463" s="165">
        <v>0</v>
      </c>
      <c r="N463" s="165">
        <v>0</v>
      </c>
      <c r="O463" s="165">
        <v>0</v>
      </c>
      <c r="P463" s="165">
        <v>586766</v>
      </c>
      <c r="Q463" s="165">
        <v>48</v>
      </c>
      <c r="R463" s="165">
        <v>0</v>
      </c>
      <c r="S463" s="165">
        <v>36.6</v>
      </c>
      <c r="T463" s="165">
        <v>3.839</v>
      </c>
      <c r="U463" s="165">
        <v>-1</v>
      </c>
    </row>
    <row r="464" spans="1:21">
      <c r="A464" s="166">
        <v>43369.491226851853</v>
      </c>
      <c r="B464" s="165" t="s">
        <v>6</v>
      </c>
      <c r="C464" s="165">
        <v>446.78</v>
      </c>
      <c r="D464" s="165">
        <v>11.86</v>
      </c>
      <c r="E464" s="165">
        <v>1323.25</v>
      </c>
      <c r="F464" s="165">
        <v>23.19</v>
      </c>
      <c r="G464" s="165">
        <v>79.75</v>
      </c>
      <c r="H464" s="165">
        <v>81.52</v>
      </c>
      <c r="I464" s="165">
        <v>80.31</v>
      </c>
      <c r="J464" s="165">
        <v>80.66</v>
      </c>
      <c r="K464" s="165">
        <v>76.510000000000005</v>
      </c>
      <c r="L464" s="165">
        <v>0</v>
      </c>
      <c r="M464" s="165">
        <v>0</v>
      </c>
      <c r="N464" s="165">
        <v>0</v>
      </c>
      <c r="O464" s="165">
        <v>0</v>
      </c>
      <c r="P464" s="165">
        <v>587668</v>
      </c>
      <c r="Q464" s="165">
        <v>48</v>
      </c>
      <c r="R464" s="165">
        <v>0</v>
      </c>
      <c r="S464" s="165">
        <v>36.6</v>
      </c>
      <c r="T464" s="165">
        <v>3.8370000000000002</v>
      </c>
      <c r="U464" s="165">
        <v>-1</v>
      </c>
    </row>
    <row r="465" spans="1:21">
      <c r="A465" s="166">
        <v>43369.491284722222</v>
      </c>
      <c r="B465" s="165" t="s">
        <v>6</v>
      </c>
      <c r="C465" s="165">
        <v>445.03</v>
      </c>
      <c r="D465" s="165">
        <v>11.81</v>
      </c>
      <c r="E465" s="165">
        <v>1353.54</v>
      </c>
      <c r="F465" s="165">
        <v>25</v>
      </c>
      <c r="G465" s="165">
        <v>66.459999999999994</v>
      </c>
      <c r="H465" s="165">
        <v>67.239999999999995</v>
      </c>
      <c r="I465" s="165">
        <v>66.55</v>
      </c>
      <c r="J465" s="165">
        <v>67.069999999999993</v>
      </c>
      <c r="K465" s="165">
        <v>64.989999999999995</v>
      </c>
      <c r="L465" s="165">
        <v>0</v>
      </c>
      <c r="M465" s="165">
        <v>0</v>
      </c>
      <c r="N465" s="165">
        <v>0</v>
      </c>
      <c r="O465" s="165">
        <v>0</v>
      </c>
      <c r="P465" s="165">
        <v>588221</v>
      </c>
      <c r="Q465" s="165">
        <v>48</v>
      </c>
      <c r="R465" s="165">
        <v>0</v>
      </c>
      <c r="S465" s="165">
        <v>36.6</v>
      </c>
      <c r="T465" s="165">
        <v>3.8370000000000002</v>
      </c>
      <c r="U465" s="165">
        <v>-1</v>
      </c>
    </row>
    <row r="466" spans="1:21">
      <c r="A466" s="166">
        <v>43369.491354166668</v>
      </c>
      <c r="B466" s="165" t="s">
        <v>6</v>
      </c>
      <c r="C466" s="165">
        <v>446.62</v>
      </c>
      <c r="D466" s="165">
        <v>11.86</v>
      </c>
      <c r="E466" s="165">
        <v>1330.38</v>
      </c>
      <c r="F466" s="165">
        <v>23.45</v>
      </c>
      <c r="G466" s="165">
        <v>74.31</v>
      </c>
      <c r="H466" s="165">
        <v>77.62</v>
      </c>
      <c r="I466" s="165">
        <v>74.010000000000005</v>
      </c>
      <c r="J466" s="165">
        <v>73.489999999999995</v>
      </c>
      <c r="K466" s="165">
        <v>72.12</v>
      </c>
      <c r="L466" s="165">
        <v>0</v>
      </c>
      <c r="M466" s="165">
        <v>0</v>
      </c>
      <c r="N466" s="165">
        <v>0</v>
      </c>
      <c r="O466" s="165">
        <v>0</v>
      </c>
      <c r="P466" s="165">
        <v>588878</v>
      </c>
      <c r="Q466" s="165">
        <v>48</v>
      </c>
      <c r="R466" s="165">
        <v>0</v>
      </c>
      <c r="S466" s="165">
        <v>36.6</v>
      </c>
      <c r="T466" s="165">
        <v>3.835</v>
      </c>
      <c r="U466" s="165">
        <v>-1</v>
      </c>
    </row>
    <row r="467" spans="1:21">
      <c r="A467" s="166">
        <v>43369.491423611114</v>
      </c>
      <c r="B467" s="165" t="s">
        <v>6</v>
      </c>
      <c r="C467" s="165">
        <v>443.53</v>
      </c>
      <c r="D467" s="165">
        <v>11.77</v>
      </c>
      <c r="E467" s="165">
        <v>1328.21</v>
      </c>
      <c r="F467" s="165">
        <v>20.05</v>
      </c>
      <c r="G467" s="165">
        <v>76</v>
      </c>
      <c r="H467" s="165">
        <v>81.12</v>
      </c>
      <c r="I467" s="165">
        <v>79.55</v>
      </c>
      <c r="J467" s="165">
        <v>71.33</v>
      </c>
      <c r="K467" s="165">
        <v>69.06</v>
      </c>
      <c r="L467" s="165">
        <v>80.94</v>
      </c>
      <c r="M467" s="165">
        <v>0</v>
      </c>
      <c r="N467" s="165">
        <v>0</v>
      </c>
      <c r="O467" s="165">
        <v>0</v>
      </c>
      <c r="P467" s="165">
        <v>589523</v>
      </c>
      <c r="Q467" s="165">
        <v>48</v>
      </c>
      <c r="R467" s="165">
        <v>0</v>
      </c>
      <c r="S467" s="165">
        <v>36.6</v>
      </c>
      <c r="T467" s="165">
        <v>3.8370000000000002</v>
      </c>
      <c r="U467" s="165">
        <v>-1</v>
      </c>
    </row>
    <row r="468" spans="1:21">
      <c r="A468" s="166">
        <v>43369.491493055553</v>
      </c>
      <c r="B468" s="165" t="s">
        <v>6</v>
      </c>
      <c r="C468" s="165">
        <v>443.46</v>
      </c>
      <c r="D468" s="165">
        <v>11.77</v>
      </c>
      <c r="E468" s="165">
        <v>1351</v>
      </c>
      <c r="F468" s="165">
        <v>21.54</v>
      </c>
      <c r="G468" s="165">
        <v>66.680000000000007</v>
      </c>
      <c r="H468" s="165">
        <v>69.53</v>
      </c>
      <c r="I468" s="165">
        <v>66.02</v>
      </c>
      <c r="J468" s="165">
        <v>62.7</v>
      </c>
      <c r="K468" s="165">
        <v>61.12</v>
      </c>
      <c r="L468" s="165">
        <v>78.430000000000007</v>
      </c>
      <c r="M468" s="165">
        <v>0</v>
      </c>
      <c r="N468" s="165">
        <v>0</v>
      </c>
      <c r="O468" s="165">
        <v>0</v>
      </c>
      <c r="P468" s="165">
        <v>590174</v>
      </c>
      <c r="Q468" s="165">
        <v>48</v>
      </c>
      <c r="R468" s="165">
        <v>0</v>
      </c>
      <c r="S468" s="165">
        <v>36.6</v>
      </c>
      <c r="T468" s="165">
        <v>3.8260000000000001</v>
      </c>
      <c r="U468" s="165">
        <v>-1</v>
      </c>
    </row>
    <row r="469" spans="1:21">
      <c r="A469" s="166">
        <v>43369.491550925923</v>
      </c>
      <c r="B469" s="165" t="s">
        <v>6</v>
      </c>
      <c r="C469" s="165">
        <v>445.41</v>
      </c>
      <c r="D469" s="165">
        <v>11.82</v>
      </c>
      <c r="E469" s="165">
        <v>1332.86</v>
      </c>
      <c r="F469" s="165">
        <v>28.18</v>
      </c>
      <c r="G469" s="165">
        <v>66.55</v>
      </c>
      <c r="H469" s="165">
        <v>68.12</v>
      </c>
      <c r="I469" s="165">
        <v>67.77</v>
      </c>
      <c r="J469" s="165">
        <v>67.94</v>
      </c>
      <c r="K469" s="165">
        <v>62.37</v>
      </c>
      <c r="L469" s="165">
        <v>0</v>
      </c>
      <c r="M469" s="165">
        <v>0</v>
      </c>
      <c r="N469" s="165">
        <v>0</v>
      </c>
      <c r="O469" s="165">
        <v>0</v>
      </c>
      <c r="P469" s="165">
        <v>593791</v>
      </c>
      <c r="Q469" s="165">
        <v>48</v>
      </c>
      <c r="R469" s="165">
        <v>0</v>
      </c>
      <c r="S469" s="165">
        <v>36.6</v>
      </c>
      <c r="T469" s="165">
        <v>3.843</v>
      </c>
      <c r="U469" s="165">
        <v>-1</v>
      </c>
    </row>
    <row r="470" spans="1:21">
      <c r="A470" s="166">
        <v>43369.491620370369</v>
      </c>
      <c r="B470" s="165" t="s">
        <v>6</v>
      </c>
      <c r="C470" s="165">
        <v>445.1</v>
      </c>
      <c r="D470" s="165">
        <v>11.81</v>
      </c>
      <c r="E470" s="165">
        <v>1338.14</v>
      </c>
      <c r="F470" s="165">
        <v>24.96</v>
      </c>
      <c r="G470" s="165">
        <v>81.39</v>
      </c>
      <c r="H470" s="165">
        <v>82.45</v>
      </c>
      <c r="I470" s="165">
        <v>83.65</v>
      </c>
      <c r="J470" s="165">
        <v>81.599999999999994</v>
      </c>
      <c r="K470" s="165">
        <v>77.849999999999994</v>
      </c>
      <c r="L470" s="165">
        <v>0</v>
      </c>
      <c r="M470" s="165">
        <v>0</v>
      </c>
      <c r="N470" s="165">
        <v>0</v>
      </c>
      <c r="O470" s="165">
        <v>0</v>
      </c>
      <c r="P470" s="165">
        <v>597051</v>
      </c>
      <c r="Q470" s="165">
        <v>48</v>
      </c>
      <c r="R470" s="165">
        <v>0</v>
      </c>
      <c r="S470" s="165">
        <v>36.6</v>
      </c>
      <c r="T470" s="165">
        <v>3.8290000000000002</v>
      </c>
      <c r="U470" s="165">
        <v>-1</v>
      </c>
    </row>
    <row r="471" spans="1:21">
      <c r="A471" s="166">
        <v>43369.491689814815</v>
      </c>
      <c r="B471" s="165" t="s">
        <v>6</v>
      </c>
      <c r="C471" s="165">
        <v>445.08</v>
      </c>
      <c r="D471" s="165">
        <v>11.81</v>
      </c>
      <c r="E471" s="165">
        <v>1358.88</v>
      </c>
      <c r="F471" s="165">
        <v>23.39</v>
      </c>
      <c r="G471" s="165">
        <v>81.55</v>
      </c>
      <c r="H471" s="165">
        <v>84.2</v>
      </c>
      <c r="I471" s="165">
        <v>82.12</v>
      </c>
      <c r="J471" s="165">
        <v>80.56</v>
      </c>
      <c r="K471" s="165">
        <v>79.34</v>
      </c>
      <c r="L471" s="165">
        <v>0</v>
      </c>
      <c r="M471" s="165">
        <v>0</v>
      </c>
      <c r="N471" s="165">
        <v>0</v>
      </c>
      <c r="O471" s="165">
        <v>0</v>
      </c>
      <c r="P471" s="165">
        <v>597932</v>
      </c>
      <c r="Q471" s="165">
        <v>48</v>
      </c>
      <c r="R471" s="165">
        <v>0</v>
      </c>
      <c r="S471" s="165">
        <v>36.6</v>
      </c>
      <c r="T471" s="165">
        <v>3.839</v>
      </c>
      <c r="U471" s="165">
        <v>-1</v>
      </c>
    </row>
    <row r="472" spans="1:21">
      <c r="A472" s="166">
        <v>43369.491759259261</v>
      </c>
      <c r="B472" s="165" t="s">
        <v>6</v>
      </c>
      <c r="C472" s="165">
        <v>445.18</v>
      </c>
      <c r="D472" s="165">
        <v>11.82</v>
      </c>
      <c r="E472" s="165">
        <v>1355</v>
      </c>
      <c r="F472" s="165">
        <v>22.7</v>
      </c>
      <c r="G472" s="165">
        <v>63.27</v>
      </c>
      <c r="H472" s="165">
        <v>65.45</v>
      </c>
      <c r="I472" s="165">
        <v>66.489999999999995</v>
      </c>
      <c r="J472" s="165">
        <v>61.63</v>
      </c>
      <c r="K472" s="165">
        <v>59.38</v>
      </c>
      <c r="L472" s="165">
        <v>63.92</v>
      </c>
      <c r="M472" s="165">
        <v>0</v>
      </c>
      <c r="N472" s="165">
        <v>0</v>
      </c>
      <c r="O472" s="165">
        <v>0</v>
      </c>
      <c r="P472" s="165">
        <v>598577</v>
      </c>
      <c r="Q472" s="165">
        <v>48</v>
      </c>
      <c r="R472" s="165">
        <v>0</v>
      </c>
      <c r="S472" s="165">
        <v>36.6</v>
      </c>
      <c r="T472" s="165">
        <v>3.8380000000000001</v>
      </c>
      <c r="U472" s="165">
        <v>-1</v>
      </c>
    </row>
    <row r="473" spans="1:21">
      <c r="A473" s="166">
        <v>43369.49181712963</v>
      </c>
      <c r="B473" s="165" t="s">
        <v>6</v>
      </c>
      <c r="C473" s="165">
        <v>443.64</v>
      </c>
      <c r="D473" s="165">
        <v>11.78</v>
      </c>
      <c r="E473" s="165">
        <v>1334.02</v>
      </c>
      <c r="F473" s="165">
        <v>23.14</v>
      </c>
      <c r="G473" s="165">
        <v>75.56</v>
      </c>
      <c r="H473" s="165">
        <v>79.239999999999995</v>
      </c>
      <c r="I473" s="165">
        <v>75.95</v>
      </c>
      <c r="J473" s="165">
        <v>76.3</v>
      </c>
      <c r="K473" s="165">
        <v>70.760000000000005</v>
      </c>
      <c r="L473" s="165">
        <v>0</v>
      </c>
      <c r="M473" s="165">
        <v>0</v>
      </c>
      <c r="N473" s="165">
        <v>0</v>
      </c>
      <c r="O473" s="165">
        <v>0</v>
      </c>
      <c r="P473" s="165">
        <v>599365</v>
      </c>
      <c r="Q473" s="165">
        <v>48</v>
      </c>
      <c r="R473" s="165">
        <v>0</v>
      </c>
      <c r="S473" s="165">
        <v>36.6</v>
      </c>
      <c r="T473" s="165">
        <v>3.839</v>
      </c>
      <c r="U473" s="165">
        <v>-1</v>
      </c>
    </row>
    <row r="474" spans="1:21">
      <c r="A474" s="166">
        <v>43369.491886574076</v>
      </c>
      <c r="B474" s="165" t="s">
        <v>6</v>
      </c>
      <c r="C474" s="165">
        <v>445.18</v>
      </c>
      <c r="D474" s="165">
        <v>11.82</v>
      </c>
      <c r="E474" s="165">
        <v>1333.52</v>
      </c>
      <c r="F474" s="165">
        <v>23.52</v>
      </c>
      <c r="G474" s="165">
        <v>79.73</v>
      </c>
      <c r="H474" s="165">
        <v>77.78</v>
      </c>
      <c r="I474" s="165">
        <v>80.209999999999994</v>
      </c>
      <c r="J474" s="165">
        <v>81.599999999999994</v>
      </c>
      <c r="K474" s="165">
        <v>79.34</v>
      </c>
      <c r="L474" s="165">
        <v>0</v>
      </c>
      <c r="M474" s="165">
        <v>0</v>
      </c>
      <c r="N474" s="165">
        <v>0</v>
      </c>
      <c r="O474" s="165">
        <v>0</v>
      </c>
      <c r="P474" s="165">
        <v>600395</v>
      </c>
      <c r="Q474" s="165">
        <v>48</v>
      </c>
      <c r="R474" s="165">
        <v>0</v>
      </c>
      <c r="S474" s="165">
        <v>36.6</v>
      </c>
      <c r="T474" s="165">
        <v>3.835</v>
      </c>
      <c r="U474" s="165">
        <v>-1</v>
      </c>
    </row>
    <row r="475" spans="1:21">
      <c r="A475" s="166">
        <v>43369.491956018515</v>
      </c>
      <c r="B475" s="165" t="s">
        <v>6</v>
      </c>
      <c r="C475" s="165">
        <v>445.25</v>
      </c>
      <c r="D475" s="165">
        <v>11.82</v>
      </c>
      <c r="E475" s="165">
        <v>1353.51</v>
      </c>
      <c r="F475" s="165">
        <v>24.4</v>
      </c>
      <c r="G475" s="165">
        <v>73.11</v>
      </c>
      <c r="H475" s="165">
        <v>74.349999999999994</v>
      </c>
      <c r="I475" s="165">
        <v>72.290000000000006</v>
      </c>
      <c r="J475" s="165">
        <v>71.430000000000007</v>
      </c>
      <c r="K475" s="165">
        <v>74.349999999999994</v>
      </c>
      <c r="L475" s="165">
        <v>0</v>
      </c>
      <c r="M475" s="165">
        <v>0</v>
      </c>
      <c r="N475" s="165">
        <v>0</v>
      </c>
      <c r="O475" s="165">
        <v>0</v>
      </c>
      <c r="P475" s="165">
        <v>601164</v>
      </c>
      <c r="Q475" s="165">
        <v>48</v>
      </c>
      <c r="R475" s="165">
        <v>0</v>
      </c>
      <c r="S475" s="165">
        <v>36.6</v>
      </c>
      <c r="T475" s="165">
        <v>3.8319999999999999</v>
      </c>
      <c r="U475" s="165">
        <v>-1</v>
      </c>
    </row>
    <row r="476" spans="1:21">
      <c r="A476" s="166">
        <v>43369.492025462961</v>
      </c>
      <c r="B476" s="165" t="s">
        <v>6</v>
      </c>
      <c r="C476" s="165">
        <v>445.28</v>
      </c>
      <c r="D476" s="165">
        <v>11.82</v>
      </c>
      <c r="E476" s="165">
        <v>1331.1</v>
      </c>
      <c r="F476" s="165">
        <v>24.35</v>
      </c>
      <c r="G476" s="165">
        <v>64.819999999999993</v>
      </c>
      <c r="H476" s="165">
        <v>68.459999999999994</v>
      </c>
      <c r="I476" s="165">
        <v>65.34</v>
      </c>
      <c r="J476" s="165">
        <v>62.05</v>
      </c>
      <c r="K476" s="165">
        <v>63.43</v>
      </c>
      <c r="L476" s="165">
        <v>0</v>
      </c>
      <c r="M476" s="165">
        <v>0</v>
      </c>
      <c r="N476" s="165">
        <v>0</v>
      </c>
      <c r="O476" s="165">
        <v>0</v>
      </c>
      <c r="P476" s="165">
        <v>602065</v>
      </c>
      <c r="Q476" s="165">
        <v>48</v>
      </c>
      <c r="R476" s="165">
        <v>0</v>
      </c>
      <c r="S476" s="165">
        <v>36.6</v>
      </c>
      <c r="T476" s="165">
        <v>3.8410000000000002</v>
      </c>
      <c r="U476" s="165">
        <v>-1</v>
      </c>
    </row>
    <row r="477" spans="1:21">
      <c r="A477" s="166">
        <v>43369.492094907408</v>
      </c>
      <c r="B477" s="165" t="s">
        <v>6</v>
      </c>
      <c r="C477" s="165">
        <v>446.35</v>
      </c>
      <c r="D477" s="165">
        <v>11.85</v>
      </c>
      <c r="E477" s="165">
        <v>1330.03</v>
      </c>
      <c r="F477" s="165">
        <v>19.11</v>
      </c>
      <c r="G477" s="165">
        <v>74.650000000000006</v>
      </c>
      <c r="H477" s="165">
        <v>79.55</v>
      </c>
      <c r="I477" s="165">
        <v>73.88</v>
      </c>
      <c r="J477" s="165">
        <v>74.05</v>
      </c>
      <c r="K477" s="165">
        <v>66.84</v>
      </c>
      <c r="L477" s="165">
        <v>80.040000000000006</v>
      </c>
      <c r="M477" s="165">
        <v>0</v>
      </c>
      <c r="N477" s="165">
        <v>0</v>
      </c>
      <c r="O477" s="165">
        <v>0</v>
      </c>
      <c r="P477" s="165">
        <v>602737</v>
      </c>
      <c r="Q477" s="165">
        <v>48</v>
      </c>
      <c r="R477" s="165">
        <v>0</v>
      </c>
      <c r="S477" s="165">
        <v>36.6</v>
      </c>
      <c r="T477" s="165">
        <v>3.8330000000000002</v>
      </c>
      <c r="U477" s="165">
        <v>-1</v>
      </c>
    </row>
    <row r="478" spans="1:21">
      <c r="A478" s="166">
        <v>43369.492152777777</v>
      </c>
      <c r="B478" s="165" t="s">
        <v>6</v>
      </c>
      <c r="C478" s="165">
        <v>445.22</v>
      </c>
      <c r="D478" s="165">
        <v>11.82</v>
      </c>
      <c r="E478" s="165">
        <v>1347.53</v>
      </c>
      <c r="F478" s="165">
        <v>19.36</v>
      </c>
      <c r="G478" s="165">
        <v>73.78</v>
      </c>
      <c r="H478" s="165">
        <v>77.97</v>
      </c>
      <c r="I478" s="165">
        <v>75.52</v>
      </c>
      <c r="J478" s="165">
        <v>69.23</v>
      </c>
      <c r="K478" s="165">
        <v>68.180000000000007</v>
      </c>
      <c r="L478" s="165">
        <v>80.099999999999994</v>
      </c>
      <c r="M478" s="165">
        <v>0</v>
      </c>
      <c r="N478" s="165">
        <v>0</v>
      </c>
      <c r="O478" s="165">
        <v>0</v>
      </c>
      <c r="P478" s="165">
        <v>603508</v>
      </c>
      <c r="Q478" s="165">
        <v>48</v>
      </c>
      <c r="R478" s="165">
        <v>0</v>
      </c>
      <c r="S478" s="165">
        <v>36.5</v>
      </c>
      <c r="T478" s="165">
        <v>3.8260000000000001</v>
      </c>
      <c r="U478" s="165">
        <v>-1</v>
      </c>
    </row>
    <row r="479" spans="1:21">
      <c r="A479" s="166">
        <v>43369.492222222223</v>
      </c>
      <c r="B479" s="165" t="s">
        <v>6</v>
      </c>
      <c r="C479" s="165">
        <v>444.34</v>
      </c>
      <c r="D479" s="165">
        <v>11.79</v>
      </c>
      <c r="E479" s="165">
        <v>1347.65</v>
      </c>
      <c r="F479" s="165">
        <v>25.17</v>
      </c>
      <c r="G479" s="165">
        <v>62.33</v>
      </c>
      <c r="H479" s="165">
        <v>64.040000000000006</v>
      </c>
      <c r="I479" s="165">
        <v>64.38</v>
      </c>
      <c r="J479" s="165">
        <v>61.47</v>
      </c>
      <c r="K479" s="165">
        <v>59.42</v>
      </c>
      <c r="L479" s="165">
        <v>0</v>
      </c>
      <c r="M479" s="165">
        <v>0</v>
      </c>
      <c r="N479" s="165">
        <v>0</v>
      </c>
      <c r="O479" s="165">
        <v>0</v>
      </c>
      <c r="P479" s="165">
        <v>604337</v>
      </c>
      <c r="Q479" s="165">
        <v>48</v>
      </c>
      <c r="R479" s="165">
        <v>0</v>
      </c>
      <c r="S479" s="165">
        <v>36.6</v>
      </c>
      <c r="T479" s="165">
        <v>3.84</v>
      </c>
      <c r="U479" s="165">
        <v>-1</v>
      </c>
    </row>
    <row r="480" spans="1:21">
      <c r="A480" s="166">
        <v>43369.492291666669</v>
      </c>
      <c r="B480" s="165" t="s">
        <v>6</v>
      </c>
      <c r="C480" s="165">
        <v>446</v>
      </c>
      <c r="D480" s="165">
        <v>11.84</v>
      </c>
      <c r="E480" s="165">
        <v>1322.42</v>
      </c>
      <c r="F480" s="165">
        <v>23.14</v>
      </c>
      <c r="G480" s="165">
        <v>76.42</v>
      </c>
      <c r="H480" s="165">
        <v>77.37</v>
      </c>
      <c r="I480" s="165">
        <v>77.03</v>
      </c>
      <c r="J480" s="165">
        <v>77.2</v>
      </c>
      <c r="K480" s="165">
        <v>74.09</v>
      </c>
      <c r="L480" s="165">
        <v>0</v>
      </c>
      <c r="M480" s="165">
        <v>0</v>
      </c>
      <c r="N480" s="165">
        <v>0</v>
      </c>
      <c r="O480" s="165">
        <v>0</v>
      </c>
      <c r="P480" s="165">
        <v>605009</v>
      </c>
      <c r="Q480" s="165">
        <v>48</v>
      </c>
      <c r="R480" s="165">
        <v>0</v>
      </c>
      <c r="S480" s="165">
        <v>36.6</v>
      </c>
      <c r="T480" s="165">
        <v>3.8439999999999999</v>
      </c>
      <c r="U480" s="165">
        <v>-1</v>
      </c>
    </row>
    <row r="481" spans="1:21">
      <c r="A481" s="166">
        <v>43369.492361111108</v>
      </c>
      <c r="B481" s="165" t="s">
        <v>6</v>
      </c>
      <c r="C481" s="165">
        <v>446.79</v>
      </c>
      <c r="D481" s="165">
        <v>11.86</v>
      </c>
      <c r="E481" s="165">
        <v>1335.31</v>
      </c>
      <c r="F481" s="165">
        <v>22.59</v>
      </c>
      <c r="G481" s="165">
        <v>81.510000000000005</v>
      </c>
      <c r="H481" s="165">
        <v>83.45</v>
      </c>
      <c r="I481" s="165">
        <v>82.07</v>
      </c>
      <c r="J481" s="165">
        <v>82.41</v>
      </c>
      <c r="K481" s="165">
        <v>78.099999999999994</v>
      </c>
      <c r="L481" s="165">
        <v>0</v>
      </c>
      <c r="M481" s="165">
        <v>0</v>
      </c>
      <c r="N481" s="165">
        <v>0</v>
      </c>
      <c r="O481" s="165">
        <v>0</v>
      </c>
      <c r="P481" s="165">
        <v>606199</v>
      </c>
      <c r="Q481" s="165">
        <v>48</v>
      </c>
      <c r="R481" s="165">
        <v>0</v>
      </c>
      <c r="S481" s="165">
        <v>36.6</v>
      </c>
      <c r="T481" s="165">
        <v>3.8279999999999998</v>
      </c>
      <c r="U481" s="165">
        <v>-1</v>
      </c>
    </row>
    <row r="482" spans="1:21">
      <c r="A482" s="166">
        <v>43369.492430555554</v>
      </c>
      <c r="B482" s="165" t="s">
        <v>6</v>
      </c>
      <c r="C482" s="165">
        <v>445.96</v>
      </c>
      <c r="D482" s="165">
        <v>11.84</v>
      </c>
      <c r="E482" s="165">
        <v>1351.2</v>
      </c>
      <c r="F482" s="165">
        <v>27.51</v>
      </c>
      <c r="G482" s="165">
        <v>77.64</v>
      </c>
      <c r="H482" s="165">
        <v>77.98</v>
      </c>
      <c r="I482" s="165">
        <v>77.819999999999993</v>
      </c>
      <c r="J482" s="165">
        <v>75.290000000000006</v>
      </c>
      <c r="K482" s="165">
        <v>79.33</v>
      </c>
      <c r="L482" s="165">
        <v>87.5</v>
      </c>
      <c r="M482" s="165">
        <v>0</v>
      </c>
      <c r="N482" s="165">
        <v>0</v>
      </c>
      <c r="O482" s="165">
        <v>0</v>
      </c>
      <c r="P482" s="165">
        <v>611176</v>
      </c>
      <c r="Q482" s="165">
        <v>48</v>
      </c>
      <c r="R482" s="165">
        <v>0</v>
      </c>
      <c r="S482" s="165">
        <v>36.5</v>
      </c>
      <c r="T482" s="165">
        <v>3.831</v>
      </c>
      <c r="U482" s="165">
        <v>-1</v>
      </c>
    </row>
    <row r="483" spans="1:21">
      <c r="A483" s="166">
        <v>43369.492488425924</v>
      </c>
      <c r="B483" s="165" t="s">
        <v>6</v>
      </c>
      <c r="C483" s="165">
        <v>446.56</v>
      </c>
      <c r="D483" s="165">
        <v>11.85</v>
      </c>
      <c r="E483" s="165">
        <v>1332.17</v>
      </c>
      <c r="F483" s="165">
        <v>24.18</v>
      </c>
      <c r="G483" s="165">
        <v>70.069999999999993</v>
      </c>
      <c r="H483" s="165">
        <v>72.790000000000006</v>
      </c>
      <c r="I483" s="165">
        <v>71.75</v>
      </c>
      <c r="J483" s="165">
        <v>66.72</v>
      </c>
      <c r="K483" s="165">
        <v>68.8</v>
      </c>
      <c r="L483" s="165">
        <v>73.17</v>
      </c>
      <c r="M483" s="165">
        <v>0</v>
      </c>
      <c r="N483" s="165">
        <v>0</v>
      </c>
      <c r="O483" s="165">
        <v>0</v>
      </c>
      <c r="P483" s="165">
        <v>613208</v>
      </c>
      <c r="Q483" s="165">
        <v>48</v>
      </c>
      <c r="R483" s="165">
        <v>0</v>
      </c>
      <c r="S483" s="165">
        <v>36.5</v>
      </c>
      <c r="T483" s="165">
        <v>3.835</v>
      </c>
      <c r="U483" s="165">
        <v>-1</v>
      </c>
    </row>
    <row r="484" spans="1:21">
      <c r="A484" s="166">
        <v>43369.49255787037</v>
      </c>
      <c r="B484" s="165" t="s">
        <v>6</v>
      </c>
      <c r="C484" s="165">
        <v>447.01</v>
      </c>
      <c r="D484" s="165">
        <v>11.87</v>
      </c>
      <c r="E484" s="165">
        <v>1331.17</v>
      </c>
      <c r="F484" s="165">
        <v>22.43</v>
      </c>
      <c r="G484" s="165">
        <v>82.32</v>
      </c>
      <c r="H484" s="165">
        <v>85.54</v>
      </c>
      <c r="I484" s="165">
        <v>81.36</v>
      </c>
      <c r="J484" s="165">
        <v>79.62</v>
      </c>
      <c r="K484" s="165">
        <v>82.75</v>
      </c>
      <c r="L484" s="165">
        <v>0</v>
      </c>
      <c r="M484" s="165">
        <v>0</v>
      </c>
      <c r="N484" s="165">
        <v>0</v>
      </c>
      <c r="O484" s="165">
        <v>0</v>
      </c>
      <c r="P484" s="165">
        <v>614015</v>
      </c>
      <c r="Q484" s="165">
        <v>48</v>
      </c>
      <c r="R484" s="165">
        <v>0</v>
      </c>
      <c r="S484" s="165">
        <v>36.5</v>
      </c>
      <c r="T484" s="165">
        <v>3.8370000000000002</v>
      </c>
      <c r="U484" s="165">
        <v>-1</v>
      </c>
    </row>
    <row r="485" spans="1:21">
      <c r="A485" s="166">
        <v>43369.492627314816</v>
      </c>
      <c r="B485" s="165" t="s">
        <v>6</v>
      </c>
      <c r="C485" s="165">
        <v>450.25</v>
      </c>
      <c r="D485" s="165">
        <v>11.95</v>
      </c>
      <c r="E485" s="165">
        <v>1350.99</v>
      </c>
      <c r="F485" s="165">
        <v>23.62</v>
      </c>
      <c r="G485" s="165">
        <v>77.760000000000005</v>
      </c>
      <c r="H485" s="165">
        <v>80.14</v>
      </c>
      <c r="I485" s="165">
        <v>80.14</v>
      </c>
      <c r="J485" s="165">
        <v>75.47</v>
      </c>
      <c r="K485" s="165">
        <v>75.3</v>
      </c>
      <c r="L485" s="165">
        <v>0</v>
      </c>
      <c r="M485" s="165">
        <v>0</v>
      </c>
      <c r="N485" s="165">
        <v>0</v>
      </c>
      <c r="O485" s="165">
        <v>0</v>
      </c>
      <c r="P485" s="165">
        <v>614923</v>
      </c>
      <c r="Q485" s="165">
        <v>48</v>
      </c>
      <c r="R485" s="165">
        <v>0</v>
      </c>
      <c r="S485" s="165">
        <v>36.6</v>
      </c>
      <c r="T485" s="165">
        <v>3.835</v>
      </c>
      <c r="U485" s="165">
        <v>-1</v>
      </c>
    </row>
    <row r="486" spans="1:21">
      <c r="A486" s="166">
        <v>43369.492696759262</v>
      </c>
      <c r="B486" s="165" t="s">
        <v>6</v>
      </c>
      <c r="C486" s="165">
        <v>448.35</v>
      </c>
      <c r="D486" s="165">
        <v>11.9</v>
      </c>
      <c r="E486" s="165">
        <v>1348.99</v>
      </c>
      <c r="F486" s="165">
        <v>24.7</v>
      </c>
      <c r="G486" s="165">
        <v>62.11</v>
      </c>
      <c r="H486" s="165">
        <v>66.84</v>
      </c>
      <c r="I486" s="165">
        <v>58.33</v>
      </c>
      <c r="J486" s="165">
        <v>63.37</v>
      </c>
      <c r="K486" s="165">
        <v>59.9</v>
      </c>
      <c r="L486" s="165">
        <v>0</v>
      </c>
      <c r="M486" s="165">
        <v>0</v>
      </c>
      <c r="N486" s="165">
        <v>0</v>
      </c>
      <c r="O486" s="165">
        <v>0</v>
      </c>
      <c r="P486" s="165">
        <v>615825</v>
      </c>
      <c r="Q486" s="165">
        <v>48</v>
      </c>
      <c r="R486" s="165">
        <v>0</v>
      </c>
      <c r="S486" s="165">
        <v>36.5</v>
      </c>
      <c r="T486" s="165">
        <v>3.8319999999999999</v>
      </c>
      <c r="U486" s="165">
        <v>-1</v>
      </c>
    </row>
    <row r="487" spans="1:21">
      <c r="A487" s="166">
        <v>43369.492766203701</v>
      </c>
      <c r="B487" s="165" t="s">
        <v>6</v>
      </c>
      <c r="C487" s="165">
        <v>451.42</v>
      </c>
      <c r="D487" s="165">
        <v>11.98</v>
      </c>
      <c r="E487" s="165">
        <v>1323.52</v>
      </c>
      <c r="F487" s="165">
        <v>22.4</v>
      </c>
      <c r="G487" s="165">
        <v>79.16</v>
      </c>
      <c r="H487" s="165">
        <v>79.03</v>
      </c>
      <c r="I487" s="165">
        <v>78.510000000000005</v>
      </c>
      <c r="J487" s="165">
        <v>81.11</v>
      </c>
      <c r="K487" s="165">
        <v>77.989999999999995</v>
      </c>
      <c r="L487" s="165">
        <v>0</v>
      </c>
      <c r="M487" s="165">
        <v>0</v>
      </c>
      <c r="N487" s="165">
        <v>0</v>
      </c>
      <c r="O487" s="165">
        <v>0</v>
      </c>
      <c r="P487" s="165">
        <v>616600</v>
      </c>
      <c r="Q487" s="165">
        <v>48</v>
      </c>
      <c r="R487" s="165">
        <v>0</v>
      </c>
      <c r="S487" s="165">
        <v>36.5</v>
      </c>
      <c r="T487" s="165">
        <v>3.839</v>
      </c>
      <c r="U487" s="165">
        <v>-1</v>
      </c>
    </row>
    <row r="488" spans="1:21">
      <c r="A488" s="166">
        <v>43369.492824074077</v>
      </c>
      <c r="B488" s="165" t="s">
        <v>6</v>
      </c>
      <c r="C488" s="165">
        <v>448.09</v>
      </c>
      <c r="D488" s="165">
        <v>11.89</v>
      </c>
      <c r="E488" s="165">
        <v>1321.23</v>
      </c>
      <c r="F488" s="165">
        <v>18.09</v>
      </c>
      <c r="G488" s="165">
        <v>75.260000000000005</v>
      </c>
      <c r="H488" s="165">
        <v>82.18</v>
      </c>
      <c r="I488" s="165">
        <v>74.739999999999995</v>
      </c>
      <c r="J488" s="165">
        <v>69.900000000000006</v>
      </c>
      <c r="K488" s="165">
        <v>67.819999999999993</v>
      </c>
      <c r="L488" s="165">
        <v>82.23</v>
      </c>
      <c r="M488" s="165">
        <v>0</v>
      </c>
      <c r="N488" s="165">
        <v>0</v>
      </c>
      <c r="O488" s="165">
        <v>0</v>
      </c>
      <c r="P488" s="165">
        <v>617499</v>
      </c>
      <c r="Q488" s="165">
        <v>48</v>
      </c>
      <c r="R488" s="165">
        <v>0</v>
      </c>
      <c r="S488" s="165">
        <v>36.6</v>
      </c>
      <c r="T488" s="165">
        <v>3.8330000000000002</v>
      </c>
      <c r="U488" s="165">
        <v>-1</v>
      </c>
    </row>
    <row r="489" spans="1:21">
      <c r="A489" s="166">
        <v>43369.492893518516</v>
      </c>
      <c r="B489" s="165" t="s">
        <v>6</v>
      </c>
      <c r="C489" s="165">
        <v>443.22</v>
      </c>
      <c r="D489" s="165">
        <v>11.76</v>
      </c>
      <c r="E489" s="165">
        <v>1357.09</v>
      </c>
      <c r="F489" s="165">
        <v>20.69</v>
      </c>
      <c r="G489" s="165">
        <v>69.45</v>
      </c>
      <c r="H489" s="165">
        <v>73.92</v>
      </c>
      <c r="I489" s="165">
        <v>69.599999999999994</v>
      </c>
      <c r="J489" s="165">
        <v>67.36</v>
      </c>
      <c r="K489" s="165">
        <v>63.73</v>
      </c>
      <c r="L489" s="165">
        <v>77.489999999999995</v>
      </c>
      <c r="M489" s="165">
        <v>0</v>
      </c>
      <c r="N489" s="165">
        <v>0</v>
      </c>
      <c r="O489" s="165">
        <v>0</v>
      </c>
      <c r="P489" s="165">
        <v>618217</v>
      </c>
      <c r="Q489" s="165">
        <v>49</v>
      </c>
      <c r="R489" s="165">
        <v>0</v>
      </c>
      <c r="S489" s="165">
        <v>36.5</v>
      </c>
      <c r="T489" s="165">
        <v>3.8330000000000002</v>
      </c>
      <c r="U489" s="165">
        <v>-1</v>
      </c>
    </row>
    <row r="490" spans="1:21">
      <c r="A490" s="166">
        <v>43369.492962962962</v>
      </c>
      <c r="B490" s="165" t="s">
        <v>6</v>
      </c>
      <c r="C490" s="165">
        <v>443.49</v>
      </c>
      <c r="D490" s="165">
        <v>11.77</v>
      </c>
      <c r="E490" s="165">
        <v>1336.73</v>
      </c>
      <c r="F490" s="165">
        <v>23.35</v>
      </c>
      <c r="G490" s="165">
        <v>69.91</v>
      </c>
      <c r="H490" s="165">
        <v>71.13</v>
      </c>
      <c r="I490" s="165">
        <v>72.349999999999994</v>
      </c>
      <c r="J490" s="165">
        <v>69.739999999999995</v>
      </c>
      <c r="K490" s="165">
        <v>66.430000000000007</v>
      </c>
      <c r="L490" s="165">
        <v>0</v>
      </c>
      <c r="M490" s="165">
        <v>0</v>
      </c>
      <c r="N490" s="165">
        <v>0</v>
      </c>
      <c r="O490" s="165">
        <v>0</v>
      </c>
      <c r="P490" s="165">
        <v>619245</v>
      </c>
      <c r="Q490" s="165">
        <v>49</v>
      </c>
      <c r="R490" s="165">
        <v>0</v>
      </c>
      <c r="S490" s="165">
        <v>36.5</v>
      </c>
      <c r="T490" s="165">
        <v>3.8410000000000002</v>
      </c>
      <c r="U490" s="165">
        <v>-1</v>
      </c>
    </row>
    <row r="491" spans="1:21">
      <c r="A491" s="166">
        <v>43369.493032407408</v>
      </c>
      <c r="B491" s="165" t="s">
        <v>6</v>
      </c>
      <c r="C491" s="165">
        <v>444.05</v>
      </c>
      <c r="D491" s="165">
        <v>11.79</v>
      </c>
      <c r="E491" s="165">
        <v>1334.57</v>
      </c>
      <c r="F491" s="165">
        <v>22.5</v>
      </c>
      <c r="G491" s="165">
        <v>82.34</v>
      </c>
      <c r="H491" s="165">
        <v>86.53</v>
      </c>
      <c r="I491" s="165">
        <v>83.25</v>
      </c>
      <c r="J491" s="165">
        <v>81.69</v>
      </c>
      <c r="K491" s="165">
        <v>77.89</v>
      </c>
      <c r="L491" s="165">
        <v>0</v>
      </c>
      <c r="M491" s="165">
        <v>0</v>
      </c>
      <c r="N491" s="165">
        <v>0</v>
      </c>
      <c r="O491" s="165">
        <v>0</v>
      </c>
      <c r="P491" s="165">
        <v>619991</v>
      </c>
      <c r="Q491" s="165">
        <v>49</v>
      </c>
      <c r="R491" s="165">
        <v>0</v>
      </c>
      <c r="S491" s="165">
        <v>36.6</v>
      </c>
      <c r="T491" s="165">
        <v>3.8340000000000001</v>
      </c>
      <c r="U491" s="165">
        <v>-1</v>
      </c>
    </row>
    <row r="492" spans="1:21">
      <c r="A492" s="166">
        <v>43369.493090277778</v>
      </c>
      <c r="B492" s="165" t="s">
        <v>6</v>
      </c>
      <c r="C492" s="165">
        <v>445.48</v>
      </c>
      <c r="D492" s="165">
        <v>11.83</v>
      </c>
      <c r="E492" s="165">
        <v>1359.73</v>
      </c>
      <c r="F492" s="165">
        <v>23.06</v>
      </c>
      <c r="G492" s="165">
        <v>76.94</v>
      </c>
      <c r="H492" s="165">
        <v>78.31</v>
      </c>
      <c r="I492" s="165">
        <v>80.900000000000006</v>
      </c>
      <c r="J492" s="165">
        <v>76.760000000000005</v>
      </c>
      <c r="K492" s="165">
        <v>71.77</v>
      </c>
      <c r="L492" s="165">
        <v>0</v>
      </c>
      <c r="M492" s="165">
        <v>0</v>
      </c>
      <c r="N492" s="165">
        <v>0</v>
      </c>
      <c r="O492" s="165">
        <v>0</v>
      </c>
      <c r="P492" s="165">
        <v>620714</v>
      </c>
      <c r="Q492" s="165">
        <v>49</v>
      </c>
      <c r="R492" s="165">
        <v>0</v>
      </c>
      <c r="S492" s="165">
        <v>36.6</v>
      </c>
      <c r="T492" s="165">
        <v>3.835</v>
      </c>
      <c r="U492" s="165">
        <v>-1</v>
      </c>
    </row>
    <row r="493" spans="1:21">
      <c r="A493" s="166">
        <v>43369.493159722224</v>
      </c>
      <c r="B493" s="165" t="s">
        <v>6</v>
      </c>
      <c r="C493" s="165">
        <v>444.59</v>
      </c>
      <c r="D493" s="165">
        <v>11.8</v>
      </c>
      <c r="E493" s="165">
        <v>1328.77</v>
      </c>
      <c r="F493" s="165">
        <v>23.89</v>
      </c>
      <c r="G493" s="165">
        <v>67.78</v>
      </c>
      <c r="H493" s="165">
        <v>69.59</v>
      </c>
      <c r="I493" s="165">
        <v>67.7</v>
      </c>
      <c r="J493" s="165">
        <v>70.790000000000006</v>
      </c>
      <c r="K493" s="165">
        <v>64.09</v>
      </c>
      <c r="L493" s="165">
        <v>51.35</v>
      </c>
      <c r="M493" s="165">
        <v>0</v>
      </c>
      <c r="N493" s="165">
        <v>0</v>
      </c>
      <c r="O493" s="165">
        <v>0</v>
      </c>
      <c r="P493" s="165">
        <v>622441</v>
      </c>
      <c r="Q493" s="165">
        <v>49</v>
      </c>
      <c r="R493" s="165">
        <v>0</v>
      </c>
      <c r="S493" s="165">
        <v>36.6</v>
      </c>
      <c r="T493" s="165">
        <v>3.83</v>
      </c>
      <c r="U493" s="165">
        <v>-1</v>
      </c>
    </row>
    <row r="494" spans="1:21">
      <c r="A494" s="166">
        <v>43369.49322916667</v>
      </c>
      <c r="B494" s="165" t="s">
        <v>6</v>
      </c>
      <c r="C494" s="165">
        <v>446.05</v>
      </c>
      <c r="D494" s="165">
        <v>11.84</v>
      </c>
      <c r="E494" s="165">
        <v>1326.38</v>
      </c>
      <c r="F494" s="165">
        <v>23.66</v>
      </c>
      <c r="G494" s="165">
        <v>85.04</v>
      </c>
      <c r="H494" s="165">
        <v>86.72</v>
      </c>
      <c r="I494" s="165">
        <v>86.55</v>
      </c>
      <c r="J494" s="165">
        <v>83.7</v>
      </c>
      <c r="K494" s="165">
        <v>83.19</v>
      </c>
      <c r="L494" s="165">
        <v>0</v>
      </c>
      <c r="M494" s="165">
        <v>0</v>
      </c>
      <c r="N494" s="165">
        <v>0</v>
      </c>
      <c r="O494" s="165">
        <v>0</v>
      </c>
      <c r="P494" s="165">
        <v>625167</v>
      </c>
      <c r="Q494" s="165">
        <v>49</v>
      </c>
      <c r="R494" s="165">
        <v>0</v>
      </c>
      <c r="S494" s="165">
        <v>36.6</v>
      </c>
      <c r="T494" s="165">
        <v>3.827</v>
      </c>
      <c r="U494" s="165">
        <v>-1</v>
      </c>
    </row>
    <row r="495" spans="1:21">
      <c r="A495" s="166">
        <v>43369.493298611109</v>
      </c>
      <c r="B495" s="165" t="s">
        <v>6</v>
      </c>
      <c r="C495" s="165">
        <v>441.13</v>
      </c>
      <c r="D495" s="165">
        <v>11.71</v>
      </c>
      <c r="E495" s="165">
        <v>1316.07</v>
      </c>
      <c r="F495" s="165">
        <v>21.69</v>
      </c>
      <c r="G495" s="165">
        <v>80.39</v>
      </c>
      <c r="H495" s="165">
        <v>82.45</v>
      </c>
      <c r="I495" s="165">
        <v>78.709999999999994</v>
      </c>
      <c r="J495" s="165">
        <v>79.73</v>
      </c>
      <c r="K495" s="165">
        <v>78.36</v>
      </c>
      <c r="L495" s="165">
        <v>83.37</v>
      </c>
      <c r="M495" s="165">
        <v>0</v>
      </c>
      <c r="N495" s="165">
        <v>0</v>
      </c>
      <c r="O495" s="165">
        <v>0</v>
      </c>
      <c r="P495" s="165">
        <v>629975</v>
      </c>
      <c r="Q495" s="165">
        <v>49</v>
      </c>
      <c r="R495" s="165">
        <v>0</v>
      </c>
      <c r="S495" s="165">
        <v>36.6</v>
      </c>
      <c r="T495" s="165">
        <v>3.8239999999999998</v>
      </c>
      <c r="U495" s="165">
        <v>-1</v>
      </c>
    </row>
    <row r="496" spans="1:21">
      <c r="A496" s="166">
        <v>43369.493368055555</v>
      </c>
      <c r="B496" s="165" t="s">
        <v>6</v>
      </c>
      <c r="C496" s="165">
        <v>443.95</v>
      </c>
      <c r="D496" s="165">
        <v>11.78</v>
      </c>
      <c r="E496" s="165">
        <v>1323.64</v>
      </c>
      <c r="F496" s="165">
        <v>16.350000000000001</v>
      </c>
      <c r="G496" s="165">
        <v>80.8</v>
      </c>
      <c r="H496" s="165">
        <v>80.239999999999995</v>
      </c>
      <c r="I496" s="165">
        <v>81.819999999999993</v>
      </c>
      <c r="J496" s="165">
        <v>78.849999999999994</v>
      </c>
      <c r="K496" s="165">
        <v>78.150000000000006</v>
      </c>
      <c r="L496" s="165">
        <v>85.09</v>
      </c>
      <c r="M496" s="165">
        <v>0</v>
      </c>
      <c r="N496" s="165">
        <v>0</v>
      </c>
      <c r="O496" s="165">
        <v>0</v>
      </c>
      <c r="P496" s="165">
        <v>631958</v>
      </c>
      <c r="Q496" s="165">
        <v>49</v>
      </c>
      <c r="R496" s="165">
        <v>0</v>
      </c>
      <c r="S496" s="165">
        <v>36.6</v>
      </c>
      <c r="T496" s="165">
        <v>3.8220000000000001</v>
      </c>
      <c r="U496" s="165">
        <v>-1</v>
      </c>
    </row>
    <row r="497" spans="1:21">
      <c r="A497" s="166">
        <v>43369.493437500001</v>
      </c>
      <c r="B497" s="165" t="s">
        <v>6</v>
      </c>
      <c r="C497" s="165">
        <v>444.49</v>
      </c>
      <c r="D497" s="165">
        <v>11.8</v>
      </c>
      <c r="E497" s="165">
        <v>1308.6500000000001</v>
      </c>
      <c r="F497" s="165">
        <v>22.96</v>
      </c>
      <c r="G497" s="165">
        <v>71.569999999999993</v>
      </c>
      <c r="H497" s="165">
        <v>73.75</v>
      </c>
      <c r="I497" s="165">
        <v>72.19</v>
      </c>
      <c r="J497" s="165">
        <v>68.739999999999995</v>
      </c>
      <c r="K497" s="165">
        <v>72.02</v>
      </c>
      <c r="L497" s="165">
        <v>67.239999999999995</v>
      </c>
      <c r="M497" s="165">
        <v>0</v>
      </c>
      <c r="N497" s="165">
        <v>0</v>
      </c>
      <c r="O497" s="165">
        <v>0</v>
      </c>
      <c r="P497" s="165">
        <v>633125</v>
      </c>
      <c r="Q497" s="165">
        <v>49</v>
      </c>
      <c r="R497" s="165">
        <v>0</v>
      </c>
      <c r="S497" s="165">
        <v>36.6</v>
      </c>
      <c r="T497" s="165">
        <v>3.8340000000000001</v>
      </c>
      <c r="U497" s="165">
        <v>-1</v>
      </c>
    </row>
    <row r="498" spans="1:21">
      <c r="A498" s="166">
        <v>43369.493495370371</v>
      </c>
      <c r="B498" s="165" t="s">
        <v>6</v>
      </c>
      <c r="C498" s="165">
        <v>444.08</v>
      </c>
      <c r="D498" s="165">
        <v>11.79</v>
      </c>
      <c r="E498" s="165">
        <v>1302.97</v>
      </c>
      <c r="F498" s="165">
        <v>19.940000000000001</v>
      </c>
      <c r="G498" s="165">
        <v>76.8</v>
      </c>
      <c r="H498" s="165">
        <v>81.94</v>
      </c>
      <c r="I498" s="165">
        <v>77.599999999999994</v>
      </c>
      <c r="J498" s="165">
        <v>74.31</v>
      </c>
      <c r="K498" s="165">
        <v>73.09</v>
      </c>
      <c r="L498" s="165">
        <v>77.319999999999993</v>
      </c>
      <c r="M498" s="165">
        <v>0</v>
      </c>
      <c r="N498" s="165">
        <v>0</v>
      </c>
      <c r="O498" s="165">
        <v>0</v>
      </c>
      <c r="P498" s="165">
        <v>634131</v>
      </c>
      <c r="Q498" s="165">
        <v>49</v>
      </c>
      <c r="R498" s="165">
        <v>0</v>
      </c>
      <c r="S498" s="165">
        <v>36.6</v>
      </c>
      <c r="T498" s="165">
        <v>3.831</v>
      </c>
      <c r="U498" s="165">
        <v>-1</v>
      </c>
    </row>
    <row r="499" spans="1:21">
      <c r="A499" s="166">
        <v>43369.493564814817</v>
      </c>
      <c r="B499" s="165" t="s">
        <v>6</v>
      </c>
      <c r="C499" s="165">
        <v>443.28</v>
      </c>
      <c r="D499" s="165">
        <v>11.77</v>
      </c>
      <c r="E499" s="165">
        <v>1328.69</v>
      </c>
      <c r="F499" s="165">
        <v>23.37</v>
      </c>
      <c r="G499" s="165">
        <v>79.97</v>
      </c>
      <c r="H499" s="165">
        <v>85.59</v>
      </c>
      <c r="I499" s="165">
        <v>78.47</v>
      </c>
      <c r="J499" s="165">
        <v>80.56</v>
      </c>
      <c r="K499" s="165">
        <v>75.52</v>
      </c>
      <c r="L499" s="165">
        <v>75</v>
      </c>
      <c r="M499" s="165">
        <v>0</v>
      </c>
      <c r="N499" s="165">
        <v>0</v>
      </c>
      <c r="O499" s="165">
        <v>0</v>
      </c>
      <c r="P499" s="165">
        <v>634895</v>
      </c>
      <c r="Q499" s="165">
        <v>49</v>
      </c>
      <c r="R499" s="165">
        <v>0</v>
      </c>
      <c r="S499" s="165">
        <v>36.6</v>
      </c>
      <c r="T499" s="165">
        <v>3.8319999999999999</v>
      </c>
      <c r="U499" s="165">
        <v>-1</v>
      </c>
    </row>
    <row r="500" spans="1:21">
      <c r="A500" s="166">
        <v>43369.493634259263</v>
      </c>
      <c r="B500" s="165" t="s">
        <v>6</v>
      </c>
      <c r="C500" s="165">
        <v>445.17</v>
      </c>
      <c r="D500" s="165">
        <v>11.82</v>
      </c>
      <c r="E500" s="165">
        <v>1314.12</v>
      </c>
      <c r="F500" s="165">
        <v>24.23</v>
      </c>
      <c r="G500" s="165">
        <v>64.56</v>
      </c>
      <c r="H500" s="165">
        <v>65.22</v>
      </c>
      <c r="I500" s="165">
        <v>66.09</v>
      </c>
      <c r="J500" s="165">
        <v>62.28</v>
      </c>
      <c r="K500" s="165">
        <v>65.05</v>
      </c>
      <c r="L500" s="165">
        <v>60.66</v>
      </c>
      <c r="M500" s="165">
        <v>0</v>
      </c>
      <c r="N500" s="165">
        <v>0</v>
      </c>
      <c r="O500" s="165">
        <v>0</v>
      </c>
      <c r="P500" s="165">
        <v>635926</v>
      </c>
      <c r="Q500" s="165">
        <v>49</v>
      </c>
      <c r="R500" s="165">
        <v>0</v>
      </c>
      <c r="S500" s="165">
        <v>36.6</v>
      </c>
      <c r="T500" s="165">
        <v>3.819</v>
      </c>
      <c r="U500" s="165">
        <v>-1</v>
      </c>
    </row>
    <row r="501" spans="1:21">
      <c r="A501" s="166">
        <v>43369.493703703702</v>
      </c>
      <c r="B501" s="165" t="s">
        <v>6</v>
      </c>
      <c r="C501" s="165">
        <v>442.09</v>
      </c>
      <c r="D501" s="165">
        <v>11.74</v>
      </c>
      <c r="E501" s="165">
        <v>1314.36</v>
      </c>
      <c r="F501" s="165">
        <v>22.28</v>
      </c>
      <c r="G501" s="165">
        <v>80.989999999999995</v>
      </c>
      <c r="H501" s="165">
        <v>80.34</v>
      </c>
      <c r="I501" s="165">
        <v>80.17</v>
      </c>
      <c r="J501" s="165">
        <v>81.55</v>
      </c>
      <c r="K501" s="165">
        <v>81.900000000000006</v>
      </c>
      <c r="L501" s="165">
        <v>0</v>
      </c>
      <c r="M501" s="165">
        <v>0</v>
      </c>
      <c r="N501" s="165">
        <v>0</v>
      </c>
      <c r="O501" s="165">
        <v>0</v>
      </c>
      <c r="P501" s="165">
        <v>636648</v>
      </c>
      <c r="Q501" s="165">
        <v>48</v>
      </c>
      <c r="R501" s="165">
        <v>0</v>
      </c>
      <c r="S501" s="165">
        <v>36.6</v>
      </c>
      <c r="T501" s="165">
        <v>3.835</v>
      </c>
      <c r="U501" s="165">
        <v>-1</v>
      </c>
    </row>
    <row r="502" spans="1:21">
      <c r="A502" s="166">
        <v>43369.493773148148</v>
      </c>
      <c r="B502" s="165" t="s">
        <v>6</v>
      </c>
      <c r="C502" s="165">
        <v>441.32</v>
      </c>
      <c r="D502" s="165">
        <v>11.71</v>
      </c>
      <c r="E502" s="165">
        <v>1313.92</v>
      </c>
      <c r="F502" s="165">
        <v>19.59</v>
      </c>
      <c r="G502" s="165">
        <v>71.959999999999994</v>
      </c>
      <c r="H502" s="165">
        <v>78.459999999999994</v>
      </c>
      <c r="I502" s="165">
        <v>70.599999999999994</v>
      </c>
      <c r="J502" s="165">
        <v>68.209999999999994</v>
      </c>
      <c r="K502" s="165">
        <v>64.099999999999994</v>
      </c>
      <c r="L502" s="165">
        <v>80.13</v>
      </c>
      <c r="M502" s="165">
        <v>0</v>
      </c>
      <c r="N502" s="165">
        <v>0</v>
      </c>
      <c r="O502" s="165">
        <v>0</v>
      </c>
      <c r="P502" s="165">
        <v>637291</v>
      </c>
      <c r="Q502" s="165">
        <v>48</v>
      </c>
      <c r="R502" s="165">
        <v>0</v>
      </c>
      <c r="S502" s="165">
        <v>36.700000000000003</v>
      </c>
      <c r="T502" s="165">
        <v>3.8359999999999999</v>
      </c>
      <c r="U502" s="165">
        <v>-1</v>
      </c>
    </row>
    <row r="503" spans="1:21">
      <c r="A503" s="166">
        <v>43369.493831018517</v>
      </c>
      <c r="B503" s="165" t="s">
        <v>6</v>
      </c>
      <c r="C503" s="165">
        <v>443.22</v>
      </c>
      <c r="D503" s="165">
        <v>11.77</v>
      </c>
      <c r="E503" s="165">
        <v>1324.46</v>
      </c>
      <c r="F503" s="165">
        <v>21.8</v>
      </c>
      <c r="G503" s="165">
        <v>66.47</v>
      </c>
      <c r="H503" s="165">
        <v>67.88</v>
      </c>
      <c r="I503" s="165">
        <v>66.67</v>
      </c>
      <c r="J503" s="165">
        <v>65.8</v>
      </c>
      <c r="K503" s="165">
        <v>64.41</v>
      </c>
      <c r="L503" s="165">
        <v>71.650000000000006</v>
      </c>
      <c r="M503" s="165">
        <v>0</v>
      </c>
      <c r="N503" s="165">
        <v>0</v>
      </c>
      <c r="O503" s="165">
        <v>0</v>
      </c>
      <c r="P503" s="165">
        <v>637795</v>
      </c>
      <c r="Q503" s="165">
        <v>48</v>
      </c>
      <c r="R503" s="165">
        <v>0</v>
      </c>
      <c r="S503" s="165">
        <v>36.700000000000003</v>
      </c>
      <c r="T503" s="165">
        <v>3.8340000000000001</v>
      </c>
      <c r="U503" s="165">
        <v>-1</v>
      </c>
    </row>
    <row r="504" spans="1:21">
      <c r="A504" s="166">
        <v>43369.493900462963</v>
      </c>
      <c r="B504" s="165" t="s">
        <v>6</v>
      </c>
      <c r="C504" s="165">
        <v>443.45</v>
      </c>
      <c r="D504" s="165">
        <v>11.77</v>
      </c>
      <c r="E504" s="165">
        <v>1304.8</v>
      </c>
      <c r="F504" s="165">
        <v>23.7</v>
      </c>
      <c r="G504" s="165">
        <v>76.900000000000006</v>
      </c>
      <c r="H504" s="165">
        <v>80.31</v>
      </c>
      <c r="I504" s="165">
        <v>76.680000000000007</v>
      </c>
      <c r="J504" s="165">
        <v>77.55</v>
      </c>
      <c r="K504" s="165">
        <v>73.06</v>
      </c>
      <c r="L504" s="165">
        <v>0</v>
      </c>
      <c r="M504" s="165">
        <v>0</v>
      </c>
      <c r="N504" s="165">
        <v>0</v>
      </c>
      <c r="O504" s="165">
        <v>0</v>
      </c>
      <c r="P504" s="165">
        <v>638352</v>
      </c>
      <c r="Q504" s="165">
        <v>48</v>
      </c>
      <c r="R504" s="165">
        <v>0</v>
      </c>
      <c r="S504" s="165">
        <v>36.700000000000003</v>
      </c>
      <c r="T504" s="165">
        <v>3.8359999999999999</v>
      </c>
      <c r="U504" s="165">
        <v>-1</v>
      </c>
    </row>
    <row r="505" spans="1:21">
      <c r="A505" s="166">
        <v>43369.493969907409</v>
      </c>
      <c r="B505" s="165" t="s">
        <v>6</v>
      </c>
      <c r="C505" s="165">
        <v>443.18</v>
      </c>
      <c r="D505" s="165">
        <v>11.76</v>
      </c>
      <c r="E505" s="165">
        <v>1303.8800000000001</v>
      </c>
      <c r="F505" s="165">
        <v>23.57</v>
      </c>
      <c r="G505" s="165">
        <v>80.25</v>
      </c>
      <c r="H505" s="165">
        <v>82.64</v>
      </c>
      <c r="I505" s="165">
        <v>80.73</v>
      </c>
      <c r="J505" s="165">
        <v>81.08</v>
      </c>
      <c r="K505" s="165">
        <v>76.56</v>
      </c>
      <c r="L505" s="165">
        <v>0</v>
      </c>
      <c r="M505" s="165">
        <v>0</v>
      </c>
      <c r="N505" s="165">
        <v>0</v>
      </c>
      <c r="O505" s="165">
        <v>0</v>
      </c>
      <c r="P505" s="165">
        <v>639125</v>
      </c>
      <c r="Q505" s="165">
        <v>48</v>
      </c>
      <c r="R505" s="165">
        <v>0</v>
      </c>
      <c r="S505" s="165">
        <v>36.700000000000003</v>
      </c>
      <c r="T505" s="165">
        <v>3.8319999999999999</v>
      </c>
      <c r="U505" s="165">
        <v>-1</v>
      </c>
    </row>
    <row r="506" spans="1:21">
      <c r="A506" s="166">
        <v>43369.494039351855</v>
      </c>
      <c r="B506" s="165" t="s">
        <v>6</v>
      </c>
      <c r="C506" s="165">
        <v>439.98</v>
      </c>
      <c r="D506" s="165">
        <v>11.68</v>
      </c>
      <c r="E506" s="165">
        <v>1330.61</v>
      </c>
      <c r="F506" s="165">
        <v>23.61</v>
      </c>
      <c r="G506" s="165">
        <v>74.569999999999993</v>
      </c>
      <c r="H506" s="165">
        <v>76.78</v>
      </c>
      <c r="I506" s="165">
        <v>74</v>
      </c>
      <c r="J506" s="165">
        <v>73.48</v>
      </c>
      <c r="K506" s="165">
        <v>74</v>
      </c>
      <c r="L506" s="165">
        <v>0</v>
      </c>
      <c r="M506" s="165">
        <v>0</v>
      </c>
      <c r="N506" s="165">
        <v>0</v>
      </c>
      <c r="O506" s="165">
        <v>0</v>
      </c>
      <c r="P506" s="165">
        <v>639715</v>
      </c>
      <c r="Q506" s="165">
        <v>48</v>
      </c>
      <c r="R506" s="165">
        <v>0</v>
      </c>
      <c r="S506" s="165">
        <v>36.700000000000003</v>
      </c>
      <c r="T506" s="165">
        <v>3.83</v>
      </c>
      <c r="U506" s="165">
        <v>-1</v>
      </c>
    </row>
    <row r="507" spans="1:21">
      <c r="A507" s="166">
        <v>43369.494097222225</v>
      </c>
      <c r="B507" s="165" t="s">
        <v>6</v>
      </c>
      <c r="C507" s="165">
        <v>440.59</v>
      </c>
      <c r="D507" s="165">
        <v>11.7</v>
      </c>
      <c r="E507" s="165">
        <v>1308.94</v>
      </c>
      <c r="F507" s="165">
        <v>24.57</v>
      </c>
      <c r="G507" s="165">
        <v>65.180000000000007</v>
      </c>
      <c r="H507" s="165">
        <v>66.959999999999994</v>
      </c>
      <c r="I507" s="165">
        <v>65.569999999999993</v>
      </c>
      <c r="J507" s="165">
        <v>64.19</v>
      </c>
      <c r="K507" s="165">
        <v>64.010000000000005</v>
      </c>
      <c r="L507" s="165">
        <v>0</v>
      </c>
      <c r="M507" s="165">
        <v>0</v>
      </c>
      <c r="N507" s="165">
        <v>0</v>
      </c>
      <c r="O507" s="165">
        <v>0</v>
      </c>
      <c r="P507" s="165">
        <v>640614</v>
      </c>
      <c r="Q507" s="165">
        <v>48</v>
      </c>
      <c r="R507" s="165">
        <v>0</v>
      </c>
      <c r="S507" s="165">
        <v>36.700000000000003</v>
      </c>
      <c r="T507" s="165">
        <v>3.8330000000000002</v>
      </c>
      <c r="U507" s="165">
        <v>-1</v>
      </c>
    </row>
    <row r="508" spans="1:21">
      <c r="A508" s="166">
        <v>43369.494166666664</v>
      </c>
      <c r="B508" s="165" t="s">
        <v>6</v>
      </c>
      <c r="C508" s="165">
        <v>442.24</v>
      </c>
      <c r="D508" s="165">
        <v>11.74</v>
      </c>
      <c r="E508" s="165">
        <v>1301.76</v>
      </c>
      <c r="F508" s="165">
        <v>21.09</v>
      </c>
      <c r="G508" s="165">
        <v>82.19</v>
      </c>
      <c r="H508" s="165">
        <v>81.88</v>
      </c>
      <c r="I508" s="165">
        <v>81.88</v>
      </c>
      <c r="J508" s="165">
        <v>83.45</v>
      </c>
      <c r="K508" s="165">
        <v>81.180000000000007</v>
      </c>
      <c r="L508" s="165">
        <v>86.96</v>
      </c>
      <c r="M508" s="165">
        <v>0</v>
      </c>
      <c r="N508" s="165">
        <v>0</v>
      </c>
      <c r="O508" s="165">
        <v>0</v>
      </c>
      <c r="P508" s="165">
        <v>641225</v>
      </c>
      <c r="Q508" s="165">
        <v>48</v>
      </c>
      <c r="R508" s="165">
        <v>0</v>
      </c>
      <c r="S508" s="165">
        <v>36.700000000000003</v>
      </c>
      <c r="T508" s="165">
        <v>3.8340000000000001</v>
      </c>
      <c r="U508" s="165">
        <v>-1</v>
      </c>
    </row>
    <row r="509" spans="1:21">
      <c r="A509" s="166">
        <v>43369.49423611111</v>
      </c>
      <c r="B509" s="165" t="s">
        <v>6</v>
      </c>
      <c r="C509" s="165">
        <v>442.83</v>
      </c>
      <c r="D509" s="165">
        <v>11.75</v>
      </c>
      <c r="E509" s="165">
        <v>1326.77</v>
      </c>
      <c r="F509" s="165">
        <v>18.670000000000002</v>
      </c>
      <c r="G509" s="165">
        <v>69.97</v>
      </c>
      <c r="H509" s="165">
        <v>77.45</v>
      </c>
      <c r="I509" s="165">
        <v>69.23</v>
      </c>
      <c r="J509" s="165">
        <v>67.31</v>
      </c>
      <c r="K509" s="165">
        <v>57.17</v>
      </c>
      <c r="L509" s="165">
        <v>78.67</v>
      </c>
      <c r="M509" s="165">
        <v>0</v>
      </c>
      <c r="N509" s="165">
        <v>0</v>
      </c>
      <c r="O509" s="165">
        <v>0</v>
      </c>
      <c r="P509" s="165">
        <v>642296</v>
      </c>
      <c r="Q509" s="165">
        <v>48</v>
      </c>
      <c r="R509" s="165">
        <v>0</v>
      </c>
      <c r="S509" s="165">
        <v>36.700000000000003</v>
      </c>
      <c r="T509" s="165">
        <v>3.8370000000000002</v>
      </c>
      <c r="U509" s="165">
        <v>-1</v>
      </c>
    </row>
    <row r="510" spans="1:21">
      <c r="A510" s="166">
        <v>43369.494305555556</v>
      </c>
      <c r="B510" s="165" t="s">
        <v>6</v>
      </c>
      <c r="C510" s="165">
        <v>444.62</v>
      </c>
      <c r="D510" s="165">
        <v>11.8</v>
      </c>
      <c r="E510" s="165">
        <v>1330.95</v>
      </c>
      <c r="F510" s="165">
        <v>30.9</v>
      </c>
      <c r="G510" s="165">
        <v>65.98</v>
      </c>
      <c r="H510" s="165">
        <v>67.83</v>
      </c>
      <c r="I510" s="165">
        <v>67.48</v>
      </c>
      <c r="J510" s="165">
        <v>64</v>
      </c>
      <c r="K510" s="165">
        <v>65.22</v>
      </c>
      <c r="L510" s="165">
        <v>58.14</v>
      </c>
      <c r="M510" s="165">
        <v>0</v>
      </c>
      <c r="N510" s="165">
        <v>0</v>
      </c>
      <c r="O510" s="165">
        <v>0</v>
      </c>
      <c r="P510" s="165">
        <v>646858</v>
      </c>
      <c r="Q510" s="165">
        <v>48</v>
      </c>
      <c r="R510" s="165">
        <v>0</v>
      </c>
      <c r="S510" s="165">
        <v>36.700000000000003</v>
      </c>
      <c r="T510" s="165">
        <v>3.8370000000000002</v>
      </c>
      <c r="U510" s="165">
        <v>-1</v>
      </c>
    </row>
    <row r="511" spans="1:21">
      <c r="A511" s="166">
        <v>43369.494363425925</v>
      </c>
      <c r="B511" s="165" t="s">
        <v>6</v>
      </c>
      <c r="C511" s="165">
        <v>442.84</v>
      </c>
      <c r="D511" s="165">
        <v>11.75</v>
      </c>
      <c r="E511" s="165">
        <v>1316.45</v>
      </c>
      <c r="F511" s="165">
        <v>23.65</v>
      </c>
      <c r="G511" s="165">
        <v>75.260000000000005</v>
      </c>
      <c r="H511" s="165">
        <v>76.56</v>
      </c>
      <c r="I511" s="165">
        <v>75.87</v>
      </c>
      <c r="J511" s="165">
        <v>75</v>
      </c>
      <c r="K511" s="165">
        <v>73.61</v>
      </c>
      <c r="L511" s="165">
        <v>0</v>
      </c>
      <c r="M511" s="165">
        <v>0</v>
      </c>
      <c r="N511" s="165">
        <v>0</v>
      </c>
      <c r="O511" s="165">
        <v>0</v>
      </c>
      <c r="P511" s="165">
        <v>647529</v>
      </c>
      <c r="Q511" s="165">
        <v>48</v>
      </c>
      <c r="R511" s="165">
        <v>0</v>
      </c>
      <c r="S511" s="165">
        <v>36.700000000000003</v>
      </c>
      <c r="T511" s="165">
        <v>3.84</v>
      </c>
      <c r="U511" s="165">
        <v>-1</v>
      </c>
    </row>
    <row r="512" spans="1:21">
      <c r="A512" s="166">
        <v>43369.494432870371</v>
      </c>
      <c r="B512" s="165" t="s">
        <v>6</v>
      </c>
      <c r="C512" s="165">
        <v>442.48</v>
      </c>
      <c r="D512" s="165">
        <v>11.75</v>
      </c>
      <c r="E512" s="165">
        <v>1317.08</v>
      </c>
      <c r="F512" s="165">
        <v>23.39</v>
      </c>
      <c r="G512" s="165">
        <v>80.5</v>
      </c>
      <c r="H512" s="165">
        <v>80.8</v>
      </c>
      <c r="I512" s="165">
        <v>83.07</v>
      </c>
      <c r="J512" s="165">
        <v>80.28</v>
      </c>
      <c r="K512" s="165">
        <v>77.84</v>
      </c>
      <c r="L512" s="165">
        <v>0</v>
      </c>
      <c r="M512" s="165">
        <v>0</v>
      </c>
      <c r="N512" s="165">
        <v>0</v>
      </c>
      <c r="O512" s="165">
        <v>0</v>
      </c>
      <c r="P512" s="165">
        <v>648431</v>
      </c>
      <c r="Q512" s="165">
        <v>48</v>
      </c>
      <c r="R512" s="165">
        <v>0</v>
      </c>
      <c r="S512" s="165">
        <v>36.700000000000003</v>
      </c>
      <c r="T512" s="165">
        <v>3.8340000000000001</v>
      </c>
      <c r="U512" s="165">
        <v>-1</v>
      </c>
    </row>
    <row r="513" spans="1:21">
      <c r="A513" s="166">
        <v>43369.494502314818</v>
      </c>
      <c r="B513" s="165" t="s">
        <v>6</v>
      </c>
      <c r="C513" s="165">
        <v>441.88</v>
      </c>
      <c r="D513" s="165">
        <v>11.73</v>
      </c>
      <c r="E513" s="165">
        <v>1336.1</v>
      </c>
      <c r="F513" s="165">
        <v>23.45</v>
      </c>
      <c r="G513" s="165">
        <v>72.41</v>
      </c>
      <c r="H513" s="165">
        <v>72.88</v>
      </c>
      <c r="I513" s="165">
        <v>73.06</v>
      </c>
      <c r="J513" s="165">
        <v>72.540000000000006</v>
      </c>
      <c r="K513" s="165">
        <v>71.16</v>
      </c>
      <c r="L513" s="165">
        <v>0</v>
      </c>
      <c r="M513" s="165">
        <v>0</v>
      </c>
      <c r="N513" s="165">
        <v>0</v>
      </c>
      <c r="O513" s="165">
        <v>0</v>
      </c>
      <c r="P513" s="165">
        <v>649316</v>
      </c>
      <c r="Q513" s="165">
        <v>48</v>
      </c>
      <c r="R513" s="165">
        <v>0</v>
      </c>
      <c r="S513" s="165">
        <v>36.700000000000003</v>
      </c>
      <c r="T513" s="165">
        <v>3.8319999999999999</v>
      </c>
      <c r="U513" s="165">
        <v>-1</v>
      </c>
    </row>
    <row r="514" spans="1:21">
      <c r="A514" s="166">
        <v>43369.494571759256</v>
      </c>
      <c r="B514" s="165" t="s">
        <v>6</v>
      </c>
      <c r="C514" s="165">
        <v>442.51</v>
      </c>
      <c r="D514" s="165">
        <v>11.75</v>
      </c>
      <c r="E514" s="165">
        <v>1315.64</v>
      </c>
      <c r="F514" s="165">
        <v>23.38</v>
      </c>
      <c r="G514" s="165">
        <v>70.349999999999994</v>
      </c>
      <c r="H514" s="165">
        <v>72.760000000000005</v>
      </c>
      <c r="I514" s="165">
        <v>73.099999999999994</v>
      </c>
      <c r="J514" s="165">
        <v>67.680000000000007</v>
      </c>
      <c r="K514" s="165">
        <v>68.02</v>
      </c>
      <c r="L514" s="165">
        <v>68.849999999999994</v>
      </c>
      <c r="M514" s="165">
        <v>0</v>
      </c>
      <c r="N514" s="165">
        <v>0</v>
      </c>
      <c r="O514" s="165">
        <v>0</v>
      </c>
      <c r="P514" s="165">
        <v>650761</v>
      </c>
      <c r="Q514" s="165">
        <v>48</v>
      </c>
      <c r="R514" s="165">
        <v>0</v>
      </c>
      <c r="S514" s="165">
        <v>36.700000000000003</v>
      </c>
      <c r="T514" s="165">
        <v>3.839</v>
      </c>
      <c r="U514" s="165">
        <v>-1</v>
      </c>
    </row>
    <row r="515" spans="1:21">
      <c r="A515" s="166">
        <v>43369.494641203702</v>
      </c>
      <c r="B515" s="165" t="s">
        <v>6</v>
      </c>
      <c r="C515" s="165">
        <v>442.06</v>
      </c>
      <c r="D515" s="165">
        <v>11.73</v>
      </c>
      <c r="E515" s="165">
        <v>1314</v>
      </c>
      <c r="F515" s="165">
        <v>22.91</v>
      </c>
      <c r="G515" s="165">
        <v>81.2</v>
      </c>
      <c r="H515" s="165">
        <v>82.9</v>
      </c>
      <c r="I515" s="165">
        <v>82.02</v>
      </c>
      <c r="J515" s="165">
        <v>80.98</v>
      </c>
      <c r="K515" s="165">
        <v>78.88</v>
      </c>
      <c r="L515" s="165">
        <v>0</v>
      </c>
      <c r="M515" s="165">
        <v>0</v>
      </c>
      <c r="N515" s="165">
        <v>0</v>
      </c>
      <c r="O515" s="165">
        <v>0</v>
      </c>
      <c r="P515" s="165">
        <v>651366</v>
      </c>
      <c r="Q515" s="165">
        <v>48</v>
      </c>
      <c r="R515" s="165">
        <v>0</v>
      </c>
      <c r="S515" s="165">
        <v>36.6</v>
      </c>
      <c r="T515" s="165">
        <v>3.835</v>
      </c>
      <c r="U515" s="165">
        <v>-1</v>
      </c>
    </row>
    <row r="516" spans="1:21">
      <c r="A516" s="166">
        <v>43369.494699074072</v>
      </c>
      <c r="B516" s="165" t="s">
        <v>6</v>
      </c>
      <c r="C516" s="165">
        <v>443.26</v>
      </c>
      <c r="D516" s="165">
        <v>11.77</v>
      </c>
      <c r="E516" s="165">
        <v>1331.96</v>
      </c>
      <c r="F516" s="165">
        <v>22.66</v>
      </c>
      <c r="G516" s="165">
        <v>81.59</v>
      </c>
      <c r="H516" s="165">
        <v>81.63</v>
      </c>
      <c r="I516" s="165">
        <v>84.58</v>
      </c>
      <c r="J516" s="165">
        <v>79.900000000000006</v>
      </c>
      <c r="K516" s="165">
        <v>80.239999999999995</v>
      </c>
      <c r="L516" s="165">
        <v>0</v>
      </c>
      <c r="M516" s="165">
        <v>0</v>
      </c>
      <c r="N516" s="165">
        <v>0</v>
      </c>
      <c r="O516" s="165">
        <v>0</v>
      </c>
      <c r="P516" s="165">
        <v>652120</v>
      </c>
      <c r="Q516" s="165">
        <v>48</v>
      </c>
      <c r="R516" s="165">
        <v>0</v>
      </c>
      <c r="S516" s="165">
        <v>36.6</v>
      </c>
      <c r="T516" s="165">
        <v>3.835</v>
      </c>
      <c r="U516" s="165">
        <v>-1</v>
      </c>
    </row>
    <row r="517" spans="1:21">
      <c r="A517" s="166">
        <v>43369.494768518518</v>
      </c>
      <c r="B517" s="165" t="s">
        <v>6</v>
      </c>
      <c r="C517" s="165">
        <v>442.67</v>
      </c>
      <c r="D517" s="165">
        <v>11.75</v>
      </c>
      <c r="E517" s="165">
        <v>1334.28</v>
      </c>
      <c r="F517" s="165">
        <v>25.6</v>
      </c>
      <c r="G517" s="165">
        <v>60.52</v>
      </c>
      <c r="H517" s="165">
        <v>63.1</v>
      </c>
      <c r="I517" s="165">
        <v>56.72</v>
      </c>
      <c r="J517" s="165">
        <v>63.45</v>
      </c>
      <c r="K517" s="165">
        <v>58.79</v>
      </c>
      <c r="L517" s="165">
        <v>0</v>
      </c>
      <c r="M517" s="165">
        <v>0</v>
      </c>
      <c r="N517" s="165">
        <v>0</v>
      </c>
      <c r="O517" s="165">
        <v>0</v>
      </c>
      <c r="P517" s="165">
        <v>652893</v>
      </c>
      <c r="Q517" s="165">
        <v>48</v>
      </c>
      <c r="R517" s="165">
        <v>0</v>
      </c>
      <c r="S517" s="165">
        <v>36.6</v>
      </c>
      <c r="T517" s="165">
        <v>3.8370000000000002</v>
      </c>
      <c r="U517" s="165">
        <v>-1</v>
      </c>
    </row>
    <row r="518" spans="1:21">
      <c r="A518" s="166">
        <v>43369.494837962964</v>
      </c>
      <c r="B518" s="165" t="s">
        <v>6</v>
      </c>
      <c r="C518" s="165">
        <v>440.65</v>
      </c>
      <c r="D518" s="165">
        <v>11.7</v>
      </c>
      <c r="E518" s="165">
        <v>1310.9</v>
      </c>
      <c r="F518" s="165">
        <v>23.32</v>
      </c>
      <c r="G518" s="165">
        <v>75.3</v>
      </c>
      <c r="H518" s="165">
        <v>78.760000000000005</v>
      </c>
      <c r="I518" s="165">
        <v>75.3</v>
      </c>
      <c r="J518" s="165">
        <v>74.09</v>
      </c>
      <c r="K518" s="165">
        <v>73.06</v>
      </c>
      <c r="L518" s="165">
        <v>0</v>
      </c>
      <c r="M518" s="165">
        <v>0</v>
      </c>
      <c r="N518" s="165">
        <v>0</v>
      </c>
      <c r="O518" s="165">
        <v>0</v>
      </c>
      <c r="P518" s="165">
        <v>653624</v>
      </c>
      <c r="Q518" s="165">
        <v>48</v>
      </c>
      <c r="R518" s="165">
        <v>0</v>
      </c>
      <c r="S518" s="165">
        <v>36.6</v>
      </c>
      <c r="T518" s="165">
        <v>3.8370000000000002</v>
      </c>
      <c r="U518" s="165">
        <v>-1</v>
      </c>
    </row>
    <row r="519" spans="1:21">
      <c r="A519" s="166">
        <v>43369.49490740741</v>
      </c>
      <c r="B519" s="165" t="s">
        <v>6</v>
      </c>
      <c r="C519" s="165">
        <v>442.79</v>
      </c>
      <c r="D519" s="165">
        <v>11.75</v>
      </c>
      <c r="E519" s="165">
        <v>1301.4100000000001</v>
      </c>
      <c r="F519" s="165">
        <v>18.8</v>
      </c>
      <c r="G519" s="165">
        <v>75.48</v>
      </c>
      <c r="H519" s="165">
        <v>80.42</v>
      </c>
      <c r="I519" s="165">
        <v>75.91</v>
      </c>
      <c r="J519" s="165">
        <v>74.7</v>
      </c>
      <c r="K519" s="165">
        <v>70.02</v>
      </c>
      <c r="L519" s="165">
        <v>76.819999999999993</v>
      </c>
      <c r="M519" s="165">
        <v>0</v>
      </c>
      <c r="N519" s="165">
        <v>0</v>
      </c>
      <c r="O519" s="165">
        <v>0</v>
      </c>
      <c r="P519" s="165">
        <v>654654</v>
      </c>
      <c r="Q519" s="165">
        <v>48</v>
      </c>
      <c r="R519" s="165">
        <v>0</v>
      </c>
      <c r="S519" s="165">
        <v>36.6</v>
      </c>
      <c r="T519" s="165">
        <v>3.8290000000000002</v>
      </c>
      <c r="U519" s="165">
        <v>-1</v>
      </c>
    </row>
    <row r="520" spans="1:21">
      <c r="A520" s="166">
        <v>43369.49496527778</v>
      </c>
      <c r="B520" s="165" t="s">
        <v>6</v>
      </c>
      <c r="C520" s="165">
        <v>443.63</v>
      </c>
      <c r="D520" s="165">
        <v>11.78</v>
      </c>
      <c r="E520" s="165">
        <v>1326.72</v>
      </c>
      <c r="F520" s="165">
        <v>22.14</v>
      </c>
      <c r="G520" s="165">
        <v>66.069999999999993</v>
      </c>
      <c r="H520" s="165">
        <v>71.3</v>
      </c>
      <c r="I520" s="165">
        <v>65.39</v>
      </c>
      <c r="J520" s="165">
        <v>60.17</v>
      </c>
      <c r="K520" s="165">
        <v>61.91</v>
      </c>
      <c r="L520" s="165">
        <v>79.91</v>
      </c>
      <c r="M520" s="165">
        <v>0</v>
      </c>
      <c r="N520" s="165">
        <v>0</v>
      </c>
      <c r="O520" s="165">
        <v>0</v>
      </c>
      <c r="P520" s="165">
        <v>655407</v>
      </c>
      <c r="Q520" s="165">
        <v>48</v>
      </c>
      <c r="R520" s="165">
        <v>0</v>
      </c>
      <c r="S520" s="165">
        <v>36.6</v>
      </c>
      <c r="T520" s="165">
        <v>3.8250000000000002</v>
      </c>
      <c r="U520" s="165">
        <v>-1</v>
      </c>
    </row>
    <row r="521" spans="1:21">
      <c r="A521" s="166">
        <v>43369.495034722226</v>
      </c>
      <c r="B521" s="165" t="s">
        <v>6</v>
      </c>
      <c r="C521" s="165">
        <v>444.32</v>
      </c>
      <c r="D521" s="165">
        <v>11.79</v>
      </c>
      <c r="E521" s="165">
        <v>1303.5899999999999</v>
      </c>
      <c r="F521" s="165">
        <v>25.35</v>
      </c>
      <c r="G521" s="165">
        <v>68.7</v>
      </c>
      <c r="H521" s="165">
        <v>70.959999999999994</v>
      </c>
      <c r="I521" s="165">
        <v>69.91</v>
      </c>
      <c r="J521" s="165">
        <v>68.349999999999994</v>
      </c>
      <c r="K521" s="165">
        <v>65.569999999999993</v>
      </c>
      <c r="L521" s="165">
        <v>0</v>
      </c>
      <c r="M521" s="165">
        <v>0</v>
      </c>
      <c r="N521" s="165">
        <v>0</v>
      </c>
      <c r="O521" s="165">
        <v>0</v>
      </c>
      <c r="P521" s="165">
        <v>657890</v>
      </c>
      <c r="Q521" s="165">
        <v>48</v>
      </c>
      <c r="R521" s="165">
        <v>0</v>
      </c>
      <c r="S521" s="165">
        <v>36.6</v>
      </c>
      <c r="T521" s="165">
        <v>3.8250000000000002</v>
      </c>
      <c r="U521" s="165">
        <v>-1</v>
      </c>
    </row>
    <row r="522" spans="1:21">
      <c r="A522" s="166">
        <v>43369.495104166665</v>
      </c>
      <c r="B522" s="165" t="s">
        <v>6</v>
      </c>
      <c r="C522" s="165">
        <v>444.04</v>
      </c>
      <c r="D522" s="165">
        <v>11.79</v>
      </c>
      <c r="E522" s="165">
        <v>1300.96</v>
      </c>
      <c r="F522" s="165">
        <v>23.11</v>
      </c>
      <c r="G522" s="165">
        <v>77.540000000000006</v>
      </c>
      <c r="H522" s="165">
        <v>82.87</v>
      </c>
      <c r="I522" s="165">
        <v>78.67</v>
      </c>
      <c r="J522" s="165">
        <v>75.87</v>
      </c>
      <c r="K522" s="165">
        <v>71.680000000000007</v>
      </c>
      <c r="L522" s="165">
        <v>79.260000000000005</v>
      </c>
      <c r="M522" s="165">
        <v>0</v>
      </c>
      <c r="N522" s="165">
        <v>0</v>
      </c>
      <c r="O522" s="165">
        <v>0</v>
      </c>
      <c r="P522" s="165">
        <v>662276</v>
      </c>
      <c r="Q522" s="165">
        <v>48</v>
      </c>
      <c r="R522" s="165">
        <v>0</v>
      </c>
      <c r="S522" s="165">
        <v>36.6</v>
      </c>
      <c r="T522" s="165">
        <v>3.83</v>
      </c>
      <c r="U522" s="165">
        <v>-1</v>
      </c>
    </row>
    <row r="523" spans="1:21">
      <c r="A523" s="166">
        <v>43369.495173611111</v>
      </c>
      <c r="B523" s="165" t="s">
        <v>6</v>
      </c>
      <c r="C523" s="165">
        <v>441.62</v>
      </c>
      <c r="D523" s="165">
        <v>11.72</v>
      </c>
      <c r="E523" s="165">
        <v>1332.19</v>
      </c>
      <c r="F523" s="165">
        <v>19.09</v>
      </c>
      <c r="G523" s="165">
        <v>67.489999999999995</v>
      </c>
      <c r="H523" s="165">
        <v>72.08</v>
      </c>
      <c r="I523" s="165">
        <v>69.28</v>
      </c>
      <c r="J523" s="165">
        <v>61.43</v>
      </c>
      <c r="K523" s="165">
        <v>57.77</v>
      </c>
      <c r="L523" s="165">
        <v>78.53</v>
      </c>
      <c r="M523" s="165">
        <v>0</v>
      </c>
      <c r="N523" s="165">
        <v>0</v>
      </c>
      <c r="O523" s="165">
        <v>0</v>
      </c>
      <c r="P523" s="165">
        <v>663308</v>
      </c>
      <c r="Q523" s="165">
        <v>48</v>
      </c>
      <c r="R523" s="165">
        <v>0</v>
      </c>
      <c r="S523" s="165">
        <v>36.6</v>
      </c>
      <c r="T523" s="165">
        <v>3.8370000000000002</v>
      </c>
      <c r="U523" s="165">
        <v>-1</v>
      </c>
    </row>
    <row r="524" spans="1:21">
      <c r="A524" s="166">
        <v>43369.49523148148</v>
      </c>
      <c r="B524" s="165" t="s">
        <v>6</v>
      </c>
      <c r="C524" s="165">
        <v>442.4</v>
      </c>
      <c r="D524" s="165">
        <v>11.74</v>
      </c>
      <c r="E524" s="165">
        <v>1328.16</v>
      </c>
      <c r="F524" s="165">
        <v>22.62</v>
      </c>
      <c r="G524" s="165">
        <v>68.36</v>
      </c>
      <c r="H524" s="165">
        <v>68.86</v>
      </c>
      <c r="I524" s="165">
        <v>71.8</v>
      </c>
      <c r="J524" s="165">
        <v>67.13</v>
      </c>
      <c r="K524" s="165">
        <v>65.569999999999993</v>
      </c>
      <c r="L524" s="165">
        <v>69.39</v>
      </c>
      <c r="M524" s="165">
        <v>0</v>
      </c>
      <c r="N524" s="165">
        <v>0</v>
      </c>
      <c r="O524" s="165">
        <v>0</v>
      </c>
      <c r="P524" s="165">
        <v>664013</v>
      </c>
      <c r="Q524" s="165">
        <v>48</v>
      </c>
      <c r="R524" s="165">
        <v>0</v>
      </c>
      <c r="S524" s="165">
        <v>36.6</v>
      </c>
      <c r="T524" s="165">
        <v>3.8340000000000001</v>
      </c>
      <c r="U524" s="165">
        <v>-1</v>
      </c>
    </row>
    <row r="525" spans="1:21">
      <c r="A525" s="166">
        <v>43369.495300925926</v>
      </c>
      <c r="B525" s="165" t="s">
        <v>6</v>
      </c>
      <c r="C525" s="165">
        <v>444.1</v>
      </c>
      <c r="D525" s="165">
        <v>11.79</v>
      </c>
      <c r="E525" s="165">
        <v>1315.08</v>
      </c>
      <c r="F525" s="165">
        <v>22.79</v>
      </c>
      <c r="G525" s="165">
        <v>79.5</v>
      </c>
      <c r="H525" s="165">
        <v>81.489999999999995</v>
      </c>
      <c r="I525" s="165">
        <v>80.45</v>
      </c>
      <c r="J525" s="165">
        <v>78.03</v>
      </c>
      <c r="K525" s="165">
        <v>78.03</v>
      </c>
      <c r="L525" s="165">
        <v>0</v>
      </c>
      <c r="M525" s="165">
        <v>0</v>
      </c>
      <c r="N525" s="165">
        <v>0</v>
      </c>
      <c r="O525" s="165">
        <v>0</v>
      </c>
      <c r="P525" s="165">
        <v>664778</v>
      </c>
      <c r="Q525" s="165">
        <v>48</v>
      </c>
      <c r="R525" s="165">
        <v>0</v>
      </c>
      <c r="S525" s="165">
        <v>36.6</v>
      </c>
      <c r="T525" s="165">
        <v>3.8279999999999998</v>
      </c>
      <c r="U525" s="165">
        <v>-1</v>
      </c>
    </row>
    <row r="526" spans="1:21">
      <c r="A526" s="166">
        <v>43369.495370370372</v>
      </c>
      <c r="B526" s="165" t="s">
        <v>6</v>
      </c>
      <c r="C526" s="165">
        <v>444.96</v>
      </c>
      <c r="D526" s="165">
        <v>11.81</v>
      </c>
      <c r="E526" s="165">
        <v>1313.38</v>
      </c>
      <c r="F526" s="165">
        <v>23.13</v>
      </c>
      <c r="G526" s="165">
        <v>79.739999999999995</v>
      </c>
      <c r="H526" s="165">
        <v>81.040000000000006</v>
      </c>
      <c r="I526" s="165">
        <v>79.83</v>
      </c>
      <c r="J526" s="165">
        <v>80</v>
      </c>
      <c r="K526" s="165">
        <v>78.09</v>
      </c>
      <c r="L526" s="165">
        <v>0</v>
      </c>
      <c r="M526" s="165">
        <v>0</v>
      </c>
      <c r="N526" s="165">
        <v>0</v>
      </c>
      <c r="O526" s="165">
        <v>0</v>
      </c>
      <c r="P526" s="165">
        <v>665680</v>
      </c>
      <c r="Q526" s="165">
        <v>48</v>
      </c>
      <c r="R526" s="165">
        <v>0</v>
      </c>
      <c r="S526" s="165">
        <v>36.6</v>
      </c>
      <c r="T526" s="165">
        <v>3.8250000000000002</v>
      </c>
      <c r="U526" s="165">
        <v>-1</v>
      </c>
    </row>
    <row r="527" spans="1:21">
      <c r="A527" s="166">
        <v>43369.495439814818</v>
      </c>
      <c r="B527" s="165" t="s">
        <v>6</v>
      </c>
      <c r="C527" s="165">
        <v>444.78</v>
      </c>
      <c r="D527" s="165">
        <v>11.81</v>
      </c>
      <c r="E527" s="165">
        <v>1334.19</v>
      </c>
      <c r="F527" s="165">
        <v>24.53</v>
      </c>
      <c r="G527" s="165">
        <v>68.959999999999994</v>
      </c>
      <c r="H527" s="165">
        <v>71.33</v>
      </c>
      <c r="I527" s="165">
        <v>69.260000000000005</v>
      </c>
      <c r="J527" s="165">
        <v>68.39</v>
      </c>
      <c r="K527" s="165">
        <v>66.84</v>
      </c>
      <c r="L527" s="165">
        <v>0</v>
      </c>
      <c r="M527" s="165">
        <v>0</v>
      </c>
      <c r="N527" s="165">
        <v>0</v>
      </c>
      <c r="O527" s="165">
        <v>0</v>
      </c>
      <c r="P527" s="165">
        <v>666397</v>
      </c>
      <c r="Q527" s="165">
        <v>48</v>
      </c>
      <c r="R527" s="165">
        <v>0</v>
      </c>
      <c r="S527" s="165">
        <v>36.6</v>
      </c>
      <c r="T527" s="165">
        <v>3.8370000000000002</v>
      </c>
      <c r="U527" s="165">
        <v>-1</v>
      </c>
    </row>
    <row r="528" spans="1:21">
      <c r="A528" s="166">
        <v>43369.495497685188</v>
      </c>
      <c r="B528" s="165" t="s">
        <v>6</v>
      </c>
      <c r="C528" s="165">
        <v>441.84</v>
      </c>
      <c r="D528" s="165">
        <v>11.73</v>
      </c>
      <c r="E528" s="165">
        <v>1314.2</v>
      </c>
      <c r="F528" s="165">
        <v>24.04</v>
      </c>
      <c r="G528" s="165">
        <v>68.39</v>
      </c>
      <c r="H528" s="165">
        <v>73.569999999999993</v>
      </c>
      <c r="I528" s="165">
        <v>67.48</v>
      </c>
      <c r="J528" s="165">
        <v>64.87</v>
      </c>
      <c r="K528" s="165">
        <v>67.650000000000006</v>
      </c>
      <c r="L528" s="165">
        <v>0</v>
      </c>
      <c r="M528" s="165">
        <v>0</v>
      </c>
      <c r="N528" s="165">
        <v>0</v>
      </c>
      <c r="O528" s="165">
        <v>0</v>
      </c>
      <c r="P528" s="165">
        <v>667427</v>
      </c>
      <c r="Q528" s="165">
        <v>48</v>
      </c>
      <c r="R528" s="165">
        <v>0</v>
      </c>
      <c r="S528" s="165">
        <v>36.6</v>
      </c>
      <c r="T528" s="165">
        <v>3.8330000000000002</v>
      </c>
      <c r="U528" s="165">
        <v>-1</v>
      </c>
    </row>
    <row r="529" spans="1:21">
      <c r="A529" s="166">
        <v>43369.495567129627</v>
      </c>
      <c r="B529" s="165" t="s">
        <v>6</v>
      </c>
      <c r="C529" s="165">
        <v>442.52</v>
      </c>
      <c r="D529" s="165">
        <v>11.75</v>
      </c>
      <c r="E529" s="165">
        <v>1308.05</v>
      </c>
      <c r="F529" s="165">
        <v>19.89</v>
      </c>
      <c r="G529" s="165">
        <v>79.989999999999995</v>
      </c>
      <c r="H529" s="165">
        <v>82.38</v>
      </c>
      <c r="I529" s="165">
        <v>81</v>
      </c>
      <c r="J529" s="165">
        <v>79.45</v>
      </c>
      <c r="K529" s="165">
        <v>76.34</v>
      </c>
      <c r="L529" s="165">
        <v>83.11</v>
      </c>
      <c r="M529" s="165">
        <v>0</v>
      </c>
      <c r="N529" s="165">
        <v>0</v>
      </c>
      <c r="O529" s="165">
        <v>0</v>
      </c>
      <c r="P529" s="165">
        <v>668008</v>
      </c>
      <c r="Q529" s="165">
        <v>48</v>
      </c>
      <c r="R529" s="165">
        <v>0</v>
      </c>
      <c r="S529" s="165">
        <v>36.6</v>
      </c>
      <c r="T529" s="165">
        <v>3.8330000000000002</v>
      </c>
      <c r="U529" s="165">
        <v>-1</v>
      </c>
    </row>
    <row r="530" spans="1:21">
      <c r="A530" s="166">
        <v>43369.495636574073</v>
      </c>
      <c r="B530" s="165" t="s">
        <v>6</v>
      </c>
      <c r="C530" s="165">
        <v>442.82</v>
      </c>
      <c r="D530" s="165">
        <v>11.75</v>
      </c>
      <c r="E530" s="165">
        <v>1333.35</v>
      </c>
      <c r="F530" s="165">
        <v>18.93</v>
      </c>
      <c r="G530" s="165">
        <v>68.33</v>
      </c>
      <c r="H530" s="165">
        <v>72.59</v>
      </c>
      <c r="I530" s="165">
        <v>67.41</v>
      </c>
      <c r="J530" s="165">
        <v>65.17</v>
      </c>
      <c r="K530" s="165">
        <v>60</v>
      </c>
      <c r="L530" s="165">
        <v>77.959999999999994</v>
      </c>
      <c r="M530" s="165">
        <v>0</v>
      </c>
      <c r="N530" s="165">
        <v>0</v>
      </c>
      <c r="O530" s="165">
        <v>0</v>
      </c>
      <c r="P530" s="165">
        <v>668808</v>
      </c>
      <c r="Q530" s="165">
        <v>48</v>
      </c>
      <c r="R530" s="165">
        <v>0</v>
      </c>
      <c r="S530" s="165">
        <v>36.700000000000003</v>
      </c>
      <c r="T530" s="165">
        <v>3.8250000000000002</v>
      </c>
      <c r="U530" s="165">
        <v>-1</v>
      </c>
    </row>
    <row r="531" spans="1:21">
      <c r="A531" s="166">
        <v>43369.495706018519</v>
      </c>
      <c r="B531" s="165" t="s">
        <v>6</v>
      </c>
      <c r="C531" s="165">
        <v>443.63</v>
      </c>
      <c r="D531" s="165">
        <v>11.78</v>
      </c>
      <c r="E531" s="165">
        <v>1333.54</v>
      </c>
      <c r="F531" s="165">
        <v>24.83</v>
      </c>
      <c r="G531" s="165">
        <v>63.55</v>
      </c>
      <c r="H531" s="165">
        <v>64.540000000000006</v>
      </c>
      <c r="I531" s="165">
        <v>65.23</v>
      </c>
      <c r="J531" s="165">
        <v>62.82</v>
      </c>
      <c r="K531" s="165">
        <v>61.62</v>
      </c>
      <c r="L531" s="165">
        <v>0</v>
      </c>
      <c r="M531" s="165">
        <v>0</v>
      </c>
      <c r="N531" s="165">
        <v>0</v>
      </c>
      <c r="O531" s="165">
        <v>0</v>
      </c>
      <c r="P531" s="165">
        <v>669581</v>
      </c>
      <c r="Q531" s="165">
        <v>48</v>
      </c>
      <c r="R531" s="165">
        <v>0</v>
      </c>
      <c r="S531" s="165">
        <v>36.6</v>
      </c>
      <c r="T531" s="165">
        <v>3.831</v>
      </c>
      <c r="U531" s="165">
        <v>-1</v>
      </c>
    </row>
    <row r="532" spans="1:21">
      <c r="A532" s="166">
        <v>43369.495775462965</v>
      </c>
      <c r="B532" s="165" t="s">
        <v>6</v>
      </c>
      <c r="C532" s="165">
        <v>443.13</v>
      </c>
      <c r="D532" s="165">
        <v>11.76</v>
      </c>
      <c r="E532" s="165">
        <v>1309.0899999999999</v>
      </c>
      <c r="F532" s="165">
        <v>22.69</v>
      </c>
      <c r="G532" s="165">
        <v>80.13</v>
      </c>
      <c r="H532" s="165">
        <v>83.08</v>
      </c>
      <c r="I532" s="165">
        <v>82.22</v>
      </c>
      <c r="J532" s="165">
        <v>78.97</v>
      </c>
      <c r="K532" s="165">
        <v>76.239999999999995</v>
      </c>
      <c r="L532" s="165">
        <v>0</v>
      </c>
      <c r="M532" s="165">
        <v>0</v>
      </c>
      <c r="N532" s="165">
        <v>0</v>
      </c>
      <c r="O532" s="165">
        <v>0</v>
      </c>
      <c r="P532" s="165">
        <v>670245</v>
      </c>
      <c r="Q532" s="165">
        <v>48</v>
      </c>
      <c r="R532" s="165">
        <v>0</v>
      </c>
      <c r="S532" s="165">
        <v>36.700000000000003</v>
      </c>
      <c r="T532" s="165">
        <v>3.8330000000000002</v>
      </c>
      <c r="U532" s="165">
        <v>-1</v>
      </c>
    </row>
    <row r="533" spans="1:21">
      <c r="A533" s="166">
        <v>43369.495844907404</v>
      </c>
      <c r="B533" s="165" t="s">
        <v>6</v>
      </c>
      <c r="C533" s="165">
        <v>441.46</v>
      </c>
      <c r="D533" s="165">
        <v>11.72</v>
      </c>
      <c r="E533" s="165">
        <v>1313.95</v>
      </c>
      <c r="F533" s="165">
        <v>22.35</v>
      </c>
      <c r="G533" s="165">
        <v>81.39</v>
      </c>
      <c r="H533" s="165">
        <v>82.78</v>
      </c>
      <c r="I533" s="165">
        <v>81.39</v>
      </c>
      <c r="J533" s="165">
        <v>81.569999999999993</v>
      </c>
      <c r="K533" s="165">
        <v>79.83</v>
      </c>
      <c r="L533" s="165">
        <v>0</v>
      </c>
      <c r="M533" s="165">
        <v>0</v>
      </c>
      <c r="N533" s="165">
        <v>0</v>
      </c>
      <c r="O533" s="165">
        <v>0</v>
      </c>
      <c r="P533" s="165">
        <v>671273</v>
      </c>
      <c r="Q533" s="165">
        <v>48</v>
      </c>
      <c r="R533" s="165">
        <v>0</v>
      </c>
      <c r="S533" s="165">
        <v>36.700000000000003</v>
      </c>
      <c r="T533" s="165">
        <v>3.823</v>
      </c>
      <c r="U533" s="165">
        <v>-1</v>
      </c>
    </row>
    <row r="534" spans="1:21">
      <c r="A534" s="166">
        <v>43369.49590277778</v>
      </c>
      <c r="B534" s="165" t="s">
        <v>6</v>
      </c>
      <c r="C534" s="165">
        <v>441.79</v>
      </c>
      <c r="D534" s="165">
        <v>11.73</v>
      </c>
      <c r="E534" s="165">
        <v>1331.53</v>
      </c>
      <c r="F534" s="165">
        <v>23</v>
      </c>
      <c r="G534" s="165">
        <v>72.150000000000006</v>
      </c>
      <c r="H534" s="165">
        <v>72.87</v>
      </c>
      <c r="I534" s="165">
        <v>73.739999999999995</v>
      </c>
      <c r="J534" s="165">
        <v>69.39</v>
      </c>
      <c r="K534" s="165">
        <v>72.17</v>
      </c>
      <c r="L534" s="165">
        <v>80</v>
      </c>
      <c r="M534" s="165">
        <v>0</v>
      </c>
      <c r="N534" s="165">
        <v>0</v>
      </c>
      <c r="O534" s="165">
        <v>0</v>
      </c>
      <c r="P534" s="165">
        <v>671946</v>
      </c>
      <c r="Q534" s="165">
        <v>48</v>
      </c>
      <c r="R534" s="165">
        <v>0</v>
      </c>
      <c r="S534" s="165">
        <v>36.6</v>
      </c>
      <c r="T534" s="165">
        <v>3.831</v>
      </c>
      <c r="U534" s="165">
        <v>-1</v>
      </c>
    </row>
    <row r="535" spans="1:21">
      <c r="A535" s="166">
        <v>43369.495972222219</v>
      </c>
      <c r="B535" s="165" t="s">
        <v>6</v>
      </c>
      <c r="C535" s="165">
        <v>442.99</v>
      </c>
      <c r="D535" s="165">
        <v>11.76</v>
      </c>
      <c r="E535" s="165">
        <v>1309.57</v>
      </c>
      <c r="F535" s="165">
        <v>24.63</v>
      </c>
      <c r="G535" s="165">
        <v>72.7</v>
      </c>
      <c r="H535" s="165">
        <v>73.680000000000007</v>
      </c>
      <c r="I535" s="165">
        <v>75.209999999999994</v>
      </c>
      <c r="J535" s="165">
        <v>70.599999999999994</v>
      </c>
      <c r="K535" s="165">
        <v>71.62</v>
      </c>
      <c r="L535" s="165">
        <v>63.16</v>
      </c>
      <c r="M535" s="165">
        <v>0</v>
      </c>
      <c r="N535" s="165">
        <v>0</v>
      </c>
      <c r="O535" s="165">
        <v>0</v>
      </c>
      <c r="P535" s="165">
        <v>673930</v>
      </c>
      <c r="Q535" s="165">
        <v>48</v>
      </c>
      <c r="R535" s="165">
        <v>0</v>
      </c>
      <c r="S535" s="165">
        <v>36.6</v>
      </c>
      <c r="T535" s="165">
        <v>3.8250000000000002</v>
      </c>
      <c r="U535" s="165">
        <v>-1</v>
      </c>
    </row>
    <row r="536" spans="1:21">
      <c r="A536" s="166">
        <v>43369.496041666665</v>
      </c>
      <c r="B536" s="165" t="s">
        <v>6</v>
      </c>
      <c r="C536" s="165">
        <v>443.52</v>
      </c>
      <c r="D536" s="165">
        <v>11.77</v>
      </c>
      <c r="E536" s="165">
        <v>1309.1099999999999</v>
      </c>
      <c r="F536" s="165">
        <v>24.74</v>
      </c>
      <c r="G536" s="165">
        <v>82.69</v>
      </c>
      <c r="H536" s="165">
        <v>83.93</v>
      </c>
      <c r="I536" s="165">
        <v>84.44</v>
      </c>
      <c r="J536" s="165">
        <v>83.25</v>
      </c>
      <c r="K536" s="165">
        <v>79.150000000000006</v>
      </c>
      <c r="L536" s="165">
        <v>0</v>
      </c>
      <c r="M536" s="165">
        <v>0</v>
      </c>
      <c r="N536" s="165">
        <v>0</v>
      </c>
      <c r="O536" s="165">
        <v>0</v>
      </c>
      <c r="P536" s="165">
        <v>677596</v>
      </c>
      <c r="Q536" s="165">
        <v>48</v>
      </c>
      <c r="R536" s="165">
        <v>0</v>
      </c>
      <c r="S536" s="165">
        <v>36.700000000000003</v>
      </c>
      <c r="T536" s="165">
        <v>3.8220000000000001</v>
      </c>
      <c r="U536" s="165">
        <v>-1</v>
      </c>
    </row>
    <row r="537" spans="1:21">
      <c r="A537" s="166">
        <v>43369.496111111112</v>
      </c>
      <c r="B537" s="165" t="s">
        <v>6</v>
      </c>
      <c r="C537" s="165">
        <v>444.74</v>
      </c>
      <c r="D537" s="165">
        <v>11.81</v>
      </c>
      <c r="E537" s="165">
        <v>1329.83</v>
      </c>
      <c r="F537" s="165">
        <v>24.53</v>
      </c>
      <c r="G537" s="165">
        <v>78.78</v>
      </c>
      <c r="H537" s="165">
        <v>79.760000000000005</v>
      </c>
      <c r="I537" s="165">
        <v>80.44</v>
      </c>
      <c r="J537" s="165">
        <v>80.099999999999994</v>
      </c>
      <c r="K537" s="165">
        <v>74.83</v>
      </c>
      <c r="L537" s="165">
        <v>0</v>
      </c>
      <c r="M537" s="165">
        <v>0</v>
      </c>
      <c r="N537" s="165">
        <v>0</v>
      </c>
      <c r="O537" s="165">
        <v>0</v>
      </c>
      <c r="P537" s="165">
        <v>679924</v>
      </c>
      <c r="Q537" s="165">
        <v>48</v>
      </c>
      <c r="R537" s="165">
        <v>0</v>
      </c>
      <c r="S537" s="165">
        <v>36.6</v>
      </c>
      <c r="T537" s="165">
        <v>3.8290000000000002</v>
      </c>
      <c r="U537" s="165">
        <v>-1</v>
      </c>
    </row>
    <row r="538" spans="1:21">
      <c r="A538" s="166">
        <v>43369.496180555558</v>
      </c>
      <c r="B538" s="165" t="s">
        <v>6</v>
      </c>
      <c r="C538" s="165">
        <v>440.8</v>
      </c>
      <c r="D538" s="165">
        <v>11.7</v>
      </c>
      <c r="E538" s="165">
        <v>1309.48</v>
      </c>
      <c r="F538" s="165">
        <v>26.25</v>
      </c>
      <c r="G538" s="165">
        <v>64.14</v>
      </c>
      <c r="H538" s="165">
        <v>68.34</v>
      </c>
      <c r="I538" s="165">
        <v>66.61</v>
      </c>
      <c r="J538" s="165">
        <v>62.28</v>
      </c>
      <c r="K538" s="165">
        <v>59.34</v>
      </c>
      <c r="L538" s="165">
        <v>0</v>
      </c>
      <c r="M538" s="165">
        <v>0</v>
      </c>
      <c r="N538" s="165">
        <v>0</v>
      </c>
      <c r="O538" s="165">
        <v>0</v>
      </c>
      <c r="P538" s="165">
        <v>681983</v>
      </c>
      <c r="Q538" s="165">
        <v>48</v>
      </c>
      <c r="R538" s="165">
        <v>0</v>
      </c>
      <c r="S538" s="165">
        <v>36.700000000000003</v>
      </c>
      <c r="T538" s="165">
        <v>3.8239999999999998</v>
      </c>
      <c r="U538" s="165">
        <v>-1</v>
      </c>
    </row>
    <row r="539" spans="1:21">
      <c r="A539" s="166">
        <v>43369.496238425927</v>
      </c>
      <c r="B539" s="165" t="s">
        <v>6</v>
      </c>
      <c r="C539" s="165">
        <v>441.65</v>
      </c>
      <c r="D539" s="165">
        <v>11.72</v>
      </c>
      <c r="E539" s="165">
        <v>1302.3399999999999</v>
      </c>
      <c r="F539" s="165">
        <v>21.55</v>
      </c>
      <c r="G539" s="165">
        <v>81.2</v>
      </c>
      <c r="H539" s="165">
        <v>84.2</v>
      </c>
      <c r="I539" s="165">
        <v>81.25</v>
      </c>
      <c r="J539" s="165">
        <v>80.209999999999994</v>
      </c>
      <c r="K539" s="165">
        <v>79.34</v>
      </c>
      <c r="L539" s="165">
        <v>80.3</v>
      </c>
      <c r="M539" s="165">
        <v>0</v>
      </c>
      <c r="N539" s="165">
        <v>0</v>
      </c>
      <c r="O539" s="165">
        <v>0</v>
      </c>
      <c r="P539" s="165">
        <v>682900</v>
      </c>
      <c r="Q539" s="165">
        <v>48</v>
      </c>
      <c r="R539" s="165">
        <v>0</v>
      </c>
      <c r="S539" s="165">
        <v>36.6</v>
      </c>
      <c r="T539" s="165">
        <v>3.8239999999999998</v>
      </c>
      <c r="U539" s="165">
        <v>-1</v>
      </c>
    </row>
    <row r="540" spans="1:21">
      <c r="A540" s="166">
        <v>43369.496307870373</v>
      </c>
      <c r="B540" s="165" t="s">
        <v>6</v>
      </c>
      <c r="C540" s="165">
        <v>442.25</v>
      </c>
      <c r="D540" s="165">
        <v>11.74</v>
      </c>
      <c r="E540" s="165">
        <v>1302.01</v>
      </c>
      <c r="F540" s="165">
        <v>20.69</v>
      </c>
      <c r="G540" s="165">
        <v>83.94</v>
      </c>
      <c r="H540" s="165">
        <v>87.24</v>
      </c>
      <c r="I540" s="165">
        <v>84.09</v>
      </c>
      <c r="J540" s="165">
        <v>84.27</v>
      </c>
      <c r="K540" s="165">
        <v>80.069999999999993</v>
      </c>
      <c r="L540" s="165">
        <v>84.71</v>
      </c>
      <c r="M540" s="165">
        <v>0</v>
      </c>
      <c r="N540" s="165">
        <v>0</v>
      </c>
      <c r="O540" s="165">
        <v>0</v>
      </c>
      <c r="P540" s="165">
        <v>684185</v>
      </c>
      <c r="Q540" s="165">
        <v>48</v>
      </c>
      <c r="R540" s="165">
        <v>0</v>
      </c>
      <c r="S540" s="165">
        <v>36.700000000000003</v>
      </c>
      <c r="T540" s="165">
        <v>3.8330000000000002</v>
      </c>
      <c r="U540" s="165">
        <v>-1</v>
      </c>
    </row>
    <row r="541" spans="1:21">
      <c r="A541" s="166">
        <v>43369.496377314812</v>
      </c>
      <c r="B541" s="165" t="s">
        <v>6</v>
      </c>
      <c r="C541" s="165">
        <v>441.75</v>
      </c>
      <c r="D541" s="165">
        <v>11.73</v>
      </c>
      <c r="E541" s="165">
        <v>1330.3</v>
      </c>
      <c r="F541" s="165">
        <v>23.23</v>
      </c>
      <c r="G541" s="165">
        <v>75.95</v>
      </c>
      <c r="H541" s="165">
        <v>77.510000000000005</v>
      </c>
      <c r="I541" s="165">
        <v>75.430000000000007</v>
      </c>
      <c r="J541" s="165">
        <v>77.16</v>
      </c>
      <c r="K541" s="165">
        <v>73.7</v>
      </c>
      <c r="L541" s="165">
        <v>0</v>
      </c>
      <c r="M541" s="165">
        <v>0</v>
      </c>
      <c r="N541" s="165">
        <v>0</v>
      </c>
      <c r="O541" s="165">
        <v>0</v>
      </c>
      <c r="P541" s="165">
        <v>685088</v>
      </c>
      <c r="Q541" s="165">
        <v>48</v>
      </c>
      <c r="R541" s="165">
        <v>0</v>
      </c>
      <c r="S541" s="165">
        <v>36.700000000000003</v>
      </c>
      <c r="T541" s="165">
        <v>3.8239999999999998</v>
      </c>
      <c r="U541" s="165">
        <v>-1</v>
      </c>
    </row>
    <row r="542" spans="1:21">
      <c r="A542" s="166">
        <v>43369.496446759258</v>
      </c>
      <c r="B542" s="165" t="s">
        <v>6</v>
      </c>
      <c r="C542" s="165">
        <v>443.5</v>
      </c>
      <c r="D542" s="165">
        <v>11.77</v>
      </c>
      <c r="E542" s="165">
        <v>1312.63</v>
      </c>
      <c r="F542" s="165">
        <v>23.91</v>
      </c>
      <c r="G542" s="165">
        <v>71.2</v>
      </c>
      <c r="H542" s="165">
        <v>73.08</v>
      </c>
      <c r="I542" s="165">
        <v>69.41</v>
      </c>
      <c r="J542" s="165">
        <v>73.78</v>
      </c>
      <c r="K542" s="165">
        <v>68.53</v>
      </c>
      <c r="L542" s="165">
        <v>0</v>
      </c>
      <c r="M542" s="165">
        <v>0</v>
      </c>
      <c r="N542" s="165">
        <v>0</v>
      </c>
      <c r="O542" s="165">
        <v>0</v>
      </c>
      <c r="P542" s="165">
        <v>686075</v>
      </c>
      <c r="Q542" s="165">
        <v>48</v>
      </c>
      <c r="R542" s="165">
        <v>0</v>
      </c>
      <c r="S542" s="165">
        <v>36.700000000000003</v>
      </c>
      <c r="T542" s="165">
        <v>3.8330000000000002</v>
      </c>
      <c r="U542" s="165">
        <v>-1</v>
      </c>
    </row>
    <row r="543" spans="1:21">
      <c r="A543" s="166">
        <v>43369.496504629627</v>
      </c>
      <c r="B543" s="165" t="s">
        <v>6</v>
      </c>
      <c r="C543" s="165">
        <v>442.08</v>
      </c>
      <c r="D543" s="165">
        <v>11.73</v>
      </c>
      <c r="E543" s="165">
        <v>1314.35</v>
      </c>
      <c r="F543" s="165">
        <v>22.74</v>
      </c>
      <c r="G543" s="165">
        <v>84.19</v>
      </c>
      <c r="H543" s="165">
        <v>87.52</v>
      </c>
      <c r="I543" s="165">
        <v>83.25</v>
      </c>
      <c r="J543" s="165">
        <v>83.25</v>
      </c>
      <c r="K543" s="165">
        <v>82.74</v>
      </c>
      <c r="L543" s="165">
        <v>0</v>
      </c>
      <c r="M543" s="165">
        <v>0</v>
      </c>
      <c r="N543" s="165">
        <v>0</v>
      </c>
      <c r="O543" s="165">
        <v>0</v>
      </c>
      <c r="P543" s="165">
        <v>687607</v>
      </c>
      <c r="Q543" s="165">
        <v>48</v>
      </c>
      <c r="R543" s="165">
        <v>0</v>
      </c>
      <c r="S543" s="165">
        <v>36.700000000000003</v>
      </c>
      <c r="T543" s="165">
        <v>3.827</v>
      </c>
      <c r="U543" s="165">
        <v>-1</v>
      </c>
    </row>
    <row r="544" spans="1:21">
      <c r="A544" s="166">
        <v>43369.496574074074</v>
      </c>
      <c r="B544" s="165" t="s">
        <v>6</v>
      </c>
      <c r="C544" s="165">
        <v>441.92</v>
      </c>
      <c r="D544" s="165">
        <v>11.73</v>
      </c>
      <c r="E544" s="165">
        <v>1332.22</v>
      </c>
      <c r="F544" s="165">
        <v>21.94</v>
      </c>
      <c r="G544" s="165">
        <v>76.709999999999994</v>
      </c>
      <c r="H544" s="165">
        <v>79.33</v>
      </c>
      <c r="I544" s="165">
        <v>76.180000000000007</v>
      </c>
      <c r="J544" s="165">
        <v>76.180000000000007</v>
      </c>
      <c r="K544" s="165">
        <v>75.13</v>
      </c>
      <c r="L544" s="165">
        <v>0</v>
      </c>
      <c r="M544" s="165">
        <v>0</v>
      </c>
      <c r="N544" s="165">
        <v>0</v>
      </c>
      <c r="O544" s="165">
        <v>0</v>
      </c>
      <c r="P544" s="165">
        <v>688457</v>
      </c>
      <c r="Q544" s="165">
        <v>48</v>
      </c>
      <c r="R544" s="165">
        <v>0</v>
      </c>
      <c r="S544" s="165">
        <v>36.700000000000003</v>
      </c>
      <c r="T544" s="165">
        <v>3.83</v>
      </c>
      <c r="U544" s="165">
        <v>-1</v>
      </c>
    </row>
    <row r="545" spans="1:21">
      <c r="A545" s="166">
        <v>43369.49664351852</v>
      </c>
      <c r="B545" s="165" t="s">
        <v>6</v>
      </c>
      <c r="C545" s="165">
        <v>441.29</v>
      </c>
      <c r="D545" s="165">
        <v>11.71</v>
      </c>
      <c r="E545" s="165">
        <v>1303.51</v>
      </c>
      <c r="F545" s="165">
        <v>21.99</v>
      </c>
      <c r="G545" s="165">
        <v>70.84</v>
      </c>
      <c r="H545" s="165">
        <v>67.8</v>
      </c>
      <c r="I545" s="165">
        <v>70.34</v>
      </c>
      <c r="J545" s="165">
        <v>74.75</v>
      </c>
      <c r="K545" s="165">
        <v>70.34</v>
      </c>
      <c r="L545" s="165">
        <v>72.97</v>
      </c>
      <c r="M545" s="165">
        <v>0</v>
      </c>
      <c r="N545" s="165">
        <v>0</v>
      </c>
      <c r="O545" s="165">
        <v>0</v>
      </c>
      <c r="P545" s="165">
        <v>689359</v>
      </c>
      <c r="Q545" s="165">
        <v>48</v>
      </c>
      <c r="R545" s="165">
        <v>0</v>
      </c>
      <c r="S545" s="165">
        <v>36.700000000000003</v>
      </c>
      <c r="T545" s="165">
        <v>3.831</v>
      </c>
      <c r="U545" s="165">
        <v>-1</v>
      </c>
    </row>
    <row r="546" spans="1:21">
      <c r="A546" s="166">
        <v>43369.496712962966</v>
      </c>
      <c r="B546" s="165" t="s">
        <v>6</v>
      </c>
      <c r="C546" s="165">
        <v>441.91</v>
      </c>
      <c r="D546" s="165">
        <v>11.73</v>
      </c>
      <c r="E546" s="165">
        <v>1303.93</v>
      </c>
      <c r="F546" s="165">
        <v>18.59</v>
      </c>
      <c r="G546" s="165">
        <v>69.14</v>
      </c>
      <c r="H546" s="165">
        <v>76.37</v>
      </c>
      <c r="I546" s="165">
        <v>70.02</v>
      </c>
      <c r="J546" s="165">
        <v>61.73</v>
      </c>
      <c r="K546" s="165">
        <v>60.14</v>
      </c>
      <c r="L546" s="165">
        <v>77.430000000000007</v>
      </c>
      <c r="M546" s="165">
        <v>0</v>
      </c>
      <c r="N546" s="165">
        <v>0</v>
      </c>
      <c r="O546" s="165">
        <v>0</v>
      </c>
      <c r="P546" s="165">
        <v>690051</v>
      </c>
      <c r="Q546" s="165">
        <v>48</v>
      </c>
      <c r="R546" s="165">
        <v>0</v>
      </c>
      <c r="S546" s="165">
        <v>36.700000000000003</v>
      </c>
      <c r="T546" s="165">
        <v>3.8239999999999998</v>
      </c>
      <c r="U546" s="165">
        <v>-1</v>
      </c>
    </row>
    <row r="547" spans="1:21">
      <c r="A547" s="166">
        <v>43369.496770833335</v>
      </c>
      <c r="B547" s="165" t="s">
        <v>6</v>
      </c>
      <c r="C547" s="165">
        <v>443.98</v>
      </c>
      <c r="D547" s="165">
        <v>11.79</v>
      </c>
      <c r="E547" s="165">
        <v>1301.96</v>
      </c>
      <c r="F547" s="165">
        <v>19.62</v>
      </c>
      <c r="G547" s="165">
        <v>70.87</v>
      </c>
      <c r="H547" s="165">
        <v>74.13</v>
      </c>
      <c r="I547" s="165">
        <v>72.55</v>
      </c>
      <c r="J547" s="165">
        <v>67.66</v>
      </c>
      <c r="K547" s="165">
        <v>59.44</v>
      </c>
      <c r="L547" s="165">
        <v>80.59</v>
      </c>
      <c r="M547" s="165">
        <v>0</v>
      </c>
      <c r="N547" s="165">
        <v>0</v>
      </c>
      <c r="O547" s="165">
        <v>0</v>
      </c>
      <c r="P547" s="165">
        <v>691081</v>
      </c>
      <c r="Q547" s="165">
        <v>48</v>
      </c>
      <c r="R547" s="165">
        <v>0</v>
      </c>
      <c r="S547" s="165">
        <v>36.700000000000003</v>
      </c>
      <c r="T547" s="165">
        <v>3.831</v>
      </c>
      <c r="U547" s="165">
        <v>-1</v>
      </c>
    </row>
    <row r="548" spans="1:21">
      <c r="A548" s="166">
        <v>43369.496840277781</v>
      </c>
      <c r="B548" s="165" t="s">
        <v>6</v>
      </c>
      <c r="C548" s="165">
        <v>444.98</v>
      </c>
      <c r="D548" s="165">
        <v>11.81</v>
      </c>
      <c r="E548" s="165">
        <v>1318.49</v>
      </c>
      <c r="F548" s="165">
        <v>23.99</v>
      </c>
      <c r="G548" s="165">
        <v>63.63</v>
      </c>
      <c r="H548" s="165">
        <v>65.92</v>
      </c>
      <c r="I548" s="165">
        <v>62.46</v>
      </c>
      <c r="J548" s="165">
        <v>63.15</v>
      </c>
      <c r="K548" s="165">
        <v>62.98</v>
      </c>
      <c r="L548" s="165">
        <v>63.75</v>
      </c>
      <c r="M548" s="165">
        <v>0</v>
      </c>
      <c r="N548" s="165">
        <v>0</v>
      </c>
      <c r="O548" s="165">
        <v>0</v>
      </c>
      <c r="P548" s="165">
        <v>691810</v>
      </c>
      <c r="Q548" s="165">
        <v>48</v>
      </c>
      <c r="R548" s="165">
        <v>0</v>
      </c>
      <c r="S548" s="165">
        <v>36.700000000000003</v>
      </c>
      <c r="T548" s="165">
        <v>3.8370000000000002</v>
      </c>
      <c r="U548" s="165">
        <v>-1</v>
      </c>
    </row>
    <row r="549" spans="1:21">
      <c r="A549" s="166">
        <v>43369.49690972222</v>
      </c>
      <c r="B549" s="165" t="s">
        <v>6</v>
      </c>
      <c r="C549" s="165">
        <v>441.72</v>
      </c>
      <c r="D549" s="165">
        <v>11.73</v>
      </c>
      <c r="E549" s="165">
        <v>1300.1400000000001</v>
      </c>
      <c r="F549" s="165">
        <v>15.23</v>
      </c>
      <c r="G549" s="165">
        <v>83.06</v>
      </c>
      <c r="H549" s="165">
        <v>83.59</v>
      </c>
      <c r="I549" s="165">
        <v>83.77</v>
      </c>
      <c r="J549" s="165">
        <v>81.349999999999994</v>
      </c>
      <c r="K549" s="165">
        <v>78.58</v>
      </c>
      <c r="L549" s="165">
        <v>89</v>
      </c>
      <c r="M549" s="165">
        <v>0</v>
      </c>
      <c r="N549" s="165">
        <v>0</v>
      </c>
      <c r="O549" s="165">
        <v>0</v>
      </c>
      <c r="P549" s="165">
        <v>692833</v>
      </c>
      <c r="Q549" s="165">
        <v>48</v>
      </c>
      <c r="R549" s="165">
        <v>0</v>
      </c>
      <c r="S549" s="165">
        <v>36.700000000000003</v>
      </c>
      <c r="T549" s="165">
        <v>3.8180000000000001</v>
      </c>
      <c r="U549" s="165">
        <v>-1</v>
      </c>
    </row>
    <row r="550" spans="1:21">
      <c r="A550" s="166">
        <v>43369.496979166666</v>
      </c>
      <c r="B550" s="165" t="s">
        <v>6</v>
      </c>
      <c r="C550" s="165">
        <v>442.11</v>
      </c>
      <c r="D550" s="165">
        <v>11.74</v>
      </c>
      <c r="E550" s="165">
        <v>1338.86</v>
      </c>
      <c r="F550" s="165">
        <v>18.47</v>
      </c>
      <c r="G550" s="165">
        <v>78.11</v>
      </c>
      <c r="H550" s="165">
        <v>81.010000000000005</v>
      </c>
      <c r="I550" s="165">
        <v>76.31</v>
      </c>
      <c r="J550" s="165">
        <v>78.569999999999993</v>
      </c>
      <c r="K550" s="165">
        <v>73.52</v>
      </c>
      <c r="L550" s="165">
        <v>82.92</v>
      </c>
      <c r="M550" s="165">
        <v>0</v>
      </c>
      <c r="N550" s="165">
        <v>0</v>
      </c>
      <c r="O550" s="165">
        <v>0</v>
      </c>
      <c r="P550" s="165">
        <v>693657</v>
      </c>
      <c r="Q550" s="165">
        <v>48</v>
      </c>
      <c r="R550" s="165">
        <v>0</v>
      </c>
      <c r="S550" s="165">
        <v>36.700000000000003</v>
      </c>
      <c r="T550" s="165">
        <v>3.8290000000000002</v>
      </c>
      <c r="U550" s="165">
        <v>-1</v>
      </c>
    </row>
    <row r="551" spans="1:21">
      <c r="A551" s="166">
        <v>43369.497048611112</v>
      </c>
      <c r="B551" s="165" t="s">
        <v>6</v>
      </c>
      <c r="C551" s="165">
        <v>443.29</v>
      </c>
      <c r="D551" s="165">
        <v>11.77</v>
      </c>
      <c r="E551" s="165">
        <v>1343.64</v>
      </c>
      <c r="F551" s="165">
        <v>19.3</v>
      </c>
      <c r="G551" s="165">
        <v>79.03</v>
      </c>
      <c r="H551" s="165">
        <v>81.47</v>
      </c>
      <c r="I551" s="165">
        <v>78.849999999999994</v>
      </c>
      <c r="J551" s="165">
        <v>84.44</v>
      </c>
      <c r="K551" s="165">
        <v>72.03</v>
      </c>
      <c r="L551" s="165">
        <v>77.62</v>
      </c>
      <c r="M551" s="165">
        <v>0</v>
      </c>
      <c r="N551" s="165">
        <v>0</v>
      </c>
      <c r="O551" s="165">
        <v>0</v>
      </c>
      <c r="P551" s="165">
        <v>694581</v>
      </c>
      <c r="Q551" s="165">
        <v>48</v>
      </c>
      <c r="R551" s="165">
        <v>0</v>
      </c>
      <c r="S551" s="165">
        <v>36.700000000000003</v>
      </c>
      <c r="T551" s="165">
        <v>3.8279999999999998</v>
      </c>
      <c r="U551" s="165">
        <v>-1</v>
      </c>
    </row>
    <row r="552" spans="1:21">
      <c r="A552" s="166">
        <v>43369.497106481482</v>
      </c>
      <c r="B552" s="165" t="s">
        <v>6</v>
      </c>
      <c r="C552" s="165">
        <v>442.54</v>
      </c>
      <c r="D552" s="165">
        <v>11.75</v>
      </c>
      <c r="E552" s="165">
        <v>1317.96</v>
      </c>
      <c r="F552" s="165">
        <v>25</v>
      </c>
      <c r="G552" s="165">
        <v>69.83</v>
      </c>
      <c r="H552" s="165">
        <v>71.36</v>
      </c>
      <c r="I552" s="165">
        <v>71.19</v>
      </c>
      <c r="J552" s="165">
        <v>67.459999999999994</v>
      </c>
      <c r="K552" s="165">
        <v>69.319999999999993</v>
      </c>
      <c r="L552" s="165">
        <v>0</v>
      </c>
      <c r="M552" s="165">
        <v>0</v>
      </c>
      <c r="N552" s="165">
        <v>0</v>
      </c>
      <c r="O552" s="165">
        <v>0</v>
      </c>
      <c r="P552" s="165">
        <v>695566</v>
      </c>
      <c r="Q552" s="165">
        <v>48</v>
      </c>
      <c r="R552" s="165">
        <v>0</v>
      </c>
      <c r="S552" s="165">
        <v>36.700000000000003</v>
      </c>
      <c r="T552" s="165">
        <v>3.8239999999999998</v>
      </c>
      <c r="U552" s="165">
        <v>-1</v>
      </c>
    </row>
    <row r="553" spans="1:21">
      <c r="A553" s="166">
        <v>43369.497175925928</v>
      </c>
      <c r="B553" s="165" t="s">
        <v>6</v>
      </c>
      <c r="C553" s="165">
        <v>442.07</v>
      </c>
      <c r="D553" s="165">
        <v>11.73</v>
      </c>
      <c r="E553" s="165">
        <v>1320.81</v>
      </c>
      <c r="F553" s="165">
        <v>23.06</v>
      </c>
      <c r="G553" s="165">
        <v>84.41</v>
      </c>
      <c r="H553" s="165">
        <v>86.36</v>
      </c>
      <c r="I553" s="165">
        <v>83.07</v>
      </c>
      <c r="J553" s="165">
        <v>83.94</v>
      </c>
      <c r="K553" s="165">
        <v>84.28</v>
      </c>
      <c r="L553" s="165">
        <v>0</v>
      </c>
      <c r="M553" s="165">
        <v>0</v>
      </c>
      <c r="N553" s="165">
        <v>0</v>
      </c>
      <c r="O553" s="165">
        <v>0</v>
      </c>
      <c r="P553" s="165">
        <v>696039</v>
      </c>
      <c r="Q553" s="165">
        <v>48</v>
      </c>
      <c r="R553" s="165">
        <v>0</v>
      </c>
      <c r="S553" s="165">
        <v>36.700000000000003</v>
      </c>
      <c r="T553" s="165">
        <v>3.831</v>
      </c>
      <c r="U553" s="165">
        <v>-1</v>
      </c>
    </row>
    <row r="554" spans="1:21">
      <c r="A554" s="166">
        <v>43369.497245370374</v>
      </c>
      <c r="B554" s="165" t="s">
        <v>6</v>
      </c>
      <c r="C554" s="165">
        <v>440.58</v>
      </c>
      <c r="D554" s="165">
        <v>11.7</v>
      </c>
      <c r="E554" s="165">
        <v>1321.25</v>
      </c>
      <c r="F554" s="165">
        <v>22.39</v>
      </c>
      <c r="G554" s="165">
        <v>80.569999999999993</v>
      </c>
      <c r="H554" s="165">
        <v>81.010000000000005</v>
      </c>
      <c r="I554" s="165">
        <v>81.010000000000005</v>
      </c>
      <c r="J554" s="165">
        <v>80.84</v>
      </c>
      <c r="K554" s="165">
        <v>79.44</v>
      </c>
      <c r="L554" s="165">
        <v>0</v>
      </c>
      <c r="M554" s="165">
        <v>0</v>
      </c>
      <c r="N554" s="165">
        <v>0</v>
      </c>
      <c r="O554" s="165">
        <v>0</v>
      </c>
      <c r="P554" s="165">
        <v>696810</v>
      </c>
      <c r="Q554" s="165">
        <v>48</v>
      </c>
      <c r="R554" s="165">
        <v>0</v>
      </c>
      <c r="S554" s="165">
        <v>36.700000000000003</v>
      </c>
      <c r="T554" s="165">
        <v>3.8279999999999998</v>
      </c>
      <c r="U554" s="165">
        <v>-1</v>
      </c>
    </row>
    <row r="555" spans="1:21">
      <c r="A555" s="166">
        <v>43369.497314814813</v>
      </c>
      <c r="B555" s="165" t="s">
        <v>6</v>
      </c>
      <c r="C555" s="165">
        <v>439.44</v>
      </c>
      <c r="D555" s="165">
        <v>11.66</v>
      </c>
      <c r="E555" s="165">
        <v>1339.65</v>
      </c>
      <c r="F555" s="165">
        <v>22.63</v>
      </c>
      <c r="G555" s="165">
        <v>60.55</v>
      </c>
      <c r="H555" s="165">
        <v>64.13</v>
      </c>
      <c r="I555" s="165">
        <v>59.39</v>
      </c>
      <c r="J555" s="165">
        <v>59.39</v>
      </c>
      <c r="K555" s="165">
        <v>57.53</v>
      </c>
      <c r="L555" s="165">
        <v>66.3</v>
      </c>
      <c r="M555" s="165">
        <v>0</v>
      </c>
      <c r="N555" s="165">
        <v>0</v>
      </c>
      <c r="O555" s="165">
        <v>0</v>
      </c>
      <c r="P555" s="165">
        <v>697632</v>
      </c>
      <c r="Q555" s="165">
        <v>48</v>
      </c>
      <c r="R555" s="165">
        <v>0</v>
      </c>
      <c r="S555" s="165">
        <v>36.700000000000003</v>
      </c>
      <c r="T555" s="165">
        <v>3.8359999999999999</v>
      </c>
      <c r="U555" s="165">
        <v>-1</v>
      </c>
    </row>
    <row r="556" spans="1:21">
      <c r="A556" s="166">
        <v>43369.497384259259</v>
      </c>
      <c r="B556" s="165" t="s">
        <v>6</v>
      </c>
      <c r="C556" s="165">
        <v>441.44</v>
      </c>
      <c r="D556" s="165">
        <v>11.72</v>
      </c>
      <c r="E556" s="165">
        <v>1315.32</v>
      </c>
      <c r="F556" s="165">
        <v>22.52</v>
      </c>
      <c r="G556" s="165">
        <v>77.61</v>
      </c>
      <c r="H556" s="165">
        <v>79.150000000000006</v>
      </c>
      <c r="I556" s="165">
        <v>78.12</v>
      </c>
      <c r="J556" s="165">
        <v>77.95</v>
      </c>
      <c r="K556" s="165">
        <v>75.209999999999994</v>
      </c>
      <c r="L556" s="165">
        <v>0</v>
      </c>
      <c r="M556" s="165">
        <v>0</v>
      </c>
      <c r="N556" s="165">
        <v>0</v>
      </c>
      <c r="O556" s="165">
        <v>0</v>
      </c>
      <c r="P556" s="165">
        <v>698272</v>
      </c>
      <c r="Q556" s="165">
        <v>48</v>
      </c>
      <c r="R556" s="165">
        <v>0</v>
      </c>
      <c r="S556" s="165">
        <v>36.799999999999997</v>
      </c>
      <c r="T556" s="165">
        <v>3.8279999999999998</v>
      </c>
      <c r="U556" s="165">
        <v>-1</v>
      </c>
    </row>
    <row r="557" spans="1:21">
      <c r="A557" s="166">
        <v>43369.497442129628</v>
      </c>
      <c r="B557" s="165" t="s">
        <v>6</v>
      </c>
      <c r="C557" s="165">
        <v>442.16</v>
      </c>
      <c r="D557" s="165">
        <v>11.74</v>
      </c>
      <c r="E557" s="165">
        <v>1315.7</v>
      </c>
      <c r="F557" s="165">
        <v>22.13</v>
      </c>
      <c r="G557" s="165">
        <v>81.709999999999994</v>
      </c>
      <c r="H557" s="165">
        <v>82.75</v>
      </c>
      <c r="I557" s="165">
        <v>82.4</v>
      </c>
      <c r="J557" s="165">
        <v>82.4</v>
      </c>
      <c r="K557" s="165">
        <v>79.27</v>
      </c>
      <c r="L557" s="165">
        <v>0</v>
      </c>
      <c r="M557" s="165">
        <v>0</v>
      </c>
      <c r="N557" s="165">
        <v>0</v>
      </c>
      <c r="O557" s="165">
        <v>0</v>
      </c>
      <c r="P557" s="165">
        <v>699174</v>
      </c>
      <c r="Q557" s="165">
        <v>48</v>
      </c>
      <c r="R557" s="165">
        <v>0</v>
      </c>
      <c r="S557" s="165">
        <v>36.799999999999997</v>
      </c>
      <c r="T557" s="165">
        <v>3.8239999999999998</v>
      </c>
      <c r="U557" s="165">
        <v>-1</v>
      </c>
    </row>
    <row r="558" spans="1:21">
      <c r="A558" s="166">
        <v>43369.497511574074</v>
      </c>
      <c r="B558" s="165" t="s">
        <v>6</v>
      </c>
      <c r="C558" s="165">
        <v>439.99</v>
      </c>
      <c r="D558" s="165">
        <v>11.68</v>
      </c>
      <c r="E558" s="165">
        <v>1335.21</v>
      </c>
      <c r="F558" s="165">
        <v>23.79</v>
      </c>
      <c r="G558" s="165">
        <v>72.5</v>
      </c>
      <c r="H558" s="165">
        <v>73.45</v>
      </c>
      <c r="I558" s="165">
        <v>70.86</v>
      </c>
      <c r="J558" s="165">
        <v>73.62</v>
      </c>
      <c r="K558" s="165">
        <v>72.069999999999993</v>
      </c>
      <c r="L558" s="165">
        <v>0</v>
      </c>
      <c r="M558" s="165">
        <v>0</v>
      </c>
      <c r="N558" s="165">
        <v>0</v>
      </c>
      <c r="O558" s="165">
        <v>0</v>
      </c>
      <c r="P558" s="165">
        <v>699803</v>
      </c>
      <c r="Q558" s="165">
        <v>48</v>
      </c>
      <c r="R558" s="165">
        <v>0</v>
      </c>
      <c r="S558" s="165">
        <v>36.700000000000003</v>
      </c>
      <c r="T558" s="165">
        <v>3.8319999999999999</v>
      </c>
      <c r="U558" s="165">
        <v>-1</v>
      </c>
    </row>
    <row r="559" spans="1:21">
      <c r="A559" s="166">
        <v>43369.497581018521</v>
      </c>
      <c r="B559" s="165" t="s">
        <v>6</v>
      </c>
      <c r="C559" s="165">
        <v>438.43</v>
      </c>
      <c r="D559" s="165">
        <v>11.64</v>
      </c>
      <c r="E559" s="165">
        <v>1315.57</v>
      </c>
      <c r="F559" s="165">
        <v>24.39</v>
      </c>
      <c r="G559" s="165">
        <v>67.900000000000006</v>
      </c>
      <c r="H559" s="165">
        <v>70.73</v>
      </c>
      <c r="I559" s="165">
        <v>70.73</v>
      </c>
      <c r="J559" s="165">
        <v>65.849999999999994</v>
      </c>
      <c r="K559" s="165">
        <v>64.290000000000006</v>
      </c>
      <c r="L559" s="165">
        <v>0</v>
      </c>
      <c r="M559" s="165">
        <v>0</v>
      </c>
      <c r="N559" s="165">
        <v>0</v>
      </c>
      <c r="O559" s="165">
        <v>0</v>
      </c>
      <c r="P559" s="165">
        <v>700735</v>
      </c>
      <c r="Q559" s="165">
        <v>48</v>
      </c>
      <c r="R559" s="165">
        <v>0</v>
      </c>
      <c r="S559" s="165">
        <v>36.799999999999997</v>
      </c>
      <c r="T559" s="165">
        <v>3.8359999999999999</v>
      </c>
      <c r="U559" s="165">
        <v>-1</v>
      </c>
    </row>
    <row r="560" spans="1:21">
      <c r="A560" s="166">
        <v>43369.497650462959</v>
      </c>
      <c r="B560" s="165" t="s">
        <v>6</v>
      </c>
      <c r="C560" s="165">
        <v>441.73</v>
      </c>
      <c r="D560" s="165">
        <v>11.73</v>
      </c>
      <c r="E560" s="165">
        <v>1311.4</v>
      </c>
      <c r="F560" s="165">
        <v>20.2</v>
      </c>
      <c r="G560" s="165">
        <v>86.02</v>
      </c>
      <c r="H560" s="165">
        <v>87.87</v>
      </c>
      <c r="I560" s="165">
        <v>85.41</v>
      </c>
      <c r="J560" s="165">
        <v>86.64</v>
      </c>
      <c r="K560" s="165">
        <v>84.18</v>
      </c>
      <c r="L560" s="165">
        <v>85.71</v>
      </c>
      <c r="M560" s="165">
        <v>0</v>
      </c>
      <c r="N560" s="165">
        <v>0</v>
      </c>
      <c r="O560" s="165">
        <v>0</v>
      </c>
      <c r="P560" s="165">
        <v>701501</v>
      </c>
      <c r="Q560" s="165">
        <v>48</v>
      </c>
      <c r="R560" s="165">
        <v>0</v>
      </c>
      <c r="S560" s="165">
        <v>36.799999999999997</v>
      </c>
      <c r="T560" s="165">
        <v>3.8290000000000002</v>
      </c>
      <c r="U560" s="165">
        <v>-1</v>
      </c>
    </row>
    <row r="561" spans="1:21">
      <c r="A561" s="166">
        <v>43369.497708333336</v>
      </c>
      <c r="B561" s="165" t="s">
        <v>6</v>
      </c>
      <c r="C561" s="165">
        <v>440.98</v>
      </c>
      <c r="D561" s="165">
        <v>11.71</v>
      </c>
      <c r="E561" s="165">
        <v>1335</v>
      </c>
      <c r="F561" s="165">
        <v>18.920000000000002</v>
      </c>
      <c r="G561" s="165">
        <v>69.02</v>
      </c>
      <c r="H561" s="165">
        <v>75.52</v>
      </c>
      <c r="I561" s="165">
        <v>67.83</v>
      </c>
      <c r="J561" s="165">
        <v>64.86</v>
      </c>
      <c r="K561" s="165">
        <v>59.79</v>
      </c>
      <c r="L561" s="165">
        <v>77.34</v>
      </c>
      <c r="M561" s="165">
        <v>0</v>
      </c>
      <c r="N561" s="165">
        <v>0</v>
      </c>
      <c r="O561" s="165">
        <v>0</v>
      </c>
      <c r="P561" s="165">
        <v>702455</v>
      </c>
      <c r="Q561" s="165">
        <v>48</v>
      </c>
      <c r="R561" s="165">
        <v>0</v>
      </c>
      <c r="S561" s="165">
        <v>36.799999999999997</v>
      </c>
      <c r="T561" s="165">
        <v>3.8239999999999998</v>
      </c>
      <c r="U561" s="165">
        <v>-1</v>
      </c>
    </row>
    <row r="562" spans="1:21">
      <c r="A562" s="166">
        <v>43369.497777777775</v>
      </c>
      <c r="B562" s="165" t="s">
        <v>6</v>
      </c>
      <c r="C562" s="165">
        <v>441.69</v>
      </c>
      <c r="D562" s="165">
        <v>11.72</v>
      </c>
      <c r="E562" s="165">
        <v>1332.88</v>
      </c>
      <c r="F562" s="165">
        <v>24.7</v>
      </c>
      <c r="G562" s="165">
        <v>63.43</v>
      </c>
      <c r="H562" s="165">
        <v>64.94</v>
      </c>
      <c r="I562" s="165">
        <v>62</v>
      </c>
      <c r="J562" s="165">
        <v>64.77</v>
      </c>
      <c r="K562" s="165">
        <v>62</v>
      </c>
      <c r="L562" s="165">
        <v>0</v>
      </c>
      <c r="M562" s="165">
        <v>0</v>
      </c>
      <c r="N562" s="165">
        <v>0</v>
      </c>
      <c r="O562" s="165">
        <v>0</v>
      </c>
      <c r="P562" s="165">
        <v>703197</v>
      </c>
      <c r="Q562" s="165">
        <v>48</v>
      </c>
      <c r="R562" s="165">
        <v>0</v>
      </c>
      <c r="S562" s="165">
        <v>36.799999999999997</v>
      </c>
      <c r="T562" s="165">
        <v>3.8359999999999999</v>
      </c>
      <c r="U562" s="165">
        <v>-1</v>
      </c>
    </row>
    <row r="563" spans="1:21">
      <c r="A563" s="166">
        <v>43369.497847222221</v>
      </c>
      <c r="B563" s="165" t="s">
        <v>6</v>
      </c>
      <c r="C563" s="165">
        <v>441.39</v>
      </c>
      <c r="D563" s="165">
        <v>11.72</v>
      </c>
      <c r="E563" s="165">
        <v>1309.76</v>
      </c>
      <c r="F563" s="165">
        <v>23.76</v>
      </c>
      <c r="G563" s="165">
        <v>77.39</v>
      </c>
      <c r="H563" s="165">
        <v>77.260000000000005</v>
      </c>
      <c r="I563" s="165">
        <v>76.92</v>
      </c>
      <c r="J563" s="165">
        <v>77.09</v>
      </c>
      <c r="K563" s="165">
        <v>78.290000000000006</v>
      </c>
      <c r="L563" s="165">
        <v>0</v>
      </c>
      <c r="M563" s="165">
        <v>0</v>
      </c>
      <c r="N563" s="165">
        <v>0</v>
      </c>
      <c r="O563" s="165">
        <v>0</v>
      </c>
      <c r="P563" s="165">
        <v>704156</v>
      </c>
      <c r="Q563" s="165">
        <v>48</v>
      </c>
      <c r="R563" s="165">
        <v>0</v>
      </c>
      <c r="S563" s="165">
        <v>36.799999999999997</v>
      </c>
      <c r="T563" s="165">
        <v>3.835</v>
      </c>
      <c r="U563" s="165">
        <v>-1</v>
      </c>
    </row>
    <row r="564" spans="1:21">
      <c r="A564" s="166">
        <v>43369.497916666667</v>
      </c>
      <c r="B564" s="165" t="s">
        <v>6</v>
      </c>
      <c r="C564" s="165">
        <v>440.42</v>
      </c>
      <c r="D564" s="165">
        <v>11.69</v>
      </c>
      <c r="E564" s="165">
        <v>1314.87</v>
      </c>
      <c r="F564" s="165">
        <v>22.78</v>
      </c>
      <c r="G564" s="165">
        <v>81.3</v>
      </c>
      <c r="H564" s="165">
        <v>82.61</v>
      </c>
      <c r="I564" s="165">
        <v>80.17</v>
      </c>
      <c r="J564" s="165">
        <v>82.78</v>
      </c>
      <c r="K564" s="165">
        <v>79.650000000000006</v>
      </c>
      <c r="L564" s="165">
        <v>0</v>
      </c>
      <c r="M564" s="165">
        <v>0</v>
      </c>
      <c r="N564" s="165">
        <v>0</v>
      </c>
      <c r="O564" s="165">
        <v>0</v>
      </c>
      <c r="P564" s="165">
        <v>705139</v>
      </c>
      <c r="Q564" s="165">
        <v>48</v>
      </c>
      <c r="R564" s="165">
        <v>0</v>
      </c>
      <c r="S564" s="165">
        <v>36.799999999999997</v>
      </c>
      <c r="T564" s="165">
        <v>3.8260000000000001</v>
      </c>
      <c r="U564" s="165">
        <v>-1</v>
      </c>
    </row>
    <row r="565" spans="1:21">
      <c r="A565" s="166">
        <v>43369.497986111113</v>
      </c>
      <c r="B565" s="165" t="s">
        <v>6</v>
      </c>
      <c r="C565" s="165">
        <v>441.06</v>
      </c>
      <c r="D565" s="165">
        <v>11.71</v>
      </c>
      <c r="E565" s="165">
        <v>1343.71</v>
      </c>
      <c r="F565" s="165">
        <v>24.62</v>
      </c>
      <c r="G565" s="165">
        <v>71.25</v>
      </c>
      <c r="H565" s="165">
        <v>73.59</v>
      </c>
      <c r="I565" s="165">
        <v>71.89</v>
      </c>
      <c r="J565" s="165">
        <v>70.87</v>
      </c>
      <c r="K565" s="165">
        <v>68.650000000000006</v>
      </c>
      <c r="L565" s="165">
        <v>0</v>
      </c>
      <c r="M565" s="165">
        <v>0</v>
      </c>
      <c r="N565" s="165">
        <v>0</v>
      </c>
      <c r="O565" s="165">
        <v>0</v>
      </c>
      <c r="P565" s="165">
        <v>706590</v>
      </c>
      <c r="Q565" s="165">
        <v>48</v>
      </c>
      <c r="R565" s="165">
        <v>0</v>
      </c>
      <c r="S565" s="165">
        <v>36.799999999999997</v>
      </c>
      <c r="T565" s="165">
        <v>3.8260000000000001</v>
      </c>
      <c r="U565" s="165">
        <v>-1</v>
      </c>
    </row>
    <row r="566" spans="1:21">
      <c r="A566" s="166">
        <v>43369.498043981483</v>
      </c>
      <c r="B566" s="165" t="s">
        <v>6</v>
      </c>
      <c r="C566" s="165">
        <v>441.75</v>
      </c>
      <c r="D566" s="165">
        <v>11.73</v>
      </c>
      <c r="E566" s="165">
        <v>1317</v>
      </c>
      <c r="F566" s="165">
        <v>22.11</v>
      </c>
      <c r="G566" s="165">
        <v>72.209999999999994</v>
      </c>
      <c r="H566" s="165">
        <v>71.7</v>
      </c>
      <c r="I566" s="165">
        <v>74.959999999999994</v>
      </c>
      <c r="J566" s="165">
        <v>71.87</v>
      </c>
      <c r="K566" s="165">
        <v>70.150000000000006</v>
      </c>
      <c r="L566" s="165">
        <v>73.2</v>
      </c>
      <c r="M566" s="165">
        <v>0</v>
      </c>
      <c r="N566" s="165">
        <v>0</v>
      </c>
      <c r="O566" s="165">
        <v>0</v>
      </c>
      <c r="P566" s="165">
        <v>708220</v>
      </c>
      <c r="Q566" s="165">
        <v>48</v>
      </c>
      <c r="R566" s="165">
        <v>0</v>
      </c>
      <c r="S566" s="165">
        <v>36.799999999999997</v>
      </c>
      <c r="T566" s="165">
        <v>3.835</v>
      </c>
      <c r="U566" s="165">
        <v>-1</v>
      </c>
    </row>
    <row r="567" spans="1:21">
      <c r="A567" s="166">
        <v>43369.498113425929</v>
      </c>
      <c r="B567" s="165" t="s">
        <v>6</v>
      </c>
      <c r="C567" s="165">
        <v>442.33</v>
      </c>
      <c r="D567" s="165">
        <v>11.74</v>
      </c>
      <c r="E567" s="165">
        <v>1325.96</v>
      </c>
      <c r="F567" s="165">
        <v>23.3</v>
      </c>
      <c r="G567" s="165">
        <v>81.650000000000006</v>
      </c>
      <c r="H567" s="165">
        <v>82.61</v>
      </c>
      <c r="I567" s="165">
        <v>82.61</v>
      </c>
      <c r="J567" s="165">
        <v>79.83</v>
      </c>
      <c r="K567" s="165">
        <v>81.569999999999993</v>
      </c>
      <c r="L567" s="165">
        <v>0</v>
      </c>
      <c r="M567" s="165">
        <v>0</v>
      </c>
      <c r="N567" s="165">
        <v>0</v>
      </c>
      <c r="O567" s="165">
        <v>0</v>
      </c>
      <c r="P567" s="165">
        <v>708888</v>
      </c>
      <c r="Q567" s="165">
        <v>48</v>
      </c>
      <c r="R567" s="165">
        <v>0</v>
      </c>
      <c r="S567" s="165">
        <v>36.799999999999997</v>
      </c>
      <c r="T567" s="165">
        <v>3.831</v>
      </c>
      <c r="U567" s="165">
        <v>-1</v>
      </c>
    </row>
    <row r="568" spans="1:21">
      <c r="A568" s="166">
        <v>43369.498182870368</v>
      </c>
      <c r="B568" s="165" t="s">
        <v>6</v>
      </c>
      <c r="C568" s="165">
        <v>440.5</v>
      </c>
      <c r="D568" s="165">
        <v>11.69</v>
      </c>
      <c r="E568" s="165">
        <v>1345.37</v>
      </c>
      <c r="F568" s="165">
        <v>22.94</v>
      </c>
      <c r="G568" s="165">
        <v>80.03</v>
      </c>
      <c r="H568" s="165">
        <v>82.65</v>
      </c>
      <c r="I568" s="165">
        <v>78.349999999999994</v>
      </c>
      <c r="J568" s="165">
        <v>81.44</v>
      </c>
      <c r="K568" s="165">
        <v>77.66</v>
      </c>
      <c r="L568" s="165">
        <v>0</v>
      </c>
      <c r="M568" s="165">
        <v>0</v>
      </c>
      <c r="N568" s="165">
        <v>0</v>
      </c>
      <c r="O568" s="165">
        <v>0</v>
      </c>
      <c r="P568" s="165">
        <v>709659</v>
      </c>
      <c r="Q568" s="165">
        <v>48</v>
      </c>
      <c r="R568" s="165">
        <v>0</v>
      </c>
      <c r="S568" s="165">
        <v>36.799999999999997</v>
      </c>
      <c r="T568" s="165">
        <v>3.827</v>
      </c>
      <c r="U568" s="165">
        <v>-1</v>
      </c>
    </row>
    <row r="569" spans="1:21">
      <c r="A569" s="166">
        <v>43369.498252314814</v>
      </c>
      <c r="B569" s="165" t="s">
        <v>6</v>
      </c>
      <c r="C569" s="165">
        <v>439.25</v>
      </c>
      <c r="D569" s="165">
        <v>11.66</v>
      </c>
      <c r="E569" s="165">
        <v>1350.67</v>
      </c>
      <c r="F569" s="165">
        <v>25.35</v>
      </c>
      <c r="G569" s="165">
        <v>61.39</v>
      </c>
      <c r="H569" s="165">
        <v>63.3</v>
      </c>
      <c r="I569" s="165">
        <v>62.61</v>
      </c>
      <c r="J569" s="165">
        <v>59.65</v>
      </c>
      <c r="K569" s="165">
        <v>60</v>
      </c>
      <c r="L569" s="165">
        <v>0</v>
      </c>
      <c r="M569" s="165">
        <v>0</v>
      </c>
      <c r="N569" s="165">
        <v>0</v>
      </c>
      <c r="O569" s="165">
        <v>0</v>
      </c>
      <c r="P569" s="165">
        <v>710383</v>
      </c>
      <c r="Q569" s="165">
        <v>48</v>
      </c>
      <c r="R569" s="165">
        <v>0</v>
      </c>
      <c r="S569" s="165">
        <v>36.799999999999997</v>
      </c>
      <c r="T569" s="165">
        <v>3.8359999999999999</v>
      </c>
      <c r="U569" s="165">
        <v>-1</v>
      </c>
    </row>
    <row r="570" spans="1:21">
      <c r="A570" s="166">
        <v>43369.49832175926</v>
      </c>
      <c r="B570" s="165" t="s">
        <v>6</v>
      </c>
      <c r="C570" s="165">
        <v>441.27</v>
      </c>
      <c r="D570" s="165">
        <v>11.71</v>
      </c>
      <c r="E570" s="165">
        <v>1326.68</v>
      </c>
      <c r="F570" s="165">
        <v>21.65</v>
      </c>
      <c r="G570" s="165">
        <v>82.03</v>
      </c>
      <c r="H570" s="165">
        <v>82.81</v>
      </c>
      <c r="I570" s="165">
        <v>81.94</v>
      </c>
      <c r="J570" s="165">
        <v>82.12</v>
      </c>
      <c r="K570" s="165">
        <v>81.08</v>
      </c>
      <c r="L570" s="165">
        <v>100</v>
      </c>
      <c r="M570" s="165">
        <v>0</v>
      </c>
      <c r="N570" s="165">
        <v>0</v>
      </c>
      <c r="O570" s="165">
        <v>0</v>
      </c>
      <c r="P570" s="165">
        <v>711318</v>
      </c>
      <c r="Q570" s="165">
        <v>48</v>
      </c>
      <c r="R570" s="165">
        <v>0</v>
      </c>
      <c r="S570" s="165">
        <v>36.799999999999997</v>
      </c>
      <c r="T570" s="165">
        <v>3.8290000000000002</v>
      </c>
      <c r="U570" s="165">
        <v>-1</v>
      </c>
    </row>
    <row r="571" spans="1:21">
      <c r="A571" s="166">
        <v>43369.498379629629</v>
      </c>
      <c r="B571" s="165" t="s">
        <v>6</v>
      </c>
      <c r="C571" s="165">
        <v>442.32</v>
      </c>
      <c r="D571" s="165">
        <v>11.74</v>
      </c>
      <c r="E571" s="165">
        <v>1327.8</v>
      </c>
      <c r="F571" s="165">
        <v>17.440000000000001</v>
      </c>
      <c r="G571" s="165">
        <v>73.45</v>
      </c>
      <c r="H571" s="165">
        <v>77.930000000000007</v>
      </c>
      <c r="I571" s="165">
        <v>75.66</v>
      </c>
      <c r="J571" s="165">
        <v>68.3</v>
      </c>
      <c r="K571" s="165">
        <v>66.73</v>
      </c>
      <c r="L571" s="165">
        <v>78.63</v>
      </c>
      <c r="M571" s="165">
        <v>0</v>
      </c>
      <c r="N571" s="165">
        <v>0</v>
      </c>
      <c r="O571" s="165">
        <v>0</v>
      </c>
      <c r="P571" s="165">
        <v>712388</v>
      </c>
      <c r="Q571" s="165">
        <v>48</v>
      </c>
      <c r="R571" s="165">
        <v>0</v>
      </c>
      <c r="S571" s="165">
        <v>36.799999999999997</v>
      </c>
      <c r="T571" s="165">
        <v>3.8250000000000002</v>
      </c>
      <c r="U571" s="165">
        <v>-1</v>
      </c>
    </row>
    <row r="572" spans="1:21">
      <c r="A572" s="166">
        <v>43369.498449074075</v>
      </c>
      <c r="B572" s="165" t="s">
        <v>6</v>
      </c>
      <c r="C572" s="165">
        <v>441.95</v>
      </c>
      <c r="D572" s="165">
        <v>11.73</v>
      </c>
      <c r="E572" s="165">
        <v>1354.04</v>
      </c>
      <c r="F572" s="165">
        <v>23.42</v>
      </c>
      <c r="G572" s="165">
        <v>65</v>
      </c>
      <c r="H572" s="165">
        <v>67.95</v>
      </c>
      <c r="I572" s="165">
        <v>64.97</v>
      </c>
      <c r="J572" s="165">
        <v>61.12</v>
      </c>
      <c r="K572" s="165">
        <v>61.47</v>
      </c>
      <c r="L572" s="165">
        <v>78.239999999999995</v>
      </c>
      <c r="M572" s="165">
        <v>0</v>
      </c>
      <c r="N572" s="165">
        <v>0</v>
      </c>
      <c r="O572" s="165">
        <v>0</v>
      </c>
      <c r="P572" s="165">
        <v>713741</v>
      </c>
      <c r="Q572" s="165">
        <v>48</v>
      </c>
      <c r="R572" s="165">
        <v>0</v>
      </c>
      <c r="S572" s="165">
        <v>36.799999999999997</v>
      </c>
      <c r="T572" s="165">
        <v>3.8359999999999999</v>
      </c>
      <c r="U572" s="165">
        <v>-1</v>
      </c>
    </row>
    <row r="573" spans="1:21">
      <c r="A573" s="166">
        <v>43369.498518518521</v>
      </c>
      <c r="B573" s="165" t="s">
        <v>6</v>
      </c>
      <c r="C573" s="165">
        <v>440.55</v>
      </c>
      <c r="D573" s="165">
        <v>11.69</v>
      </c>
      <c r="E573" s="165">
        <v>1335.18</v>
      </c>
      <c r="F573" s="165">
        <v>23.83</v>
      </c>
      <c r="G573" s="165">
        <v>67.040000000000006</v>
      </c>
      <c r="H573" s="165">
        <v>69.739999999999995</v>
      </c>
      <c r="I573" s="165">
        <v>66.959999999999994</v>
      </c>
      <c r="J573" s="165">
        <v>66.61</v>
      </c>
      <c r="K573" s="165">
        <v>64.87</v>
      </c>
      <c r="L573" s="165">
        <v>0</v>
      </c>
      <c r="M573" s="165">
        <v>0</v>
      </c>
      <c r="N573" s="165">
        <v>0</v>
      </c>
      <c r="O573" s="165">
        <v>0</v>
      </c>
      <c r="P573" s="165">
        <v>714587</v>
      </c>
      <c r="Q573" s="165">
        <v>48</v>
      </c>
      <c r="R573" s="165">
        <v>0</v>
      </c>
      <c r="S573" s="165">
        <v>36.799999999999997</v>
      </c>
      <c r="T573" s="165">
        <v>3.8359999999999999</v>
      </c>
      <c r="U573" s="165">
        <v>-1</v>
      </c>
    </row>
    <row r="574" spans="1:21">
      <c r="A574" s="166">
        <v>43369.498576388891</v>
      </c>
      <c r="B574" s="165" t="s">
        <v>6</v>
      </c>
      <c r="C574" s="165">
        <v>441.1</v>
      </c>
      <c r="D574" s="165">
        <v>11.71</v>
      </c>
      <c r="E574" s="165">
        <v>1334.09</v>
      </c>
      <c r="F574" s="165">
        <v>23.83</v>
      </c>
      <c r="G574" s="165">
        <v>79.33</v>
      </c>
      <c r="H574" s="165">
        <v>79.900000000000006</v>
      </c>
      <c r="I574" s="165">
        <v>80.59</v>
      </c>
      <c r="J574" s="165">
        <v>78.86</v>
      </c>
      <c r="K574" s="165">
        <v>77.989999999999995</v>
      </c>
      <c r="L574" s="165">
        <v>0</v>
      </c>
      <c r="M574" s="165">
        <v>0</v>
      </c>
      <c r="N574" s="165">
        <v>0</v>
      </c>
      <c r="O574" s="165">
        <v>0</v>
      </c>
      <c r="P574" s="165">
        <v>715453</v>
      </c>
      <c r="Q574" s="165">
        <v>48</v>
      </c>
      <c r="R574" s="165">
        <v>0</v>
      </c>
      <c r="S574" s="165">
        <v>36.799999999999997</v>
      </c>
      <c r="T574" s="165">
        <v>3.8260000000000001</v>
      </c>
      <c r="U574" s="165">
        <v>-1</v>
      </c>
    </row>
    <row r="575" spans="1:21">
      <c r="A575" s="166">
        <v>43369.498645833337</v>
      </c>
      <c r="B575" s="165" t="s">
        <v>6</v>
      </c>
      <c r="C575" s="165">
        <v>441.6</v>
      </c>
      <c r="D575" s="165">
        <v>11.72</v>
      </c>
      <c r="E575" s="165">
        <v>1353.9</v>
      </c>
      <c r="F575" s="165">
        <v>23.32</v>
      </c>
      <c r="G575" s="165">
        <v>80.05</v>
      </c>
      <c r="H575" s="165">
        <v>82.73</v>
      </c>
      <c r="I575" s="165">
        <v>79.099999999999994</v>
      </c>
      <c r="J575" s="165">
        <v>79.45</v>
      </c>
      <c r="K575" s="165">
        <v>78.930000000000007</v>
      </c>
      <c r="L575" s="165">
        <v>0</v>
      </c>
      <c r="M575" s="165">
        <v>0</v>
      </c>
      <c r="N575" s="165">
        <v>0</v>
      </c>
      <c r="O575" s="165">
        <v>0</v>
      </c>
      <c r="P575" s="165">
        <v>717004</v>
      </c>
      <c r="Q575" s="165">
        <v>48</v>
      </c>
      <c r="R575" s="165">
        <v>0</v>
      </c>
      <c r="S575" s="165">
        <v>36.799999999999997</v>
      </c>
      <c r="T575" s="165">
        <v>3.8260000000000001</v>
      </c>
      <c r="U575" s="165">
        <v>-1</v>
      </c>
    </row>
    <row r="576" spans="1:21">
      <c r="A576" s="166">
        <v>43369.498715277776</v>
      </c>
      <c r="B576" s="165" t="s">
        <v>6</v>
      </c>
      <c r="C576" s="165">
        <v>442.28</v>
      </c>
      <c r="D576" s="165">
        <v>11.74</v>
      </c>
      <c r="E576" s="165">
        <v>1343.73</v>
      </c>
      <c r="F576" s="165">
        <v>23.23</v>
      </c>
      <c r="G576" s="165">
        <v>61.8</v>
      </c>
      <c r="H576" s="165">
        <v>66.44</v>
      </c>
      <c r="I576" s="165">
        <v>61.59</v>
      </c>
      <c r="J576" s="165">
        <v>59.69</v>
      </c>
      <c r="K576" s="165">
        <v>58.82</v>
      </c>
      <c r="L576" s="165">
        <v>64.66</v>
      </c>
      <c r="M576" s="165">
        <v>0</v>
      </c>
      <c r="N576" s="165">
        <v>0</v>
      </c>
      <c r="O576" s="165">
        <v>0</v>
      </c>
      <c r="P576" s="165">
        <v>718164</v>
      </c>
      <c r="Q576" s="165">
        <v>48</v>
      </c>
      <c r="R576" s="165">
        <v>0</v>
      </c>
      <c r="S576" s="165">
        <v>36.799999999999997</v>
      </c>
      <c r="T576" s="165">
        <v>3.835</v>
      </c>
      <c r="U576" s="165">
        <v>-1</v>
      </c>
    </row>
    <row r="577" spans="1:21">
      <c r="A577" s="166">
        <v>43369.498784722222</v>
      </c>
      <c r="B577" s="165" t="s">
        <v>6</v>
      </c>
      <c r="C577" s="165">
        <v>441.91</v>
      </c>
      <c r="D577" s="165">
        <v>11.73</v>
      </c>
      <c r="E577" s="165">
        <v>1330.49</v>
      </c>
      <c r="F577" s="165">
        <v>22.69</v>
      </c>
      <c r="G577" s="165">
        <v>79.959999999999994</v>
      </c>
      <c r="H577" s="165">
        <v>82.22</v>
      </c>
      <c r="I577" s="165">
        <v>79.319999999999993</v>
      </c>
      <c r="J577" s="165">
        <v>78.97</v>
      </c>
      <c r="K577" s="165">
        <v>79.319999999999993</v>
      </c>
      <c r="L577" s="165">
        <v>0</v>
      </c>
      <c r="M577" s="165">
        <v>0</v>
      </c>
      <c r="N577" s="165">
        <v>0</v>
      </c>
      <c r="O577" s="165">
        <v>0</v>
      </c>
      <c r="P577" s="165">
        <v>718849</v>
      </c>
      <c r="Q577" s="165">
        <v>48</v>
      </c>
      <c r="R577" s="165">
        <v>0</v>
      </c>
      <c r="S577" s="165">
        <v>36.799999999999997</v>
      </c>
      <c r="T577" s="165">
        <v>3.8319999999999999</v>
      </c>
      <c r="U577" s="165">
        <v>-1</v>
      </c>
    </row>
    <row r="578" spans="1:21">
      <c r="A578" s="166">
        <v>43369.498854166668</v>
      </c>
      <c r="B578" s="165" t="s">
        <v>6</v>
      </c>
      <c r="C578" s="165">
        <v>440.63</v>
      </c>
      <c r="D578" s="165">
        <v>11.7</v>
      </c>
      <c r="E578" s="165">
        <v>1328.59</v>
      </c>
      <c r="F578" s="165">
        <v>23.13</v>
      </c>
      <c r="G578" s="165">
        <v>82.61</v>
      </c>
      <c r="H578" s="165">
        <v>86.43</v>
      </c>
      <c r="I578" s="165">
        <v>82.61</v>
      </c>
      <c r="J578" s="165">
        <v>79.650000000000006</v>
      </c>
      <c r="K578" s="165">
        <v>81.739999999999995</v>
      </c>
      <c r="L578" s="165">
        <v>0</v>
      </c>
      <c r="M578" s="165">
        <v>0</v>
      </c>
      <c r="N578" s="165">
        <v>0</v>
      </c>
      <c r="O578" s="165">
        <v>0</v>
      </c>
      <c r="P578" s="165">
        <v>719983</v>
      </c>
      <c r="Q578" s="165">
        <v>48</v>
      </c>
      <c r="R578" s="165">
        <v>0</v>
      </c>
      <c r="S578" s="165">
        <v>36.799999999999997</v>
      </c>
      <c r="T578" s="165">
        <v>3.8250000000000002</v>
      </c>
      <c r="U578" s="165">
        <v>-1</v>
      </c>
    </row>
    <row r="579" spans="1:21">
      <c r="A579" s="166">
        <v>43369.498912037037</v>
      </c>
      <c r="B579" s="165" t="s">
        <v>6</v>
      </c>
      <c r="C579" s="165">
        <v>441.25</v>
      </c>
      <c r="D579" s="165">
        <v>11.71</v>
      </c>
      <c r="E579" s="165">
        <v>1355.27</v>
      </c>
      <c r="F579" s="165">
        <v>24.7</v>
      </c>
      <c r="G579" s="165">
        <v>69.72</v>
      </c>
      <c r="H579" s="165">
        <v>71.45</v>
      </c>
      <c r="I579" s="165">
        <v>69.900000000000006</v>
      </c>
      <c r="J579" s="165">
        <v>70.069999999999993</v>
      </c>
      <c r="K579" s="165">
        <v>67.47</v>
      </c>
      <c r="L579" s="165">
        <v>0</v>
      </c>
      <c r="M579" s="165">
        <v>0</v>
      </c>
      <c r="N579" s="165">
        <v>0</v>
      </c>
      <c r="O579" s="165">
        <v>0</v>
      </c>
      <c r="P579" s="165">
        <v>721295</v>
      </c>
      <c r="Q579" s="165">
        <v>48</v>
      </c>
      <c r="R579" s="165">
        <v>0</v>
      </c>
      <c r="S579" s="165">
        <v>36.799999999999997</v>
      </c>
      <c r="T579" s="165">
        <v>3.8340000000000001</v>
      </c>
      <c r="U579" s="165">
        <v>-1</v>
      </c>
    </row>
    <row r="580" spans="1:21">
      <c r="A580" s="166">
        <v>43369.498981481483</v>
      </c>
      <c r="B580" s="165" t="s">
        <v>6</v>
      </c>
      <c r="C580" s="165">
        <v>440.81</v>
      </c>
      <c r="D580" s="165">
        <v>11.7</v>
      </c>
      <c r="E580" s="165">
        <v>1330.42</v>
      </c>
      <c r="F580" s="165">
        <v>23.26</v>
      </c>
      <c r="G580" s="165">
        <v>71.650000000000006</v>
      </c>
      <c r="H580" s="165">
        <v>73.87</v>
      </c>
      <c r="I580" s="165">
        <v>71.95</v>
      </c>
      <c r="J580" s="165">
        <v>71.25</v>
      </c>
      <c r="K580" s="165">
        <v>69.510000000000005</v>
      </c>
      <c r="L580" s="165">
        <v>0</v>
      </c>
      <c r="M580" s="165">
        <v>0</v>
      </c>
      <c r="N580" s="165">
        <v>0</v>
      </c>
      <c r="O580" s="165">
        <v>0</v>
      </c>
      <c r="P580" s="165">
        <v>722463</v>
      </c>
      <c r="Q580" s="165">
        <v>48</v>
      </c>
      <c r="R580" s="165">
        <v>0</v>
      </c>
      <c r="S580" s="165">
        <v>36.799999999999997</v>
      </c>
      <c r="T580" s="165">
        <v>3.8359999999999999</v>
      </c>
      <c r="U580" s="165">
        <v>-1</v>
      </c>
    </row>
    <row r="581" spans="1:21">
      <c r="A581" s="166">
        <v>43369.499050925922</v>
      </c>
      <c r="B581" s="165" t="s">
        <v>6</v>
      </c>
      <c r="C581" s="165">
        <v>442.75</v>
      </c>
      <c r="D581" s="165">
        <v>11.75</v>
      </c>
      <c r="E581" s="165">
        <v>1323.5</v>
      </c>
      <c r="F581" s="165">
        <v>19.899999999999999</v>
      </c>
      <c r="G581" s="165">
        <v>79.78</v>
      </c>
      <c r="H581" s="165">
        <v>82.2</v>
      </c>
      <c r="I581" s="165">
        <v>82.2</v>
      </c>
      <c r="J581" s="165">
        <v>77.66</v>
      </c>
      <c r="K581" s="165">
        <v>77.489999999999995</v>
      </c>
      <c r="L581" s="165">
        <v>78.489999999999995</v>
      </c>
      <c r="M581" s="165">
        <v>0</v>
      </c>
      <c r="N581" s="165">
        <v>0</v>
      </c>
      <c r="O581" s="165">
        <v>0</v>
      </c>
      <c r="P581" s="165">
        <v>723083</v>
      </c>
      <c r="Q581" s="165">
        <v>48</v>
      </c>
      <c r="R581" s="165">
        <v>0</v>
      </c>
      <c r="S581" s="165">
        <v>36.799999999999997</v>
      </c>
      <c r="T581" s="165">
        <v>3.827</v>
      </c>
      <c r="U581" s="165">
        <v>-1</v>
      </c>
    </row>
    <row r="582" spans="1:21">
      <c r="A582" s="166">
        <v>43369.499120370368</v>
      </c>
      <c r="B582" s="165" t="s">
        <v>6</v>
      </c>
      <c r="C582" s="165">
        <v>442.08</v>
      </c>
      <c r="D582" s="165">
        <v>11.73</v>
      </c>
      <c r="E582" s="165">
        <v>1354.97</v>
      </c>
      <c r="F582" s="165">
        <v>20.34</v>
      </c>
      <c r="G582" s="165">
        <v>67.03</v>
      </c>
      <c r="H582" s="165">
        <v>68.819999999999993</v>
      </c>
      <c r="I582" s="165">
        <v>67.94</v>
      </c>
      <c r="J582" s="165">
        <v>66.03</v>
      </c>
      <c r="K582" s="165">
        <v>57.67</v>
      </c>
      <c r="L582" s="165">
        <v>76.77</v>
      </c>
      <c r="M582" s="165">
        <v>0</v>
      </c>
      <c r="N582" s="165">
        <v>0</v>
      </c>
      <c r="O582" s="165">
        <v>0</v>
      </c>
      <c r="P582" s="165">
        <v>724276</v>
      </c>
      <c r="Q582" s="165">
        <v>48</v>
      </c>
      <c r="R582" s="165">
        <v>0</v>
      </c>
      <c r="S582" s="165">
        <v>36.799999999999997</v>
      </c>
      <c r="T582" s="165">
        <v>3.823</v>
      </c>
      <c r="U582" s="165">
        <v>-1</v>
      </c>
    </row>
    <row r="583" spans="1:21">
      <c r="A583" s="166">
        <v>43369.499178240738</v>
      </c>
      <c r="B583" s="165" t="s">
        <v>6</v>
      </c>
      <c r="C583" s="165">
        <v>440.91</v>
      </c>
      <c r="D583" s="165">
        <v>11.7</v>
      </c>
      <c r="E583" s="165">
        <v>1334.91</v>
      </c>
      <c r="F583" s="165">
        <v>25.47</v>
      </c>
      <c r="G583" s="165">
        <v>62.33</v>
      </c>
      <c r="H583" s="165">
        <v>66.72</v>
      </c>
      <c r="I583" s="165">
        <v>64.66</v>
      </c>
      <c r="J583" s="165">
        <v>59.48</v>
      </c>
      <c r="K583" s="165">
        <v>58.45</v>
      </c>
      <c r="L583" s="165">
        <v>0</v>
      </c>
      <c r="M583" s="165">
        <v>0</v>
      </c>
      <c r="N583" s="165">
        <v>0</v>
      </c>
      <c r="O583" s="165">
        <v>0</v>
      </c>
      <c r="P583" s="165">
        <v>725545</v>
      </c>
      <c r="Q583" s="165">
        <v>48</v>
      </c>
      <c r="R583" s="165">
        <v>0</v>
      </c>
      <c r="S583" s="165">
        <v>36.799999999999997</v>
      </c>
      <c r="T583" s="165">
        <v>3.831</v>
      </c>
      <c r="U583" s="165">
        <v>-1</v>
      </c>
    </row>
    <row r="584" spans="1:21">
      <c r="A584" s="166">
        <v>43369.499247685184</v>
      </c>
      <c r="B584" s="165" t="s">
        <v>6</v>
      </c>
      <c r="C584" s="165">
        <v>441.8</v>
      </c>
      <c r="D584" s="165">
        <v>11.73</v>
      </c>
      <c r="E584" s="165">
        <v>1330.6</v>
      </c>
      <c r="F584" s="165">
        <v>20.21</v>
      </c>
      <c r="G584" s="165">
        <v>74.790000000000006</v>
      </c>
      <c r="H584" s="165">
        <v>78.819999999999993</v>
      </c>
      <c r="I584" s="165">
        <v>73.959999999999994</v>
      </c>
      <c r="J584" s="165">
        <v>73.61</v>
      </c>
      <c r="K584" s="165">
        <v>68.58</v>
      </c>
      <c r="L584" s="165">
        <v>81.22</v>
      </c>
      <c r="M584" s="165">
        <v>0</v>
      </c>
      <c r="N584" s="165">
        <v>0</v>
      </c>
      <c r="O584" s="165">
        <v>0</v>
      </c>
      <c r="P584" s="165">
        <v>726466</v>
      </c>
      <c r="Q584" s="165">
        <v>48</v>
      </c>
      <c r="R584" s="165">
        <v>0</v>
      </c>
      <c r="S584" s="165">
        <v>36.799999999999997</v>
      </c>
      <c r="T584" s="165">
        <v>3.8370000000000002</v>
      </c>
      <c r="U584" s="165">
        <v>-1</v>
      </c>
    </row>
    <row r="585" spans="1:21">
      <c r="A585" s="166">
        <v>43369.49931712963</v>
      </c>
      <c r="B585" s="165" t="s">
        <v>6</v>
      </c>
      <c r="C585" s="165">
        <v>442.37</v>
      </c>
      <c r="D585" s="165">
        <v>11.74</v>
      </c>
      <c r="E585" s="165">
        <v>1330.95</v>
      </c>
      <c r="F585" s="165">
        <v>21.11</v>
      </c>
      <c r="G585" s="165">
        <v>77.06</v>
      </c>
      <c r="H585" s="165">
        <v>81.8</v>
      </c>
      <c r="I585" s="165">
        <v>78.86</v>
      </c>
      <c r="J585" s="165">
        <v>75.040000000000006</v>
      </c>
      <c r="K585" s="165">
        <v>73.14</v>
      </c>
      <c r="L585" s="165">
        <v>74.83</v>
      </c>
      <c r="M585" s="165">
        <v>0</v>
      </c>
      <c r="N585" s="165">
        <v>0</v>
      </c>
      <c r="O585" s="165">
        <v>0</v>
      </c>
      <c r="P585" s="165">
        <v>727760</v>
      </c>
      <c r="Q585" s="165">
        <v>48</v>
      </c>
      <c r="R585" s="165">
        <v>0</v>
      </c>
      <c r="S585" s="165">
        <v>36.799999999999997</v>
      </c>
      <c r="T585" s="165">
        <v>3.8250000000000002</v>
      </c>
      <c r="U585" s="165">
        <v>-1</v>
      </c>
    </row>
    <row r="586" spans="1:21">
      <c r="A586" s="166">
        <v>43369.499386574076</v>
      </c>
      <c r="B586" s="165" t="s">
        <v>6</v>
      </c>
      <c r="C586" s="165">
        <v>442.2</v>
      </c>
      <c r="D586" s="165">
        <v>11.74</v>
      </c>
      <c r="E586" s="165">
        <v>1347.24</v>
      </c>
      <c r="F586" s="165">
        <v>21.73</v>
      </c>
      <c r="G586" s="165">
        <v>70.72</v>
      </c>
      <c r="H586" s="165">
        <v>73.03</v>
      </c>
      <c r="I586" s="165">
        <v>70.23</v>
      </c>
      <c r="J586" s="165">
        <v>70.05</v>
      </c>
      <c r="K586" s="165">
        <v>69.180000000000007</v>
      </c>
      <c r="L586" s="165">
        <v>75.510000000000005</v>
      </c>
      <c r="M586" s="165">
        <v>0</v>
      </c>
      <c r="N586" s="165">
        <v>0</v>
      </c>
      <c r="O586" s="165">
        <v>0</v>
      </c>
      <c r="P586" s="165">
        <v>728445</v>
      </c>
      <c r="Q586" s="165">
        <v>48</v>
      </c>
      <c r="R586" s="165">
        <v>0</v>
      </c>
      <c r="S586" s="165">
        <v>36.799999999999997</v>
      </c>
      <c r="T586" s="165">
        <v>3.8340000000000001</v>
      </c>
      <c r="U586" s="165">
        <v>-1</v>
      </c>
    </row>
    <row r="587" spans="1:21">
      <c r="A587" s="166">
        <v>43369.499444444446</v>
      </c>
      <c r="B587" s="165" t="s">
        <v>6</v>
      </c>
      <c r="C587" s="165">
        <v>439.73</v>
      </c>
      <c r="D587" s="165">
        <v>11.67</v>
      </c>
      <c r="E587" s="165">
        <v>1326.82</v>
      </c>
      <c r="F587" s="165">
        <v>22.54</v>
      </c>
      <c r="G587" s="165">
        <v>70.33</v>
      </c>
      <c r="H587" s="165">
        <v>74.27</v>
      </c>
      <c r="I587" s="165">
        <v>68.91</v>
      </c>
      <c r="J587" s="165">
        <v>69.08</v>
      </c>
      <c r="K587" s="165">
        <v>69.78</v>
      </c>
      <c r="L587" s="165">
        <v>65.48</v>
      </c>
      <c r="M587" s="165">
        <v>0</v>
      </c>
      <c r="N587" s="165">
        <v>0</v>
      </c>
      <c r="O587" s="165">
        <v>0</v>
      </c>
      <c r="P587" s="165">
        <v>729422</v>
      </c>
      <c r="Q587" s="165">
        <v>48</v>
      </c>
      <c r="R587" s="165">
        <v>0</v>
      </c>
      <c r="S587" s="165">
        <v>36.799999999999997</v>
      </c>
      <c r="T587" s="165">
        <v>3.8330000000000002</v>
      </c>
      <c r="U587" s="165">
        <v>-1</v>
      </c>
    </row>
    <row r="588" spans="1:21">
      <c r="A588" s="166">
        <v>43369.499513888892</v>
      </c>
      <c r="B588" s="165" t="s">
        <v>6</v>
      </c>
      <c r="C588" s="165">
        <v>441.96</v>
      </c>
      <c r="D588" s="165">
        <v>11.73</v>
      </c>
      <c r="E588" s="165">
        <v>1322.23</v>
      </c>
      <c r="F588" s="165">
        <v>23.02</v>
      </c>
      <c r="G588" s="165">
        <v>81.38</v>
      </c>
      <c r="H588" s="165">
        <v>82.59</v>
      </c>
      <c r="I588" s="165">
        <v>83.28</v>
      </c>
      <c r="J588" s="165">
        <v>80.34</v>
      </c>
      <c r="K588" s="165">
        <v>79.31</v>
      </c>
      <c r="L588" s="165">
        <v>0</v>
      </c>
      <c r="M588" s="165">
        <v>0</v>
      </c>
      <c r="N588" s="165">
        <v>0</v>
      </c>
      <c r="O588" s="165">
        <v>0</v>
      </c>
      <c r="P588" s="165">
        <v>730384</v>
      </c>
      <c r="Q588" s="165">
        <v>48</v>
      </c>
      <c r="R588" s="165">
        <v>0</v>
      </c>
      <c r="S588" s="165">
        <v>36.799999999999997</v>
      </c>
      <c r="T588" s="165">
        <v>3.823</v>
      </c>
      <c r="U588" s="165">
        <v>-1</v>
      </c>
    </row>
    <row r="589" spans="1:21">
      <c r="A589" s="166">
        <v>43369.499583333331</v>
      </c>
      <c r="B589" s="165" t="s">
        <v>6</v>
      </c>
      <c r="C589" s="165">
        <v>441.12</v>
      </c>
      <c r="D589" s="165">
        <v>11.71</v>
      </c>
      <c r="E589" s="165">
        <v>1342.72</v>
      </c>
      <c r="F589" s="165">
        <v>23.21</v>
      </c>
      <c r="G589" s="165">
        <v>78.7</v>
      </c>
      <c r="H589" s="165">
        <v>78.91</v>
      </c>
      <c r="I589" s="165">
        <v>80.61</v>
      </c>
      <c r="J589" s="165">
        <v>78.569999999999993</v>
      </c>
      <c r="K589" s="165">
        <v>76.7</v>
      </c>
      <c r="L589" s="165">
        <v>0</v>
      </c>
      <c r="M589" s="165">
        <v>0</v>
      </c>
      <c r="N589" s="165">
        <v>0</v>
      </c>
      <c r="O589" s="165">
        <v>0</v>
      </c>
      <c r="P589" s="165">
        <v>731270</v>
      </c>
      <c r="Q589" s="165">
        <v>48</v>
      </c>
      <c r="R589" s="165">
        <v>0</v>
      </c>
      <c r="S589" s="165">
        <v>36.799999999999997</v>
      </c>
      <c r="T589" s="165">
        <v>3.827</v>
      </c>
      <c r="U589" s="165">
        <v>-1</v>
      </c>
    </row>
    <row r="590" spans="1:21">
      <c r="A590" s="166">
        <v>43369.499652777777</v>
      </c>
      <c r="B590" s="165" t="s">
        <v>6</v>
      </c>
      <c r="C590" s="165">
        <v>442.57</v>
      </c>
      <c r="D590" s="165">
        <v>11.75</v>
      </c>
      <c r="E590" s="165">
        <v>1320.51</v>
      </c>
      <c r="F590" s="165">
        <v>25.89</v>
      </c>
      <c r="G590" s="165">
        <v>64.989999999999995</v>
      </c>
      <c r="H590" s="165">
        <v>69.510000000000005</v>
      </c>
      <c r="I590" s="165">
        <v>64.91</v>
      </c>
      <c r="J590" s="165">
        <v>64.22</v>
      </c>
      <c r="K590" s="165">
        <v>61.33</v>
      </c>
      <c r="L590" s="165">
        <v>0</v>
      </c>
      <c r="M590" s="165">
        <v>0</v>
      </c>
      <c r="N590" s="165">
        <v>0</v>
      </c>
      <c r="O590" s="165">
        <v>0</v>
      </c>
      <c r="P590" s="165">
        <v>732584</v>
      </c>
      <c r="Q590" s="165">
        <v>48</v>
      </c>
      <c r="R590" s="165">
        <v>0</v>
      </c>
      <c r="S590" s="165">
        <v>36.799999999999997</v>
      </c>
      <c r="T590" s="165">
        <v>3.8370000000000002</v>
      </c>
      <c r="U590" s="165">
        <v>-1</v>
      </c>
    </row>
    <row r="591" spans="1:21">
      <c r="A591" s="166">
        <v>43369.499722222223</v>
      </c>
      <c r="B591" s="165" t="s">
        <v>6</v>
      </c>
      <c r="C591" s="165">
        <v>439.78</v>
      </c>
      <c r="D591" s="165">
        <v>11.67</v>
      </c>
      <c r="E591" s="165">
        <v>1316.48</v>
      </c>
      <c r="F591" s="165">
        <v>22.31</v>
      </c>
      <c r="G591" s="165">
        <v>82.72</v>
      </c>
      <c r="H591" s="165">
        <v>85.32</v>
      </c>
      <c r="I591" s="165">
        <v>82.59</v>
      </c>
      <c r="J591" s="165">
        <v>84.64</v>
      </c>
      <c r="K591" s="165">
        <v>78.33</v>
      </c>
      <c r="L591" s="165">
        <v>0</v>
      </c>
      <c r="M591" s="165">
        <v>0</v>
      </c>
      <c r="N591" s="165">
        <v>0</v>
      </c>
      <c r="O591" s="165">
        <v>0</v>
      </c>
      <c r="P591" s="165">
        <v>733421</v>
      </c>
      <c r="Q591" s="165">
        <v>48</v>
      </c>
      <c r="R591" s="165">
        <v>0</v>
      </c>
      <c r="S591" s="165">
        <v>36.799999999999997</v>
      </c>
      <c r="T591" s="165">
        <v>3.835</v>
      </c>
      <c r="U591" s="165">
        <v>-1</v>
      </c>
    </row>
    <row r="592" spans="1:21">
      <c r="A592" s="166">
        <v>43369.499791666669</v>
      </c>
      <c r="B592" s="165" t="s">
        <v>6</v>
      </c>
      <c r="C592" s="165">
        <v>442.92</v>
      </c>
      <c r="D592" s="165">
        <v>11.76</v>
      </c>
      <c r="E592" s="165">
        <v>1292.8399999999999</v>
      </c>
      <c r="F592" s="165">
        <v>18.12</v>
      </c>
      <c r="G592" s="165">
        <v>75.22</v>
      </c>
      <c r="H592" s="165">
        <v>80.42</v>
      </c>
      <c r="I592" s="165">
        <v>76.430000000000007</v>
      </c>
      <c r="J592" s="165">
        <v>71.23</v>
      </c>
      <c r="K592" s="165">
        <v>68.11</v>
      </c>
      <c r="L592" s="165">
        <v>80.069999999999993</v>
      </c>
      <c r="M592" s="165">
        <v>0</v>
      </c>
      <c r="N592" s="165">
        <v>0</v>
      </c>
      <c r="O592" s="165">
        <v>0</v>
      </c>
      <c r="P592" s="165">
        <v>734594</v>
      </c>
      <c r="Q592" s="165">
        <v>48</v>
      </c>
      <c r="R592" s="165">
        <v>0</v>
      </c>
      <c r="S592" s="165">
        <v>36.799999999999997</v>
      </c>
      <c r="T592" s="165">
        <v>3.8290000000000002</v>
      </c>
      <c r="U592" s="165">
        <v>-1</v>
      </c>
    </row>
    <row r="593" spans="1:21">
      <c r="A593" s="166">
        <v>43369.499849537038</v>
      </c>
      <c r="B593" s="165" t="s">
        <v>6</v>
      </c>
      <c r="C593" s="165">
        <v>441.39</v>
      </c>
      <c r="D593" s="165">
        <v>11.72</v>
      </c>
      <c r="E593" s="165">
        <v>1339.85</v>
      </c>
      <c r="F593" s="165">
        <v>22.98</v>
      </c>
      <c r="G593" s="165">
        <v>66.11</v>
      </c>
      <c r="H593" s="165">
        <v>68.47</v>
      </c>
      <c r="I593" s="165">
        <v>66.55</v>
      </c>
      <c r="J593" s="165">
        <v>65.849999999999994</v>
      </c>
      <c r="K593" s="165">
        <v>61.5</v>
      </c>
      <c r="L593" s="165">
        <v>77.36</v>
      </c>
      <c r="M593" s="165">
        <v>0</v>
      </c>
      <c r="N593" s="165">
        <v>0</v>
      </c>
      <c r="O593" s="165">
        <v>0</v>
      </c>
      <c r="P593" s="165">
        <v>735563</v>
      </c>
      <c r="Q593" s="165">
        <v>48</v>
      </c>
      <c r="R593" s="165">
        <v>0</v>
      </c>
      <c r="S593" s="165">
        <v>36.799999999999997</v>
      </c>
      <c r="T593" s="165">
        <v>3.84</v>
      </c>
      <c r="U593" s="165">
        <v>-1</v>
      </c>
    </row>
    <row r="594" spans="1:21">
      <c r="A594" s="166">
        <v>43369.499918981484</v>
      </c>
      <c r="B594" s="165" t="s">
        <v>6</v>
      </c>
      <c r="C594" s="165">
        <v>441.7</v>
      </c>
      <c r="D594" s="165">
        <v>11.72</v>
      </c>
      <c r="E594" s="165">
        <v>1316.84</v>
      </c>
      <c r="F594" s="165">
        <v>23.12</v>
      </c>
      <c r="G594" s="165">
        <v>72.77</v>
      </c>
      <c r="H594" s="165">
        <v>75.22</v>
      </c>
      <c r="I594" s="165">
        <v>74.17</v>
      </c>
      <c r="J594" s="165">
        <v>73.47</v>
      </c>
      <c r="K594" s="165">
        <v>68.239999999999995</v>
      </c>
      <c r="L594" s="165">
        <v>0</v>
      </c>
      <c r="M594" s="165">
        <v>0</v>
      </c>
      <c r="N594" s="165">
        <v>0</v>
      </c>
      <c r="O594" s="165">
        <v>0</v>
      </c>
      <c r="P594" s="165">
        <v>736415</v>
      </c>
      <c r="Q594" s="165">
        <v>48</v>
      </c>
      <c r="R594" s="165">
        <v>0</v>
      </c>
      <c r="S594" s="165">
        <v>36.799999999999997</v>
      </c>
      <c r="T594" s="165">
        <v>3.835</v>
      </c>
      <c r="U594" s="165">
        <v>-1</v>
      </c>
    </row>
    <row r="595" spans="1:21">
      <c r="A595" s="166">
        <v>43369.499988425923</v>
      </c>
      <c r="B595" s="165" t="s">
        <v>6</v>
      </c>
      <c r="C595" s="165">
        <v>443</v>
      </c>
      <c r="D595" s="165">
        <v>11.76</v>
      </c>
      <c r="E595" s="165">
        <v>1316.37</v>
      </c>
      <c r="F595" s="165">
        <v>22.3</v>
      </c>
      <c r="G595" s="165">
        <v>81.099999999999994</v>
      </c>
      <c r="H595" s="165">
        <v>83.62</v>
      </c>
      <c r="I595" s="165">
        <v>80.14</v>
      </c>
      <c r="J595" s="165">
        <v>82.23</v>
      </c>
      <c r="K595" s="165">
        <v>78.400000000000006</v>
      </c>
      <c r="L595" s="165">
        <v>0</v>
      </c>
      <c r="M595" s="165">
        <v>0</v>
      </c>
      <c r="N595" s="165">
        <v>0</v>
      </c>
      <c r="O595" s="165">
        <v>0</v>
      </c>
      <c r="P595" s="165">
        <v>737211</v>
      </c>
      <c r="Q595" s="165">
        <v>48</v>
      </c>
      <c r="R595" s="165">
        <v>0</v>
      </c>
      <c r="S595" s="165">
        <v>36.799999999999997</v>
      </c>
      <c r="T595" s="165">
        <v>3.8319999999999999</v>
      </c>
      <c r="U595" s="165">
        <v>-1</v>
      </c>
    </row>
    <row r="596" spans="1:21">
      <c r="A596" s="166">
        <v>43369.500057870369</v>
      </c>
      <c r="B596" s="165" t="s">
        <v>6</v>
      </c>
      <c r="C596" s="165">
        <v>442.5</v>
      </c>
      <c r="D596" s="165">
        <v>11.75</v>
      </c>
      <c r="E596" s="165">
        <v>1334.78</v>
      </c>
      <c r="F596" s="165">
        <v>23.42</v>
      </c>
      <c r="G596" s="165">
        <v>77.05</v>
      </c>
      <c r="H596" s="165">
        <v>76.959999999999994</v>
      </c>
      <c r="I596" s="165">
        <v>78.16</v>
      </c>
      <c r="J596" s="165">
        <v>75.77</v>
      </c>
      <c r="K596" s="165">
        <v>77.3</v>
      </c>
      <c r="L596" s="165">
        <v>0</v>
      </c>
      <c r="M596" s="165">
        <v>0</v>
      </c>
      <c r="N596" s="165">
        <v>0</v>
      </c>
      <c r="O596" s="165">
        <v>0</v>
      </c>
      <c r="P596" s="165">
        <v>738309</v>
      </c>
      <c r="Q596" s="165">
        <v>48</v>
      </c>
      <c r="R596" s="165">
        <v>0</v>
      </c>
      <c r="S596" s="165">
        <v>36.799999999999997</v>
      </c>
      <c r="T596" s="165">
        <v>3.8239999999999998</v>
      </c>
      <c r="U596" s="165">
        <v>-1</v>
      </c>
    </row>
    <row r="597" spans="1:21">
      <c r="A597" s="166">
        <v>43369.500115740739</v>
      </c>
      <c r="B597" s="165" t="s">
        <v>6</v>
      </c>
      <c r="C597" s="165">
        <v>441.09</v>
      </c>
      <c r="D597" s="165">
        <v>11.71</v>
      </c>
      <c r="E597" s="165">
        <v>1316.53</v>
      </c>
      <c r="F597" s="165">
        <v>23.27</v>
      </c>
      <c r="G597" s="165">
        <v>68.95</v>
      </c>
      <c r="H597" s="165">
        <v>70.09</v>
      </c>
      <c r="I597" s="165">
        <v>71.83</v>
      </c>
      <c r="J597" s="165">
        <v>67.83</v>
      </c>
      <c r="K597" s="165">
        <v>66.430000000000007</v>
      </c>
      <c r="L597" s="165">
        <v>60</v>
      </c>
      <c r="M597" s="165">
        <v>0</v>
      </c>
      <c r="N597" s="165">
        <v>0</v>
      </c>
      <c r="O597" s="165">
        <v>0</v>
      </c>
      <c r="P597" s="165">
        <v>739330</v>
      </c>
      <c r="Q597" s="165">
        <v>48</v>
      </c>
      <c r="R597" s="165">
        <v>0</v>
      </c>
      <c r="S597" s="165">
        <v>36.799999999999997</v>
      </c>
      <c r="T597" s="165">
        <v>3.835</v>
      </c>
      <c r="U597" s="165">
        <v>-1</v>
      </c>
    </row>
    <row r="598" spans="1:21">
      <c r="A598" s="166">
        <v>43369.500185185185</v>
      </c>
      <c r="B598" s="165" t="s">
        <v>6</v>
      </c>
      <c r="C598" s="165">
        <v>443.1</v>
      </c>
      <c r="D598" s="165">
        <v>11.76</v>
      </c>
      <c r="E598" s="165">
        <v>1316.09</v>
      </c>
      <c r="F598" s="165">
        <v>21.31</v>
      </c>
      <c r="G598" s="165">
        <v>78.03</v>
      </c>
      <c r="H598" s="165">
        <v>81.099999999999994</v>
      </c>
      <c r="I598" s="165">
        <v>81.44</v>
      </c>
      <c r="J598" s="165">
        <v>76.98</v>
      </c>
      <c r="K598" s="165">
        <v>72.849999999999994</v>
      </c>
      <c r="L598" s="165">
        <v>77.33</v>
      </c>
      <c r="M598" s="165">
        <v>0</v>
      </c>
      <c r="N598" s="165">
        <v>0</v>
      </c>
      <c r="O598" s="165">
        <v>0</v>
      </c>
      <c r="P598" s="165">
        <v>740129</v>
      </c>
      <c r="Q598" s="165">
        <v>48</v>
      </c>
      <c r="R598" s="165">
        <v>0</v>
      </c>
      <c r="S598" s="165">
        <v>36.799999999999997</v>
      </c>
      <c r="T598" s="165">
        <v>3.8250000000000002</v>
      </c>
      <c r="U598" s="165">
        <v>-1</v>
      </c>
    </row>
    <row r="599" spans="1:21">
      <c r="A599" s="166">
        <v>43369.500254629631</v>
      </c>
      <c r="B599" s="165" t="s">
        <v>6</v>
      </c>
      <c r="C599" s="165">
        <v>443.72</v>
      </c>
      <c r="D599" s="165">
        <v>11.78</v>
      </c>
      <c r="E599" s="165">
        <v>1325.2</v>
      </c>
      <c r="F599" s="165">
        <v>20.38</v>
      </c>
      <c r="G599" s="165">
        <v>70.989999999999995</v>
      </c>
      <c r="H599" s="165">
        <v>73.3</v>
      </c>
      <c r="I599" s="165">
        <v>71.2</v>
      </c>
      <c r="J599" s="165">
        <v>65.45</v>
      </c>
      <c r="K599" s="165">
        <v>62.3</v>
      </c>
      <c r="L599" s="165">
        <v>82.72</v>
      </c>
      <c r="M599" s="165">
        <v>0</v>
      </c>
      <c r="N599" s="165">
        <v>0</v>
      </c>
      <c r="O599" s="165">
        <v>0</v>
      </c>
      <c r="P599" s="165">
        <v>740929</v>
      </c>
      <c r="Q599" s="165">
        <v>48</v>
      </c>
      <c r="R599" s="165">
        <v>0</v>
      </c>
      <c r="S599" s="165">
        <v>36.799999999999997</v>
      </c>
      <c r="T599" s="165">
        <v>3.8319999999999999</v>
      </c>
      <c r="U599" s="165">
        <v>-1</v>
      </c>
    </row>
    <row r="600" spans="1:21">
      <c r="A600" s="166">
        <v>43369.500324074077</v>
      </c>
      <c r="B600" s="165" t="s">
        <v>6</v>
      </c>
      <c r="C600" s="165">
        <v>464.19</v>
      </c>
      <c r="D600" s="165">
        <v>12.32</v>
      </c>
      <c r="E600" s="165">
        <v>1314.35</v>
      </c>
      <c r="F600" s="165">
        <v>22.49</v>
      </c>
      <c r="G600" s="165">
        <v>58.64</v>
      </c>
      <c r="H600" s="165">
        <v>61.46</v>
      </c>
      <c r="I600" s="165">
        <v>55.73</v>
      </c>
      <c r="J600" s="165">
        <v>61.11</v>
      </c>
      <c r="K600" s="165">
        <v>54.34</v>
      </c>
      <c r="L600" s="165">
        <v>65.81</v>
      </c>
      <c r="M600" s="165">
        <v>0</v>
      </c>
      <c r="N600" s="165">
        <v>0</v>
      </c>
      <c r="O600" s="165">
        <v>0</v>
      </c>
      <c r="P600" s="165">
        <v>742433</v>
      </c>
      <c r="Q600" s="165">
        <v>48</v>
      </c>
      <c r="R600" s="165">
        <v>0</v>
      </c>
      <c r="S600" s="165">
        <v>36.799999999999997</v>
      </c>
      <c r="T600" s="165">
        <v>3.8410000000000002</v>
      </c>
      <c r="U600" s="165">
        <v>-1</v>
      </c>
    </row>
    <row r="601" spans="1:21">
      <c r="A601" s="166">
        <v>43369.500381944446</v>
      </c>
      <c r="B601" s="165" t="s">
        <v>6</v>
      </c>
      <c r="C601" s="165">
        <v>464.12</v>
      </c>
      <c r="D601" s="165">
        <v>12.32</v>
      </c>
      <c r="E601" s="165">
        <v>1284.74</v>
      </c>
      <c r="F601" s="165">
        <v>15.6</v>
      </c>
      <c r="G601" s="165">
        <v>65.14</v>
      </c>
      <c r="H601" s="165">
        <v>68.25</v>
      </c>
      <c r="I601" s="165">
        <v>64.91</v>
      </c>
      <c r="J601" s="165">
        <v>59.65</v>
      </c>
      <c r="K601" s="165">
        <v>57.19</v>
      </c>
      <c r="L601" s="165">
        <v>77.78</v>
      </c>
      <c r="M601" s="165">
        <v>0</v>
      </c>
      <c r="N601" s="165">
        <v>0</v>
      </c>
      <c r="O601" s="165">
        <v>0</v>
      </c>
      <c r="P601" s="165">
        <v>742559</v>
      </c>
      <c r="Q601" s="165">
        <v>48</v>
      </c>
      <c r="R601" s="165">
        <v>0</v>
      </c>
      <c r="S601" s="165">
        <v>36.799999999999997</v>
      </c>
      <c r="T601" s="165">
        <v>3.8380000000000001</v>
      </c>
      <c r="U601" s="165">
        <v>-1</v>
      </c>
    </row>
    <row r="602" spans="1:21">
      <c r="A602" s="166">
        <v>43369.500451388885</v>
      </c>
      <c r="B602" s="165" t="s">
        <v>6</v>
      </c>
      <c r="C602" s="165">
        <v>444.17</v>
      </c>
      <c r="D602" s="165">
        <v>11.79</v>
      </c>
      <c r="E602" s="165">
        <v>1299.46</v>
      </c>
      <c r="F602" s="165">
        <v>10.88</v>
      </c>
      <c r="G602" s="165">
        <v>85.02</v>
      </c>
      <c r="H602" s="165">
        <v>87.19</v>
      </c>
      <c r="I602" s="165">
        <v>85.26</v>
      </c>
      <c r="J602" s="165">
        <v>84.56</v>
      </c>
      <c r="K602" s="165">
        <v>78.42</v>
      </c>
      <c r="L602" s="165">
        <v>89.65</v>
      </c>
      <c r="M602" s="165">
        <v>0</v>
      </c>
      <c r="N602" s="165">
        <v>0</v>
      </c>
      <c r="O602" s="165">
        <v>0</v>
      </c>
      <c r="P602" s="165">
        <v>742683</v>
      </c>
      <c r="Q602" s="165">
        <v>48</v>
      </c>
      <c r="R602" s="165">
        <v>0</v>
      </c>
      <c r="S602" s="165">
        <v>36.799999999999997</v>
      </c>
      <c r="T602" s="165">
        <v>3.823</v>
      </c>
      <c r="U602" s="165">
        <v>-1</v>
      </c>
    </row>
    <row r="603" spans="1:21">
      <c r="A603" s="166">
        <v>43369.500520833331</v>
      </c>
      <c r="B603" s="165" t="s">
        <v>6</v>
      </c>
      <c r="C603" s="165">
        <v>443.01</v>
      </c>
      <c r="D603" s="165">
        <v>11.76</v>
      </c>
      <c r="E603" s="165">
        <v>1335.83</v>
      </c>
      <c r="F603" s="165">
        <v>23.33</v>
      </c>
      <c r="G603" s="165">
        <v>61.78</v>
      </c>
      <c r="H603" s="165">
        <v>64.64</v>
      </c>
      <c r="I603" s="165">
        <v>61.35</v>
      </c>
      <c r="J603" s="165">
        <v>57.37</v>
      </c>
      <c r="K603" s="165">
        <v>58.06</v>
      </c>
      <c r="L603" s="165">
        <v>76.09</v>
      </c>
      <c r="M603" s="165">
        <v>0</v>
      </c>
      <c r="N603" s="165">
        <v>0</v>
      </c>
      <c r="O603" s="165">
        <v>0</v>
      </c>
      <c r="P603" s="165">
        <v>744012</v>
      </c>
      <c r="Q603" s="165">
        <v>48</v>
      </c>
      <c r="R603" s="165">
        <v>0</v>
      </c>
      <c r="S603" s="165">
        <v>36.799999999999997</v>
      </c>
      <c r="T603" s="165">
        <v>3.8130000000000002</v>
      </c>
      <c r="U603" s="165">
        <v>-1</v>
      </c>
    </row>
    <row r="604" spans="1:21">
      <c r="A604" s="166">
        <v>43369.500590277778</v>
      </c>
      <c r="B604" s="165" t="s">
        <v>6</v>
      </c>
      <c r="C604" s="165">
        <v>439.69</v>
      </c>
      <c r="D604" s="165">
        <v>11.67</v>
      </c>
      <c r="E604" s="165">
        <v>1311.16</v>
      </c>
      <c r="F604" s="165">
        <v>25.26</v>
      </c>
      <c r="G604" s="165">
        <v>64.510000000000005</v>
      </c>
      <c r="H604" s="165">
        <v>66.55</v>
      </c>
      <c r="I604" s="165">
        <v>65.7</v>
      </c>
      <c r="J604" s="165">
        <v>62.46</v>
      </c>
      <c r="K604" s="165">
        <v>63.31</v>
      </c>
      <c r="L604" s="165">
        <v>0</v>
      </c>
      <c r="M604" s="165">
        <v>0</v>
      </c>
      <c r="N604" s="165">
        <v>0</v>
      </c>
      <c r="O604" s="165">
        <v>0</v>
      </c>
      <c r="P604" s="165">
        <v>744855</v>
      </c>
      <c r="Q604" s="165">
        <v>48</v>
      </c>
      <c r="R604" s="165">
        <v>0</v>
      </c>
      <c r="S604" s="165">
        <v>36.799999999999997</v>
      </c>
      <c r="T604" s="165">
        <v>3.8340000000000001</v>
      </c>
      <c r="U604" s="165">
        <v>-1</v>
      </c>
    </row>
    <row r="605" spans="1:21">
      <c r="A605" s="166">
        <v>43369.500659722224</v>
      </c>
      <c r="B605" s="165" t="s">
        <v>6</v>
      </c>
      <c r="C605" s="165">
        <v>440.18</v>
      </c>
      <c r="D605" s="165">
        <v>11.68</v>
      </c>
      <c r="E605" s="165">
        <v>1310.98</v>
      </c>
      <c r="F605" s="165">
        <v>19.37</v>
      </c>
      <c r="G605" s="165">
        <v>68.88</v>
      </c>
      <c r="H605" s="165">
        <v>72.239999999999995</v>
      </c>
      <c r="I605" s="165">
        <v>69.48</v>
      </c>
      <c r="J605" s="165">
        <v>64.31</v>
      </c>
      <c r="K605" s="165">
        <v>61.03</v>
      </c>
      <c r="L605" s="165">
        <v>77.959999999999994</v>
      </c>
      <c r="M605" s="165">
        <v>0</v>
      </c>
      <c r="N605" s="165">
        <v>0</v>
      </c>
      <c r="O605" s="165">
        <v>0</v>
      </c>
      <c r="P605" s="165">
        <v>745838</v>
      </c>
      <c r="Q605" s="165">
        <v>48</v>
      </c>
      <c r="R605" s="165">
        <v>0</v>
      </c>
      <c r="S605" s="165">
        <v>36.799999999999997</v>
      </c>
      <c r="T605" s="165">
        <v>3.827</v>
      </c>
      <c r="U605" s="165">
        <v>-1</v>
      </c>
    </row>
    <row r="606" spans="1:21">
      <c r="A606" s="166">
        <v>43369.500717592593</v>
      </c>
      <c r="B606" s="165" t="s">
        <v>6</v>
      </c>
      <c r="C606" s="165">
        <v>441.27</v>
      </c>
      <c r="D606" s="165">
        <v>11.71</v>
      </c>
      <c r="E606" s="165">
        <v>1333.03</v>
      </c>
      <c r="F606" s="165">
        <v>18.989999999999998</v>
      </c>
      <c r="G606" s="165">
        <v>69.23</v>
      </c>
      <c r="H606" s="165">
        <v>74.650000000000006</v>
      </c>
      <c r="I606" s="165">
        <v>69.41</v>
      </c>
      <c r="J606" s="165">
        <v>62.76</v>
      </c>
      <c r="K606" s="165">
        <v>60.49</v>
      </c>
      <c r="L606" s="165">
        <v>78.849999999999994</v>
      </c>
      <c r="M606" s="165">
        <v>0</v>
      </c>
      <c r="N606" s="165">
        <v>0</v>
      </c>
      <c r="O606" s="165">
        <v>0</v>
      </c>
      <c r="P606" s="165">
        <v>746647</v>
      </c>
      <c r="Q606" s="165">
        <v>48</v>
      </c>
      <c r="R606" s="165">
        <v>0</v>
      </c>
      <c r="S606" s="165">
        <v>36.799999999999997</v>
      </c>
      <c r="T606" s="165">
        <v>3.8260000000000001</v>
      </c>
      <c r="U606" s="165">
        <v>-1</v>
      </c>
    </row>
    <row r="607" spans="1:21">
      <c r="A607" s="166">
        <v>43369.500787037039</v>
      </c>
      <c r="B607" s="165" t="s">
        <v>6</v>
      </c>
      <c r="C607" s="165">
        <v>441.54</v>
      </c>
      <c r="D607" s="165">
        <v>11.72</v>
      </c>
      <c r="E607" s="165">
        <v>1363.39</v>
      </c>
      <c r="F607" s="165">
        <v>20.41</v>
      </c>
      <c r="G607" s="165">
        <v>61.11</v>
      </c>
      <c r="H607" s="165">
        <v>64.03</v>
      </c>
      <c r="I607" s="165">
        <v>58.86</v>
      </c>
      <c r="J607" s="165">
        <v>60.24</v>
      </c>
      <c r="K607" s="165">
        <v>58.35</v>
      </c>
      <c r="L607" s="165">
        <v>67.680000000000007</v>
      </c>
      <c r="M607" s="165">
        <v>0</v>
      </c>
      <c r="N607" s="165">
        <v>0</v>
      </c>
      <c r="O607" s="165">
        <v>0</v>
      </c>
      <c r="P607" s="165">
        <v>747726</v>
      </c>
      <c r="Q607" s="165">
        <v>48</v>
      </c>
      <c r="R607" s="165">
        <v>0</v>
      </c>
      <c r="S607" s="165">
        <v>36.799999999999997</v>
      </c>
      <c r="T607" s="165">
        <v>3.831</v>
      </c>
      <c r="U607" s="165">
        <v>-1</v>
      </c>
    </row>
    <row r="608" spans="1:21">
      <c r="A608" s="166">
        <v>43369.500856481478</v>
      </c>
      <c r="B608" s="165" t="s">
        <v>6</v>
      </c>
      <c r="C608" s="165">
        <v>441.2</v>
      </c>
      <c r="D608" s="165">
        <v>11.71</v>
      </c>
      <c r="E608" s="165">
        <v>1342.43</v>
      </c>
      <c r="F608" s="165">
        <v>22.75</v>
      </c>
      <c r="G608" s="165">
        <v>74.739999999999995</v>
      </c>
      <c r="H608" s="165">
        <v>76.3</v>
      </c>
      <c r="I608" s="165">
        <v>75.78</v>
      </c>
      <c r="J608" s="165">
        <v>76.12</v>
      </c>
      <c r="K608" s="165">
        <v>70.760000000000005</v>
      </c>
      <c r="L608" s="165">
        <v>0</v>
      </c>
      <c r="M608" s="165">
        <v>0</v>
      </c>
      <c r="N608" s="165">
        <v>0</v>
      </c>
      <c r="O608" s="165">
        <v>0</v>
      </c>
      <c r="P608" s="165">
        <v>748784</v>
      </c>
      <c r="Q608" s="165">
        <v>48</v>
      </c>
      <c r="R608" s="165">
        <v>0</v>
      </c>
      <c r="S608" s="165">
        <v>36.799999999999997</v>
      </c>
      <c r="T608" s="165">
        <v>3.835</v>
      </c>
      <c r="U608" s="165">
        <v>-1</v>
      </c>
    </row>
    <row r="609" spans="1:21">
      <c r="A609" s="166">
        <v>43369.500925925924</v>
      </c>
      <c r="B609" s="165" t="s">
        <v>6</v>
      </c>
      <c r="C609" s="165">
        <v>442.08</v>
      </c>
      <c r="D609" s="165">
        <v>11.73</v>
      </c>
      <c r="E609" s="165">
        <v>1366.38</v>
      </c>
      <c r="F609" s="165">
        <v>22.46</v>
      </c>
      <c r="G609" s="165">
        <v>79.31</v>
      </c>
      <c r="H609" s="165">
        <v>78.790000000000006</v>
      </c>
      <c r="I609" s="165">
        <v>80.34</v>
      </c>
      <c r="J609" s="165">
        <v>81.03</v>
      </c>
      <c r="K609" s="165">
        <v>77.069999999999993</v>
      </c>
      <c r="L609" s="165">
        <v>0</v>
      </c>
      <c r="M609" s="165">
        <v>0</v>
      </c>
      <c r="N609" s="165">
        <v>0</v>
      </c>
      <c r="O609" s="165">
        <v>0</v>
      </c>
      <c r="P609" s="165">
        <v>750045</v>
      </c>
      <c r="Q609" s="165">
        <v>48</v>
      </c>
      <c r="R609" s="165">
        <v>0</v>
      </c>
      <c r="S609" s="165">
        <v>36.799999999999997</v>
      </c>
      <c r="T609" s="165">
        <v>3.8239999999999998</v>
      </c>
      <c r="U609" s="165">
        <v>-1</v>
      </c>
    </row>
    <row r="610" spans="1:21">
      <c r="A610" s="166">
        <v>43369.50099537037</v>
      </c>
      <c r="B610" s="165" t="s">
        <v>6</v>
      </c>
      <c r="C610" s="165">
        <v>443.17</v>
      </c>
      <c r="D610" s="165">
        <v>11.76</v>
      </c>
      <c r="E610" s="165">
        <v>1389.79</v>
      </c>
      <c r="F610" s="165">
        <v>23.88</v>
      </c>
      <c r="G610" s="165">
        <v>67.14</v>
      </c>
      <c r="H610" s="165">
        <v>68.73</v>
      </c>
      <c r="I610" s="165">
        <v>69.069999999999993</v>
      </c>
      <c r="J610" s="165">
        <v>67.010000000000005</v>
      </c>
      <c r="K610" s="165">
        <v>63.75</v>
      </c>
      <c r="L610" s="165">
        <v>0</v>
      </c>
      <c r="M610" s="165">
        <v>0</v>
      </c>
      <c r="N610" s="165">
        <v>0</v>
      </c>
      <c r="O610" s="165">
        <v>0</v>
      </c>
      <c r="P610" s="165">
        <v>751003</v>
      </c>
      <c r="Q610" s="165">
        <v>48</v>
      </c>
      <c r="R610" s="165">
        <v>0</v>
      </c>
      <c r="S610" s="165">
        <v>36.799999999999997</v>
      </c>
      <c r="T610" s="165">
        <v>3.83</v>
      </c>
      <c r="U610" s="165">
        <v>-1</v>
      </c>
    </row>
    <row r="611" spans="1:21">
      <c r="A611" s="166">
        <v>43369.50105324074</v>
      </c>
      <c r="B611" s="165" t="s">
        <v>6</v>
      </c>
      <c r="C611" s="165">
        <v>442.21</v>
      </c>
      <c r="D611" s="165">
        <v>11.74</v>
      </c>
      <c r="E611" s="165">
        <v>1367.71</v>
      </c>
      <c r="F611" s="165">
        <v>23.83</v>
      </c>
      <c r="G611" s="165">
        <v>65.319999999999993</v>
      </c>
      <c r="H611" s="165">
        <v>65.62</v>
      </c>
      <c r="I611" s="165">
        <v>65.45</v>
      </c>
      <c r="J611" s="165">
        <v>67.010000000000005</v>
      </c>
      <c r="K611" s="165">
        <v>63.19</v>
      </c>
      <c r="L611" s="165">
        <v>0</v>
      </c>
      <c r="M611" s="165">
        <v>0</v>
      </c>
      <c r="N611" s="165">
        <v>0</v>
      </c>
      <c r="O611" s="165">
        <v>0</v>
      </c>
      <c r="P611" s="165">
        <v>751926</v>
      </c>
      <c r="Q611" s="165">
        <v>48</v>
      </c>
      <c r="R611" s="165">
        <v>0</v>
      </c>
      <c r="S611" s="165">
        <v>36.799999999999997</v>
      </c>
      <c r="T611" s="165">
        <v>3.835</v>
      </c>
      <c r="U611" s="165">
        <v>-1</v>
      </c>
    </row>
    <row r="612" spans="1:21">
      <c r="A612" s="166">
        <v>43369.501122685186</v>
      </c>
      <c r="B612" s="165" t="s">
        <v>6</v>
      </c>
      <c r="C612" s="165">
        <v>440.44</v>
      </c>
      <c r="D612" s="165">
        <v>11.69</v>
      </c>
      <c r="E612" s="165">
        <v>1365.07</v>
      </c>
      <c r="F612" s="165">
        <v>21.33</v>
      </c>
      <c r="G612" s="165">
        <v>78.55</v>
      </c>
      <c r="H612" s="165">
        <v>81.540000000000006</v>
      </c>
      <c r="I612" s="165">
        <v>78.459999999999994</v>
      </c>
      <c r="J612" s="165">
        <v>78.12</v>
      </c>
      <c r="K612" s="165">
        <v>75.900000000000006</v>
      </c>
      <c r="L612" s="165">
        <v>79.59</v>
      </c>
      <c r="M612" s="165">
        <v>0</v>
      </c>
      <c r="N612" s="165">
        <v>0</v>
      </c>
      <c r="O612" s="165">
        <v>0</v>
      </c>
      <c r="P612" s="165">
        <v>753156</v>
      </c>
      <c r="Q612" s="165">
        <v>48</v>
      </c>
      <c r="R612" s="165">
        <v>0</v>
      </c>
      <c r="S612" s="165">
        <v>36.799999999999997</v>
      </c>
      <c r="T612" s="165">
        <v>3.8319999999999999</v>
      </c>
      <c r="U612" s="165">
        <v>-1</v>
      </c>
    </row>
    <row r="613" spans="1:21">
      <c r="A613" s="166">
        <v>43369.501192129632</v>
      </c>
      <c r="B613" s="165" t="s">
        <v>6</v>
      </c>
      <c r="C613" s="165">
        <v>440.67</v>
      </c>
      <c r="D613" s="165">
        <v>11.7</v>
      </c>
      <c r="E613" s="165">
        <v>1386.26</v>
      </c>
      <c r="F613" s="165">
        <v>21.65</v>
      </c>
      <c r="G613" s="165">
        <v>71.97</v>
      </c>
      <c r="H613" s="165">
        <v>78.760000000000005</v>
      </c>
      <c r="I613" s="165">
        <v>74.61</v>
      </c>
      <c r="J613" s="165">
        <v>69.08</v>
      </c>
      <c r="K613" s="165">
        <v>65.459999999999994</v>
      </c>
      <c r="L613" s="165">
        <v>71.88</v>
      </c>
      <c r="M613" s="165">
        <v>0</v>
      </c>
      <c r="N613" s="165">
        <v>0</v>
      </c>
      <c r="O613" s="165">
        <v>0</v>
      </c>
      <c r="P613" s="165">
        <v>754014</v>
      </c>
      <c r="Q613" s="165">
        <v>48</v>
      </c>
      <c r="R613" s="165">
        <v>0</v>
      </c>
      <c r="S613" s="165">
        <v>36.799999999999997</v>
      </c>
      <c r="T613" s="165">
        <v>3.831</v>
      </c>
      <c r="U613" s="165">
        <v>-1</v>
      </c>
    </row>
    <row r="614" spans="1:21">
      <c r="A614" s="166">
        <v>43369.501261574071</v>
      </c>
      <c r="B614" s="165" t="s">
        <v>6</v>
      </c>
      <c r="C614" s="165">
        <v>439.54</v>
      </c>
      <c r="D614" s="165">
        <v>11.67</v>
      </c>
      <c r="E614" s="165">
        <v>1385.98</v>
      </c>
      <c r="F614" s="165">
        <v>25.09</v>
      </c>
      <c r="G614" s="165">
        <v>59.79</v>
      </c>
      <c r="H614" s="165">
        <v>61.17</v>
      </c>
      <c r="I614" s="165">
        <v>60.82</v>
      </c>
      <c r="J614" s="165">
        <v>57.73</v>
      </c>
      <c r="K614" s="165">
        <v>59.45</v>
      </c>
      <c r="L614" s="165">
        <v>0</v>
      </c>
      <c r="M614" s="165">
        <v>0</v>
      </c>
      <c r="N614" s="165">
        <v>0</v>
      </c>
      <c r="O614" s="165">
        <v>0</v>
      </c>
      <c r="P614" s="165">
        <v>754995</v>
      </c>
      <c r="Q614" s="165">
        <v>48</v>
      </c>
      <c r="R614" s="165">
        <v>0</v>
      </c>
      <c r="S614" s="165">
        <v>36.799999999999997</v>
      </c>
      <c r="T614" s="165">
        <v>3.8340000000000001</v>
      </c>
      <c r="U614" s="165">
        <v>-1</v>
      </c>
    </row>
    <row r="615" spans="1:21">
      <c r="A615" s="166">
        <v>43369.501331018517</v>
      </c>
      <c r="B615" s="165" t="s">
        <v>6</v>
      </c>
      <c r="C615" s="165">
        <v>442.79</v>
      </c>
      <c r="D615" s="165">
        <v>11.75</v>
      </c>
      <c r="E615" s="165">
        <v>1367.6</v>
      </c>
      <c r="F615" s="165">
        <v>22.58</v>
      </c>
      <c r="G615" s="165">
        <v>78.11</v>
      </c>
      <c r="H615" s="165">
        <v>78.55</v>
      </c>
      <c r="I615" s="165">
        <v>80.8</v>
      </c>
      <c r="J615" s="165">
        <v>75.61</v>
      </c>
      <c r="K615" s="165">
        <v>77.510000000000005</v>
      </c>
      <c r="L615" s="165">
        <v>0</v>
      </c>
      <c r="M615" s="165">
        <v>0</v>
      </c>
      <c r="N615" s="165">
        <v>0</v>
      </c>
      <c r="O615" s="165">
        <v>0</v>
      </c>
      <c r="P615" s="165">
        <v>755944</v>
      </c>
      <c r="Q615" s="165">
        <v>48</v>
      </c>
      <c r="R615" s="165">
        <v>0</v>
      </c>
      <c r="S615" s="165">
        <v>36.799999999999997</v>
      </c>
      <c r="T615" s="165">
        <v>3.8290000000000002</v>
      </c>
      <c r="U615" s="165">
        <v>-1</v>
      </c>
    </row>
    <row r="616" spans="1:21">
      <c r="A616" s="166">
        <v>43369.501388888886</v>
      </c>
      <c r="B616" s="165" t="s">
        <v>6</v>
      </c>
      <c r="C616" s="165">
        <v>442.13</v>
      </c>
      <c r="D616" s="165">
        <v>11.74</v>
      </c>
      <c r="E616" s="165">
        <v>1363.59</v>
      </c>
      <c r="F616" s="165">
        <v>22.4</v>
      </c>
      <c r="G616" s="165">
        <v>80.83</v>
      </c>
      <c r="H616" s="165">
        <v>84.5</v>
      </c>
      <c r="I616" s="165">
        <v>81.599999999999994</v>
      </c>
      <c r="J616" s="165">
        <v>80.75</v>
      </c>
      <c r="K616" s="165">
        <v>76.489999999999995</v>
      </c>
      <c r="L616" s="165">
        <v>0</v>
      </c>
      <c r="M616" s="165">
        <v>0</v>
      </c>
      <c r="N616" s="165">
        <v>0</v>
      </c>
      <c r="O616" s="165">
        <v>0</v>
      </c>
      <c r="P616" s="165">
        <v>756935</v>
      </c>
      <c r="Q616" s="165">
        <v>48</v>
      </c>
      <c r="R616" s="165">
        <v>0</v>
      </c>
      <c r="S616" s="165">
        <v>36.799999999999997</v>
      </c>
      <c r="T616" s="165">
        <v>3.831</v>
      </c>
      <c r="U616" s="165">
        <v>-1</v>
      </c>
    </row>
    <row r="617" spans="1:21">
      <c r="A617" s="166">
        <v>43369.501458333332</v>
      </c>
      <c r="B617" s="165" t="s">
        <v>6</v>
      </c>
      <c r="C617" s="165">
        <v>440.75</v>
      </c>
      <c r="D617" s="165">
        <v>11.7</v>
      </c>
      <c r="E617" s="165">
        <v>1380.01</v>
      </c>
      <c r="F617" s="165">
        <v>23.18</v>
      </c>
      <c r="G617" s="165">
        <v>68.790000000000006</v>
      </c>
      <c r="H617" s="165">
        <v>72.400000000000006</v>
      </c>
      <c r="I617" s="165">
        <v>69.099999999999994</v>
      </c>
      <c r="J617" s="165">
        <v>68.92</v>
      </c>
      <c r="K617" s="165">
        <v>64.760000000000005</v>
      </c>
      <c r="L617" s="165">
        <v>0</v>
      </c>
      <c r="M617" s="165">
        <v>0</v>
      </c>
      <c r="N617" s="165">
        <v>0</v>
      </c>
      <c r="O617" s="165">
        <v>0</v>
      </c>
      <c r="P617" s="165">
        <v>758012</v>
      </c>
      <c r="Q617" s="165">
        <v>48</v>
      </c>
      <c r="R617" s="165">
        <v>0</v>
      </c>
      <c r="S617" s="165">
        <v>36.799999999999997</v>
      </c>
      <c r="T617" s="165">
        <v>3.8319999999999999</v>
      </c>
      <c r="U617" s="165">
        <v>-1</v>
      </c>
    </row>
    <row r="618" spans="1:21">
      <c r="A618" s="166">
        <v>43369.501527777778</v>
      </c>
      <c r="B618" s="165" t="s">
        <v>6</v>
      </c>
      <c r="C618" s="165">
        <v>439.92</v>
      </c>
      <c r="D618" s="165">
        <v>11.68</v>
      </c>
      <c r="E618" s="165">
        <v>1361.2</v>
      </c>
      <c r="F618" s="165">
        <v>23.33</v>
      </c>
      <c r="G618" s="165">
        <v>66.45</v>
      </c>
      <c r="H618" s="165">
        <v>67.59</v>
      </c>
      <c r="I618" s="165">
        <v>67.239999999999995</v>
      </c>
      <c r="J618" s="165">
        <v>67.42</v>
      </c>
      <c r="K618" s="165">
        <v>63.08</v>
      </c>
      <c r="L618" s="165">
        <v>68.81</v>
      </c>
      <c r="M618" s="165">
        <v>0</v>
      </c>
      <c r="N618" s="165">
        <v>0</v>
      </c>
      <c r="O618" s="165">
        <v>0</v>
      </c>
      <c r="P618" s="165">
        <v>759379</v>
      </c>
      <c r="Q618" s="165">
        <v>48</v>
      </c>
      <c r="R618" s="165">
        <v>0</v>
      </c>
      <c r="S618" s="165">
        <v>36.799999999999997</v>
      </c>
      <c r="T618" s="165">
        <v>3.835</v>
      </c>
      <c r="U618" s="165">
        <v>-1</v>
      </c>
    </row>
    <row r="619" spans="1:21">
      <c r="A619" s="166">
        <v>43369.501597222225</v>
      </c>
      <c r="B619" s="165" t="s">
        <v>6</v>
      </c>
      <c r="C619" s="165">
        <v>443.5</v>
      </c>
      <c r="D619" s="165">
        <v>11.77</v>
      </c>
      <c r="E619" s="165">
        <v>1359.23</v>
      </c>
      <c r="F619" s="165">
        <v>23.79</v>
      </c>
      <c r="G619" s="165">
        <v>78.489999999999995</v>
      </c>
      <c r="H619" s="165">
        <v>79.66</v>
      </c>
      <c r="I619" s="165">
        <v>82.24</v>
      </c>
      <c r="J619" s="165">
        <v>77.069999999999993</v>
      </c>
      <c r="K619" s="165">
        <v>75</v>
      </c>
      <c r="L619" s="165">
        <v>0</v>
      </c>
      <c r="M619" s="165">
        <v>0</v>
      </c>
      <c r="N619" s="165">
        <v>0</v>
      </c>
      <c r="O619" s="165">
        <v>0</v>
      </c>
      <c r="P619" s="165">
        <v>763127</v>
      </c>
      <c r="Q619" s="165">
        <v>48</v>
      </c>
      <c r="R619" s="165">
        <v>0</v>
      </c>
      <c r="S619" s="165">
        <v>36.799999999999997</v>
      </c>
      <c r="T619" s="165">
        <v>3.831</v>
      </c>
      <c r="U619" s="165">
        <v>-1</v>
      </c>
    </row>
    <row r="620" spans="1:21">
      <c r="A620" s="166">
        <v>43369.501666666663</v>
      </c>
      <c r="B620" s="165" t="s">
        <v>6</v>
      </c>
      <c r="C620" s="165">
        <v>442.8</v>
      </c>
      <c r="D620" s="165">
        <v>11.75</v>
      </c>
      <c r="E620" s="165">
        <v>1378.54</v>
      </c>
      <c r="F620" s="165">
        <v>23.15</v>
      </c>
      <c r="G620" s="165">
        <v>76.2</v>
      </c>
      <c r="H620" s="165">
        <v>76.98</v>
      </c>
      <c r="I620" s="165">
        <v>77.84</v>
      </c>
      <c r="J620" s="165">
        <v>75.260000000000005</v>
      </c>
      <c r="K620" s="165">
        <v>74.739999999999995</v>
      </c>
      <c r="L620" s="165">
        <v>0</v>
      </c>
      <c r="M620" s="165">
        <v>0</v>
      </c>
      <c r="N620" s="165">
        <v>0</v>
      </c>
      <c r="O620" s="165">
        <v>0</v>
      </c>
      <c r="P620" s="165">
        <v>764083</v>
      </c>
      <c r="Q620" s="165">
        <v>48</v>
      </c>
      <c r="R620" s="165">
        <v>0</v>
      </c>
      <c r="S620" s="165">
        <v>36.799999999999997</v>
      </c>
      <c r="T620" s="165">
        <v>3.8279999999999998</v>
      </c>
      <c r="U620" s="165">
        <v>-1</v>
      </c>
    </row>
    <row r="621" spans="1:21">
      <c r="A621" s="166">
        <v>43369.50172453704</v>
      </c>
      <c r="B621" s="165" t="s">
        <v>6</v>
      </c>
      <c r="C621" s="165">
        <v>442.61</v>
      </c>
      <c r="D621" s="165">
        <v>11.75</v>
      </c>
      <c r="E621" s="165">
        <v>1355.93</v>
      </c>
      <c r="F621" s="165">
        <v>26.66</v>
      </c>
      <c r="G621" s="165">
        <v>61.86</v>
      </c>
      <c r="H621" s="165">
        <v>62.97</v>
      </c>
      <c r="I621" s="165">
        <v>62.46</v>
      </c>
      <c r="J621" s="165">
        <v>60.24</v>
      </c>
      <c r="K621" s="165">
        <v>61.77</v>
      </c>
      <c r="L621" s="165">
        <v>0</v>
      </c>
      <c r="M621" s="165">
        <v>0</v>
      </c>
      <c r="N621" s="165">
        <v>0</v>
      </c>
      <c r="O621" s="165">
        <v>0</v>
      </c>
      <c r="P621" s="165">
        <v>765504</v>
      </c>
      <c r="Q621" s="165">
        <v>48</v>
      </c>
      <c r="R621" s="165">
        <v>0</v>
      </c>
      <c r="S621" s="165">
        <v>36.799999999999997</v>
      </c>
      <c r="T621" s="165">
        <v>3.8319999999999999</v>
      </c>
      <c r="U621" s="165">
        <v>-1</v>
      </c>
    </row>
    <row r="622" spans="1:21">
      <c r="A622" s="166">
        <v>43369.501793981479</v>
      </c>
      <c r="B622" s="165" t="s">
        <v>6</v>
      </c>
      <c r="C622" s="165">
        <v>441.58</v>
      </c>
      <c r="D622" s="165">
        <v>11.72</v>
      </c>
      <c r="E622" s="165">
        <v>1357.44</v>
      </c>
      <c r="F622" s="165">
        <v>23.67</v>
      </c>
      <c r="G622" s="165">
        <v>79.37</v>
      </c>
      <c r="H622" s="165">
        <v>80.45</v>
      </c>
      <c r="I622" s="165">
        <v>79.069999999999993</v>
      </c>
      <c r="J622" s="165">
        <v>79.069999999999993</v>
      </c>
      <c r="K622" s="165">
        <v>78.900000000000006</v>
      </c>
      <c r="L622" s="165">
        <v>0</v>
      </c>
      <c r="M622" s="165">
        <v>0</v>
      </c>
      <c r="N622" s="165">
        <v>0</v>
      </c>
      <c r="O622" s="165">
        <v>0</v>
      </c>
      <c r="P622" s="165">
        <v>766866</v>
      </c>
      <c r="Q622" s="165">
        <v>48</v>
      </c>
      <c r="R622" s="165">
        <v>0</v>
      </c>
      <c r="S622" s="165">
        <v>36.799999999999997</v>
      </c>
      <c r="T622" s="165">
        <v>3.8260000000000001</v>
      </c>
      <c r="U622" s="165">
        <v>-1</v>
      </c>
    </row>
    <row r="623" spans="1:21">
      <c r="A623" s="166">
        <v>43369.501863425925</v>
      </c>
      <c r="B623" s="165" t="s">
        <v>6</v>
      </c>
      <c r="C623" s="165">
        <v>441.93</v>
      </c>
      <c r="D623" s="165">
        <v>11.73</v>
      </c>
      <c r="E623" s="165">
        <v>1356.75</v>
      </c>
      <c r="F623" s="165">
        <v>19.100000000000001</v>
      </c>
      <c r="G623" s="165">
        <v>71.84</v>
      </c>
      <c r="H623" s="165">
        <v>76.37</v>
      </c>
      <c r="I623" s="165">
        <v>70.89</v>
      </c>
      <c r="J623" s="165">
        <v>70.89</v>
      </c>
      <c r="K623" s="165">
        <v>64.040000000000006</v>
      </c>
      <c r="L623" s="165">
        <v>78</v>
      </c>
      <c r="M623" s="165">
        <v>0</v>
      </c>
      <c r="N623" s="165">
        <v>0</v>
      </c>
      <c r="O623" s="165">
        <v>0</v>
      </c>
      <c r="P623" s="165">
        <v>767900</v>
      </c>
      <c r="Q623" s="165">
        <v>48</v>
      </c>
      <c r="R623" s="165">
        <v>0</v>
      </c>
      <c r="S623" s="165">
        <v>36.799999999999997</v>
      </c>
      <c r="T623" s="165">
        <v>3.8170000000000002</v>
      </c>
      <c r="U623" s="165">
        <v>-1</v>
      </c>
    </row>
    <row r="624" spans="1:21">
      <c r="A624" s="166">
        <v>43369.501932870371</v>
      </c>
      <c r="B624" s="165" t="s">
        <v>6</v>
      </c>
      <c r="C624" s="165">
        <v>442.33</v>
      </c>
      <c r="D624" s="165">
        <v>11.74</v>
      </c>
      <c r="E624" s="165">
        <v>1382.96</v>
      </c>
      <c r="F624" s="165">
        <v>23.27</v>
      </c>
      <c r="G624" s="165">
        <v>60.94</v>
      </c>
      <c r="H624" s="165">
        <v>61.72</v>
      </c>
      <c r="I624" s="165">
        <v>62.07</v>
      </c>
      <c r="J624" s="165">
        <v>59.48</v>
      </c>
      <c r="K624" s="165">
        <v>59.14</v>
      </c>
      <c r="L624" s="165">
        <v>67.86</v>
      </c>
      <c r="M624" s="165">
        <v>0</v>
      </c>
      <c r="N624" s="165">
        <v>0</v>
      </c>
      <c r="O624" s="165">
        <v>0</v>
      </c>
      <c r="P624" s="165">
        <v>768853</v>
      </c>
      <c r="Q624" s="165">
        <v>48</v>
      </c>
      <c r="R624" s="165">
        <v>0</v>
      </c>
      <c r="S624" s="165">
        <v>36.799999999999997</v>
      </c>
      <c r="T624" s="165">
        <v>3.8290000000000002</v>
      </c>
      <c r="U624" s="165">
        <v>-1</v>
      </c>
    </row>
    <row r="625" spans="1:21">
      <c r="A625" s="166">
        <v>43369.502002314817</v>
      </c>
      <c r="B625" s="165" t="s">
        <v>6</v>
      </c>
      <c r="C625" s="165">
        <v>442.07</v>
      </c>
      <c r="D625" s="165">
        <v>11.73</v>
      </c>
      <c r="E625" s="165">
        <v>1347.67</v>
      </c>
      <c r="F625" s="165">
        <v>23.4</v>
      </c>
      <c r="G625" s="165">
        <v>72.959999999999994</v>
      </c>
      <c r="H625" s="165">
        <v>74.7</v>
      </c>
      <c r="I625" s="165">
        <v>73.66</v>
      </c>
      <c r="J625" s="165">
        <v>72.099999999999994</v>
      </c>
      <c r="K625" s="165">
        <v>71.400000000000006</v>
      </c>
      <c r="L625" s="165">
        <v>0</v>
      </c>
      <c r="M625" s="165">
        <v>0</v>
      </c>
      <c r="N625" s="165">
        <v>0</v>
      </c>
      <c r="O625" s="165">
        <v>0</v>
      </c>
      <c r="P625" s="165">
        <v>769732</v>
      </c>
      <c r="Q625" s="165">
        <v>48</v>
      </c>
      <c r="R625" s="165">
        <v>0</v>
      </c>
      <c r="S625" s="165">
        <v>36.799999999999997</v>
      </c>
      <c r="T625" s="165">
        <v>3.8359999999999999</v>
      </c>
      <c r="U625" s="165">
        <v>-1</v>
      </c>
    </row>
    <row r="626" spans="1:21">
      <c r="A626" s="166">
        <v>43369.502060185187</v>
      </c>
      <c r="B626" s="165" t="s">
        <v>6</v>
      </c>
      <c r="C626" s="165">
        <v>442.09</v>
      </c>
      <c r="D626" s="165">
        <v>11.74</v>
      </c>
      <c r="E626" s="165">
        <v>1359.11</v>
      </c>
      <c r="F626" s="165">
        <v>22.09</v>
      </c>
      <c r="G626" s="165">
        <v>79.989999999999995</v>
      </c>
      <c r="H626" s="165">
        <v>80.56</v>
      </c>
      <c r="I626" s="165">
        <v>81.42</v>
      </c>
      <c r="J626" s="165">
        <v>82.47</v>
      </c>
      <c r="K626" s="165">
        <v>75.52</v>
      </c>
      <c r="L626" s="165">
        <v>0</v>
      </c>
      <c r="M626" s="165">
        <v>0</v>
      </c>
      <c r="N626" s="165">
        <v>0</v>
      </c>
      <c r="O626" s="165">
        <v>0</v>
      </c>
      <c r="P626" s="165">
        <v>770420</v>
      </c>
      <c r="Q626" s="165">
        <v>48</v>
      </c>
      <c r="R626" s="165">
        <v>0</v>
      </c>
      <c r="S626" s="165">
        <v>36.799999999999997</v>
      </c>
      <c r="T626" s="165">
        <v>3.8279999999999998</v>
      </c>
      <c r="U626" s="165">
        <v>-1</v>
      </c>
    </row>
    <row r="627" spans="1:21">
      <c r="A627" s="166">
        <v>43369.502129629633</v>
      </c>
      <c r="B627" s="165" t="s">
        <v>6</v>
      </c>
      <c r="C627" s="165">
        <v>441.88</v>
      </c>
      <c r="D627" s="165">
        <v>11.73</v>
      </c>
      <c r="E627" s="165">
        <v>1377.91</v>
      </c>
      <c r="F627" s="165">
        <v>22.65</v>
      </c>
      <c r="G627" s="165">
        <v>75.13</v>
      </c>
      <c r="H627" s="165">
        <v>77.91</v>
      </c>
      <c r="I627" s="165">
        <v>78.09</v>
      </c>
      <c r="J627" s="165">
        <v>72</v>
      </c>
      <c r="K627" s="165">
        <v>72.52</v>
      </c>
      <c r="L627" s="165">
        <v>0</v>
      </c>
      <c r="M627" s="165">
        <v>0</v>
      </c>
      <c r="N627" s="165">
        <v>0</v>
      </c>
      <c r="O627" s="165">
        <v>0</v>
      </c>
      <c r="P627" s="165">
        <v>771317</v>
      </c>
      <c r="Q627" s="165">
        <v>48</v>
      </c>
      <c r="R627" s="165">
        <v>0</v>
      </c>
      <c r="S627" s="165">
        <v>36.799999999999997</v>
      </c>
      <c r="T627" s="165">
        <v>3.827</v>
      </c>
      <c r="U627" s="165">
        <v>-1</v>
      </c>
    </row>
    <row r="628" spans="1:21">
      <c r="A628" s="166">
        <v>43369.502199074072</v>
      </c>
      <c r="B628" s="165" t="s">
        <v>6</v>
      </c>
      <c r="C628" s="165">
        <v>440.77</v>
      </c>
      <c r="D628" s="165">
        <v>11.7</v>
      </c>
      <c r="E628" s="165">
        <v>1351.66</v>
      </c>
      <c r="F628" s="165">
        <v>23.39</v>
      </c>
      <c r="G628" s="165">
        <v>61.28</v>
      </c>
      <c r="H628" s="165">
        <v>63.07</v>
      </c>
      <c r="I628" s="165">
        <v>57.49</v>
      </c>
      <c r="J628" s="165">
        <v>64.290000000000006</v>
      </c>
      <c r="K628" s="165">
        <v>60.45</v>
      </c>
      <c r="L628" s="165">
        <v>53.85</v>
      </c>
      <c r="M628" s="165">
        <v>0</v>
      </c>
      <c r="N628" s="165">
        <v>0</v>
      </c>
      <c r="O628" s="165">
        <v>0</v>
      </c>
      <c r="P628" s="165">
        <v>772197</v>
      </c>
      <c r="Q628" s="165">
        <v>48</v>
      </c>
      <c r="R628" s="165">
        <v>0</v>
      </c>
      <c r="S628" s="165">
        <v>36.799999999999997</v>
      </c>
      <c r="T628" s="165">
        <v>3.827</v>
      </c>
      <c r="U628" s="165">
        <v>-1</v>
      </c>
    </row>
    <row r="629" spans="1:21">
      <c r="A629" s="166">
        <v>43369.502268518518</v>
      </c>
      <c r="B629" s="165" t="s">
        <v>6</v>
      </c>
      <c r="C629" s="165">
        <v>442.14</v>
      </c>
      <c r="D629" s="165">
        <v>11.74</v>
      </c>
      <c r="E629" s="165">
        <v>1350.7</v>
      </c>
      <c r="F629" s="165">
        <v>23.09</v>
      </c>
      <c r="G629" s="165">
        <v>78.430000000000007</v>
      </c>
      <c r="H629" s="165">
        <v>81.42</v>
      </c>
      <c r="I629" s="165">
        <v>78.650000000000006</v>
      </c>
      <c r="J629" s="165">
        <v>76.22</v>
      </c>
      <c r="K629" s="165">
        <v>77.430000000000007</v>
      </c>
      <c r="L629" s="165">
        <v>0</v>
      </c>
      <c r="M629" s="165">
        <v>0</v>
      </c>
      <c r="N629" s="165">
        <v>0</v>
      </c>
      <c r="O629" s="165">
        <v>0</v>
      </c>
      <c r="P629" s="165">
        <v>773409</v>
      </c>
      <c r="Q629" s="165">
        <v>48</v>
      </c>
      <c r="R629" s="165">
        <v>0</v>
      </c>
      <c r="S629" s="165">
        <v>36.799999999999997</v>
      </c>
      <c r="T629" s="165">
        <v>3.835</v>
      </c>
      <c r="U629" s="165">
        <v>-1</v>
      </c>
    </row>
    <row r="630" spans="1:21">
      <c r="A630" s="166">
        <v>43369.502326388887</v>
      </c>
      <c r="B630" s="165" t="s">
        <v>6</v>
      </c>
      <c r="C630" s="165">
        <v>442.2</v>
      </c>
      <c r="D630" s="165">
        <v>11.74</v>
      </c>
      <c r="E630" s="165">
        <v>1353.53</v>
      </c>
      <c r="F630" s="165">
        <v>23.7</v>
      </c>
      <c r="G630" s="165">
        <v>78.25</v>
      </c>
      <c r="H630" s="165">
        <v>82.32</v>
      </c>
      <c r="I630" s="165">
        <v>80.59</v>
      </c>
      <c r="J630" s="165">
        <v>77.12</v>
      </c>
      <c r="K630" s="165">
        <v>72.959999999999994</v>
      </c>
      <c r="L630" s="165">
        <v>0</v>
      </c>
      <c r="M630" s="165">
        <v>0</v>
      </c>
      <c r="N630" s="165">
        <v>0</v>
      </c>
      <c r="O630" s="165">
        <v>0</v>
      </c>
      <c r="P630" s="165">
        <v>774439</v>
      </c>
      <c r="Q630" s="165">
        <v>48</v>
      </c>
      <c r="R630" s="165">
        <v>0</v>
      </c>
      <c r="S630" s="165">
        <v>36.799999999999997</v>
      </c>
      <c r="T630" s="165">
        <v>3.8279999999999998</v>
      </c>
      <c r="U630" s="165">
        <v>-1</v>
      </c>
    </row>
    <row r="631" spans="1:21">
      <c r="A631" s="166">
        <v>43369.502395833333</v>
      </c>
      <c r="B631" s="165" t="s">
        <v>6</v>
      </c>
      <c r="C631" s="165">
        <v>440.25</v>
      </c>
      <c r="D631" s="165">
        <v>11.69</v>
      </c>
      <c r="E631" s="165">
        <v>1372.41</v>
      </c>
      <c r="F631" s="165">
        <v>25.77</v>
      </c>
      <c r="G631" s="165">
        <v>59.9</v>
      </c>
      <c r="H631" s="165">
        <v>63.17</v>
      </c>
      <c r="I631" s="165">
        <v>59.9</v>
      </c>
      <c r="J631" s="165">
        <v>57.49</v>
      </c>
      <c r="K631" s="165">
        <v>59.04</v>
      </c>
      <c r="L631" s="165">
        <v>0</v>
      </c>
      <c r="M631" s="165">
        <v>0</v>
      </c>
      <c r="N631" s="165">
        <v>0</v>
      </c>
      <c r="O631" s="165">
        <v>0</v>
      </c>
      <c r="P631" s="165">
        <v>776227</v>
      </c>
      <c r="Q631" s="165">
        <v>48</v>
      </c>
      <c r="R631" s="165">
        <v>0</v>
      </c>
      <c r="S631" s="165">
        <v>36.799999999999997</v>
      </c>
      <c r="T631" s="165">
        <v>3.831</v>
      </c>
      <c r="U631" s="165">
        <v>-1</v>
      </c>
    </row>
    <row r="632" spans="1:21">
      <c r="A632" s="166">
        <v>43369.502465277779</v>
      </c>
      <c r="B632" s="165" t="s">
        <v>6</v>
      </c>
      <c r="C632" s="165">
        <v>441.68</v>
      </c>
      <c r="D632" s="165">
        <v>11.72</v>
      </c>
      <c r="E632" s="165">
        <v>1355.93</v>
      </c>
      <c r="F632" s="165">
        <v>23.96</v>
      </c>
      <c r="G632" s="165">
        <v>72.349999999999994</v>
      </c>
      <c r="H632" s="165">
        <v>73.739999999999995</v>
      </c>
      <c r="I632" s="165">
        <v>74.78</v>
      </c>
      <c r="J632" s="165">
        <v>69.22</v>
      </c>
      <c r="K632" s="165">
        <v>71.650000000000006</v>
      </c>
      <c r="L632" s="165">
        <v>0</v>
      </c>
      <c r="M632" s="165">
        <v>0</v>
      </c>
      <c r="N632" s="165">
        <v>0</v>
      </c>
      <c r="O632" s="165">
        <v>0</v>
      </c>
      <c r="P632" s="165">
        <v>779996</v>
      </c>
      <c r="Q632" s="165">
        <v>48</v>
      </c>
      <c r="R632" s="165">
        <v>0</v>
      </c>
      <c r="S632" s="165">
        <v>36.799999999999997</v>
      </c>
      <c r="T632" s="165">
        <v>3.8359999999999999</v>
      </c>
      <c r="U632" s="165">
        <v>-1</v>
      </c>
    </row>
    <row r="633" spans="1:21">
      <c r="A633" s="166">
        <v>43369.502534722225</v>
      </c>
      <c r="B633" s="165" t="s">
        <v>6</v>
      </c>
      <c r="C633" s="165">
        <v>440.72</v>
      </c>
      <c r="D633" s="165">
        <v>11.7</v>
      </c>
      <c r="E633" s="165">
        <v>1362.34</v>
      </c>
      <c r="F633" s="165">
        <v>20.43</v>
      </c>
      <c r="G633" s="165">
        <v>75.760000000000005</v>
      </c>
      <c r="H633" s="165">
        <v>78.09</v>
      </c>
      <c r="I633" s="165">
        <v>76.17</v>
      </c>
      <c r="J633" s="165">
        <v>75.13</v>
      </c>
      <c r="K633" s="165">
        <v>70.959999999999994</v>
      </c>
      <c r="L633" s="165">
        <v>82</v>
      </c>
      <c r="M633" s="165">
        <v>0</v>
      </c>
      <c r="N633" s="165">
        <v>0</v>
      </c>
      <c r="O633" s="165">
        <v>0</v>
      </c>
      <c r="P633" s="165">
        <v>781139</v>
      </c>
      <c r="Q633" s="165">
        <v>48</v>
      </c>
      <c r="R633" s="165">
        <v>0</v>
      </c>
      <c r="S633" s="165">
        <v>36.799999999999997</v>
      </c>
      <c r="T633" s="165">
        <v>3.831</v>
      </c>
      <c r="U633" s="165">
        <v>-1</v>
      </c>
    </row>
    <row r="634" spans="1:21">
      <c r="A634" s="166">
        <v>43369.502604166664</v>
      </c>
      <c r="B634" s="165" t="s">
        <v>6</v>
      </c>
      <c r="C634" s="165">
        <v>442.68</v>
      </c>
      <c r="D634" s="165">
        <v>11.75</v>
      </c>
      <c r="E634" s="165">
        <v>1380.44</v>
      </c>
      <c r="F634" s="165">
        <v>21</v>
      </c>
      <c r="G634" s="165">
        <v>63.73</v>
      </c>
      <c r="H634" s="165">
        <v>65.81</v>
      </c>
      <c r="I634" s="165">
        <v>63.92</v>
      </c>
      <c r="J634" s="165">
        <v>60.48</v>
      </c>
      <c r="K634" s="165">
        <v>57.22</v>
      </c>
      <c r="L634" s="165">
        <v>75.760000000000005</v>
      </c>
      <c r="M634" s="165">
        <v>0</v>
      </c>
      <c r="N634" s="165">
        <v>0</v>
      </c>
      <c r="O634" s="165">
        <v>0</v>
      </c>
      <c r="P634" s="165">
        <v>782202</v>
      </c>
      <c r="Q634" s="165">
        <v>48</v>
      </c>
      <c r="R634" s="165">
        <v>0</v>
      </c>
      <c r="S634" s="165">
        <v>36.799999999999997</v>
      </c>
      <c r="T634" s="165">
        <v>3.8130000000000002</v>
      </c>
      <c r="U634" s="165">
        <v>-1</v>
      </c>
    </row>
    <row r="635" spans="1:21">
      <c r="A635" s="166">
        <v>43369.502662037034</v>
      </c>
      <c r="B635" s="165" t="s">
        <v>6</v>
      </c>
      <c r="C635" s="165">
        <v>443.29</v>
      </c>
      <c r="D635" s="165">
        <v>11.77</v>
      </c>
      <c r="E635" s="165">
        <v>1355.42</v>
      </c>
      <c r="F635" s="165">
        <v>25.09</v>
      </c>
      <c r="G635" s="165">
        <v>58.52</v>
      </c>
      <c r="H635" s="165">
        <v>60.84</v>
      </c>
      <c r="I635" s="165">
        <v>61.54</v>
      </c>
      <c r="J635" s="165">
        <v>56.99</v>
      </c>
      <c r="K635" s="165">
        <v>54.72</v>
      </c>
      <c r="L635" s="165">
        <v>0</v>
      </c>
      <c r="M635" s="165">
        <v>0</v>
      </c>
      <c r="N635" s="165">
        <v>0</v>
      </c>
      <c r="O635" s="165">
        <v>0</v>
      </c>
      <c r="P635" s="165">
        <v>782884</v>
      </c>
      <c r="Q635" s="165">
        <v>48</v>
      </c>
      <c r="R635" s="165">
        <v>0</v>
      </c>
      <c r="S635" s="165">
        <v>36.799999999999997</v>
      </c>
      <c r="T635" s="165">
        <v>3.831</v>
      </c>
      <c r="U635" s="165">
        <v>-1</v>
      </c>
    </row>
    <row r="636" spans="1:21">
      <c r="A636" s="166">
        <v>43369.50273148148</v>
      </c>
      <c r="B636" s="165" t="s">
        <v>6</v>
      </c>
      <c r="C636" s="165">
        <v>442.07</v>
      </c>
      <c r="D636" s="165">
        <v>11.73</v>
      </c>
      <c r="E636" s="165">
        <v>1353.92</v>
      </c>
      <c r="F636" s="165">
        <v>23.27</v>
      </c>
      <c r="G636" s="165">
        <v>78.03</v>
      </c>
      <c r="H636" s="165">
        <v>82.32</v>
      </c>
      <c r="I636" s="165">
        <v>78.34</v>
      </c>
      <c r="J636" s="165">
        <v>76.78</v>
      </c>
      <c r="K636" s="165">
        <v>74.7</v>
      </c>
      <c r="L636" s="165">
        <v>0</v>
      </c>
      <c r="M636" s="165">
        <v>0</v>
      </c>
      <c r="N636" s="165">
        <v>0</v>
      </c>
      <c r="O636" s="165">
        <v>0</v>
      </c>
      <c r="P636" s="165">
        <v>784349</v>
      </c>
      <c r="Q636" s="165">
        <v>48</v>
      </c>
      <c r="R636" s="165">
        <v>0</v>
      </c>
      <c r="S636" s="165">
        <v>36.799999999999997</v>
      </c>
      <c r="T636" s="165">
        <v>3.8290000000000002</v>
      </c>
      <c r="U636" s="165">
        <v>-1</v>
      </c>
    </row>
    <row r="637" spans="1:21">
      <c r="A637" s="166">
        <v>43369.502800925926</v>
      </c>
      <c r="B637" s="165" t="s">
        <v>6</v>
      </c>
      <c r="C637" s="165">
        <v>441.43</v>
      </c>
      <c r="D637" s="165">
        <v>11.72</v>
      </c>
      <c r="E637" s="165">
        <v>1355.7</v>
      </c>
      <c r="F637" s="165">
        <v>23.58</v>
      </c>
      <c r="G637" s="165">
        <v>79.680000000000007</v>
      </c>
      <c r="H637" s="165">
        <v>83.16</v>
      </c>
      <c r="I637" s="165">
        <v>79.55</v>
      </c>
      <c r="J637" s="165">
        <v>78.87</v>
      </c>
      <c r="K637" s="165">
        <v>77.150000000000006</v>
      </c>
      <c r="L637" s="165">
        <v>0</v>
      </c>
      <c r="M637" s="165">
        <v>0</v>
      </c>
      <c r="N637" s="165">
        <v>0</v>
      </c>
      <c r="O637" s="165">
        <v>0</v>
      </c>
      <c r="P637" s="165">
        <v>785472</v>
      </c>
      <c r="Q637" s="165">
        <v>48</v>
      </c>
      <c r="R637" s="165">
        <v>0</v>
      </c>
      <c r="S637" s="165">
        <v>36.799999999999997</v>
      </c>
      <c r="T637" s="165">
        <v>3.8279999999999998</v>
      </c>
      <c r="U637" s="165">
        <v>-1</v>
      </c>
    </row>
    <row r="638" spans="1:21">
      <c r="A638" s="166">
        <v>43369.502870370372</v>
      </c>
      <c r="B638" s="165" t="s">
        <v>6</v>
      </c>
      <c r="C638" s="165">
        <v>442.15</v>
      </c>
      <c r="D638" s="165">
        <v>11.74</v>
      </c>
      <c r="E638" s="165">
        <v>1389.49</v>
      </c>
      <c r="F638" s="165">
        <v>22.58</v>
      </c>
      <c r="G638" s="165">
        <v>62.63</v>
      </c>
      <c r="H638" s="165">
        <v>65.05</v>
      </c>
      <c r="I638" s="165">
        <v>63.32</v>
      </c>
      <c r="J638" s="165">
        <v>60.73</v>
      </c>
      <c r="K638" s="165">
        <v>61.42</v>
      </c>
      <c r="L638" s="165">
        <v>0</v>
      </c>
      <c r="M638" s="165">
        <v>0</v>
      </c>
      <c r="N638" s="165">
        <v>0</v>
      </c>
      <c r="O638" s="165">
        <v>0</v>
      </c>
      <c r="P638" s="165">
        <v>786849</v>
      </c>
      <c r="Q638" s="165">
        <v>48</v>
      </c>
      <c r="R638" s="165">
        <v>0</v>
      </c>
      <c r="S638" s="165">
        <v>36.799999999999997</v>
      </c>
      <c r="T638" s="165">
        <v>3.8340000000000001</v>
      </c>
      <c r="U638" s="165">
        <v>-1</v>
      </c>
    </row>
    <row r="639" spans="1:21">
      <c r="A639" s="166">
        <v>43369.502928240741</v>
      </c>
      <c r="B639" s="165" t="s">
        <v>6</v>
      </c>
      <c r="C639" s="165">
        <v>441.97</v>
      </c>
      <c r="D639" s="165">
        <v>11.73</v>
      </c>
      <c r="E639" s="165">
        <v>1368.99</v>
      </c>
      <c r="F639" s="165">
        <v>23.43</v>
      </c>
      <c r="G639" s="165">
        <v>70.650000000000006</v>
      </c>
      <c r="H639" s="165">
        <v>74.430000000000007</v>
      </c>
      <c r="I639" s="165">
        <v>70.430000000000007</v>
      </c>
      <c r="J639" s="165">
        <v>68.17</v>
      </c>
      <c r="K639" s="165">
        <v>69.569999999999993</v>
      </c>
      <c r="L639" s="165">
        <v>0</v>
      </c>
      <c r="M639" s="165">
        <v>0</v>
      </c>
      <c r="N639" s="165">
        <v>0</v>
      </c>
      <c r="O639" s="165">
        <v>0</v>
      </c>
      <c r="P639" s="165">
        <v>787395</v>
      </c>
      <c r="Q639" s="165">
        <v>48</v>
      </c>
      <c r="R639" s="165">
        <v>0</v>
      </c>
      <c r="S639" s="165">
        <v>36.799999999999997</v>
      </c>
      <c r="T639" s="165">
        <v>3.8359999999999999</v>
      </c>
      <c r="U639" s="165">
        <v>-1</v>
      </c>
    </row>
    <row r="640" spans="1:21">
      <c r="A640" s="166">
        <v>43369.502997685187</v>
      </c>
      <c r="B640" s="165" t="s">
        <v>6</v>
      </c>
      <c r="C640" s="165">
        <v>440.95</v>
      </c>
      <c r="D640" s="165">
        <v>11.7</v>
      </c>
      <c r="E640" s="165">
        <v>1367.14</v>
      </c>
      <c r="F640" s="165">
        <v>23.96</v>
      </c>
      <c r="G640" s="165">
        <v>79.540000000000006</v>
      </c>
      <c r="H640" s="165">
        <v>81.489999999999995</v>
      </c>
      <c r="I640" s="165">
        <v>81.31</v>
      </c>
      <c r="J640" s="165">
        <v>77.16</v>
      </c>
      <c r="K640" s="165">
        <v>78.2</v>
      </c>
      <c r="L640" s="165">
        <v>0</v>
      </c>
      <c r="M640" s="165">
        <v>0</v>
      </c>
      <c r="N640" s="165">
        <v>0</v>
      </c>
      <c r="O640" s="165">
        <v>0</v>
      </c>
      <c r="P640" s="165">
        <v>788598</v>
      </c>
      <c r="Q640" s="165">
        <v>48</v>
      </c>
      <c r="R640" s="165">
        <v>0</v>
      </c>
      <c r="S640" s="165">
        <v>36.799999999999997</v>
      </c>
      <c r="T640" s="165">
        <v>3.8319999999999999</v>
      </c>
      <c r="U640" s="165">
        <v>-1</v>
      </c>
    </row>
    <row r="641" spans="1:21">
      <c r="A641" s="166">
        <v>43369.503067129626</v>
      </c>
      <c r="B641" s="165" t="s">
        <v>6</v>
      </c>
      <c r="C641" s="165">
        <v>443.13</v>
      </c>
      <c r="D641" s="165">
        <v>11.76</v>
      </c>
      <c r="E641" s="165">
        <v>1387.41</v>
      </c>
      <c r="F641" s="165">
        <v>25.13</v>
      </c>
      <c r="G641" s="165">
        <v>68.08</v>
      </c>
      <c r="H641" s="165">
        <v>71.11</v>
      </c>
      <c r="I641" s="165">
        <v>71.62</v>
      </c>
      <c r="J641" s="165">
        <v>68.209999999999994</v>
      </c>
      <c r="K641" s="165">
        <v>61.37</v>
      </c>
      <c r="L641" s="165">
        <v>0</v>
      </c>
      <c r="M641" s="165">
        <v>0</v>
      </c>
      <c r="N641" s="165">
        <v>0</v>
      </c>
      <c r="O641" s="165">
        <v>0</v>
      </c>
      <c r="P641" s="165">
        <v>790435</v>
      </c>
      <c r="Q641" s="165">
        <v>48</v>
      </c>
      <c r="R641" s="165">
        <v>0</v>
      </c>
      <c r="S641" s="165">
        <v>36.799999999999997</v>
      </c>
      <c r="T641" s="165">
        <v>3.8239999999999998</v>
      </c>
      <c r="U641" s="165">
        <v>-1</v>
      </c>
    </row>
    <row r="642" spans="1:21">
      <c r="A642" s="166">
        <v>43369.503136574072</v>
      </c>
      <c r="B642" s="165" t="s">
        <v>6</v>
      </c>
      <c r="C642" s="165">
        <v>441.84</v>
      </c>
      <c r="D642" s="165">
        <v>11.73</v>
      </c>
      <c r="E642" s="165">
        <v>1365.6</v>
      </c>
      <c r="F642" s="165">
        <v>25.3</v>
      </c>
      <c r="G642" s="165">
        <v>60.35</v>
      </c>
      <c r="H642" s="165">
        <v>59.83</v>
      </c>
      <c r="I642" s="165">
        <v>63.83</v>
      </c>
      <c r="J642" s="165">
        <v>59.83</v>
      </c>
      <c r="K642" s="165">
        <v>57.91</v>
      </c>
      <c r="L642" s="165">
        <v>0</v>
      </c>
      <c r="M642" s="165">
        <v>0</v>
      </c>
      <c r="N642" s="165">
        <v>0</v>
      </c>
      <c r="O642" s="165">
        <v>0</v>
      </c>
      <c r="P642" s="165">
        <v>791239</v>
      </c>
      <c r="Q642" s="165">
        <v>48</v>
      </c>
      <c r="R642" s="165">
        <v>0</v>
      </c>
      <c r="S642" s="165">
        <v>36.799999999999997</v>
      </c>
      <c r="T642" s="165">
        <v>3.835</v>
      </c>
      <c r="U642" s="165">
        <v>-1</v>
      </c>
    </row>
    <row r="643" spans="1:21">
      <c r="A643" s="166">
        <v>43369.503206018519</v>
      </c>
      <c r="B643" s="165" t="s">
        <v>6</v>
      </c>
      <c r="C643" s="165">
        <v>440.25</v>
      </c>
      <c r="D643" s="165">
        <v>11.69</v>
      </c>
      <c r="E643" s="165">
        <v>1360.1</v>
      </c>
      <c r="F643" s="165">
        <v>22.09</v>
      </c>
      <c r="G643" s="165">
        <v>82.11</v>
      </c>
      <c r="H643" s="165">
        <v>84.32</v>
      </c>
      <c r="I643" s="165">
        <v>83.45</v>
      </c>
      <c r="J643" s="165">
        <v>81.36</v>
      </c>
      <c r="K643" s="165">
        <v>78.92</v>
      </c>
      <c r="L643" s="165">
        <v>100</v>
      </c>
      <c r="M643" s="165">
        <v>0</v>
      </c>
      <c r="N643" s="165">
        <v>0</v>
      </c>
      <c r="O643" s="165">
        <v>0</v>
      </c>
      <c r="P643" s="165">
        <v>792546</v>
      </c>
      <c r="Q643" s="165">
        <v>48</v>
      </c>
      <c r="R643" s="165">
        <v>0</v>
      </c>
      <c r="S643" s="165">
        <v>36.799999999999997</v>
      </c>
      <c r="T643" s="165">
        <v>3.8319999999999999</v>
      </c>
      <c r="U643" s="165">
        <v>-1</v>
      </c>
    </row>
    <row r="644" spans="1:21">
      <c r="A644" s="166">
        <v>43369.503263888888</v>
      </c>
      <c r="B644" s="165" t="s">
        <v>6</v>
      </c>
      <c r="C644" s="165">
        <v>440.89</v>
      </c>
      <c r="D644" s="165">
        <v>11.7</v>
      </c>
      <c r="E644" s="165">
        <v>1384.04</v>
      </c>
      <c r="F644" s="165">
        <v>19.16</v>
      </c>
      <c r="G644" s="165">
        <v>68.17</v>
      </c>
      <c r="H644" s="165">
        <v>73.39</v>
      </c>
      <c r="I644" s="165">
        <v>70.959999999999994</v>
      </c>
      <c r="J644" s="165">
        <v>61.22</v>
      </c>
      <c r="K644" s="165">
        <v>58.26</v>
      </c>
      <c r="L644" s="165">
        <v>77.17</v>
      </c>
      <c r="M644" s="165">
        <v>0</v>
      </c>
      <c r="N644" s="165">
        <v>0</v>
      </c>
      <c r="O644" s="165">
        <v>0</v>
      </c>
      <c r="P644" s="165">
        <v>793538</v>
      </c>
      <c r="Q644" s="165">
        <v>48</v>
      </c>
      <c r="R644" s="165">
        <v>0</v>
      </c>
      <c r="S644" s="165">
        <v>36.799999999999997</v>
      </c>
      <c r="T644" s="165">
        <v>3.831</v>
      </c>
      <c r="U644" s="165">
        <v>-1</v>
      </c>
    </row>
    <row r="645" spans="1:21">
      <c r="A645" s="166">
        <v>43369.503333333334</v>
      </c>
      <c r="B645" s="165" t="s">
        <v>6</v>
      </c>
      <c r="C645" s="165">
        <v>441.26</v>
      </c>
      <c r="D645" s="165">
        <v>11.71</v>
      </c>
      <c r="E645" s="165">
        <v>1381.95</v>
      </c>
      <c r="F645" s="165">
        <v>25.74</v>
      </c>
      <c r="G645" s="165">
        <v>59.77</v>
      </c>
      <c r="H645" s="165">
        <v>63.87</v>
      </c>
      <c r="I645" s="165">
        <v>58.81</v>
      </c>
      <c r="J645" s="165">
        <v>60.03</v>
      </c>
      <c r="K645" s="165">
        <v>56.37</v>
      </c>
      <c r="L645" s="165">
        <v>0</v>
      </c>
      <c r="M645" s="165">
        <v>0</v>
      </c>
      <c r="N645" s="165">
        <v>0</v>
      </c>
      <c r="O645" s="165">
        <v>0</v>
      </c>
      <c r="P645" s="165">
        <v>794372</v>
      </c>
      <c r="Q645" s="165">
        <v>48</v>
      </c>
      <c r="R645" s="165">
        <v>0</v>
      </c>
      <c r="S645" s="165">
        <v>36.799999999999997</v>
      </c>
      <c r="T645" s="165">
        <v>3.8359999999999999</v>
      </c>
      <c r="U645" s="165">
        <v>-1</v>
      </c>
    </row>
    <row r="646" spans="1:21">
      <c r="A646" s="166">
        <v>43369.50340277778</v>
      </c>
      <c r="B646" s="165" t="s">
        <v>6</v>
      </c>
      <c r="C646" s="165">
        <v>440.13</v>
      </c>
      <c r="D646" s="165">
        <v>11.68</v>
      </c>
      <c r="E646" s="165">
        <v>1359.42</v>
      </c>
      <c r="F646" s="165">
        <v>23.6</v>
      </c>
      <c r="G646" s="165">
        <v>76.06</v>
      </c>
      <c r="H646" s="165">
        <v>77.930000000000007</v>
      </c>
      <c r="I646" s="165">
        <v>75.72</v>
      </c>
      <c r="J646" s="165">
        <v>77.08</v>
      </c>
      <c r="K646" s="165">
        <v>73.510000000000005</v>
      </c>
      <c r="L646" s="165">
        <v>0</v>
      </c>
      <c r="M646" s="165">
        <v>0</v>
      </c>
      <c r="N646" s="165">
        <v>0</v>
      </c>
      <c r="O646" s="165">
        <v>0</v>
      </c>
      <c r="P646" s="165">
        <v>794765</v>
      </c>
      <c r="Q646" s="165">
        <v>48</v>
      </c>
      <c r="R646" s="165">
        <v>0</v>
      </c>
      <c r="S646" s="165">
        <v>36.799999999999997</v>
      </c>
      <c r="T646" s="165">
        <v>3.8359999999999999</v>
      </c>
      <c r="U646" s="165">
        <v>-1</v>
      </c>
    </row>
    <row r="647" spans="1:21">
      <c r="A647" s="166">
        <v>43369.503472222219</v>
      </c>
      <c r="B647" s="165" t="s">
        <v>6</v>
      </c>
      <c r="C647" s="165">
        <v>440.08</v>
      </c>
      <c r="D647" s="165">
        <v>11.68</v>
      </c>
      <c r="E647" s="165">
        <v>1358.86</v>
      </c>
      <c r="F647" s="165">
        <v>24.01</v>
      </c>
      <c r="G647" s="165">
        <v>79.709999999999994</v>
      </c>
      <c r="H647" s="165">
        <v>81.69</v>
      </c>
      <c r="I647" s="165">
        <v>80.31</v>
      </c>
      <c r="J647" s="165">
        <v>78.760000000000005</v>
      </c>
      <c r="K647" s="165">
        <v>78.069999999999993</v>
      </c>
      <c r="L647" s="165">
        <v>0</v>
      </c>
      <c r="M647" s="165">
        <v>0</v>
      </c>
      <c r="N647" s="165">
        <v>0</v>
      </c>
      <c r="O647" s="165">
        <v>0</v>
      </c>
      <c r="P647" s="165">
        <v>795095</v>
      </c>
      <c r="Q647" s="165">
        <v>48</v>
      </c>
      <c r="R647" s="165">
        <v>0</v>
      </c>
      <c r="S647" s="165">
        <v>36.799999999999997</v>
      </c>
      <c r="T647" s="165">
        <v>3.8260000000000001</v>
      </c>
      <c r="U647" s="165">
        <v>-1</v>
      </c>
    </row>
    <row r="648" spans="1:21">
      <c r="A648" s="166">
        <v>43369.503530092596</v>
      </c>
      <c r="B648" s="165" t="s">
        <v>6</v>
      </c>
      <c r="C648" s="165">
        <v>440.42</v>
      </c>
      <c r="D648" s="165">
        <v>11.69</v>
      </c>
      <c r="E648" s="165">
        <v>1379.8</v>
      </c>
      <c r="F648" s="165">
        <v>23.71</v>
      </c>
      <c r="G648" s="165">
        <v>71.87</v>
      </c>
      <c r="H648" s="165">
        <v>74.099999999999994</v>
      </c>
      <c r="I648" s="165">
        <v>72.73</v>
      </c>
      <c r="J648" s="165">
        <v>72.56</v>
      </c>
      <c r="K648" s="165">
        <v>68.099999999999994</v>
      </c>
      <c r="L648" s="165">
        <v>0</v>
      </c>
      <c r="M648" s="165">
        <v>0</v>
      </c>
      <c r="N648" s="165">
        <v>0</v>
      </c>
      <c r="O648" s="165">
        <v>0</v>
      </c>
      <c r="P648" s="165">
        <v>795770</v>
      </c>
      <c r="Q648" s="165">
        <v>48</v>
      </c>
      <c r="R648" s="165">
        <v>0</v>
      </c>
      <c r="S648" s="165">
        <v>36.799999999999997</v>
      </c>
      <c r="T648" s="165">
        <v>3.831</v>
      </c>
      <c r="U648" s="165">
        <v>-1</v>
      </c>
    </row>
    <row r="649" spans="1:21">
      <c r="A649" s="166">
        <v>43369.503599537034</v>
      </c>
      <c r="B649" s="165" t="s">
        <v>6</v>
      </c>
      <c r="C649" s="165">
        <v>442.27</v>
      </c>
      <c r="D649" s="165">
        <v>11.74</v>
      </c>
      <c r="E649" s="165">
        <v>1354.6</v>
      </c>
      <c r="F649" s="165">
        <v>23.58</v>
      </c>
      <c r="G649" s="165">
        <v>68.45</v>
      </c>
      <c r="H649" s="165">
        <v>66.09</v>
      </c>
      <c r="I649" s="165">
        <v>70.569999999999993</v>
      </c>
      <c r="J649" s="165">
        <v>69.36</v>
      </c>
      <c r="K649" s="165">
        <v>68.33</v>
      </c>
      <c r="L649" s="165">
        <v>56</v>
      </c>
      <c r="M649" s="165">
        <v>0</v>
      </c>
      <c r="N649" s="165">
        <v>0</v>
      </c>
      <c r="O649" s="165">
        <v>0</v>
      </c>
      <c r="P649" s="165">
        <v>796331</v>
      </c>
      <c r="Q649" s="165">
        <v>48</v>
      </c>
      <c r="R649" s="165">
        <v>0</v>
      </c>
      <c r="S649" s="165">
        <v>36.799999999999997</v>
      </c>
      <c r="T649" s="165">
        <v>3.8340000000000001</v>
      </c>
      <c r="U649" s="165">
        <v>-1</v>
      </c>
    </row>
    <row r="650" spans="1:21">
      <c r="A650" s="166">
        <v>43369.503668981481</v>
      </c>
      <c r="B650" s="165" t="s">
        <v>6</v>
      </c>
      <c r="C650" s="165">
        <v>442.21</v>
      </c>
      <c r="D650" s="165">
        <v>11.74</v>
      </c>
      <c r="E650" s="165">
        <v>1353.58</v>
      </c>
      <c r="F650" s="165">
        <v>23.06</v>
      </c>
      <c r="G650" s="165">
        <v>80.09</v>
      </c>
      <c r="H650" s="165">
        <v>80.14</v>
      </c>
      <c r="I650" s="165">
        <v>83.42</v>
      </c>
      <c r="J650" s="165">
        <v>79.62</v>
      </c>
      <c r="K650" s="165">
        <v>77.2</v>
      </c>
      <c r="L650" s="165">
        <v>0</v>
      </c>
      <c r="M650" s="165">
        <v>0</v>
      </c>
      <c r="N650" s="165">
        <v>0</v>
      </c>
      <c r="O650" s="165">
        <v>0</v>
      </c>
      <c r="P650" s="165">
        <v>797267</v>
      </c>
      <c r="Q650" s="165">
        <v>48</v>
      </c>
      <c r="R650" s="165">
        <v>0</v>
      </c>
      <c r="S650" s="165">
        <v>36.799999999999997</v>
      </c>
      <c r="T650" s="165">
        <v>3.831</v>
      </c>
      <c r="U650" s="165">
        <v>-1</v>
      </c>
    </row>
    <row r="651" spans="1:21">
      <c r="A651" s="166">
        <v>43369.503738425927</v>
      </c>
      <c r="B651" s="165" t="s">
        <v>6</v>
      </c>
      <c r="C651" s="165">
        <v>440.36</v>
      </c>
      <c r="D651" s="165">
        <v>11.69</v>
      </c>
      <c r="E651" s="165">
        <v>1374.21</v>
      </c>
      <c r="F651" s="165">
        <v>22.19</v>
      </c>
      <c r="G651" s="165">
        <v>77.94</v>
      </c>
      <c r="H651" s="165">
        <v>78.89</v>
      </c>
      <c r="I651" s="165">
        <v>78.72</v>
      </c>
      <c r="J651" s="165">
        <v>80.97</v>
      </c>
      <c r="K651" s="165">
        <v>73.180000000000007</v>
      </c>
      <c r="L651" s="165">
        <v>0</v>
      </c>
      <c r="M651" s="165">
        <v>0</v>
      </c>
      <c r="N651" s="165">
        <v>0</v>
      </c>
      <c r="O651" s="165">
        <v>0</v>
      </c>
      <c r="P651" s="165">
        <v>797936</v>
      </c>
      <c r="Q651" s="165">
        <v>48</v>
      </c>
      <c r="R651" s="165">
        <v>0</v>
      </c>
      <c r="S651" s="165">
        <v>36.799999999999997</v>
      </c>
      <c r="T651" s="165">
        <v>3.831</v>
      </c>
      <c r="U651" s="165">
        <v>-1</v>
      </c>
    </row>
    <row r="652" spans="1:21">
      <c r="A652" s="166">
        <v>43369.503807870373</v>
      </c>
      <c r="B652" s="165" t="s">
        <v>6</v>
      </c>
      <c r="C652" s="165">
        <v>442.08</v>
      </c>
      <c r="D652" s="165">
        <v>11.73</v>
      </c>
      <c r="E652" s="165">
        <v>1371.89</v>
      </c>
      <c r="F652" s="165">
        <v>24.83</v>
      </c>
      <c r="G652" s="165">
        <v>59.26</v>
      </c>
      <c r="H652" s="165">
        <v>61.58</v>
      </c>
      <c r="I652" s="165">
        <v>58.83</v>
      </c>
      <c r="J652" s="165">
        <v>58.49</v>
      </c>
      <c r="K652" s="165">
        <v>58.15</v>
      </c>
      <c r="L652" s="165">
        <v>0</v>
      </c>
      <c r="M652" s="165">
        <v>0</v>
      </c>
      <c r="N652" s="165">
        <v>0</v>
      </c>
      <c r="O652" s="165">
        <v>0</v>
      </c>
      <c r="P652" s="165">
        <v>799028</v>
      </c>
      <c r="Q652" s="165">
        <v>48</v>
      </c>
      <c r="R652" s="165">
        <v>0</v>
      </c>
      <c r="S652" s="165">
        <v>36.799999999999997</v>
      </c>
      <c r="T652" s="165">
        <v>3.8370000000000002</v>
      </c>
      <c r="U652" s="165">
        <v>-1</v>
      </c>
    </row>
    <row r="653" spans="1:21">
      <c r="A653" s="166">
        <v>43369.503877314812</v>
      </c>
      <c r="B653" s="165" t="s">
        <v>6</v>
      </c>
      <c r="C653" s="165">
        <v>439.7</v>
      </c>
      <c r="D653" s="165">
        <v>11.67</v>
      </c>
      <c r="E653" s="165">
        <v>1347.71</v>
      </c>
      <c r="F653" s="165">
        <v>23.04</v>
      </c>
      <c r="G653" s="165">
        <v>80.44</v>
      </c>
      <c r="H653" s="165">
        <v>81.290000000000006</v>
      </c>
      <c r="I653" s="165">
        <v>80.61</v>
      </c>
      <c r="J653" s="165">
        <v>80.95</v>
      </c>
      <c r="K653" s="165">
        <v>78.91</v>
      </c>
      <c r="L653" s="165">
        <v>0</v>
      </c>
      <c r="M653" s="165">
        <v>0</v>
      </c>
      <c r="N653" s="165">
        <v>0</v>
      </c>
      <c r="O653" s="165">
        <v>0</v>
      </c>
      <c r="P653" s="165">
        <v>800108</v>
      </c>
      <c r="Q653" s="165">
        <v>48</v>
      </c>
      <c r="R653" s="165">
        <v>0</v>
      </c>
      <c r="S653" s="165">
        <v>36.799999999999997</v>
      </c>
      <c r="T653" s="165">
        <v>3.8260000000000001</v>
      </c>
      <c r="U653" s="165">
        <v>-1</v>
      </c>
    </row>
    <row r="654" spans="1:21">
      <c r="A654" s="166">
        <v>43369.503935185188</v>
      </c>
      <c r="B654" s="165" t="s">
        <v>6</v>
      </c>
      <c r="C654" s="165">
        <v>441.21</v>
      </c>
      <c r="D654" s="165">
        <v>11.71</v>
      </c>
      <c r="E654" s="165">
        <v>1341</v>
      </c>
      <c r="F654" s="165">
        <v>18.760000000000002</v>
      </c>
      <c r="G654" s="165">
        <v>75.86</v>
      </c>
      <c r="H654" s="165">
        <v>78.12</v>
      </c>
      <c r="I654" s="165">
        <v>75.87</v>
      </c>
      <c r="J654" s="165">
        <v>76.739999999999995</v>
      </c>
      <c r="K654" s="165">
        <v>71.53</v>
      </c>
      <c r="L654" s="165">
        <v>77.61</v>
      </c>
      <c r="M654" s="165">
        <v>0</v>
      </c>
      <c r="N654" s="165">
        <v>0</v>
      </c>
      <c r="O654" s="165">
        <v>0</v>
      </c>
      <c r="P654" s="165">
        <v>800995</v>
      </c>
      <c r="Q654" s="165">
        <v>48</v>
      </c>
      <c r="R654" s="165">
        <v>0</v>
      </c>
      <c r="S654" s="165">
        <v>36.799999999999997</v>
      </c>
      <c r="T654" s="165">
        <v>3.823</v>
      </c>
      <c r="U654" s="165">
        <v>-1</v>
      </c>
    </row>
    <row r="655" spans="1:21">
      <c r="A655" s="166">
        <v>43369.504004629627</v>
      </c>
      <c r="B655" s="165" t="s">
        <v>6</v>
      </c>
      <c r="C655" s="165">
        <v>440.93</v>
      </c>
      <c r="D655" s="165">
        <v>11.7</v>
      </c>
      <c r="E655" s="165">
        <v>1347.8</v>
      </c>
      <c r="F655" s="165">
        <v>15.28</v>
      </c>
      <c r="G655" s="165">
        <v>82.34</v>
      </c>
      <c r="H655" s="165">
        <v>85.12</v>
      </c>
      <c r="I655" s="165">
        <v>79.069999999999993</v>
      </c>
      <c r="J655" s="165">
        <v>80.62</v>
      </c>
      <c r="K655" s="165">
        <v>79.58</v>
      </c>
      <c r="L655" s="165">
        <v>87.99</v>
      </c>
      <c r="M655" s="165">
        <v>0</v>
      </c>
      <c r="N655" s="165">
        <v>0</v>
      </c>
      <c r="O655" s="165">
        <v>0</v>
      </c>
      <c r="P655" s="165">
        <v>802179</v>
      </c>
      <c r="Q655" s="165">
        <v>48</v>
      </c>
      <c r="R655" s="165">
        <v>0</v>
      </c>
      <c r="S655" s="165">
        <v>36.799999999999997</v>
      </c>
      <c r="T655" s="165">
        <v>3.8159999999999998</v>
      </c>
      <c r="U655" s="165">
        <v>-1</v>
      </c>
    </row>
    <row r="656" spans="1:21">
      <c r="A656" s="166">
        <v>43369.504074074073</v>
      </c>
      <c r="B656" s="165" t="s">
        <v>6</v>
      </c>
      <c r="C656" s="165">
        <v>441.2</v>
      </c>
      <c r="D656" s="165">
        <v>11.71</v>
      </c>
      <c r="E656" s="165">
        <v>1379.38</v>
      </c>
      <c r="F656" s="165">
        <v>23.59</v>
      </c>
      <c r="G656" s="165">
        <v>74.36</v>
      </c>
      <c r="H656" s="165">
        <v>76.41</v>
      </c>
      <c r="I656" s="165">
        <v>75.040000000000006</v>
      </c>
      <c r="J656" s="165">
        <v>73.849999999999994</v>
      </c>
      <c r="K656" s="165">
        <v>72.14</v>
      </c>
      <c r="L656" s="165">
        <v>0</v>
      </c>
      <c r="M656" s="165">
        <v>0</v>
      </c>
      <c r="N656" s="165">
        <v>0</v>
      </c>
      <c r="O656" s="165">
        <v>0</v>
      </c>
      <c r="P656" s="165">
        <v>805245</v>
      </c>
      <c r="Q656" s="165">
        <v>48</v>
      </c>
      <c r="R656" s="165">
        <v>0</v>
      </c>
      <c r="S656" s="165">
        <v>36.799999999999997</v>
      </c>
      <c r="T656" s="165">
        <v>3.83</v>
      </c>
      <c r="U656" s="165">
        <v>-1</v>
      </c>
    </row>
    <row r="657" spans="1:21">
      <c r="A657" s="166">
        <v>43369.504143518519</v>
      </c>
      <c r="B657" s="165" t="s">
        <v>6</v>
      </c>
      <c r="C657" s="165">
        <v>440.52</v>
      </c>
      <c r="D657" s="165">
        <v>11.69</v>
      </c>
      <c r="E657" s="165">
        <v>1385.4</v>
      </c>
      <c r="F657" s="165">
        <v>22.57</v>
      </c>
      <c r="G657" s="165">
        <v>79.17</v>
      </c>
      <c r="H657" s="165">
        <v>80.7</v>
      </c>
      <c r="I657" s="165">
        <v>79.650000000000006</v>
      </c>
      <c r="J657" s="165">
        <v>77.91</v>
      </c>
      <c r="K657" s="165">
        <v>78.430000000000007</v>
      </c>
      <c r="L657" s="165">
        <v>0</v>
      </c>
      <c r="M657" s="165">
        <v>0</v>
      </c>
      <c r="N657" s="165">
        <v>0</v>
      </c>
      <c r="O657" s="165">
        <v>0</v>
      </c>
      <c r="P657" s="165">
        <v>806287</v>
      </c>
      <c r="Q657" s="165">
        <v>48</v>
      </c>
      <c r="R657" s="165">
        <v>0</v>
      </c>
      <c r="S657" s="165">
        <v>36.799999999999997</v>
      </c>
      <c r="T657" s="165">
        <v>3.83</v>
      </c>
      <c r="U657" s="165">
        <v>-1</v>
      </c>
    </row>
    <row r="658" spans="1:21">
      <c r="A658" s="166">
        <v>43369.504201388889</v>
      </c>
      <c r="B658" s="165" t="s">
        <v>6</v>
      </c>
      <c r="C658" s="165">
        <v>441.14</v>
      </c>
      <c r="D658" s="165">
        <v>11.71</v>
      </c>
      <c r="E658" s="165">
        <v>1406.85</v>
      </c>
      <c r="F658" s="165">
        <v>23.51</v>
      </c>
      <c r="G658" s="165">
        <v>70.099999999999994</v>
      </c>
      <c r="H658" s="165">
        <v>72.2</v>
      </c>
      <c r="I658" s="165">
        <v>72.900000000000006</v>
      </c>
      <c r="J658" s="165">
        <v>69.23</v>
      </c>
      <c r="K658" s="165">
        <v>66.08</v>
      </c>
      <c r="L658" s="165">
        <v>0</v>
      </c>
      <c r="M658" s="165">
        <v>0</v>
      </c>
      <c r="N658" s="165">
        <v>0</v>
      </c>
      <c r="O658" s="165">
        <v>0</v>
      </c>
      <c r="P658" s="165">
        <v>807248</v>
      </c>
      <c r="Q658" s="165">
        <v>48</v>
      </c>
      <c r="R658" s="165">
        <v>0</v>
      </c>
      <c r="S658" s="165">
        <v>36.799999999999997</v>
      </c>
      <c r="T658" s="165">
        <v>3.83</v>
      </c>
      <c r="U658" s="165">
        <v>-1</v>
      </c>
    </row>
    <row r="659" spans="1:21">
      <c r="A659" s="166">
        <v>43369.504270833335</v>
      </c>
      <c r="B659" s="165" t="s">
        <v>6</v>
      </c>
      <c r="C659" s="165">
        <v>442.14</v>
      </c>
      <c r="D659" s="165">
        <v>11.74</v>
      </c>
      <c r="E659" s="165">
        <v>1386.38</v>
      </c>
      <c r="F659" s="165">
        <v>22.42</v>
      </c>
      <c r="G659" s="165">
        <v>61.09</v>
      </c>
      <c r="H659" s="165">
        <v>63.1</v>
      </c>
      <c r="I659" s="165">
        <v>62.76</v>
      </c>
      <c r="J659" s="165">
        <v>60.88</v>
      </c>
      <c r="K659" s="165">
        <v>57.65</v>
      </c>
      <c r="L659" s="165">
        <v>60.66</v>
      </c>
      <c r="M659" s="165">
        <v>0</v>
      </c>
      <c r="N659" s="165">
        <v>0</v>
      </c>
      <c r="O659" s="165">
        <v>0</v>
      </c>
      <c r="P659" s="165">
        <v>808235</v>
      </c>
      <c r="Q659" s="165">
        <v>48</v>
      </c>
      <c r="R659" s="165">
        <v>0</v>
      </c>
      <c r="S659" s="165">
        <v>36.799999999999997</v>
      </c>
      <c r="T659" s="165">
        <v>3.8330000000000002</v>
      </c>
      <c r="U659" s="165">
        <v>-1</v>
      </c>
    </row>
    <row r="660" spans="1:21">
      <c r="A660" s="166">
        <v>43369.504340277781</v>
      </c>
      <c r="B660" s="165" t="s">
        <v>6</v>
      </c>
      <c r="C660" s="165">
        <v>441.83</v>
      </c>
      <c r="D660" s="165">
        <v>11.73</v>
      </c>
      <c r="E660" s="165">
        <v>1392.31</v>
      </c>
      <c r="F660" s="165">
        <v>22.27</v>
      </c>
      <c r="G660" s="165">
        <v>80.59</v>
      </c>
      <c r="H660" s="165">
        <v>84.06</v>
      </c>
      <c r="I660" s="165">
        <v>82.84</v>
      </c>
      <c r="J660" s="165">
        <v>78.34</v>
      </c>
      <c r="K660" s="165">
        <v>77.12</v>
      </c>
      <c r="L660" s="165">
        <v>0</v>
      </c>
      <c r="M660" s="165">
        <v>0</v>
      </c>
      <c r="N660" s="165">
        <v>0</v>
      </c>
      <c r="O660" s="165">
        <v>0</v>
      </c>
      <c r="P660" s="165">
        <v>811131</v>
      </c>
      <c r="Q660" s="165">
        <v>48</v>
      </c>
      <c r="R660" s="165">
        <v>0</v>
      </c>
      <c r="S660" s="165">
        <v>36.799999999999997</v>
      </c>
      <c r="T660" s="165">
        <v>3.835</v>
      </c>
      <c r="U660" s="165">
        <v>-1</v>
      </c>
    </row>
    <row r="661" spans="1:21">
      <c r="A661" s="166">
        <v>43369.50440972222</v>
      </c>
      <c r="B661" s="165" t="s">
        <v>6</v>
      </c>
      <c r="C661" s="165">
        <v>441.73</v>
      </c>
      <c r="D661" s="165">
        <v>11.73</v>
      </c>
      <c r="E661" s="165">
        <v>1399.58</v>
      </c>
      <c r="F661" s="165">
        <v>22.79</v>
      </c>
      <c r="G661" s="165">
        <v>78.78</v>
      </c>
      <c r="H661" s="165">
        <v>80.73</v>
      </c>
      <c r="I661" s="165">
        <v>79.17</v>
      </c>
      <c r="J661" s="165">
        <v>77.78</v>
      </c>
      <c r="K661" s="165">
        <v>77.430000000000007</v>
      </c>
      <c r="L661" s="165">
        <v>0</v>
      </c>
      <c r="M661" s="165">
        <v>0</v>
      </c>
      <c r="N661" s="165">
        <v>0</v>
      </c>
      <c r="O661" s="165">
        <v>0</v>
      </c>
      <c r="P661" s="165">
        <v>812586</v>
      </c>
      <c r="Q661" s="165">
        <v>48</v>
      </c>
      <c r="R661" s="165">
        <v>0</v>
      </c>
      <c r="S661" s="165">
        <v>36.799999999999997</v>
      </c>
      <c r="T661" s="165">
        <v>3.827</v>
      </c>
      <c r="U661" s="165">
        <v>-1</v>
      </c>
    </row>
    <row r="662" spans="1:21">
      <c r="A662" s="166">
        <v>43369.504479166666</v>
      </c>
      <c r="B662" s="165" t="s">
        <v>6</v>
      </c>
      <c r="C662" s="165">
        <v>442.58</v>
      </c>
      <c r="D662" s="165">
        <v>11.75</v>
      </c>
      <c r="E662" s="165">
        <v>1419.21</v>
      </c>
      <c r="F662" s="165">
        <v>24.92</v>
      </c>
      <c r="G662" s="165">
        <v>64.19</v>
      </c>
      <c r="H662" s="165">
        <v>66.099999999999994</v>
      </c>
      <c r="I662" s="165">
        <v>65.08</v>
      </c>
      <c r="J662" s="165">
        <v>64.41</v>
      </c>
      <c r="K662" s="165">
        <v>61.19</v>
      </c>
      <c r="L662" s="165">
        <v>0</v>
      </c>
      <c r="M662" s="165">
        <v>0</v>
      </c>
      <c r="N662" s="165">
        <v>0</v>
      </c>
      <c r="O662" s="165">
        <v>0</v>
      </c>
      <c r="P662" s="165">
        <v>814836</v>
      </c>
      <c r="Q662" s="165">
        <v>48</v>
      </c>
      <c r="R662" s="165">
        <v>0</v>
      </c>
      <c r="S662" s="165">
        <v>36.799999999999997</v>
      </c>
      <c r="T662" s="165">
        <v>3.8330000000000002</v>
      </c>
      <c r="U662" s="165">
        <v>-1</v>
      </c>
    </row>
    <row r="663" spans="1:21">
      <c r="A663" s="166">
        <v>43369.504548611112</v>
      </c>
      <c r="B663" s="165" t="s">
        <v>6</v>
      </c>
      <c r="C663" s="165">
        <v>440.87</v>
      </c>
      <c r="D663" s="165">
        <v>11.7</v>
      </c>
      <c r="E663" s="165">
        <v>1389.98</v>
      </c>
      <c r="F663" s="165">
        <v>22.39</v>
      </c>
      <c r="G663" s="165">
        <v>73.7</v>
      </c>
      <c r="H663" s="165">
        <v>72</v>
      </c>
      <c r="I663" s="165">
        <v>74.260000000000005</v>
      </c>
      <c r="J663" s="165">
        <v>74.430000000000007</v>
      </c>
      <c r="K663" s="165">
        <v>74.09</v>
      </c>
      <c r="L663" s="165">
        <v>0</v>
      </c>
      <c r="M663" s="165">
        <v>0</v>
      </c>
      <c r="N663" s="165">
        <v>0</v>
      </c>
      <c r="O663" s="165">
        <v>0</v>
      </c>
      <c r="P663" s="165">
        <v>815823</v>
      </c>
      <c r="Q663" s="165">
        <v>48</v>
      </c>
      <c r="R663" s="165">
        <v>0</v>
      </c>
      <c r="S663" s="165">
        <v>36.799999999999997</v>
      </c>
      <c r="T663" s="165">
        <v>3.823</v>
      </c>
      <c r="U663" s="165">
        <v>-1</v>
      </c>
    </row>
    <row r="664" spans="1:21">
      <c r="A664" s="166">
        <v>43369.504606481481</v>
      </c>
      <c r="B664" s="165" t="s">
        <v>6</v>
      </c>
      <c r="C664" s="165">
        <v>440.2</v>
      </c>
      <c r="D664" s="165">
        <v>11.68</v>
      </c>
      <c r="E664" s="165">
        <v>1400.19</v>
      </c>
      <c r="F664" s="165">
        <v>20.32</v>
      </c>
      <c r="G664" s="165">
        <v>78.39</v>
      </c>
      <c r="H664" s="165">
        <v>81.36</v>
      </c>
      <c r="I664" s="165">
        <v>79.27</v>
      </c>
      <c r="J664" s="165">
        <v>78.22</v>
      </c>
      <c r="K664" s="165">
        <v>74.39</v>
      </c>
      <c r="L664" s="165">
        <v>79.37</v>
      </c>
      <c r="M664" s="165">
        <v>0</v>
      </c>
      <c r="N664" s="165">
        <v>0</v>
      </c>
      <c r="O664" s="165">
        <v>0</v>
      </c>
      <c r="P664" s="165">
        <v>816690</v>
      </c>
      <c r="Q664" s="165">
        <v>48</v>
      </c>
      <c r="R664" s="165">
        <v>0</v>
      </c>
      <c r="S664" s="165">
        <v>36.799999999999997</v>
      </c>
      <c r="T664" s="165">
        <v>3.8290000000000002</v>
      </c>
      <c r="U664" s="165">
        <v>-1</v>
      </c>
    </row>
    <row r="665" spans="1:21">
      <c r="A665" s="166">
        <v>43369.504675925928</v>
      </c>
      <c r="B665" s="165" t="s">
        <v>6</v>
      </c>
      <c r="C665" s="165">
        <v>442.15</v>
      </c>
      <c r="D665" s="165">
        <v>11.74</v>
      </c>
      <c r="E665" s="165">
        <v>1425.03</v>
      </c>
      <c r="F665" s="165">
        <v>20.65</v>
      </c>
      <c r="G665" s="165">
        <v>64.5</v>
      </c>
      <c r="H665" s="165">
        <v>69.27</v>
      </c>
      <c r="I665" s="165">
        <v>63.37</v>
      </c>
      <c r="J665" s="165">
        <v>63.19</v>
      </c>
      <c r="K665" s="165">
        <v>55.03</v>
      </c>
      <c r="L665" s="165">
        <v>73.91</v>
      </c>
      <c r="M665" s="165">
        <v>0</v>
      </c>
      <c r="N665" s="165">
        <v>0</v>
      </c>
      <c r="O665" s="165">
        <v>0</v>
      </c>
      <c r="P665" s="165">
        <v>819784</v>
      </c>
      <c r="Q665" s="165">
        <v>48</v>
      </c>
      <c r="R665" s="165">
        <v>0</v>
      </c>
      <c r="S665" s="165">
        <v>36.9</v>
      </c>
      <c r="T665" s="165">
        <v>3.8180000000000001</v>
      </c>
      <c r="U665" s="165">
        <v>-1</v>
      </c>
    </row>
    <row r="666" spans="1:21">
      <c r="A666" s="166">
        <v>43369.504745370374</v>
      </c>
      <c r="B666" s="165" t="s">
        <v>6</v>
      </c>
      <c r="C666" s="165">
        <v>442.18</v>
      </c>
      <c r="D666" s="165">
        <v>11.74</v>
      </c>
      <c r="E666" s="165">
        <v>1401.88</v>
      </c>
      <c r="F666" s="165">
        <v>25.48</v>
      </c>
      <c r="G666" s="165">
        <v>60.7</v>
      </c>
      <c r="H666" s="165">
        <v>63.78</v>
      </c>
      <c r="I666" s="165">
        <v>58.93</v>
      </c>
      <c r="J666" s="165">
        <v>59.1</v>
      </c>
      <c r="K666" s="165">
        <v>61.01</v>
      </c>
      <c r="L666" s="165">
        <v>0</v>
      </c>
      <c r="M666" s="165">
        <v>0</v>
      </c>
      <c r="N666" s="165">
        <v>0</v>
      </c>
      <c r="O666" s="165">
        <v>0</v>
      </c>
      <c r="P666" s="165">
        <v>820568</v>
      </c>
      <c r="Q666" s="165">
        <v>48</v>
      </c>
      <c r="R666" s="165">
        <v>0</v>
      </c>
      <c r="S666" s="165">
        <v>36.9</v>
      </c>
      <c r="T666" s="165">
        <v>3.827</v>
      </c>
      <c r="U666" s="165">
        <v>-1</v>
      </c>
    </row>
    <row r="667" spans="1:21">
      <c r="A667" s="166">
        <v>43369.504814814813</v>
      </c>
      <c r="B667" s="165" t="s">
        <v>6</v>
      </c>
      <c r="C667" s="165">
        <v>442.42</v>
      </c>
      <c r="D667" s="165">
        <v>11.74</v>
      </c>
      <c r="E667" s="165">
        <v>1401.7</v>
      </c>
      <c r="F667" s="165">
        <v>20.52</v>
      </c>
      <c r="G667" s="165">
        <v>69.2</v>
      </c>
      <c r="H667" s="165">
        <v>77.069999999999993</v>
      </c>
      <c r="I667" s="165">
        <v>66.72</v>
      </c>
      <c r="J667" s="165">
        <v>63.1</v>
      </c>
      <c r="K667" s="165">
        <v>58.62</v>
      </c>
      <c r="L667" s="165">
        <v>81.3</v>
      </c>
      <c r="M667" s="165">
        <v>0</v>
      </c>
      <c r="N667" s="165">
        <v>0</v>
      </c>
      <c r="O667" s="165">
        <v>0</v>
      </c>
      <c r="P667" s="165">
        <v>822002</v>
      </c>
      <c r="Q667" s="165">
        <v>48</v>
      </c>
      <c r="R667" s="165">
        <v>0</v>
      </c>
      <c r="S667" s="165">
        <v>36.9</v>
      </c>
      <c r="T667" s="165">
        <v>3.827</v>
      </c>
      <c r="U667" s="165">
        <v>-1</v>
      </c>
    </row>
    <row r="668" spans="1:21">
      <c r="A668" s="166">
        <v>43369.504872685182</v>
      </c>
      <c r="B668" s="165" t="s">
        <v>6</v>
      </c>
      <c r="C668" s="165">
        <v>443.15</v>
      </c>
      <c r="D668" s="165">
        <v>11.76</v>
      </c>
      <c r="E668" s="165">
        <v>1428.47</v>
      </c>
      <c r="F668" s="165">
        <v>18.84</v>
      </c>
      <c r="G668" s="165">
        <v>69.53</v>
      </c>
      <c r="H668" s="165">
        <v>76.45</v>
      </c>
      <c r="I668" s="165">
        <v>71.180000000000007</v>
      </c>
      <c r="J668" s="165">
        <v>61.51</v>
      </c>
      <c r="K668" s="165">
        <v>58.17</v>
      </c>
      <c r="L668" s="165">
        <v>80.319999999999993</v>
      </c>
      <c r="M668" s="165">
        <v>0</v>
      </c>
      <c r="N668" s="165">
        <v>0</v>
      </c>
      <c r="O668" s="165">
        <v>0</v>
      </c>
      <c r="P668" s="165">
        <v>822866</v>
      </c>
      <c r="Q668" s="165">
        <v>48</v>
      </c>
      <c r="R668" s="165">
        <v>0</v>
      </c>
      <c r="S668" s="165">
        <v>36.9</v>
      </c>
      <c r="T668" s="165">
        <v>3.8290000000000002</v>
      </c>
      <c r="U668" s="165">
        <v>-1</v>
      </c>
    </row>
    <row r="669" spans="1:21">
      <c r="A669" s="166">
        <v>43369.504942129628</v>
      </c>
      <c r="B669" s="165" t="s">
        <v>6</v>
      </c>
      <c r="C669" s="165">
        <v>443.11</v>
      </c>
      <c r="D669" s="165">
        <v>11.76</v>
      </c>
      <c r="E669" s="165">
        <v>1414.41</v>
      </c>
      <c r="F669" s="165">
        <v>19.93</v>
      </c>
      <c r="G669" s="165">
        <v>65.239999999999995</v>
      </c>
      <c r="H669" s="165">
        <v>67.069999999999993</v>
      </c>
      <c r="I669" s="165">
        <v>67.069999999999993</v>
      </c>
      <c r="J669" s="165">
        <v>65.849999999999994</v>
      </c>
      <c r="K669" s="165">
        <v>60.28</v>
      </c>
      <c r="L669" s="165">
        <v>66.67</v>
      </c>
      <c r="M669" s="165">
        <v>0</v>
      </c>
      <c r="N669" s="165">
        <v>0</v>
      </c>
      <c r="O669" s="165">
        <v>0</v>
      </c>
      <c r="P669" s="165">
        <v>824212</v>
      </c>
      <c r="Q669" s="165">
        <v>48</v>
      </c>
      <c r="R669" s="165">
        <v>0</v>
      </c>
      <c r="S669" s="165">
        <v>36.9</v>
      </c>
      <c r="T669" s="165">
        <v>3.819</v>
      </c>
      <c r="U669" s="165">
        <v>-1</v>
      </c>
    </row>
    <row r="670" spans="1:21">
      <c r="A670" s="166">
        <v>43369.505011574074</v>
      </c>
      <c r="B670" s="165" t="s">
        <v>6</v>
      </c>
      <c r="C670" s="165">
        <v>441.22</v>
      </c>
      <c r="D670" s="165">
        <v>11.71</v>
      </c>
      <c r="E670" s="165">
        <v>1406.66</v>
      </c>
      <c r="F670" s="165">
        <v>23.44</v>
      </c>
      <c r="G670" s="165">
        <v>71.88</v>
      </c>
      <c r="H670" s="165">
        <v>73.31</v>
      </c>
      <c r="I670" s="165">
        <v>73.48</v>
      </c>
      <c r="J670" s="165">
        <v>72.27</v>
      </c>
      <c r="K670" s="165">
        <v>68.459999999999994</v>
      </c>
      <c r="L670" s="165">
        <v>0</v>
      </c>
      <c r="M670" s="165">
        <v>0</v>
      </c>
      <c r="N670" s="165">
        <v>0</v>
      </c>
      <c r="O670" s="165">
        <v>0</v>
      </c>
      <c r="P670" s="165">
        <v>824979</v>
      </c>
      <c r="Q670" s="165">
        <v>48</v>
      </c>
      <c r="R670" s="165">
        <v>0</v>
      </c>
      <c r="S670" s="165">
        <v>36.9</v>
      </c>
      <c r="T670" s="165">
        <v>3.827</v>
      </c>
      <c r="U670" s="165">
        <v>-1</v>
      </c>
    </row>
    <row r="671" spans="1:21">
      <c r="A671" s="166">
        <v>43369.50508101852</v>
      </c>
      <c r="B671" s="165" t="s">
        <v>6</v>
      </c>
      <c r="C671" s="165">
        <v>442.89</v>
      </c>
      <c r="D671" s="165">
        <v>11.76</v>
      </c>
      <c r="E671" s="165">
        <v>1405.6</v>
      </c>
      <c r="F671" s="165">
        <v>22.83</v>
      </c>
      <c r="G671" s="165">
        <v>77.56</v>
      </c>
      <c r="H671" s="165">
        <v>78.86</v>
      </c>
      <c r="I671" s="165">
        <v>78.86</v>
      </c>
      <c r="J671" s="165">
        <v>76.95</v>
      </c>
      <c r="K671" s="165">
        <v>75.56</v>
      </c>
      <c r="L671" s="165">
        <v>0</v>
      </c>
      <c r="M671" s="165">
        <v>0</v>
      </c>
      <c r="N671" s="165">
        <v>0</v>
      </c>
      <c r="O671" s="165">
        <v>0</v>
      </c>
      <c r="P671" s="165">
        <v>825977</v>
      </c>
      <c r="Q671" s="165">
        <v>48</v>
      </c>
      <c r="R671" s="165">
        <v>0</v>
      </c>
      <c r="S671" s="165">
        <v>36.9</v>
      </c>
      <c r="T671" s="165">
        <v>3.831</v>
      </c>
      <c r="U671" s="165">
        <v>-1</v>
      </c>
    </row>
    <row r="672" spans="1:21">
      <c r="A672" s="166">
        <v>43369.50513888889</v>
      </c>
      <c r="B672" s="165" t="s">
        <v>6</v>
      </c>
      <c r="C672" s="165">
        <v>443.09</v>
      </c>
      <c r="D672" s="165">
        <v>11.76</v>
      </c>
      <c r="E672" s="165">
        <v>1425.04</v>
      </c>
      <c r="F672" s="165">
        <v>23.87</v>
      </c>
      <c r="G672" s="165">
        <v>71.430000000000007</v>
      </c>
      <c r="H672" s="165">
        <v>72.52</v>
      </c>
      <c r="I672" s="165">
        <v>73.22</v>
      </c>
      <c r="J672" s="165">
        <v>71.3</v>
      </c>
      <c r="K672" s="165">
        <v>68.7</v>
      </c>
      <c r="L672" s="165">
        <v>0</v>
      </c>
      <c r="M672" s="165">
        <v>0</v>
      </c>
      <c r="N672" s="165">
        <v>0</v>
      </c>
      <c r="O672" s="165">
        <v>0</v>
      </c>
      <c r="P672" s="165">
        <v>826958</v>
      </c>
      <c r="Q672" s="165">
        <v>48</v>
      </c>
      <c r="R672" s="165">
        <v>0</v>
      </c>
      <c r="S672" s="165">
        <v>36.9</v>
      </c>
      <c r="T672" s="165">
        <v>3.8250000000000002</v>
      </c>
      <c r="U672" s="165">
        <v>-1</v>
      </c>
    </row>
    <row r="673" spans="1:21">
      <c r="A673" s="166">
        <v>43369.505208333336</v>
      </c>
      <c r="B673" s="165" t="s">
        <v>6</v>
      </c>
      <c r="C673" s="165">
        <v>440.93</v>
      </c>
      <c r="D673" s="165">
        <v>11.7</v>
      </c>
      <c r="E673" s="165">
        <v>1405.94</v>
      </c>
      <c r="F673" s="165">
        <v>24.91</v>
      </c>
      <c r="G673" s="165">
        <v>61.26</v>
      </c>
      <c r="H673" s="165">
        <v>65.099999999999994</v>
      </c>
      <c r="I673" s="165">
        <v>63</v>
      </c>
      <c r="J673" s="165">
        <v>59.86</v>
      </c>
      <c r="K673" s="165">
        <v>57.07</v>
      </c>
      <c r="L673" s="165">
        <v>0</v>
      </c>
      <c r="M673" s="165">
        <v>0</v>
      </c>
      <c r="N673" s="165">
        <v>0</v>
      </c>
      <c r="O673" s="165">
        <v>0</v>
      </c>
      <c r="P673" s="165">
        <v>828032</v>
      </c>
      <c r="Q673" s="165">
        <v>48</v>
      </c>
      <c r="R673" s="165">
        <v>0</v>
      </c>
      <c r="S673" s="165">
        <v>36.9</v>
      </c>
      <c r="T673" s="165">
        <v>3.8279999999999998</v>
      </c>
      <c r="U673" s="165">
        <v>-1</v>
      </c>
    </row>
    <row r="674" spans="1:21">
      <c r="A674" s="166">
        <v>43369.505277777775</v>
      </c>
      <c r="B674" s="165" t="s">
        <v>6</v>
      </c>
      <c r="C674" s="165">
        <v>441.33</v>
      </c>
      <c r="D674" s="165">
        <v>11.71</v>
      </c>
      <c r="E674" s="165">
        <v>1401.97</v>
      </c>
      <c r="F674" s="165">
        <v>22.88</v>
      </c>
      <c r="G674" s="165">
        <v>77.63</v>
      </c>
      <c r="H674" s="165">
        <v>79.45</v>
      </c>
      <c r="I674" s="165">
        <v>77.55</v>
      </c>
      <c r="J674" s="165">
        <v>76.34</v>
      </c>
      <c r="K674" s="165">
        <v>77.2</v>
      </c>
      <c r="L674" s="165">
        <v>0</v>
      </c>
      <c r="M674" s="165">
        <v>0</v>
      </c>
      <c r="N674" s="165">
        <v>0</v>
      </c>
      <c r="O674" s="165">
        <v>0</v>
      </c>
      <c r="P674" s="165">
        <v>831152</v>
      </c>
      <c r="Q674" s="165">
        <v>48</v>
      </c>
      <c r="R674" s="165">
        <v>0</v>
      </c>
      <c r="S674" s="165">
        <v>36.9</v>
      </c>
      <c r="T674" s="165">
        <v>3.8290000000000002</v>
      </c>
      <c r="U674" s="165">
        <v>-1</v>
      </c>
    </row>
    <row r="675" spans="1:21">
      <c r="A675" s="166">
        <v>43369.505347222221</v>
      </c>
      <c r="B675" s="165" t="s">
        <v>6</v>
      </c>
      <c r="C675" s="165">
        <v>442.94</v>
      </c>
      <c r="D675" s="165">
        <v>11.76</v>
      </c>
      <c r="E675" s="165">
        <v>1408.25</v>
      </c>
      <c r="F675" s="165">
        <v>19.05</v>
      </c>
      <c r="G675" s="165">
        <v>69.58</v>
      </c>
      <c r="H675" s="165">
        <v>76.48</v>
      </c>
      <c r="I675" s="165">
        <v>68.53</v>
      </c>
      <c r="J675" s="165">
        <v>65.819999999999993</v>
      </c>
      <c r="K675" s="165">
        <v>60.74</v>
      </c>
      <c r="L675" s="165">
        <v>77.13</v>
      </c>
      <c r="M675" s="165">
        <v>0</v>
      </c>
      <c r="N675" s="165">
        <v>0</v>
      </c>
      <c r="O675" s="165">
        <v>0</v>
      </c>
      <c r="P675" s="165">
        <v>831890</v>
      </c>
      <c r="Q675" s="165">
        <v>48</v>
      </c>
      <c r="R675" s="165">
        <v>0</v>
      </c>
      <c r="S675" s="165">
        <v>36.9</v>
      </c>
      <c r="T675" s="165">
        <v>3.831</v>
      </c>
      <c r="U675" s="165">
        <v>-1</v>
      </c>
    </row>
    <row r="676" spans="1:21">
      <c r="A676" s="166">
        <v>43369.50540509259</v>
      </c>
      <c r="B676" s="165" t="s">
        <v>6</v>
      </c>
      <c r="C676" s="165">
        <v>440.99</v>
      </c>
      <c r="D676" s="165">
        <v>11.71</v>
      </c>
      <c r="E676" s="165">
        <v>1429.92</v>
      </c>
      <c r="F676" s="165">
        <v>24.14</v>
      </c>
      <c r="G676" s="165">
        <v>55.98</v>
      </c>
      <c r="H676" s="165">
        <v>59.38</v>
      </c>
      <c r="I676" s="165">
        <v>56.08</v>
      </c>
      <c r="J676" s="165">
        <v>52.78</v>
      </c>
      <c r="K676" s="165">
        <v>53.82</v>
      </c>
      <c r="L676" s="165">
        <v>65.77</v>
      </c>
      <c r="M676" s="165">
        <v>0</v>
      </c>
      <c r="N676" s="165">
        <v>0</v>
      </c>
      <c r="O676" s="165">
        <v>0</v>
      </c>
      <c r="P676" s="165">
        <v>832967</v>
      </c>
      <c r="Q676" s="165">
        <v>48</v>
      </c>
      <c r="R676" s="165">
        <v>0</v>
      </c>
      <c r="S676" s="165">
        <v>36.9</v>
      </c>
      <c r="T676" s="165">
        <v>3.8340000000000001</v>
      </c>
      <c r="U676" s="165">
        <v>-1</v>
      </c>
    </row>
    <row r="677" spans="1:21">
      <c r="A677" s="166">
        <v>43369.505474537036</v>
      </c>
      <c r="B677" s="165" t="s">
        <v>6</v>
      </c>
      <c r="C677" s="165">
        <v>442.87</v>
      </c>
      <c r="D677" s="165">
        <v>11.76</v>
      </c>
      <c r="E677" s="165">
        <v>1406.67</v>
      </c>
      <c r="F677" s="165">
        <v>22.98</v>
      </c>
      <c r="G677" s="165">
        <v>70.180000000000007</v>
      </c>
      <c r="H677" s="165">
        <v>70.91</v>
      </c>
      <c r="I677" s="165">
        <v>70.400000000000006</v>
      </c>
      <c r="J677" s="165">
        <v>69.19</v>
      </c>
      <c r="K677" s="165">
        <v>70.22</v>
      </c>
      <c r="L677" s="165">
        <v>0</v>
      </c>
      <c r="M677" s="165">
        <v>0</v>
      </c>
      <c r="N677" s="165">
        <v>0</v>
      </c>
      <c r="O677" s="165">
        <v>0</v>
      </c>
      <c r="P677" s="165">
        <v>833801</v>
      </c>
      <c r="Q677" s="165">
        <v>48</v>
      </c>
      <c r="R677" s="165">
        <v>0</v>
      </c>
      <c r="S677" s="165">
        <v>36.9</v>
      </c>
      <c r="T677" s="165">
        <v>3.8279999999999998</v>
      </c>
      <c r="U677" s="165">
        <v>-1</v>
      </c>
    </row>
    <row r="678" spans="1:21">
      <c r="A678" s="166">
        <v>43369.505543981482</v>
      </c>
      <c r="B678" s="165" t="s">
        <v>6</v>
      </c>
      <c r="C678" s="165">
        <v>443.14</v>
      </c>
      <c r="D678" s="165">
        <v>11.76</v>
      </c>
      <c r="E678" s="165">
        <v>1406.1</v>
      </c>
      <c r="F678" s="165">
        <v>23.58</v>
      </c>
      <c r="G678" s="165">
        <v>79.19</v>
      </c>
      <c r="H678" s="165">
        <v>80.66</v>
      </c>
      <c r="I678" s="165">
        <v>81</v>
      </c>
      <c r="J678" s="165">
        <v>78.069999999999993</v>
      </c>
      <c r="K678" s="165">
        <v>77.03</v>
      </c>
      <c r="L678" s="165">
        <v>0</v>
      </c>
      <c r="M678" s="165">
        <v>0</v>
      </c>
      <c r="N678" s="165">
        <v>0</v>
      </c>
      <c r="O678" s="165">
        <v>0</v>
      </c>
      <c r="P678" s="165">
        <v>834724</v>
      </c>
      <c r="Q678" s="165">
        <v>48</v>
      </c>
      <c r="R678" s="165">
        <v>0</v>
      </c>
      <c r="S678" s="165">
        <v>36.9</v>
      </c>
      <c r="T678" s="165">
        <v>3.831</v>
      </c>
      <c r="U678" s="165">
        <v>-1</v>
      </c>
    </row>
    <row r="679" spans="1:21">
      <c r="A679" s="166">
        <v>43369.505613425928</v>
      </c>
      <c r="B679" s="165" t="s">
        <v>6</v>
      </c>
      <c r="C679" s="165">
        <v>439.64</v>
      </c>
      <c r="D679" s="165">
        <v>11.67</v>
      </c>
      <c r="E679" s="165">
        <v>1427.33</v>
      </c>
      <c r="F679" s="165">
        <v>23.31</v>
      </c>
      <c r="G679" s="165">
        <v>69.97</v>
      </c>
      <c r="H679" s="165">
        <v>75.040000000000006</v>
      </c>
      <c r="I679" s="165">
        <v>71.23</v>
      </c>
      <c r="J679" s="165">
        <v>65.510000000000005</v>
      </c>
      <c r="K679" s="165">
        <v>68.11</v>
      </c>
      <c r="L679" s="165">
        <v>0</v>
      </c>
      <c r="M679" s="165">
        <v>0</v>
      </c>
      <c r="N679" s="165">
        <v>0</v>
      </c>
      <c r="O679" s="165">
        <v>0</v>
      </c>
      <c r="P679" s="165">
        <v>835549</v>
      </c>
      <c r="Q679" s="165">
        <v>48</v>
      </c>
      <c r="R679" s="165">
        <v>0</v>
      </c>
      <c r="S679" s="165">
        <v>36.9</v>
      </c>
      <c r="T679" s="165">
        <v>3.8260000000000001</v>
      </c>
      <c r="U679" s="165">
        <v>-1</v>
      </c>
    </row>
    <row r="680" spans="1:21">
      <c r="A680" s="166">
        <v>43369.505682870367</v>
      </c>
      <c r="B680" s="165" t="s">
        <v>6</v>
      </c>
      <c r="C680" s="165">
        <v>441.42</v>
      </c>
      <c r="D680" s="165">
        <v>11.72</v>
      </c>
      <c r="E680" s="165">
        <v>1401.43</v>
      </c>
      <c r="F680" s="165">
        <v>23.19</v>
      </c>
      <c r="G680" s="165">
        <v>63.71</v>
      </c>
      <c r="H680" s="165">
        <v>66.09</v>
      </c>
      <c r="I680" s="165">
        <v>65.22</v>
      </c>
      <c r="J680" s="165">
        <v>62.61</v>
      </c>
      <c r="K680" s="165">
        <v>60.87</v>
      </c>
      <c r="L680" s="165">
        <v>64.86</v>
      </c>
      <c r="M680" s="165">
        <v>0</v>
      </c>
      <c r="N680" s="165">
        <v>0</v>
      </c>
      <c r="O680" s="165">
        <v>0</v>
      </c>
      <c r="P680" s="165">
        <v>838935</v>
      </c>
      <c r="Q680" s="165">
        <v>48</v>
      </c>
      <c r="R680" s="165">
        <v>0</v>
      </c>
      <c r="S680" s="165">
        <v>36.9</v>
      </c>
      <c r="T680" s="165">
        <v>3.8330000000000002</v>
      </c>
      <c r="U680" s="165">
        <v>-1</v>
      </c>
    </row>
    <row r="681" spans="1:21">
      <c r="A681" s="166">
        <v>43369.505740740744</v>
      </c>
      <c r="B681" s="165" t="s">
        <v>6</v>
      </c>
      <c r="C681" s="165">
        <v>440.12</v>
      </c>
      <c r="D681" s="165">
        <v>11.68</v>
      </c>
      <c r="E681" s="165">
        <v>1399.42</v>
      </c>
      <c r="F681" s="165">
        <v>23.21</v>
      </c>
      <c r="G681" s="165">
        <v>77.92</v>
      </c>
      <c r="H681" s="165">
        <v>77.7</v>
      </c>
      <c r="I681" s="165">
        <v>82.58</v>
      </c>
      <c r="J681" s="165">
        <v>76.31</v>
      </c>
      <c r="K681" s="165">
        <v>75.09</v>
      </c>
      <c r="L681" s="165">
        <v>0</v>
      </c>
      <c r="M681" s="165">
        <v>0</v>
      </c>
      <c r="N681" s="165">
        <v>0</v>
      </c>
      <c r="O681" s="165">
        <v>0</v>
      </c>
      <c r="P681" s="165">
        <v>840068</v>
      </c>
      <c r="Q681" s="165">
        <v>48</v>
      </c>
      <c r="R681" s="165">
        <v>0</v>
      </c>
      <c r="S681" s="165">
        <v>36.9</v>
      </c>
      <c r="T681" s="165">
        <v>3.8260000000000001</v>
      </c>
      <c r="U681" s="165">
        <v>-1</v>
      </c>
    </row>
    <row r="682" spans="1:21">
      <c r="A682" s="166">
        <v>43369.505810185183</v>
      </c>
      <c r="B682" s="165" t="s">
        <v>6</v>
      </c>
      <c r="C682" s="165">
        <v>441.29</v>
      </c>
      <c r="D682" s="165">
        <v>11.71</v>
      </c>
      <c r="E682" s="165">
        <v>1424.96</v>
      </c>
      <c r="F682" s="165">
        <v>21.58</v>
      </c>
      <c r="G682" s="165">
        <v>80.48</v>
      </c>
      <c r="H682" s="165">
        <v>85.45</v>
      </c>
      <c r="I682" s="165">
        <v>79.62</v>
      </c>
      <c r="J682" s="165">
        <v>79.790000000000006</v>
      </c>
      <c r="K682" s="165">
        <v>77.05</v>
      </c>
      <c r="L682" s="165">
        <v>0</v>
      </c>
      <c r="M682" s="165">
        <v>0</v>
      </c>
      <c r="N682" s="165">
        <v>0</v>
      </c>
      <c r="O682" s="165">
        <v>0</v>
      </c>
      <c r="P682" s="165">
        <v>840955</v>
      </c>
      <c r="Q682" s="165">
        <v>48</v>
      </c>
      <c r="R682" s="165">
        <v>0</v>
      </c>
      <c r="S682" s="165">
        <v>36.9</v>
      </c>
      <c r="T682" s="165">
        <v>3.823</v>
      </c>
      <c r="U682" s="165">
        <v>-1</v>
      </c>
    </row>
    <row r="683" spans="1:21">
      <c r="A683" s="166">
        <v>43369.505879629629</v>
      </c>
      <c r="B683" s="165" t="s">
        <v>6</v>
      </c>
      <c r="C683" s="165">
        <v>440.67</v>
      </c>
      <c r="D683" s="165">
        <v>11.7</v>
      </c>
      <c r="E683" s="165">
        <v>1421.01</v>
      </c>
      <c r="F683" s="165">
        <v>24.35</v>
      </c>
      <c r="G683" s="165">
        <v>57.64</v>
      </c>
      <c r="H683" s="165">
        <v>58.38</v>
      </c>
      <c r="I683" s="165">
        <v>59.24</v>
      </c>
      <c r="J683" s="165">
        <v>55.96</v>
      </c>
      <c r="K683" s="165">
        <v>56.99</v>
      </c>
      <c r="L683" s="165">
        <v>0</v>
      </c>
      <c r="M683" s="165">
        <v>0</v>
      </c>
      <c r="N683" s="165">
        <v>0</v>
      </c>
      <c r="O683" s="165">
        <v>0</v>
      </c>
      <c r="P683" s="165">
        <v>841935</v>
      </c>
      <c r="Q683" s="165">
        <v>48</v>
      </c>
      <c r="R683" s="165">
        <v>0</v>
      </c>
      <c r="S683" s="165">
        <v>36.9</v>
      </c>
      <c r="T683" s="165">
        <v>3.831</v>
      </c>
      <c r="U683" s="165">
        <v>-1</v>
      </c>
    </row>
    <row r="684" spans="1:21">
      <c r="A684" s="166">
        <v>43369.505949074075</v>
      </c>
      <c r="B684" s="165" t="s">
        <v>6</v>
      </c>
      <c r="C684" s="165">
        <v>440.3</v>
      </c>
      <c r="D684" s="165">
        <v>11.69</v>
      </c>
      <c r="E684" s="165">
        <v>1406.7</v>
      </c>
      <c r="F684" s="165">
        <v>23.4</v>
      </c>
      <c r="G684" s="165">
        <v>74.91</v>
      </c>
      <c r="H684" s="165">
        <v>78.58</v>
      </c>
      <c r="I684" s="165">
        <v>74.44</v>
      </c>
      <c r="J684" s="165">
        <v>73.92</v>
      </c>
      <c r="K684" s="165">
        <v>72.709999999999994</v>
      </c>
      <c r="L684" s="165">
        <v>0</v>
      </c>
      <c r="M684" s="165">
        <v>0</v>
      </c>
      <c r="N684" s="165">
        <v>0</v>
      </c>
      <c r="O684" s="165">
        <v>0</v>
      </c>
      <c r="P684" s="165">
        <v>842838</v>
      </c>
      <c r="Q684" s="165">
        <v>48</v>
      </c>
      <c r="R684" s="165">
        <v>0</v>
      </c>
      <c r="S684" s="165">
        <v>36.9</v>
      </c>
      <c r="T684" s="165">
        <v>3.8279999999999998</v>
      </c>
      <c r="U684" s="165">
        <v>-1</v>
      </c>
    </row>
    <row r="685" spans="1:21">
      <c r="A685" s="166">
        <v>43369.506018518521</v>
      </c>
      <c r="B685" s="165" t="s">
        <v>6</v>
      </c>
      <c r="C685" s="165">
        <v>441.25</v>
      </c>
      <c r="D685" s="165">
        <v>11.71</v>
      </c>
      <c r="E685" s="165">
        <v>1400.06</v>
      </c>
      <c r="F685" s="165">
        <v>20.329999999999998</v>
      </c>
      <c r="G685" s="165">
        <v>76.430000000000007</v>
      </c>
      <c r="H685" s="165">
        <v>81.17</v>
      </c>
      <c r="I685" s="165">
        <v>77.03</v>
      </c>
      <c r="J685" s="165">
        <v>73.400000000000006</v>
      </c>
      <c r="K685" s="165">
        <v>72.37</v>
      </c>
      <c r="L685" s="165">
        <v>79.739999999999995</v>
      </c>
      <c r="M685" s="165">
        <v>0</v>
      </c>
      <c r="N685" s="165">
        <v>0</v>
      </c>
      <c r="O685" s="165">
        <v>0</v>
      </c>
      <c r="P685" s="165">
        <v>844258</v>
      </c>
      <c r="Q685" s="165">
        <v>48</v>
      </c>
      <c r="R685" s="165">
        <v>0</v>
      </c>
      <c r="S685" s="165">
        <v>36.9</v>
      </c>
      <c r="T685" s="165">
        <v>3.83</v>
      </c>
      <c r="U685" s="165">
        <v>-1</v>
      </c>
    </row>
    <row r="686" spans="1:21">
      <c r="A686" s="166">
        <v>43369.506076388891</v>
      </c>
      <c r="B686" s="165" t="s">
        <v>6</v>
      </c>
      <c r="C686" s="165">
        <v>441.88</v>
      </c>
      <c r="D686" s="165">
        <v>11.73</v>
      </c>
      <c r="E686" s="165">
        <v>1420.32</v>
      </c>
      <c r="F686" s="165">
        <v>21.35</v>
      </c>
      <c r="G686" s="165">
        <v>61.29</v>
      </c>
      <c r="H686" s="165">
        <v>63.92</v>
      </c>
      <c r="I686" s="165">
        <v>62</v>
      </c>
      <c r="J686" s="165">
        <v>56.22</v>
      </c>
      <c r="K686" s="165">
        <v>53.59</v>
      </c>
      <c r="L686" s="165">
        <v>79.459999999999994</v>
      </c>
      <c r="M686" s="165">
        <v>0</v>
      </c>
      <c r="N686" s="165">
        <v>0</v>
      </c>
      <c r="O686" s="165">
        <v>0</v>
      </c>
      <c r="P686" s="165">
        <v>845143</v>
      </c>
      <c r="Q686" s="165">
        <v>48</v>
      </c>
      <c r="R686" s="165">
        <v>0</v>
      </c>
      <c r="S686" s="165">
        <v>36.9</v>
      </c>
      <c r="T686" s="165">
        <v>3.8149999999999999</v>
      </c>
      <c r="U686" s="165">
        <v>-1</v>
      </c>
    </row>
    <row r="687" spans="1:21">
      <c r="A687" s="166">
        <v>43369.506145833337</v>
      </c>
      <c r="B687" s="165" t="s">
        <v>6</v>
      </c>
      <c r="C687" s="165">
        <v>440.33</v>
      </c>
      <c r="D687" s="165">
        <v>11.69</v>
      </c>
      <c r="E687" s="165">
        <v>1397.19</v>
      </c>
      <c r="F687" s="165">
        <v>24.7</v>
      </c>
      <c r="G687" s="165">
        <v>63.41</v>
      </c>
      <c r="H687" s="165">
        <v>65.8</v>
      </c>
      <c r="I687" s="165">
        <v>66.150000000000006</v>
      </c>
      <c r="J687" s="165">
        <v>61.63</v>
      </c>
      <c r="K687" s="165">
        <v>60.07</v>
      </c>
      <c r="L687" s="165">
        <v>0</v>
      </c>
      <c r="M687" s="165">
        <v>0</v>
      </c>
      <c r="N687" s="165">
        <v>0</v>
      </c>
      <c r="O687" s="165">
        <v>0</v>
      </c>
      <c r="P687" s="165">
        <v>845727</v>
      </c>
      <c r="Q687" s="165">
        <v>48</v>
      </c>
      <c r="R687" s="165">
        <v>0</v>
      </c>
      <c r="S687" s="165">
        <v>36.9</v>
      </c>
      <c r="T687" s="165">
        <v>3.8250000000000002</v>
      </c>
      <c r="U687" s="165">
        <v>-1</v>
      </c>
    </row>
    <row r="688" spans="1:21">
      <c r="A688" s="166">
        <v>43369.506215277775</v>
      </c>
      <c r="B688" s="165" t="s">
        <v>6</v>
      </c>
      <c r="C688" s="165">
        <v>441.24</v>
      </c>
      <c r="D688" s="165">
        <v>11.71</v>
      </c>
      <c r="E688" s="165">
        <v>1395.95</v>
      </c>
      <c r="F688" s="165">
        <v>23.31</v>
      </c>
      <c r="G688" s="165">
        <v>77.900000000000006</v>
      </c>
      <c r="H688" s="165">
        <v>78.34</v>
      </c>
      <c r="I688" s="165">
        <v>80.760000000000005</v>
      </c>
      <c r="J688" s="165">
        <v>76.599999999999994</v>
      </c>
      <c r="K688" s="165">
        <v>75.91</v>
      </c>
      <c r="L688" s="165">
        <v>0</v>
      </c>
      <c r="M688" s="165">
        <v>0</v>
      </c>
      <c r="N688" s="165">
        <v>0</v>
      </c>
      <c r="O688" s="165">
        <v>0</v>
      </c>
      <c r="P688" s="165">
        <v>846808</v>
      </c>
      <c r="Q688" s="165">
        <v>48</v>
      </c>
      <c r="R688" s="165">
        <v>0</v>
      </c>
      <c r="S688" s="165">
        <v>36.9</v>
      </c>
      <c r="T688" s="165">
        <v>3.8279999999999998</v>
      </c>
      <c r="U688" s="165">
        <v>-1</v>
      </c>
    </row>
    <row r="689" spans="1:21">
      <c r="A689" s="166">
        <v>43369.506284722222</v>
      </c>
      <c r="B689" s="165" t="s">
        <v>6</v>
      </c>
      <c r="C689" s="165">
        <v>441.59</v>
      </c>
      <c r="D689" s="165">
        <v>11.72</v>
      </c>
      <c r="E689" s="165">
        <v>1415.02</v>
      </c>
      <c r="F689" s="165">
        <v>22.55</v>
      </c>
      <c r="G689" s="165">
        <v>77.45</v>
      </c>
      <c r="H689" s="165">
        <v>80</v>
      </c>
      <c r="I689" s="165">
        <v>78.099999999999994</v>
      </c>
      <c r="J689" s="165">
        <v>77.069999999999993</v>
      </c>
      <c r="K689" s="165">
        <v>75.86</v>
      </c>
      <c r="L689" s="165">
        <v>63.46</v>
      </c>
      <c r="M689" s="165">
        <v>0</v>
      </c>
      <c r="N689" s="165">
        <v>0</v>
      </c>
      <c r="O689" s="165">
        <v>0</v>
      </c>
      <c r="P689" s="165">
        <v>847538</v>
      </c>
      <c r="Q689" s="165">
        <v>48</v>
      </c>
      <c r="R689" s="165">
        <v>0</v>
      </c>
      <c r="S689" s="165">
        <v>36.9</v>
      </c>
      <c r="T689" s="165">
        <v>3.8279999999999998</v>
      </c>
      <c r="U689" s="165">
        <v>-1</v>
      </c>
    </row>
    <row r="690" spans="1:21">
      <c r="A690" s="166">
        <v>43369.506342592591</v>
      </c>
      <c r="B690" s="165" t="s">
        <v>6</v>
      </c>
      <c r="C690" s="165">
        <v>440.9</v>
      </c>
      <c r="D690" s="165">
        <v>11.7</v>
      </c>
      <c r="E690" s="165">
        <v>1416.15</v>
      </c>
      <c r="F690" s="165">
        <v>21.18</v>
      </c>
      <c r="G690" s="165">
        <v>54.26</v>
      </c>
      <c r="H690" s="165">
        <v>58.19</v>
      </c>
      <c r="I690" s="165">
        <v>54.61</v>
      </c>
      <c r="J690" s="165">
        <v>51.37</v>
      </c>
      <c r="K690" s="165">
        <v>49.49</v>
      </c>
      <c r="L690" s="165">
        <v>60.37</v>
      </c>
      <c r="M690" s="165">
        <v>0</v>
      </c>
      <c r="N690" s="165">
        <v>0</v>
      </c>
      <c r="O690" s="165">
        <v>0</v>
      </c>
      <c r="P690" s="165">
        <v>850785</v>
      </c>
      <c r="Q690" s="165">
        <v>48</v>
      </c>
      <c r="R690" s="165">
        <v>0</v>
      </c>
      <c r="S690" s="165">
        <v>36.9</v>
      </c>
      <c r="T690" s="165">
        <v>3.8340000000000001</v>
      </c>
      <c r="U690" s="165">
        <v>-1</v>
      </c>
    </row>
    <row r="691" spans="1:21">
      <c r="A691" s="166">
        <v>43369.506412037037</v>
      </c>
      <c r="B691" s="165" t="s">
        <v>6</v>
      </c>
      <c r="C691" s="165">
        <v>441.69</v>
      </c>
      <c r="D691" s="165">
        <v>11.72</v>
      </c>
      <c r="E691" s="165">
        <v>1397.91</v>
      </c>
      <c r="F691" s="165">
        <v>22.57</v>
      </c>
      <c r="G691" s="165">
        <v>77.819999999999993</v>
      </c>
      <c r="H691" s="165">
        <v>81.41</v>
      </c>
      <c r="I691" s="165">
        <v>80.900000000000006</v>
      </c>
      <c r="J691" s="165">
        <v>76.42</v>
      </c>
      <c r="K691" s="165">
        <v>72.81</v>
      </c>
      <c r="L691" s="165">
        <v>63.64</v>
      </c>
      <c r="M691" s="165">
        <v>0</v>
      </c>
      <c r="N691" s="165">
        <v>0</v>
      </c>
      <c r="O691" s="165">
        <v>0</v>
      </c>
      <c r="P691" s="165">
        <v>851386</v>
      </c>
      <c r="Q691" s="165">
        <v>48</v>
      </c>
      <c r="R691" s="165">
        <v>0</v>
      </c>
      <c r="S691" s="165">
        <v>36.9</v>
      </c>
      <c r="T691" s="165">
        <v>3.8260000000000001</v>
      </c>
      <c r="U691" s="165">
        <v>-1</v>
      </c>
    </row>
    <row r="692" spans="1:21">
      <c r="A692" s="166">
        <v>43369.506481481483</v>
      </c>
      <c r="B692" s="165" t="s">
        <v>6</v>
      </c>
      <c r="C692" s="165">
        <v>441.6</v>
      </c>
      <c r="D692" s="165">
        <v>11.72</v>
      </c>
      <c r="E692" s="165">
        <v>1399.1</v>
      </c>
      <c r="F692" s="165">
        <v>23.23</v>
      </c>
      <c r="G692" s="165">
        <v>77.290000000000006</v>
      </c>
      <c r="H692" s="165">
        <v>80.48</v>
      </c>
      <c r="I692" s="165">
        <v>78.930000000000007</v>
      </c>
      <c r="J692" s="165">
        <v>73.58</v>
      </c>
      <c r="K692" s="165">
        <v>76.17</v>
      </c>
      <c r="L692" s="165">
        <v>0</v>
      </c>
      <c r="M692" s="165">
        <v>0</v>
      </c>
      <c r="N692" s="165">
        <v>0</v>
      </c>
      <c r="O692" s="165">
        <v>0</v>
      </c>
      <c r="P692" s="165">
        <v>852016</v>
      </c>
      <c r="Q692" s="165">
        <v>48</v>
      </c>
      <c r="R692" s="165">
        <v>0</v>
      </c>
      <c r="S692" s="165">
        <v>36.9</v>
      </c>
      <c r="T692" s="165">
        <v>3.8220000000000001</v>
      </c>
      <c r="U692" s="165">
        <v>-1</v>
      </c>
    </row>
    <row r="693" spans="1:21">
      <c r="A693" s="166">
        <v>43369.506550925929</v>
      </c>
      <c r="B693" s="165" t="s">
        <v>6</v>
      </c>
      <c r="C693" s="165">
        <v>439.64</v>
      </c>
      <c r="D693" s="165">
        <v>11.67</v>
      </c>
      <c r="E693" s="165">
        <v>1421.59</v>
      </c>
      <c r="F693" s="165">
        <v>24.52</v>
      </c>
      <c r="G693" s="165">
        <v>63.87</v>
      </c>
      <c r="H693" s="165">
        <v>64.349999999999994</v>
      </c>
      <c r="I693" s="165">
        <v>65.569999999999993</v>
      </c>
      <c r="J693" s="165">
        <v>63.3</v>
      </c>
      <c r="K693" s="165">
        <v>62.26</v>
      </c>
      <c r="L693" s="165">
        <v>0</v>
      </c>
      <c r="M693" s="165">
        <v>0</v>
      </c>
      <c r="N693" s="165">
        <v>0</v>
      </c>
      <c r="O693" s="165">
        <v>0</v>
      </c>
      <c r="P693" s="165">
        <v>852893</v>
      </c>
      <c r="Q693" s="165">
        <v>48</v>
      </c>
      <c r="R693" s="165">
        <v>0</v>
      </c>
      <c r="S693" s="165">
        <v>36.9</v>
      </c>
      <c r="T693" s="165">
        <v>3.83</v>
      </c>
      <c r="U693" s="165">
        <v>-1</v>
      </c>
    </row>
    <row r="694" spans="1:21">
      <c r="A694" s="166">
        <v>43369.506620370368</v>
      </c>
      <c r="B694" s="165" t="s">
        <v>6</v>
      </c>
      <c r="C694" s="165">
        <v>442.57</v>
      </c>
      <c r="D694" s="165">
        <v>11.75</v>
      </c>
      <c r="E694" s="165">
        <v>1404.44</v>
      </c>
      <c r="F694" s="165">
        <v>24.14</v>
      </c>
      <c r="G694" s="165">
        <v>67.97</v>
      </c>
      <c r="H694" s="165">
        <v>69.81</v>
      </c>
      <c r="I694" s="165">
        <v>68.099999999999994</v>
      </c>
      <c r="J694" s="165">
        <v>69.3</v>
      </c>
      <c r="K694" s="165">
        <v>64.67</v>
      </c>
      <c r="L694" s="165">
        <v>0</v>
      </c>
      <c r="M694" s="165">
        <v>0</v>
      </c>
      <c r="N694" s="165">
        <v>0</v>
      </c>
      <c r="O694" s="165">
        <v>0</v>
      </c>
      <c r="P694" s="165">
        <v>853567</v>
      </c>
      <c r="Q694" s="165">
        <v>48</v>
      </c>
      <c r="R694" s="165">
        <v>0</v>
      </c>
      <c r="S694" s="165">
        <v>36.9</v>
      </c>
      <c r="T694" s="165">
        <v>3.8340000000000001</v>
      </c>
      <c r="U694" s="165">
        <v>-1</v>
      </c>
    </row>
    <row r="695" spans="1:21">
      <c r="A695" s="166">
        <v>43369.506678240738</v>
      </c>
      <c r="B695" s="165" t="s">
        <v>6</v>
      </c>
      <c r="C695" s="165">
        <v>440.48</v>
      </c>
      <c r="D695" s="165">
        <v>11.69</v>
      </c>
      <c r="E695" s="165">
        <v>1413.08</v>
      </c>
      <c r="F695" s="165">
        <v>19.760000000000002</v>
      </c>
      <c r="G695" s="165">
        <v>82.62</v>
      </c>
      <c r="H695" s="165">
        <v>83.42</v>
      </c>
      <c r="I695" s="165">
        <v>84.1</v>
      </c>
      <c r="J695" s="165">
        <v>82.22</v>
      </c>
      <c r="K695" s="165">
        <v>81.03</v>
      </c>
      <c r="L695" s="165">
        <v>80.849999999999994</v>
      </c>
      <c r="M695" s="165">
        <v>0</v>
      </c>
      <c r="N695" s="165">
        <v>0</v>
      </c>
      <c r="O695" s="165">
        <v>0</v>
      </c>
      <c r="P695" s="165">
        <v>854714</v>
      </c>
      <c r="Q695" s="165">
        <v>48</v>
      </c>
      <c r="R695" s="165">
        <v>0</v>
      </c>
      <c r="S695" s="165">
        <v>36.9</v>
      </c>
      <c r="T695" s="165">
        <v>3.823</v>
      </c>
      <c r="U695" s="165">
        <v>-1</v>
      </c>
    </row>
    <row r="696" spans="1:21">
      <c r="A696" s="166">
        <v>43369.506747685184</v>
      </c>
      <c r="B696" s="165" t="s">
        <v>6</v>
      </c>
      <c r="C696" s="165">
        <v>440.89</v>
      </c>
      <c r="D696" s="165">
        <v>11.7</v>
      </c>
      <c r="E696" s="165">
        <v>1420.04</v>
      </c>
      <c r="F696" s="165">
        <v>16.059999999999999</v>
      </c>
      <c r="G696" s="165">
        <v>73.92</v>
      </c>
      <c r="H696" s="165">
        <v>74.69</v>
      </c>
      <c r="I696" s="165">
        <v>73.290000000000006</v>
      </c>
      <c r="J696" s="165">
        <v>71.53</v>
      </c>
      <c r="K696" s="165">
        <v>69.599999999999994</v>
      </c>
      <c r="L696" s="165">
        <v>80.489999999999995</v>
      </c>
      <c r="M696" s="165">
        <v>0</v>
      </c>
      <c r="N696" s="165">
        <v>0</v>
      </c>
      <c r="O696" s="165">
        <v>0</v>
      </c>
      <c r="P696" s="165">
        <v>855425</v>
      </c>
      <c r="Q696" s="165">
        <v>48</v>
      </c>
      <c r="R696" s="165">
        <v>0</v>
      </c>
      <c r="S696" s="165">
        <v>36.9</v>
      </c>
      <c r="T696" s="165">
        <v>3.827</v>
      </c>
      <c r="U696" s="165">
        <v>-1</v>
      </c>
    </row>
    <row r="697" spans="1:21">
      <c r="A697" s="166">
        <v>43369.50681712963</v>
      </c>
      <c r="B697" s="165" t="s">
        <v>6</v>
      </c>
      <c r="C697" s="165">
        <v>440.85</v>
      </c>
      <c r="D697" s="165">
        <v>11.7</v>
      </c>
      <c r="E697" s="165">
        <v>1436.86</v>
      </c>
      <c r="F697" s="165">
        <v>22.04</v>
      </c>
      <c r="G697" s="165">
        <v>63.64</v>
      </c>
      <c r="H697" s="165">
        <v>65.569999999999993</v>
      </c>
      <c r="I697" s="165">
        <v>66.959999999999994</v>
      </c>
      <c r="J697" s="165">
        <v>62.26</v>
      </c>
      <c r="K697" s="165">
        <v>60</v>
      </c>
      <c r="L697" s="165">
        <v>60.87</v>
      </c>
      <c r="M697" s="165">
        <v>0</v>
      </c>
      <c r="N697" s="165">
        <v>0</v>
      </c>
      <c r="O697" s="165">
        <v>0</v>
      </c>
      <c r="P697" s="165">
        <v>856251</v>
      </c>
      <c r="Q697" s="165">
        <v>48</v>
      </c>
      <c r="R697" s="165">
        <v>0</v>
      </c>
      <c r="S697" s="165">
        <v>36.9</v>
      </c>
      <c r="T697" s="165">
        <v>3.8260000000000001</v>
      </c>
      <c r="U697" s="165">
        <v>-1</v>
      </c>
    </row>
    <row r="698" spans="1:21">
      <c r="A698" s="166">
        <v>43369.506886574076</v>
      </c>
      <c r="B698" s="165" t="s">
        <v>6</v>
      </c>
      <c r="C698" s="165">
        <v>440.67</v>
      </c>
      <c r="D698" s="165">
        <v>11.7</v>
      </c>
      <c r="E698" s="165">
        <v>1418.42</v>
      </c>
      <c r="F698" s="165">
        <v>23.75</v>
      </c>
      <c r="G698" s="165">
        <v>77.55</v>
      </c>
      <c r="H698" s="165">
        <v>79.760000000000005</v>
      </c>
      <c r="I698" s="165">
        <v>78.37</v>
      </c>
      <c r="J698" s="165">
        <v>77.16</v>
      </c>
      <c r="K698" s="165">
        <v>74.91</v>
      </c>
      <c r="L698" s="165">
        <v>0</v>
      </c>
      <c r="M698" s="165">
        <v>0</v>
      </c>
      <c r="N698" s="165">
        <v>0</v>
      </c>
      <c r="O698" s="165">
        <v>0</v>
      </c>
      <c r="P698" s="165">
        <v>857045</v>
      </c>
      <c r="Q698" s="165">
        <v>48</v>
      </c>
      <c r="R698" s="165">
        <v>0</v>
      </c>
      <c r="S698" s="165">
        <v>36.9</v>
      </c>
      <c r="T698" s="165">
        <v>3.8290000000000002</v>
      </c>
      <c r="U698" s="165">
        <v>-1</v>
      </c>
    </row>
    <row r="699" spans="1:21">
      <c r="A699" s="166">
        <v>43369.506944444445</v>
      </c>
      <c r="B699" s="165" t="s">
        <v>6</v>
      </c>
      <c r="C699" s="165">
        <v>440.75</v>
      </c>
      <c r="D699" s="165">
        <v>11.7</v>
      </c>
      <c r="E699" s="165">
        <v>1414.13</v>
      </c>
      <c r="F699" s="165">
        <v>22.74</v>
      </c>
      <c r="G699" s="165">
        <v>79.22</v>
      </c>
      <c r="H699" s="165">
        <v>79.48</v>
      </c>
      <c r="I699" s="165">
        <v>78.959999999999994</v>
      </c>
      <c r="J699" s="165">
        <v>78.959999999999994</v>
      </c>
      <c r="K699" s="165">
        <v>79.48</v>
      </c>
      <c r="L699" s="165">
        <v>0</v>
      </c>
      <c r="M699" s="165">
        <v>0</v>
      </c>
      <c r="N699" s="165">
        <v>0</v>
      </c>
      <c r="O699" s="165">
        <v>0</v>
      </c>
      <c r="P699" s="165">
        <v>857757</v>
      </c>
      <c r="Q699" s="165">
        <v>48</v>
      </c>
      <c r="R699" s="165">
        <v>0</v>
      </c>
      <c r="S699" s="165">
        <v>36.9</v>
      </c>
      <c r="T699" s="165">
        <v>3.8220000000000001</v>
      </c>
      <c r="U699" s="165">
        <v>-1</v>
      </c>
    </row>
    <row r="700" spans="1:21">
      <c r="A700" s="166">
        <v>43369.507013888891</v>
      </c>
      <c r="B700" s="165" t="s">
        <v>6</v>
      </c>
      <c r="C700" s="165">
        <v>440.08</v>
      </c>
      <c r="D700" s="165">
        <v>11.68</v>
      </c>
      <c r="E700" s="165">
        <v>1432.9</v>
      </c>
      <c r="F700" s="165">
        <v>20.98</v>
      </c>
      <c r="G700" s="165">
        <v>74.62</v>
      </c>
      <c r="H700" s="165">
        <v>76.58</v>
      </c>
      <c r="I700" s="165">
        <v>72.989999999999995</v>
      </c>
      <c r="J700" s="165">
        <v>75.040000000000006</v>
      </c>
      <c r="K700" s="165">
        <v>73.849999999999994</v>
      </c>
      <c r="L700" s="165">
        <v>0</v>
      </c>
      <c r="M700" s="165">
        <v>0</v>
      </c>
      <c r="N700" s="165">
        <v>0</v>
      </c>
      <c r="O700" s="165">
        <v>0</v>
      </c>
      <c r="P700" s="165">
        <v>860506</v>
      </c>
      <c r="Q700" s="165">
        <v>48</v>
      </c>
      <c r="R700" s="165">
        <v>0</v>
      </c>
      <c r="S700" s="165">
        <v>36.9</v>
      </c>
      <c r="T700" s="165">
        <v>3.8250000000000002</v>
      </c>
      <c r="U700" s="165">
        <v>-1</v>
      </c>
    </row>
    <row r="701" spans="1:21">
      <c r="A701" s="166">
        <v>43369.50708333333</v>
      </c>
      <c r="B701" s="165" t="s">
        <v>6</v>
      </c>
      <c r="C701" s="165">
        <v>441.95</v>
      </c>
      <c r="D701" s="165">
        <v>11.73</v>
      </c>
      <c r="E701" s="165">
        <v>1412.79</v>
      </c>
      <c r="F701" s="165">
        <v>23.35</v>
      </c>
      <c r="G701" s="165">
        <v>67.760000000000005</v>
      </c>
      <c r="H701" s="165">
        <v>69.349999999999994</v>
      </c>
      <c r="I701" s="165">
        <v>70.55</v>
      </c>
      <c r="J701" s="165">
        <v>66.78</v>
      </c>
      <c r="K701" s="165">
        <v>64.55</v>
      </c>
      <c r="L701" s="165">
        <v>65.31</v>
      </c>
      <c r="M701" s="165">
        <v>0</v>
      </c>
      <c r="N701" s="165">
        <v>0</v>
      </c>
      <c r="O701" s="165">
        <v>0</v>
      </c>
      <c r="P701" s="165">
        <v>861152</v>
      </c>
      <c r="Q701" s="165">
        <v>48</v>
      </c>
      <c r="R701" s="165">
        <v>0</v>
      </c>
      <c r="S701" s="165">
        <v>36.9</v>
      </c>
      <c r="T701" s="165">
        <v>3.8279999999999998</v>
      </c>
      <c r="U701" s="165">
        <v>-1</v>
      </c>
    </row>
    <row r="702" spans="1:21">
      <c r="A702" s="166">
        <v>43369.507152777776</v>
      </c>
      <c r="B702" s="165" t="s">
        <v>6</v>
      </c>
      <c r="C702" s="165">
        <v>440.83</v>
      </c>
      <c r="D702" s="165">
        <v>11.7</v>
      </c>
      <c r="E702" s="165">
        <v>1412.19</v>
      </c>
      <c r="F702" s="165">
        <v>21.6</v>
      </c>
      <c r="G702" s="165">
        <v>81.33</v>
      </c>
      <c r="H702" s="165">
        <v>83.25</v>
      </c>
      <c r="I702" s="165">
        <v>83.42</v>
      </c>
      <c r="J702" s="165">
        <v>79.58</v>
      </c>
      <c r="K702" s="165">
        <v>79.06</v>
      </c>
      <c r="L702" s="165">
        <v>0</v>
      </c>
      <c r="M702" s="165">
        <v>0</v>
      </c>
      <c r="N702" s="165">
        <v>0</v>
      </c>
      <c r="O702" s="165">
        <v>0</v>
      </c>
      <c r="P702" s="165">
        <v>862032</v>
      </c>
      <c r="Q702" s="165">
        <v>48</v>
      </c>
      <c r="R702" s="165">
        <v>0</v>
      </c>
      <c r="S702" s="165">
        <v>36.9</v>
      </c>
      <c r="T702" s="165">
        <v>3.8250000000000002</v>
      </c>
      <c r="U702" s="165">
        <v>-1</v>
      </c>
    </row>
    <row r="703" spans="1:21">
      <c r="A703" s="166">
        <v>43369.507222222222</v>
      </c>
      <c r="B703" s="165" t="s">
        <v>6</v>
      </c>
      <c r="C703" s="165">
        <v>440.35</v>
      </c>
      <c r="D703" s="165">
        <v>11.69</v>
      </c>
      <c r="E703" s="165">
        <v>1433.08</v>
      </c>
      <c r="F703" s="165">
        <v>22.8</v>
      </c>
      <c r="G703" s="165">
        <v>74.28</v>
      </c>
      <c r="H703" s="165">
        <v>75.930000000000007</v>
      </c>
      <c r="I703" s="165">
        <v>74.239999999999995</v>
      </c>
      <c r="J703" s="165">
        <v>73.39</v>
      </c>
      <c r="K703" s="165">
        <v>73.56</v>
      </c>
      <c r="L703" s="165">
        <v>0</v>
      </c>
      <c r="M703" s="165">
        <v>0</v>
      </c>
      <c r="N703" s="165">
        <v>0</v>
      </c>
      <c r="O703" s="165">
        <v>0</v>
      </c>
      <c r="P703" s="165">
        <v>862607</v>
      </c>
      <c r="Q703" s="165">
        <v>48</v>
      </c>
      <c r="R703" s="165">
        <v>0</v>
      </c>
      <c r="S703" s="165">
        <v>36.9</v>
      </c>
      <c r="T703" s="165">
        <v>3.831</v>
      </c>
      <c r="U703" s="165">
        <v>-1</v>
      </c>
    </row>
    <row r="704" spans="1:21">
      <c r="A704" s="166">
        <v>43369.507291666669</v>
      </c>
      <c r="B704" s="165" t="s">
        <v>6</v>
      </c>
      <c r="C704" s="165">
        <v>441.97</v>
      </c>
      <c r="D704" s="165">
        <v>11.73</v>
      </c>
      <c r="E704" s="165">
        <v>1412.9</v>
      </c>
      <c r="F704" s="165">
        <v>25.43</v>
      </c>
      <c r="G704" s="165">
        <v>60.57</v>
      </c>
      <c r="H704" s="165">
        <v>64.819999999999993</v>
      </c>
      <c r="I704" s="165">
        <v>61.01</v>
      </c>
      <c r="J704" s="165">
        <v>59.79</v>
      </c>
      <c r="K704" s="165">
        <v>56.67</v>
      </c>
      <c r="L704" s="165">
        <v>0</v>
      </c>
      <c r="M704" s="165">
        <v>0</v>
      </c>
      <c r="N704" s="165">
        <v>0</v>
      </c>
      <c r="O704" s="165">
        <v>0</v>
      </c>
      <c r="P704" s="165">
        <v>863273</v>
      </c>
      <c r="Q704" s="165">
        <v>48</v>
      </c>
      <c r="R704" s="165">
        <v>0</v>
      </c>
      <c r="S704" s="165">
        <v>36.9</v>
      </c>
      <c r="T704" s="165">
        <v>3.8370000000000002</v>
      </c>
      <c r="U704" s="165">
        <v>-1</v>
      </c>
    </row>
    <row r="705" spans="1:21">
      <c r="A705" s="166">
        <v>43369.507349537038</v>
      </c>
      <c r="B705" s="165" t="s">
        <v>6</v>
      </c>
      <c r="C705" s="165">
        <v>440.18</v>
      </c>
      <c r="D705" s="165">
        <v>11.68</v>
      </c>
      <c r="E705" s="165">
        <v>1410.99</v>
      </c>
      <c r="F705" s="165">
        <v>21.28</v>
      </c>
      <c r="G705" s="165">
        <v>76.569999999999993</v>
      </c>
      <c r="H705" s="165">
        <v>79.900000000000006</v>
      </c>
      <c r="I705" s="165">
        <v>78.86</v>
      </c>
      <c r="J705" s="165">
        <v>76.430000000000007</v>
      </c>
      <c r="K705" s="165">
        <v>72.27</v>
      </c>
      <c r="L705" s="165">
        <v>71.069999999999993</v>
      </c>
      <c r="M705" s="165">
        <v>0</v>
      </c>
      <c r="N705" s="165">
        <v>0</v>
      </c>
      <c r="O705" s="165">
        <v>0</v>
      </c>
      <c r="P705" s="165">
        <v>866880</v>
      </c>
      <c r="Q705" s="165">
        <v>48</v>
      </c>
      <c r="R705" s="165">
        <v>0</v>
      </c>
      <c r="S705" s="165">
        <v>36.9</v>
      </c>
      <c r="T705" s="165">
        <v>3.823</v>
      </c>
      <c r="U705" s="165">
        <v>-1</v>
      </c>
    </row>
    <row r="706" spans="1:21">
      <c r="A706" s="166">
        <v>43369.507418981484</v>
      </c>
      <c r="B706" s="165" t="s">
        <v>6</v>
      </c>
      <c r="C706" s="165">
        <v>440.93</v>
      </c>
      <c r="D706" s="165">
        <v>11.7</v>
      </c>
      <c r="E706" s="165">
        <v>1409.46</v>
      </c>
      <c r="F706" s="165">
        <v>19.02</v>
      </c>
      <c r="G706" s="165">
        <v>74.930000000000007</v>
      </c>
      <c r="H706" s="165">
        <v>80.94</v>
      </c>
      <c r="I706" s="165">
        <v>76.430000000000007</v>
      </c>
      <c r="J706" s="165">
        <v>70.709999999999994</v>
      </c>
      <c r="K706" s="165">
        <v>66.900000000000006</v>
      </c>
      <c r="L706" s="165">
        <v>80.97</v>
      </c>
      <c r="M706" s="165">
        <v>0</v>
      </c>
      <c r="N706" s="165">
        <v>0</v>
      </c>
      <c r="O706" s="165">
        <v>0</v>
      </c>
      <c r="P706" s="165">
        <v>868925</v>
      </c>
      <c r="Q706" s="165">
        <v>48</v>
      </c>
      <c r="R706" s="165">
        <v>0</v>
      </c>
      <c r="S706" s="165">
        <v>36.9</v>
      </c>
      <c r="T706" s="165">
        <v>3.8180000000000001</v>
      </c>
      <c r="U706" s="165">
        <v>-1</v>
      </c>
    </row>
    <row r="707" spans="1:21">
      <c r="A707" s="166">
        <v>43369.507488425923</v>
      </c>
      <c r="B707" s="165" t="s">
        <v>6</v>
      </c>
      <c r="C707" s="165">
        <v>440.66</v>
      </c>
      <c r="D707" s="165">
        <v>11.7</v>
      </c>
      <c r="E707" s="165">
        <v>1425.88</v>
      </c>
      <c r="F707" s="165">
        <v>23.15</v>
      </c>
      <c r="G707" s="165">
        <v>63.13</v>
      </c>
      <c r="H707" s="165">
        <v>67.180000000000007</v>
      </c>
      <c r="I707" s="165">
        <v>61.66</v>
      </c>
      <c r="J707" s="165">
        <v>61.49</v>
      </c>
      <c r="K707" s="165">
        <v>59.93</v>
      </c>
      <c r="L707" s="165">
        <v>77.78</v>
      </c>
      <c r="M707" s="165">
        <v>0</v>
      </c>
      <c r="N707" s="165">
        <v>0</v>
      </c>
      <c r="O707" s="165">
        <v>0</v>
      </c>
      <c r="P707" s="165">
        <v>870323</v>
      </c>
      <c r="Q707" s="165">
        <v>48</v>
      </c>
      <c r="R707" s="165">
        <v>0</v>
      </c>
      <c r="S707" s="165">
        <v>36.9</v>
      </c>
      <c r="T707" s="165">
        <v>3.835</v>
      </c>
      <c r="U707" s="165">
        <v>-1</v>
      </c>
    </row>
    <row r="708" spans="1:21">
      <c r="A708" s="166">
        <v>43369.507557870369</v>
      </c>
      <c r="B708" s="165" t="s">
        <v>6</v>
      </c>
      <c r="C708" s="165">
        <v>442.42</v>
      </c>
      <c r="D708" s="165">
        <v>11.74</v>
      </c>
      <c r="E708" s="165">
        <v>1364.95</v>
      </c>
      <c r="F708" s="165">
        <v>14.42</v>
      </c>
      <c r="G708" s="165">
        <v>85.54</v>
      </c>
      <c r="H708" s="165">
        <v>87.92</v>
      </c>
      <c r="I708" s="165">
        <v>85.29</v>
      </c>
      <c r="J708" s="165">
        <v>81.260000000000005</v>
      </c>
      <c r="K708" s="165">
        <v>84.59</v>
      </c>
      <c r="L708" s="165">
        <v>88.81</v>
      </c>
      <c r="M708" s="165">
        <v>0</v>
      </c>
      <c r="N708" s="165">
        <v>0</v>
      </c>
      <c r="O708" s="165">
        <v>0</v>
      </c>
      <c r="P708" s="165">
        <v>871097</v>
      </c>
      <c r="Q708" s="165">
        <v>48</v>
      </c>
      <c r="R708" s="165">
        <v>0</v>
      </c>
      <c r="S708" s="165">
        <v>36.9</v>
      </c>
      <c r="T708" s="165">
        <v>3.8130000000000002</v>
      </c>
      <c r="U708" s="165">
        <v>-1</v>
      </c>
    </row>
    <row r="709" spans="1:21">
      <c r="A709" s="166">
        <v>43369.507615740738</v>
      </c>
      <c r="B709" s="165" t="s">
        <v>6</v>
      </c>
      <c r="C709" s="165">
        <v>441.25</v>
      </c>
      <c r="D709" s="165">
        <v>11.71</v>
      </c>
      <c r="E709" s="165">
        <v>1376.75</v>
      </c>
      <c r="F709" s="165">
        <v>18.260000000000002</v>
      </c>
      <c r="G709" s="165">
        <v>69.22</v>
      </c>
      <c r="H709" s="165">
        <v>70.61</v>
      </c>
      <c r="I709" s="165">
        <v>72.7</v>
      </c>
      <c r="J709" s="165">
        <v>62.78</v>
      </c>
      <c r="K709" s="165">
        <v>60.87</v>
      </c>
      <c r="L709" s="165">
        <v>79.13</v>
      </c>
      <c r="M709" s="165">
        <v>0</v>
      </c>
      <c r="N709" s="165">
        <v>0</v>
      </c>
      <c r="O709" s="165">
        <v>0</v>
      </c>
      <c r="P709" s="165">
        <v>872671</v>
      </c>
      <c r="Q709" s="165">
        <v>48</v>
      </c>
      <c r="R709" s="165">
        <v>0</v>
      </c>
      <c r="S709" s="165">
        <v>36.9</v>
      </c>
      <c r="T709" s="165">
        <v>3.8170000000000002</v>
      </c>
      <c r="U709" s="165">
        <v>-1</v>
      </c>
    </row>
    <row r="710" spans="1:21">
      <c r="A710" s="166">
        <v>43369.507685185185</v>
      </c>
      <c r="B710" s="165" t="s">
        <v>6</v>
      </c>
      <c r="C710" s="165">
        <v>441.35</v>
      </c>
      <c r="D710" s="165">
        <v>11.72</v>
      </c>
      <c r="E710" s="165">
        <v>1398.37</v>
      </c>
      <c r="F710" s="165">
        <v>20.86</v>
      </c>
      <c r="G710" s="165">
        <v>62.71</v>
      </c>
      <c r="H710" s="165">
        <v>64.290000000000006</v>
      </c>
      <c r="I710" s="165">
        <v>65.680000000000007</v>
      </c>
      <c r="J710" s="165">
        <v>62.2</v>
      </c>
      <c r="K710" s="165">
        <v>52.61</v>
      </c>
      <c r="L710" s="165">
        <v>71.569999999999993</v>
      </c>
      <c r="M710" s="165">
        <v>0</v>
      </c>
      <c r="N710" s="165">
        <v>0</v>
      </c>
      <c r="O710" s="165">
        <v>0</v>
      </c>
      <c r="P710" s="165">
        <v>873581</v>
      </c>
      <c r="Q710" s="165">
        <v>48</v>
      </c>
      <c r="R710" s="165">
        <v>0</v>
      </c>
      <c r="S710" s="165">
        <v>36.9</v>
      </c>
      <c r="T710" s="165">
        <v>3.8279999999999998</v>
      </c>
      <c r="U710" s="165">
        <v>-1</v>
      </c>
    </row>
    <row r="711" spans="1:21">
      <c r="A711" s="166">
        <v>43369.507754629631</v>
      </c>
      <c r="B711" s="165" t="s">
        <v>6</v>
      </c>
      <c r="C711" s="165">
        <v>441.36</v>
      </c>
      <c r="D711" s="165">
        <v>11.72</v>
      </c>
      <c r="E711" s="165">
        <v>1369.9</v>
      </c>
      <c r="F711" s="165">
        <v>22.83</v>
      </c>
      <c r="G711" s="165">
        <v>62.66</v>
      </c>
      <c r="H711" s="165">
        <v>66.150000000000006</v>
      </c>
      <c r="I711" s="165">
        <v>63.39</v>
      </c>
      <c r="J711" s="165">
        <v>62.69</v>
      </c>
      <c r="K711" s="165">
        <v>59.76</v>
      </c>
      <c r="L711" s="165">
        <v>54.64</v>
      </c>
      <c r="M711" s="165">
        <v>0</v>
      </c>
      <c r="N711" s="165">
        <v>0</v>
      </c>
      <c r="O711" s="165">
        <v>0</v>
      </c>
      <c r="P711" s="165">
        <v>874636</v>
      </c>
      <c r="Q711" s="165">
        <v>48</v>
      </c>
      <c r="R711" s="165">
        <v>0</v>
      </c>
      <c r="S711" s="165">
        <v>37</v>
      </c>
      <c r="T711" s="165">
        <v>3.831</v>
      </c>
      <c r="U711" s="165">
        <v>-1</v>
      </c>
    </row>
    <row r="712" spans="1:21">
      <c r="A712" s="166">
        <v>43369.507824074077</v>
      </c>
      <c r="B712" s="165" t="s">
        <v>6</v>
      </c>
      <c r="C712" s="165">
        <v>441.04</v>
      </c>
      <c r="D712" s="165">
        <v>11.71</v>
      </c>
      <c r="E712" s="165">
        <v>1371.27</v>
      </c>
      <c r="F712" s="165">
        <v>22.94</v>
      </c>
      <c r="G712" s="165">
        <v>82.39</v>
      </c>
      <c r="H712" s="165">
        <v>81.62</v>
      </c>
      <c r="I712" s="165">
        <v>82.13</v>
      </c>
      <c r="J712" s="165">
        <v>83.85</v>
      </c>
      <c r="K712" s="165">
        <v>81.96</v>
      </c>
      <c r="L712" s="165">
        <v>0</v>
      </c>
      <c r="M712" s="165">
        <v>0</v>
      </c>
      <c r="N712" s="165">
        <v>0</v>
      </c>
      <c r="O712" s="165">
        <v>0</v>
      </c>
      <c r="P712" s="165">
        <v>878238</v>
      </c>
      <c r="Q712" s="165">
        <v>48</v>
      </c>
      <c r="R712" s="165">
        <v>0</v>
      </c>
      <c r="S712" s="165">
        <v>37</v>
      </c>
      <c r="T712" s="165">
        <v>3.8220000000000001</v>
      </c>
      <c r="U712" s="165">
        <v>-1</v>
      </c>
    </row>
    <row r="713" spans="1:21">
      <c r="A713" s="166">
        <v>43369.507881944446</v>
      </c>
      <c r="B713" s="165" t="s">
        <v>6</v>
      </c>
      <c r="C713" s="165">
        <v>441.64</v>
      </c>
      <c r="D713" s="165">
        <v>11.72</v>
      </c>
      <c r="E713" s="165">
        <v>1374.07</v>
      </c>
      <c r="F713" s="165">
        <v>21.61</v>
      </c>
      <c r="G713" s="165">
        <v>81.3</v>
      </c>
      <c r="H713" s="165">
        <v>81.739999999999995</v>
      </c>
      <c r="I713" s="165">
        <v>81.569999999999993</v>
      </c>
      <c r="J713" s="165">
        <v>83.3</v>
      </c>
      <c r="K713" s="165">
        <v>78.61</v>
      </c>
      <c r="L713" s="165">
        <v>0</v>
      </c>
      <c r="M713" s="165">
        <v>0</v>
      </c>
      <c r="N713" s="165">
        <v>0</v>
      </c>
      <c r="O713" s="165">
        <v>0</v>
      </c>
      <c r="P713" s="165">
        <v>879060</v>
      </c>
      <c r="Q713" s="165">
        <v>48</v>
      </c>
      <c r="R713" s="165">
        <v>0</v>
      </c>
      <c r="S713" s="165">
        <v>37</v>
      </c>
      <c r="T713" s="165">
        <v>3.82</v>
      </c>
      <c r="U713" s="165">
        <v>-1</v>
      </c>
    </row>
    <row r="714" spans="1:21">
      <c r="A714" s="166">
        <v>43369.507951388892</v>
      </c>
      <c r="B714" s="165" t="s">
        <v>6</v>
      </c>
      <c r="C714" s="165">
        <v>442.64</v>
      </c>
      <c r="D714" s="165">
        <v>11.75</v>
      </c>
      <c r="E714" s="165">
        <v>1400.59</v>
      </c>
      <c r="F714" s="165">
        <v>24.57</v>
      </c>
      <c r="G714" s="165">
        <v>65.19</v>
      </c>
      <c r="H714" s="165">
        <v>70.05</v>
      </c>
      <c r="I714" s="165">
        <v>64.37</v>
      </c>
      <c r="J714" s="165">
        <v>62.99</v>
      </c>
      <c r="K714" s="165">
        <v>63.34</v>
      </c>
      <c r="L714" s="165">
        <v>0</v>
      </c>
      <c r="M714" s="165">
        <v>0</v>
      </c>
      <c r="N714" s="165">
        <v>0</v>
      </c>
      <c r="O714" s="165">
        <v>0</v>
      </c>
      <c r="P714" s="165">
        <v>880109</v>
      </c>
      <c r="Q714" s="165">
        <v>48</v>
      </c>
      <c r="R714" s="165">
        <v>0</v>
      </c>
      <c r="S714" s="165">
        <v>37</v>
      </c>
      <c r="T714" s="165">
        <v>3.8319999999999999</v>
      </c>
      <c r="U714" s="165">
        <v>-1</v>
      </c>
    </row>
    <row r="715" spans="1:21">
      <c r="A715" s="166">
        <v>43369.508020833331</v>
      </c>
      <c r="B715" s="165" t="s">
        <v>6</v>
      </c>
      <c r="C715" s="165">
        <v>442.11</v>
      </c>
      <c r="D715" s="165">
        <v>11.74</v>
      </c>
      <c r="E715" s="165">
        <v>1387.16</v>
      </c>
      <c r="F715" s="165">
        <v>24.26</v>
      </c>
      <c r="G715" s="165">
        <v>70.63</v>
      </c>
      <c r="H715" s="165">
        <v>72.84</v>
      </c>
      <c r="I715" s="165">
        <v>71.45</v>
      </c>
      <c r="J715" s="165">
        <v>67.3</v>
      </c>
      <c r="K715" s="165">
        <v>70.930000000000007</v>
      </c>
      <c r="L715" s="165">
        <v>0</v>
      </c>
      <c r="M715" s="165">
        <v>0</v>
      </c>
      <c r="N715" s="165">
        <v>0</v>
      </c>
      <c r="O715" s="165">
        <v>0</v>
      </c>
      <c r="P715" s="165">
        <v>881483</v>
      </c>
      <c r="Q715" s="165">
        <v>48</v>
      </c>
      <c r="R715" s="165">
        <v>0</v>
      </c>
      <c r="S715" s="165">
        <v>37</v>
      </c>
      <c r="T715" s="165">
        <v>3.827</v>
      </c>
      <c r="U715" s="165">
        <v>-1</v>
      </c>
    </row>
    <row r="716" spans="1:21">
      <c r="A716" s="166">
        <v>43369.508090277777</v>
      </c>
      <c r="B716" s="165" t="s">
        <v>6</v>
      </c>
      <c r="C716" s="165">
        <v>442.88</v>
      </c>
      <c r="D716" s="165">
        <v>11.76</v>
      </c>
      <c r="E716" s="165">
        <v>1379.41</v>
      </c>
      <c r="F716" s="165">
        <v>19.62</v>
      </c>
      <c r="G716" s="165">
        <v>78.28</v>
      </c>
      <c r="H716" s="165">
        <v>83.65</v>
      </c>
      <c r="I716" s="165">
        <v>79.48</v>
      </c>
      <c r="J716" s="165">
        <v>75.83</v>
      </c>
      <c r="K716" s="165">
        <v>72.17</v>
      </c>
      <c r="L716" s="165">
        <v>83.49</v>
      </c>
      <c r="M716" s="165">
        <v>0</v>
      </c>
      <c r="N716" s="165">
        <v>0</v>
      </c>
      <c r="O716" s="165">
        <v>0</v>
      </c>
      <c r="P716" s="165">
        <v>882709</v>
      </c>
      <c r="Q716" s="165">
        <v>48</v>
      </c>
      <c r="R716" s="165">
        <v>0</v>
      </c>
      <c r="S716" s="165">
        <v>37</v>
      </c>
      <c r="T716" s="165">
        <v>3.8260000000000001</v>
      </c>
      <c r="U716" s="165">
        <v>-1</v>
      </c>
    </row>
    <row r="717" spans="1:21">
      <c r="A717" s="166">
        <v>43369.508159722223</v>
      </c>
      <c r="B717" s="165" t="s">
        <v>6</v>
      </c>
      <c r="C717" s="165">
        <v>442.11</v>
      </c>
      <c r="D717" s="165">
        <v>11.74</v>
      </c>
      <c r="E717" s="165">
        <v>1412.63</v>
      </c>
      <c r="F717" s="165">
        <v>22.45</v>
      </c>
      <c r="G717" s="165">
        <v>63.39</v>
      </c>
      <c r="H717" s="165">
        <v>66.67</v>
      </c>
      <c r="I717" s="165">
        <v>63.87</v>
      </c>
      <c r="J717" s="165">
        <v>55.85</v>
      </c>
      <c r="K717" s="165">
        <v>59.34</v>
      </c>
      <c r="L717" s="165">
        <v>76.22</v>
      </c>
      <c r="M717" s="165">
        <v>0</v>
      </c>
      <c r="N717" s="165">
        <v>0</v>
      </c>
      <c r="O717" s="165">
        <v>0</v>
      </c>
      <c r="P717" s="165">
        <v>883833</v>
      </c>
      <c r="Q717" s="165">
        <v>48</v>
      </c>
      <c r="R717" s="165">
        <v>0</v>
      </c>
      <c r="S717" s="165">
        <v>37</v>
      </c>
      <c r="T717" s="165">
        <v>3.8149999999999999</v>
      </c>
      <c r="U717" s="165">
        <v>-1</v>
      </c>
    </row>
    <row r="718" spans="1:21">
      <c r="A718" s="166">
        <v>43369.508217592593</v>
      </c>
      <c r="B718" s="165" t="s">
        <v>6</v>
      </c>
      <c r="C718" s="165">
        <v>441.88</v>
      </c>
      <c r="D718" s="165">
        <v>11.73</v>
      </c>
      <c r="E718" s="165">
        <v>1388.95</v>
      </c>
      <c r="F718" s="165">
        <v>23.87</v>
      </c>
      <c r="G718" s="165">
        <v>61.15</v>
      </c>
      <c r="H718" s="165">
        <v>65.33</v>
      </c>
      <c r="I718" s="165">
        <v>63.24</v>
      </c>
      <c r="J718" s="165">
        <v>58.54</v>
      </c>
      <c r="K718" s="165">
        <v>57.49</v>
      </c>
      <c r="L718" s="165">
        <v>0</v>
      </c>
      <c r="M718" s="165">
        <v>0</v>
      </c>
      <c r="N718" s="165">
        <v>0</v>
      </c>
      <c r="O718" s="165">
        <v>0</v>
      </c>
      <c r="P718" s="165">
        <v>884787</v>
      </c>
      <c r="Q718" s="165">
        <v>48</v>
      </c>
      <c r="R718" s="165">
        <v>0</v>
      </c>
      <c r="S718" s="165">
        <v>37</v>
      </c>
      <c r="T718" s="165">
        <v>3.83</v>
      </c>
      <c r="U718" s="165">
        <v>-1</v>
      </c>
    </row>
    <row r="719" spans="1:21">
      <c r="A719" s="166">
        <v>43369.508287037039</v>
      </c>
      <c r="B719" s="165" t="s">
        <v>6</v>
      </c>
      <c r="C719" s="165">
        <v>440.84</v>
      </c>
      <c r="D719" s="165">
        <v>11.7</v>
      </c>
      <c r="E719" s="165">
        <v>1388.73</v>
      </c>
      <c r="F719" s="165">
        <v>22.83</v>
      </c>
      <c r="G719" s="165">
        <v>78.91</v>
      </c>
      <c r="H719" s="165">
        <v>80.7</v>
      </c>
      <c r="I719" s="165">
        <v>78.959999999999994</v>
      </c>
      <c r="J719" s="165">
        <v>78.959999999999994</v>
      </c>
      <c r="K719" s="165">
        <v>77.040000000000006</v>
      </c>
      <c r="L719" s="165">
        <v>0</v>
      </c>
      <c r="M719" s="165">
        <v>0</v>
      </c>
      <c r="N719" s="165">
        <v>0</v>
      </c>
      <c r="O719" s="165">
        <v>0</v>
      </c>
      <c r="P719" s="165">
        <v>885881</v>
      </c>
      <c r="Q719" s="165">
        <v>48</v>
      </c>
      <c r="R719" s="165">
        <v>0</v>
      </c>
      <c r="S719" s="165">
        <v>37</v>
      </c>
      <c r="T719" s="165">
        <v>3.82</v>
      </c>
      <c r="U719" s="165">
        <v>-1</v>
      </c>
    </row>
    <row r="720" spans="1:21">
      <c r="A720" s="166">
        <v>43369.508356481485</v>
      </c>
      <c r="B720" s="165" t="s">
        <v>6</v>
      </c>
      <c r="C720" s="165">
        <v>441.7</v>
      </c>
      <c r="D720" s="165">
        <v>11.72</v>
      </c>
      <c r="E720" s="165">
        <v>1390.93</v>
      </c>
      <c r="F720" s="165">
        <v>22.61</v>
      </c>
      <c r="G720" s="165">
        <v>78.95</v>
      </c>
      <c r="H720" s="165">
        <v>81.77</v>
      </c>
      <c r="I720" s="165">
        <v>81.77</v>
      </c>
      <c r="J720" s="165">
        <v>80.209999999999994</v>
      </c>
      <c r="K720" s="165">
        <v>72.05</v>
      </c>
      <c r="L720" s="165">
        <v>0</v>
      </c>
      <c r="M720" s="165">
        <v>0</v>
      </c>
      <c r="N720" s="165">
        <v>0</v>
      </c>
      <c r="O720" s="165">
        <v>0</v>
      </c>
      <c r="P720" s="165">
        <v>886629</v>
      </c>
      <c r="Q720" s="165">
        <v>48</v>
      </c>
      <c r="R720" s="165">
        <v>0</v>
      </c>
      <c r="S720" s="165">
        <v>37</v>
      </c>
      <c r="T720" s="165">
        <v>3.8220000000000001</v>
      </c>
      <c r="U720" s="165">
        <v>-1</v>
      </c>
    </row>
    <row r="721" spans="1:21">
      <c r="A721" s="166">
        <v>43369.508425925924</v>
      </c>
      <c r="B721" s="165" t="s">
        <v>6</v>
      </c>
      <c r="C721" s="165">
        <v>443.57</v>
      </c>
      <c r="D721" s="165">
        <v>11.77</v>
      </c>
      <c r="E721" s="165">
        <v>1399.43</v>
      </c>
      <c r="F721" s="165">
        <v>22.91</v>
      </c>
      <c r="G721" s="165">
        <v>66.349999999999994</v>
      </c>
      <c r="H721" s="165">
        <v>71.36</v>
      </c>
      <c r="I721" s="165">
        <v>65.930000000000007</v>
      </c>
      <c r="J721" s="165">
        <v>66.099999999999994</v>
      </c>
      <c r="K721" s="165">
        <v>62.03</v>
      </c>
      <c r="L721" s="165">
        <v>66.25</v>
      </c>
      <c r="M721" s="165">
        <v>0</v>
      </c>
      <c r="N721" s="165">
        <v>0</v>
      </c>
      <c r="O721" s="165">
        <v>0</v>
      </c>
      <c r="P721" s="165">
        <v>887640</v>
      </c>
      <c r="Q721" s="165">
        <v>48</v>
      </c>
      <c r="R721" s="165">
        <v>0</v>
      </c>
      <c r="S721" s="165">
        <v>37</v>
      </c>
      <c r="T721" s="165">
        <v>3.8340000000000001</v>
      </c>
      <c r="U721" s="165">
        <v>-1</v>
      </c>
    </row>
    <row r="722" spans="1:21">
      <c r="A722" s="166">
        <v>43369.508483796293</v>
      </c>
      <c r="B722" s="165" t="s">
        <v>6</v>
      </c>
      <c r="C722" s="165">
        <v>443.14</v>
      </c>
      <c r="D722" s="165">
        <v>11.76</v>
      </c>
      <c r="E722" s="165">
        <v>1394.61</v>
      </c>
      <c r="F722" s="165">
        <v>22.07</v>
      </c>
      <c r="G722" s="165">
        <v>71.81</v>
      </c>
      <c r="H722" s="165">
        <v>69.44</v>
      </c>
      <c r="I722" s="165">
        <v>73.09</v>
      </c>
      <c r="J722" s="165">
        <v>72.22</v>
      </c>
      <c r="K722" s="165">
        <v>72.22</v>
      </c>
      <c r="L722" s="165">
        <v>76.67</v>
      </c>
      <c r="M722" s="165">
        <v>0</v>
      </c>
      <c r="N722" s="165">
        <v>0</v>
      </c>
      <c r="O722" s="165">
        <v>0</v>
      </c>
      <c r="P722" s="165">
        <v>890412</v>
      </c>
      <c r="Q722" s="165">
        <v>48</v>
      </c>
      <c r="R722" s="165">
        <v>0</v>
      </c>
      <c r="S722" s="165">
        <v>37</v>
      </c>
      <c r="T722" s="165">
        <v>3.8279999999999998</v>
      </c>
      <c r="U722" s="165">
        <v>-1</v>
      </c>
    </row>
    <row r="723" spans="1:21">
      <c r="A723" s="166">
        <v>43369.508553240739</v>
      </c>
      <c r="B723" s="165" t="s">
        <v>6</v>
      </c>
      <c r="C723" s="165">
        <v>442.12</v>
      </c>
      <c r="D723" s="165">
        <v>11.74</v>
      </c>
      <c r="E723" s="165">
        <v>1392.77</v>
      </c>
      <c r="F723" s="165">
        <v>21.4</v>
      </c>
      <c r="G723" s="165">
        <v>75.97</v>
      </c>
      <c r="H723" s="165">
        <v>78.75</v>
      </c>
      <c r="I723" s="165">
        <v>77.87</v>
      </c>
      <c r="J723" s="165">
        <v>75.09</v>
      </c>
      <c r="K723" s="165">
        <v>70.56</v>
      </c>
      <c r="L723" s="165">
        <v>80.38</v>
      </c>
      <c r="M723" s="165">
        <v>0</v>
      </c>
      <c r="N723" s="165">
        <v>0</v>
      </c>
      <c r="O723" s="165">
        <v>0</v>
      </c>
      <c r="P723" s="165">
        <v>891277</v>
      </c>
      <c r="Q723" s="165">
        <v>48</v>
      </c>
      <c r="R723" s="165">
        <v>0</v>
      </c>
      <c r="S723" s="165">
        <v>37</v>
      </c>
      <c r="T723" s="165">
        <v>3.8210000000000002</v>
      </c>
      <c r="U723" s="165">
        <v>-1</v>
      </c>
    </row>
    <row r="724" spans="1:21">
      <c r="A724" s="166">
        <v>43369.508622685185</v>
      </c>
      <c r="B724" s="165" t="s">
        <v>6</v>
      </c>
      <c r="C724" s="165">
        <v>441.86</v>
      </c>
      <c r="D724" s="165">
        <v>11.73</v>
      </c>
      <c r="E724" s="165">
        <v>1417.57</v>
      </c>
      <c r="F724" s="165">
        <v>21.13</v>
      </c>
      <c r="G724" s="165">
        <v>62.09</v>
      </c>
      <c r="H724" s="165">
        <v>65.400000000000006</v>
      </c>
      <c r="I724" s="165">
        <v>61.59</v>
      </c>
      <c r="J724" s="165">
        <v>57.44</v>
      </c>
      <c r="K724" s="165">
        <v>55.88</v>
      </c>
      <c r="L724" s="165">
        <v>74.66</v>
      </c>
      <c r="M724" s="165">
        <v>0</v>
      </c>
      <c r="N724" s="165">
        <v>0</v>
      </c>
      <c r="O724" s="165">
        <v>0</v>
      </c>
      <c r="P724" s="165">
        <v>892087</v>
      </c>
      <c r="Q724" s="165">
        <v>48</v>
      </c>
      <c r="R724" s="165">
        <v>0</v>
      </c>
      <c r="S724" s="165">
        <v>37</v>
      </c>
      <c r="T724" s="165">
        <v>3.8260000000000001</v>
      </c>
      <c r="U724" s="165">
        <v>-1</v>
      </c>
    </row>
    <row r="725" spans="1:21">
      <c r="A725" s="166">
        <v>43369.508692129632</v>
      </c>
      <c r="B725" s="165" t="s">
        <v>6</v>
      </c>
      <c r="C725" s="165">
        <v>439.84</v>
      </c>
      <c r="D725" s="165">
        <v>11.68</v>
      </c>
      <c r="E725" s="165">
        <v>1404.25</v>
      </c>
      <c r="F725" s="165">
        <v>24.13</v>
      </c>
      <c r="G725" s="165">
        <v>63.05</v>
      </c>
      <c r="H725" s="165">
        <v>64.05</v>
      </c>
      <c r="I725" s="165">
        <v>64.05</v>
      </c>
      <c r="J725" s="165">
        <v>64.569999999999993</v>
      </c>
      <c r="K725" s="165">
        <v>59.51</v>
      </c>
      <c r="L725" s="165">
        <v>0</v>
      </c>
      <c r="M725" s="165">
        <v>0</v>
      </c>
      <c r="N725" s="165">
        <v>0</v>
      </c>
      <c r="O725" s="165">
        <v>0</v>
      </c>
      <c r="P725" s="165">
        <v>892808</v>
      </c>
      <c r="Q725" s="165">
        <v>48</v>
      </c>
      <c r="R725" s="165">
        <v>0</v>
      </c>
      <c r="S725" s="165">
        <v>37</v>
      </c>
      <c r="T725" s="165">
        <v>3.8319999999999999</v>
      </c>
      <c r="U725" s="165">
        <v>-1</v>
      </c>
    </row>
    <row r="726" spans="1:21">
      <c r="A726" s="166">
        <v>43369.508750000001</v>
      </c>
      <c r="B726" s="165" t="s">
        <v>6</v>
      </c>
      <c r="C726" s="165">
        <v>440.08</v>
      </c>
      <c r="D726" s="165">
        <v>11.68</v>
      </c>
      <c r="E726" s="165">
        <v>1398.22</v>
      </c>
      <c r="F726" s="165">
        <v>22.21</v>
      </c>
      <c r="G726" s="165">
        <v>79.77</v>
      </c>
      <c r="H726" s="165">
        <v>80.41</v>
      </c>
      <c r="I726" s="165">
        <v>79.73</v>
      </c>
      <c r="J726" s="165">
        <v>80.930000000000007</v>
      </c>
      <c r="K726" s="165">
        <v>78.010000000000005</v>
      </c>
      <c r="L726" s="165">
        <v>0</v>
      </c>
      <c r="M726" s="165">
        <v>0</v>
      </c>
      <c r="N726" s="165">
        <v>0</v>
      </c>
      <c r="O726" s="165">
        <v>0</v>
      </c>
      <c r="P726" s="165">
        <v>893932</v>
      </c>
      <c r="Q726" s="165">
        <v>48</v>
      </c>
      <c r="R726" s="165">
        <v>0</v>
      </c>
      <c r="S726" s="165">
        <v>37</v>
      </c>
      <c r="T726" s="165">
        <v>3.827</v>
      </c>
      <c r="U726" s="165">
        <v>-1</v>
      </c>
    </row>
    <row r="727" spans="1:21">
      <c r="A727" s="166">
        <v>43369.508819444447</v>
      </c>
      <c r="B727" s="165" t="s">
        <v>6</v>
      </c>
      <c r="C727" s="165">
        <v>442.04</v>
      </c>
      <c r="D727" s="165">
        <v>11.73</v>
      </c>
      <c r="E727" s="165">
        <v>1419.01</v>
      </c>
      <c r="F727" s="165">
        <v>18.14</v>
      </c>
      <c r="G727" s="165">
        <v>68.53</v>
      </c>
      <c r="H727" s="165">
        <v>72.62</v>
      </c>
      <c r="I727" s="165">
        <v>72.44</v>
      </c>
      <c r="J727" s="165">
        <v>64.12</v>
      </c>
      <c r="K727" s="165">
        <v>58.75</v>
      </c>
      <c r="L727" s="165">
        <v>74.91</v>
      </c>
      <c r="M727" s="165">
        <v>0</v>
      </c>
      <c r="N727" s="165">
        <v>0</v>
      </c>
      <c r="O727" s="165">
        <v>0</v>
      </c>
      <c r="P727" s="165">
        <v>894637</v>
      </c>
      <c r="Q727" s="165">
        <v>48</v>
      </c>
      <c r="R727" s="165">
        <v>0</v>
      </c>
      <c r="S727" s="165">
        <v>37</v>
      </c>
      <c r="T727" s="165">
        <v>3.8319999999999999</v>
      </c>
      <c r="U727" s="165">
        <v>-1</v>
      </c>
    </row>
    <row r="728" spans="1:21">
      <c r="A728" s="166">
        <v>43369.508888888886</v>
      </c>
      <c r="B728" s="165" t="s">
        <v>6</v>
      </c>
      <c r="C728" s="165">
        <v>441.1</v>
      </c>
      <c r="D728" s="165">
        <v>11.71</v>
      </c>
      <c r="E728" s="165">
        <v>1420.28</v>
      </c>
      <c r="F728" s="165">
        <v>24.53</v>
      </c>
      <c r="G728" s="165">
        <v>58.33</v>
      </c>
      <c r="H728" s="165">
        <v>60.98</v>
      </c>
      <c r="I728" s="165">
        <v>59.41</v>
      </c>
      <c r="J728" s="165">
        <v>56.97</v>
      </c>
      <c r="K728" s="165">
        <v>54.88</v>
      </c>
      <c r="L728" s="165">
        <v>69.64</v>
      </c>
      <c r="M728" s="165">
        <v>0</v>
      </c>
      <c r="N728" s="165">
        <v>0</v>
      </c>
      <c r="O728" s="165">
        <v>0</v>
      </c>
      <c r="P728" s="165">
        <v>895600</v>
      </c>
      <c r="Q728" s="165">
        <v>48</v>
      </c>
      <c r="R728" s="165">
        <v>0</v>
      </c>
      <c r="S728" s="165">
        <v>37</v>
      </c>
      <c r="T728" s="165">
        <v>3.8340000000000001</v>
      </c>
      <c r="U728" s="165">
        <v>-1</v>
      </c>
    </row>
    <row r="729" spans="1:21">
      <c r="A729" s="166">
        <v>43369.508958333332</v>
      </c>
      <c r="B729" s="165" t="s">
        <v>6</v>
      </c>
      <c r="C729" s="165">
        <v>443.72</v>
      </c>
      <c r="D729" s="165">
        <v>11.78</v>
      </c>
      <c r="E729" s="165">
        <v>1396.66</v>
      </c>
      <c r="F729" s="165">
        <v>24.01</v>
      </c>
      <c r="G729" s="165">
        <v>73.58</v>
      </c>
      <c r="H729" s="165">
        <v>77.239999999999995</v>
      </c>
      <c r="I729" s="165">
        <v>73.28</v>
      </c>
      <c r="J729" s="165">
        <v>71.209999999999994</v>
      </c>
      <c r="K729" s="165">
        <v>72.59</v>
      </c>
      <c r="L729" s="165">
        <v>0</v>
      </c>
      <c r="M729" s="165">
        <v>0</v>
      </c>
      <c r="N729" s="165">
        <v>0</v>
      </c>
      <c r="O729" s="165">
        <v>0</v>
      </c>
      <c r="P729" s="165">
        <v>897082</v>
      </c>
      <c r="Q729" s="165">
        <v>48</v>
      </c>
      <c r="R729" s="165">
        <v>0</v>
      </c>
      <c r="S729" s="165">
        <v>37</v>
      </c>
      <c r="T729" s="165">
        <v>3.8340000000000001</v>
      </c>
      <c r="U729" s="165">
        <v>-1</v>
      </c>
    </row>
    <row r="730" spans="1:21">
      <c r="A730" s="166">
        <v>43369.509027777778</v>
      </c>
      <c r="B730" s="165" t="s">
        <v>6</v>
      </c>
      <c r="C730" s="165">
        <v>442.49</v>
      </c>
      <c r="D730" s="165">
        <v>11.75</v>
      </c>
      <c r="E730" s="165">
        <v>1394.29</v>
      </c>
      <c r="F730" s="165">
        <v>22.46</v>
      </c>
      <c r="G730" s="165">
        <v>81.44</v>
      </c>
      <c r="H730" s="165">
        <v>82.37</v>
      </c>
      <c r="I730" s="165">
        <v>82.54</v>
      </c>
      <c r="J730" s="165">
        <v>82.37</v>
      </c>
      <c r="K730" s="165">
        <v>78.47</v>
      </c>
      <c r="L730" s="165">
        <v>0</v>
      </c>
      <c r="M730" s="165">
        <v>0</v>
      </c>
      <c r="N730" s="165">
        <v>0</v>
      </c>
      <c r="O730" s="165">
        <v>0</v>
      </c>
      <c r="P730" s="165">
        <v>899309</v>
      </c>
      <c r="Q730" s="165">
        <v>48</v>
      </c>
      <c r="R730" s="165">
        <v>0</v>
      </c>
      <c r="S730" s="165">
        <v>37</v>
      </c>
      <c r="T730" s="165">
        <v>3.8159999999999998</v>
      </c>
      <c r="U730" s="165">
        <v>-1</v>
      </c>
    </row>
    <row r="731" spans="1:21">
      <c r="A731" s="166">
        <v>43369.509097222224</v>
      </c>
      <c r="B731" s="165" t="s">
        <v>6</v>
      </c>
      <c r="C731" s="165">
        <v>444.48</v>
      </c>
      <c r="D731" s="165">
        <v>11.8</v>
      </c>
      <c r="E731" s="165">
        <v>1409.62</v>
      </c>
      <c r="F731" s="165">
        <v>23.02</v>
      </c>
      <c r="G731" s="165">
        <v>73.92</v>
      </c>
      <c r="H731" s="165">
        <v>77.59</v>
      </c>
      <c r="I731" s="165">
        <v>72.41</v>
      </c>
      <c r="J731" s="165">
        <v>72.069999999999993</v>
      </c>
      <c r="K731" s="165">
        <v>73.62</v>
      </c>
      <c r="L731" s="165">
        <v>0</v>
      </c>
      <c r="M731" s="165">
        <v>0</v>
      </c>
      <c r="N731" s="165">
        <v>0</v>
      </c>
      <c r="O731" s="165">
        <v>0</v>
      </c>
      <c r="P731" s="165">
        <v>901132</v>
      </c>
      <c r="Q731" s="165">
        <v>48</v>
      </c>
      <c r="R731" s="165">
        <v>0</v>
      </c>
      <c r="S731" s="165">
        <v>37</v>
      </c>
      <c r="T731" s="165">
        <v>3.8260000000000001</v>
      </c>
      <c r="U731" s="165">
        <v>-1</v>
      </c>
    </row>
    <row r="732" spans="1:21">
      <c r="A732" s="166">
        <v>43369.509155092594</v>
      </c>
      <c r="B732" s="165" t="s">
        <v>6</v>
      </c>
      <c r="C732" s="165">
        <v>445.31</v>
      </c>
      <c r="D732" s="165">
        <v>11.82</v>
      </c>
      <c r="E732" s="165">
        <v>1389.32</v>
      </c>
      <c r="F732" s="165">
        <v>21.62</v>
      </c>
      <c r="G732" s="165">
        <v>69.849999999999994</v>
      </c>
      <c r="H732" s="165">
        <v>73.099999999999994</v>
      </c>
      <c r="I732" s="165">
        <v>68.45</v>
      </c>
      <c r="J732" s="165">
        <v>70.52</v>
      </c>
      <c r="K732" s="165">
        <v>67.069999999999993</v>
      </c>
      <c r="L732" s="165">
        <v>76</v>
      </c>
      <c r="M732" s="165">
        <v>0</v>
      </c>
      <c r="N732" s="165">
        <v>0</v>
      </c>
      <c r="O732" s="165">
        <v>0</v>
      </c>
      <c r="P732" s="165">
        <v>901778</v>
      </c>
      <c r="Q732" s="165">
        <v>48</v>
      </c>
      <c r="R732" s="165">
        <v>0</v>
      </c>
      <c r="S732" s="165">
        <v>37</v>
      </c>
      <c r="T732" s="165">
        <v>3.8319999999999999</v>
      </c>
      <c r="U732" s="165">
        <v>-1</v>
      </c>
    </row>
    <row r="733" spans="1:21">
      <c r="A733" s="166">
        <v>43369.50922453704</v>
      </c>
      <c r="B733" s="165" t="s">
        <v>6</v>
      </c>
      <c r="C733" s="165">
        <v>447.5</v>
      </c>
      <c r="D733" s="165">
        <v>11.88</v>
      </c>
      <c r="E733" s="165">
        <v>1391.51</v>
      </c>
      <c r="F733" s="165">
        <v>22.29</v>
      </c>
      <c r="G733" s="165">
        <v>79.17</v>
      </c>
      <c r="H733" s="165">
        <v>84.02</v>
      </c>
      <c r="I733" s="165">
        <v>78.010000000000005</v>
      </c>
      <c r="J733" s="165">
        <v>77.84</v>
      </c>
      <c r="K733" s="165">
        <v>76.8</v>
      </c>
      <c r="L733" s="165">
        <v>0</v>
      </c>
      <c r="M733" s="165">
        <v>0</v>
      </c>
      <c r="N733" s="165">
        <v>0</v>
      </c>
      <c r="O733" s="165">
        <v>0</v>
      </c>
      <c r="P733" s="165">
        <v>902502</v>
      </c>
      <c r="Q733" s="165">
        <v>48</v>
      </c>
      <c r="R733" s="165">
        <v>0</v>
      </c>
      <c r="S733" s="165">
        <v>37</v>
      </c>
      <c r="T733" s="165">
        <v>3.8290000000000002</v>
      </c>
      <c r="U733" s="165">
        <v>-1</v>
      </c>
    </row>
    <row r="734" spans="1:21">
      <c r="A734" s="166">
        <v>43369.509293981479</v>
      </c>
      <c r="B734" s="165" t="s">
        <v>6</v>
      </c>
      <c r="C734" s="165">
        <v>448.74</v>
      </c>
      <c r="D734" s="165">
        <v>11.91</v>
      </c>
      <c r="E734" s="165">
        <v>1410.16</v>
      </c>
      <c r="F734" s="165">
        <v>22.4</v>
      </c>
      <c r="G734" s="165">
        <v>76.47</v>
      </c>
      <c r="H734" s="165">
        <v>76.12</v>
      </c>
      <c r="I734" s="165">
        <v>76.819999999999993</v>
      </c>
      <c r="J734" s="165">
        <v>76.989999999999995</v>
      </c>
      <c r="K734" s="165">
        <v>75.95</v>
      </c>
      <c r="L734" s="165">
        <v>0</v>
      </c>
      <c r="M734" s="165">
        <v>0</v>
      </c>
      <c r="N734" s="165">
        <v>0</v>
      </c>
      <c r="O734" s="165">
        <v>0</v>
      </c>
      <c r="P734" s="165">
        <v>903200</v>
      </c>
      <c r="Q734" s="165">
        <v>48</v>
      </c>
      <c r="R734" s="165">
        <v>0</v>
      </c>
      <c r="S734" s="165">
        <v>37</v>
      </c>
      <c r="T734" s="165">
        <v>3.8290000000000002</v>
      </c>
      <c r="U734" s="165">
        <v>-1</v>
      </c>
    </row>
    <row r="735" spans="1:21">
      <c r="A735" s="166">
        <v>43369.509363425925</v>
      </c>
      <c r="B735" s="165" t="s">
        <v>6</v>
      </c>
      <c r="C735" s="165">
        <v>446.46</v>
      </c>
      <c r="D735" s="165">
        <v>11.85</v>
      </c>
      <c r="E735" s="165">
        <v>1411.42</v>
      </c>
      <c r="F735" s="165">
        <v>25.85</v>
      </c>
      <c r="G735" s="165">
        <v>60.42</v>
      </c>
      <c r="H735" s="165">
        <v>60.2</v>
      </c>
      <c r="I735" s="165">
        <v>62.41</v>
      </c>
      <c r="J735" s="165">
        <v>60.54</v>
      </c>
      <c r="K735" s="165">
        <v>58.5</v>
      </c>
      <c r="L735" s="165">
        <v>0</v>
      </c>
      <c r="M735" s="165">
        <v>0</v>
      </c>
      <c r="N735" s="165">
        <v>0</v>
      </c>
      <c r="O735" s="165">
        <v>0</v>
      </c>
      <c r="P735" s="165">
        <v>904075</v>
      </c>
      <c r="Q735" s="165">
        <v>48</v>
      </c>
      <c r="R735" s="165">
        <v>0</v>
      </c>
      <c r="S735" s="165">
        <v>37</v>
      </c>
      <c r="T735" s="165">
        <v>3.8330000000000002</v>
      </c>
      <c r="U735" s="165">
        <v>-1</v>
      </c>
    </row>
    <row r="736" spans="1:21">
      <c r="A736" s="166">
        <v>43369.509432870371</v>
      </c>
      <c r="B736" s="165" t="s">
        <v>6</v>
      </c>
      <c r="C736" s="165">
        <v>441.32</v>
      </c>
      <c r="D736" s="165">
        <v>11.71</v>
      </c>
      <c r="E736" s="165">
        <v>1392.02</v>
      </c>
      <c r="F736" s="165">
        <v>23.05</v>
      </c>
      <c r="G736" s="165">
        <v>76.3</v>
      </c>
      <c r="H736" s="165">
        <v>78.510000000000005</v>
      </c>
      <c r="I736" s="165">
        <v>80.069999999999993</v>
      </c>
      <c r="J736" s="165">
        <v>72.959999999999994</v>
      </c>
      <c r="K736" s="165">
        <v>73.66</v>
      </c>
      <c r="L736" s="165">
        <v>0</v>
      </c>
      <c r="M736" s="165">
        <v>0</v>
      </c>
      <c r="N736" s="165">
        <v>0</v>
      </c>
      <c r="O736" s="165">
        <v>0</v>
      </c>
      <c r="P736" s="165">
        <v>904871</v>
      </c>
      <c r="Q736" s="165">
        <v>48</v>
      </c>
      <c r="R736" s="165">
        <v>0</v>
      </c>
      <c r="S736" s="165">
        <v>37</v>
      </c>
      <c r="T736" s="165">
        <v>3.8290000000000002</v>
      </c>
      <c r="U736" s="165">
        <v>-1</v>
      </c>
    </row>
    <row r="737" spans="1:21">
      <c r="A737" s="166">
        <v>43369.50949074074</v>
      </c>
      <c r="B737" s="165" t="s">
        <v>6</v>
      </c>
      <c r="C737" s="165">
        <v>442.07</v>
      </c>
      <c r="D737" s="165">
        <v>11.73</v>
      </c>
      <c r="E737" s="165">
        <v>1386.67</v>
      </c>
      <c r="F737" s="165">
        <v>18.93</v>
      </c>
      <c r="G737" s="165">
        <v>75.56</v>
      </c>
      <c r="H737" s="165">
        <v>78.16</v>
      </c>
      <c r="I737" s="165">
        <v>76.08</v>
      </c>
      <c r="J737" s="165">
        <v>76.78</v>
      </c>
      <c r="K737" s="165">
        <v>70.36</v>
      </c>
      <c r="L737" s="165">
        <v>76.94</v>
      </c>
      <c r="M737" s="165">
        <v>0</v>
      </c>
      <c r="N737" s="165">
        <v>0</v>
      </c>
      <c r="O737" s="165">
        <v>0</v>
      </c>
      <c r="P737" s="165">
        <v>908430</v>
      </c>
      <c r="Q737" s="165">
        <v>48</v>
      </c>
      <c r="R737" s="165">
        <v>0</v>
      </c>
      <c r="S737" s="165">
        <v>37</v>
      </c>
      <c r="T737" s="165">
        <v>3.83</v>
      </c>
      <c r="U737" s="165">
        <v>-1</v>
      </c>
    </row>
    <row r="738" spans="1:21">
      <c r="A738" s="166">
        <v>43369.509560185186</v>
      </c>
      <c r="B738" s="165" t="s">
        <v>6</v>
      </c>
      <c r="C738" s="165">
        <v>442.5</v>
      </c>
      <c r="D738" s="165">
        <v>11.75</v>
      </c>
      <c r="E738" s="165">
        <v>1411.54</v>
      </c>
      <c r="F738" s="165">
        <v>22.02</v>
      </c>
      <c r="G738" s="165">
        <v>58.03</v>
      </c>
      <c r="H738" s="165">
        <v>62.26</v>
      </c>
      <c r="I738" s="165">
        <v>58.26</v>
      </c>
      <c r="J738" s="165">
        <v>56.87</v>
      </c>
      <c r="K738" s="165">
        <v>50.78</v>
      </c>
      <c r="L738" s="165">
        <v>66.540000000000006</v>
      </c>
      <c r="M738" s="165">
        <v>0</v>
      </c>
      <c r="N738" s="165">
        <v>0</v>
      </c>
      <c r="O738" s="165">
        <v>0</v>
      </c>
      <c r="P738" s="165">
        <v>909089</v>
      </c>
      <c r="Q738" s="165">
        <v>48</v>
      </c>
      <c r="R738" s="165">
        <v>0</v>
      </c>
      <c r="S738" s="165">
        <v>37</v>
      </c>
      <c r="T738" s="165">
        <v>3.8290000000000002</v>
      </c>
      <c r="U738" s="165">
        <v>-1</v>
      </c>
    </row>
    <row r="739" spans="1:21">
      <c r="A739" s="166">
        <v>43369.509629629632</v>
      </c>
      <c r="B739" s="165" t="s">
        <v>6</v>
      </c>
      <c r="C739" s="165">
        <v>443.02</v>
      </c>
      <c r="D739" s="165">
        <v>11.76</v>
      </c>
      <c r="E739" s="165">
        <v>1384.88</v>
      </c>
      <c r="F739" s="165">
        <v>23.49</v>
      </c>
      <c r="G739" s="165">
        <v>67.989999999999995</v>
      </c>
      <c r="H739" s="165">
        <v>71.94</v>
      </c>
      <c r="I739" s="165">
        <v>65.92</v>
      </c>
      <c r="J739" s="165">
        <v>68.33</v>
      </c>
      <c r="K739" s="165">
        <v>65.75</v>
      </c>
      <c r="L739" s="165">
        <v>0</v>
      </c>
      <c r="M739" s="165">
        <v>0</v>
      </c>
      <c r="N739" s="165">
        <v>0</v>
      </c>
      <c r="O739" s="165">
        <v>0</v>
      </c>
      <c r="P739" s="165">
        <v>909754</v>
      </c>
      <c r="Q739" s="165">
        <v>48</v>
      </c>
      <c r="R739" s="165">
        <v>0</v>
      </c>
      <c r="S739" s="165">
        <v>37</v>
      </c>
      <c r="T739" s="165">
        <v>3.835</v>
      </c>
      <c r="U739" s="165">
        <v>-1</v>
      </c>
    </row>
    <row r="740" spans="1:21">
      <c r="A740" s="166">
        <v>43369.509699074071</v>
      </c>
      <c r="B740" s="165" t="s">
        <v>6</v>
      </c>
      <c r="C740" s="165">
        <v>442.9</v>
      </c>
      <c r="D740" s="165">
        <v>11.76</v>
      </c>
      <c r="E740" s="165">
        <v>1391.66</v>
      </c>
      <c r="F740" s="165">
        <v>23.22</v>
      </c>
      <c r="G740" s="165">
        <v>80.87</v>
      </c>
      <c r="H740" s="165">
        <v>81.739999999999995</v>
      </c>
      <c r="I740" s="165">
        <v>82.61</v>
      </c>
      <c r="J740" s="165">
        <v>80.52</v>
      </c>
      <c r="K740" s="165">
        <v>78.61</v>
      </c>
      <c r="L740" s="165">
        <v>0</v>
      </c>
      <c r="M740" s="165">
        <v>0</v>
      </c>
      <c r="N740" s="165">
        <v>0</v>
      </c>
      <c r="O740" s="165">
        <v>0</v>
      </c>
      <c r="P740" s="165">
        <v>911395</v>
      </c>
      <c r="Q740" s="165">
        <v>48</v>
      </c>
      <c r="R740" s="165">
        <v>0</v>
      </c>
      <c r="S740" s="165">
        <v>37</v>
      </c>
      <c r="T740" s="165">
        <v>3.8220000000000001</v>
      </c>
      <c r="U740" s="165">
        <v>-1</v>
      </c>
    </row>
    <row r="741" spans="1:21">
      <c r="A741" s="166">
        <v>43369.509756944448</v>
      </c>
      <c r="B741" s="165" t="s">
        <v>6</v>
      </c>
      <c r="C741" s="165">
        <v>440.45</v>
      </c>
      <c r="D741" s="165">
        <v>11.69</v>
      </c>
      <c r="E741" s="165">
        <v>1414.59</v>
      </c>
      <c r="F741" s="165">
        <v>23.88</v>
      </c>
      <c r="G741" s="165">
        <v>75.91</v>
      </c>
      <c r="H741" s="165">
        <v>78.72</v>
      </c>
      <c r="I741" s="165">
        <v>77.34</v>
      </c>
      <c r="J741" s="165">
        <v>77.34</v>
      </c>
      <c r="K741" s="165">
        <v>70.239999999999995</v>
      </c>
      <c r="L741" s="165">
        <v>0</v>
      </c>
      <c r="M741" s="165">
        <v>0</v>
      </c>
      <c r="N741" s="165">
        <v>0</v>
      </c>
      <c r="O741" s="165">
        <v>0</v>
      </c>
      <c r="P741" s="165">
        <v>912376</v>
      </c>
      <c r="Q741" s="165">
        <v>48</v>
      </c>
      <c r="R741" s="165">
        <v>0</v>
      </c>
      <c r="S741" s="165">
        <v>37</v>
      </c>
      <c r="T741" s="165">
        <v>3.83</v>
      </c>
      <c r="U741" s="165">
        <v>-1</v>
      </c>
    </row>
    <row r="742" spans="1:21">
      <c r="A742" s="166">
        <v>43369.509826388887</v>
      </c>
      <c r="B742" s="165" t="s">
        <v>6</v>
      </c>
      <c r="C742" s="165">
        <v>439.68</v>
      </c>
      <c r="D742" s="165">
        <v>11.67</v>
      </c>
      <c r="E742" s="165">
        <v>1395.24</v>
      </c>
      <c r="F742" s="165">
        <v>21.75</v>
      </c>
      <c r="G742" s="165">
        <v>55.99</v>
      </c>
      <c r="H742" s="165">
        <v>60.59</v>
      </c>
      <c r="I742" s="165">
        <v>56.6</v>
      </c>
      <c r="J742" s="165">
        <v>55.03</v>
      </c>
      <c r="K742" s="165">
        <v>49.48</v>
      </c>
      <c r="L742" s="165">
        <v>62.69</v>
      </c>
      <c r="M742" s="165">
        <v>0</v>
      </c>
      <c r="N742" s="165">
        <v>0</v>
      </c>
      <c r="O742" s="165">
        <v>0</v>
      </c>
      <c r="P742" s="165">
        <v>913070</v>
      </c>
      <c r="Q742" s="165">
        <v>48</v>
      </c>
      <c r="R742" s="165">
        <v>0</v>
      </c>
      <c r="S742" s="165">
        <v>37</v>
      </c>
      <c r="T742" s="165">
        <v>3.83</v>
      </c>
      <c r="U742" s="165">
        <v>-1</v>
      </c>
    </row>
    <row r="743" spans="1:21">
      <c r="A743" s="166">
        <v>43369.509895833333</v>
      </c>
      <c r="B743" s="165" t="s">
        <v>6</v>
      </c>
      <c r="C743" s="165">
        <v>441.96</v>
      </c>
      <c r="D743" s="165">
        <v>11.73</v>
      </c>
      <c r="E743" s="165">
        <v>1390.42</v>
      </c>
      <c r="F743" s="165">
        <v>22.83</v>
      </c>
      <c r="G743" s="165">
        <v>77.73</v>
      </c>
      <c r="H743" s="165">
        <v>78.510000000000005</v>
      </c>
      <c r="I743" s="165">
        <v>77.47</v>
      </c>
      <c r="J743" s="165">
        <v>78.680000000000007</v>
      </c>
      <c r="K743" s="165">
        <v>76.260000000000005</v>
      </c>
      <c r="L743" s="165">
        <v>0</v>
      </c>
      <c r="M743" s="165">
        <v>0</v>
      </c>
      <c r="N743" s="165">
        <v>0</v>
      </c>
      <c r="O743" s="165">
        <v>0</v>
      </c>
      <c r="P743" s="165">
        <v>913982</v>
      </c>
      <c r="Q743" s="165">
        <v>48</v>
      </c>
      <c r="R743" s="165">
        <v>0</v>
      </c>
      <c r="S743" s="165">
        <v>37</v>
      </c>
      <c r="T743" s="165">
        <v>3.8279999999999998</v>
      </c>
      <c r="U743" s="165">
        <v>-1</v>
      </c>
    </row>
    <row r="744" spans="1:21">
      <c r="A744" s="166">
        <v>43369.509965277779</v>
      </c>
      <c r="B744" s="165" t="s">
        <v>6</v>
      </c>
      <c r="C744" s="165">
        <v>441.5</v>
      </c>
      <c r="D744" s="165">
        <v>11.72</v>
      </c>
      <c r="E744" s="165">
        <v>1386.74</v>
      </c>
      <c r="F744" s="165">
        <v>22.69</v>
      </c>
      <c r="G744" s="165">
        <v>79.66</v>
      </c>
      <c r="H744" s="165">
        <v>81.53</v>
      </c>
      <c r="I744" s="165">
        <v>79.97</v>
      </c>
      <c r="J744" s="165">
        <v>78.75</v>
      </c>
      <c r="K744" s="165">
        <v>78.400000000000006</v>
      </c>
      <c r="L744" s="165">
        <v>0</v>
      </c>
      <c r="M744" s="165">
        <v>0</v>
      </c>
      <c r="N744" s="165">
        <v>0</v>
      </c>
      <c r="O744" s="165">
        <v>0</v>
      </c>
      <c r="P744" s="165">
        <v>914851</v>
      </c>
      <c r="Q744" s="165">
        <v>48</v>
      </c>
      <c r="R744" s="165">
        <v>0</v>
      </c>
      <c r="S744" s="165">
        <v>37</v>
      </c>
      <c r="T744" s="165">
        <v>3.8279999999999998</v>
      </c>
      <c r="U744" s="165">
        <v>-1</v>
      </c>
    </row>
    <row r="745" spans="1:21">
      <c r="A745" s="166">
        <v>43369.510023148148</v>
      </c>
      <c r="B745" s="165" t="s">
        <v>6</v>
      </c>
      <c r="C745" s="165">
        <v>442.22</v>
      </c>
      <c r="D745" s="165">
        <v>11.74</v>
      </c>
      <c r="E745" s="165">
        <v>1412.13</v>
      </c>
      <c r="F745" s="165">
        <v>24.35</v>
      </c>
      <c r="G745" s="165">
        <v>66.290000000000006</v>
      </c>
      <c r="H745" s="165">
        <v>69.86</v>
      </c>
      <c r="I745" s="165">
        <v>67.599999999999994</v>
      </c>
      <c r="J745" s="165">
        <v>63.76</v>
      </c>
      <c r="K745" s="165">
        <v>63.94</v>
      </c>
      <c r="L745" s="165">
        <v>0</v>
      </c>
      <c r="M745" s="165">
        <v>0</v>
      </c>
      <c r="N745" s="165">
        <v>0</v>
      </c>
      <c r="O745" s="165">
        <v>0</v>
      </c>
      <c r="P745" s="165">
        <v>917942</v>
      </c>
      <c r="Q745" s="165">
        <v>48</v>
      </c>
      <c r="R745" s="165">
        <v>0</v>
      </c>
      <c r="S745" s="165">
        <v>37</v>
      </c>
      <c r="T745" s="165">
        <v>3.8330000000000002</v>
      </c>
      <c r="U745" s="165">
        <v>-1</v>
      </c>
    </row>
    <row r="746" spans="1:21">
      <c r="A746" s="166">
        <v>43369.510092592594</v>
      </c>
      <c r="B746" s="165" t="s">
        <v>6</v>
      </c>
      <c r="C746" s="165">
        <v>442.02</v>
      </c>
      <c r="D746" s="165">
        <v>11.73</v>
      </c>
      <c r="E746" s="165">
        <v>1390.22</v>
      </c>
      <c r="F746" s="165">
        <v>24</v>
      </c>
      <c r="G746" s="165">
        <v>70.19</v>
      </c>
      <c r="H746" s="165">
        <v>75.22</v>
      </c>
      <c r="I746" s="165">
        <v>69.5</v>
      </c>
      <c r="J746" s="165">
        <v>68.8</v>
      </c>
      <c r="K746" s="165">
        <v>67.239999999999995</v>
      </c>
      <c r="L746" s="165">
        <v>0</v>
      </c>
      <c r="M746" s="165">
        <v>0</v>
      </c>
      <c r="N746" s="165">
        <v>0</v>
      </c>
      <c r="O746" s="165">
        <v>0</v>
      </c>
      <c r="P746" s="165">
        <v>918891</v>
      </c>
      <c r="Q746" s="165">
        <v>48</v>
      </c>
      <c r="R746" s="165">
        <v>0</v>
      </c>
      <c r="S746" s="165">
        <v>37</v>
      </c>
      <c r="T746" s="165">
        <v>3.831</v>
      </c>
      <c r="U746" s="165">
        <v>-1</v>
      </c>
    </row>
    <row r="747" spans="1:21">
      <c r="A747" s="166">
        <v>43369.510162037041</v>
      </c>
      <c r="B747" s="165" t="s">
        <v>6</v>
      </c>
      <c r="C747" s="165">
        <v>442.61</v>
      </c>
      <c r="D747" s="165">
        <v>11.75</v>
      </c>
      <c r="E747" s="165">
        <v>1391.42</v>
      </c>
      <c r="F747" s="165">
        <v>17.64</v>
      </c>
      <c r="G747" s="165">
        <v>71.7</v>
      </c>
      <c r="H747" s="165">
        <v>78.2</v>
      </c>
      <c r="I747" s="165">
        <v>72.66</v>
      </c>
      <c r="J747" s="165">
        <v>67.989999999999995</v>
      </c>
      <c r="K747" s="165">
        <v>62.11</v>
      </c>
      <c r="L747" s="165">
        <v>79.12</v>
      </c>
      <c r="M747" s="165">
        <v>0</v>
      </c>
      <c r="N747" s="165">
        <v>0</v>
      </c>
      <c r="O747" s="165">
        <v>0</v>
      </c>
      <c r="P747" s="165">
        <v>919743</v>
      </c>
      <c r="Q747" s="165">
        <v>48</v>
      </c>
      <c r="R747" s="165">
        <v>0</v>
      </c>
      <c r="S747" s="165">
        <v>37</v>
      </c>
      <c r="T747" s="165">
        <v>3.8279999999999998</v>
      </c>
      <c r="U747" s="165">
        <v>-1</v>
      </c>
    </row>
    <row r="748" spans="1:21">
      <c r="A748" s="166">
        <v>43369.510231481479</v>
      </c>
      <c r="B748" s="165" t="s">
        <v>6</v>
      </c>
      <c r="C748" s="165">
        <v>441.71</v>
      </c>
      <c r="D748" s="165">
        <v>11.72</v>
      </c>
      <c r="E748" s="165">
        <v>1427.45</v>
      </c>
      <c r="F748" s="165">
        <v>20.23</v>
      </c>
      <c r="G748" s="165">
        <v>65.010000000000005</v>
      </c>
      <c r="H748" s="165">
        <v>69.099999999999994</v>
      </c>
      <c r="I748" s="165">
        <v>65.62</v>
      </c>
      <c r="J748" s="165">
        <v>62.15</v>
      </c>
      <c r="K748" s="165">
        <v>54.34</v>
      </c>
      <c r="L748" s="165">
        <v>77.75</v>
      </c>
      <c r="M748" s="165">
        <v>0</v>
      </c>
      <c r="N748" s="165">
        <v>0</v>
      </c>
      <c r="O748" s="165">
        <v>0</v>
      </c>
      <c r="P748" s="165">
        <v>920325</v>
      </c>
      <c r="Q748" s="165">
        <v>48</v>
      </c>
      <c r="R748" s="165">
        <v>0</v>
      </c>
      <c r="S748" s="165">
        <v>37</v>
      </c>
      <c r="T748" s="165">
        <v>3.8220000000000001</v>
      </c>
      <c r="U748" s="165">
        <v>-1</v>
      </c>
    </row>
    <row r="749" spans="1:21">
      <c r="A749" s="166">
        <v>43369.510300925926</v>
      </c>
      <c r="B749" s="165" t="s">
        <v>6</v>
      </c>
      <c r="C749" s="165">
        <v>442.02</v>
      </c>
      <c r="D749" s="165">
        <v>11.73</v>
      </c>
      <c r="E749" s="165">
        <v>1405.87</v>
      </c>
      <c r="F749" s="165">
        <v>25.04</v>
      </c>
      <c r="G749" s="165">
        <v>57.62</v>
      </c>
      <c r="H749" s="165">
        <v>58.69</v>
      </c>
      <c r="I749" s="165">
        <v>59.04</v>
      </c>
      <c r="J749" s="165">
        <v>54.39</v>
      </c>
      <c r="K749" s="165">
        <v>58.35</v>
      </c>
      <c r="L749" s="165">
        <v>0</v>
      </c>
      <c r="M749" s="165">
        <v>0</v>
      </c>
      <c r="N749" s="165">
        <v>0</v>
      </c>
      <c r="O749" s="165">
        <v>0</v>
      </c>
      <c r="P749" s="165">
        <v>922221</v>
      </c>
      <c r="Q749" s="165">
        <v>48</v>
      </c>
      <c r="R749" s="165">
        <v>0</v>
      </c>
      <c r="S749" s="165">
        <v>37</v>
      </c>
      <c r="T749" s="165">
        <v>3.82</v>
      </c>
      <c r="U749" s="165">
        <v>-1</v>
      </c>
    </row>
    <row r="750" spans="1:21">
      <c r="A750" s="166">
        <v>43369.510358796295</v>
      </c>
      <c r="B750" s="165" t="s">
        <v>6</v>
      </c>
      <c r="C750" s="165">
        <v>442.66</v>
      </c>
      <c r="D750" s="165">
        <v>11.75</v>
      </c>
      <c r="E750" s="165">
        <v>1403.69</v>
      </c>
      <c r="F750" s="165">
        <v>22.5</v>
      </c>
      <c r="G750" s="165">
        <v>80.040000000000006</v>
      </c>
      <c r="H750" s="165">
        <v>83.71</v>
      </c>
      <c r="I750" s="165">
        <v>80.209999999999994</v>
      </c>
      <c r="J750" s="165">
        <v>78.63</v>
      </c>
      <c r="K750" s="165">
        <v>77.58</v>
      </c>
      <c r="L750" s="165">
        <v>0</v>
      </c>
      <c r="M750" s="165">
        <v>0</v>
      </c>
      <c r="N750" s="165">
        <v>0</v>
      </c>
      <c r="O750" s="165">
        <v>0</v>
      </c>
      <c r="P750" s="165">
        <v>923003</v>
      </c>
      <c r="Q750" s="165">
        <v>48</v>
      </c>
      <c r="R750" s="165">
        <v>0</v>
      </c>
      <c r="S750" s="165">
        <v>37</v>
      </c>
      <c r="T750" s="165">
        <v>3.8330000000000002</v>
      </c>
      <c r="U750" s="165">
        <v>-1</v>
      </c>
    </row>
    <row r="751" spans="1:21">
      <c r="A751" s="166">
        <v>43369.510428240741</v>
      </c>
      <c r="B751" s="165" t="s">
        <v>6</v>
      </c>
      <c r="C751" s="165">
        <v>444.96</v>
      </c>
      <c r="D751" s="165">
        <v>11.81</v>
      </c>
      <c r="E751" s="165">
        <v>1400.98</v>
      </c>
      <c r="F751" s="165">
        <v>23.61</v>
      </c>
      <c r="G751" s="165">
        <v>78.819999999999993</v>
      </c>
      <c r="H751" s="165">
        <v>80.900000000000006</v>
      </c>
      <c r="I751" s="165">
        <v>81.77</v>
      </c>
      <c r="J751" s="165">
        <v>75.349999999999994</v>
      </c>
      <c r="K751" s="165">
        <v>77.260000000000005</v>
      </c>
      <c r="L751" s="165">
        <v>0</v>
      </c>
      <c r="M751" s="165">
        <v>0</v>
      </c>
      <c r="N751" s="165">
        <v>0</v>
      </c>
      <c r="O751" s="165">
        <v>0</v>
      </c>
      <c r="P751" s="165">
        <v>923859</v>
      </c>
      <c r="Q751" s="165">
        <v>48</v>
      </c>
      <c r="R751" s="165">
        <v>0</v>
      </c>
      <c r="S751" s="165">
        <v>37</v>
      </c>
      <c r="T751" s="165">
        <v>3.8250000000000002</v>
      </c>
      <c r="U751" s="165">
        <v>-1</v>
      </c>
    </row>
    <row r="752" spans="1:21">
      <c r="A752" s="166">
        <v>43369.510497685187</v>
      </c>
      <c r="B752" s="165" t="s">
        <v>6</v>
      </c>
      <c r="C752" s="165">
        <v>441.46</v>
      </c>
      <c r="D752" s="165">
        <v>11.72</v>
      </c>
      <c r="E752" s="165">
        <v>1419.13</v>
      </c>
      <c r="F752" s="165">
        <v>24.32</v>
      </c>
      <c r="G752" s="165">
        <v>66.64</v>
      </c>
      <c r="H752" s="165">
        <v>68.09</v>
      </c>
      <c r="I752" s="165">
        <v>66.38</v>
      </c>
      <c r="J752" s="165">
        <v>67.41</v>
      </c>
      <c r="K752" s="165">
        <v>64.680000000000007</v>
      </c>
      <c r="L752" s="165">
        <v>0</v>
      </c>
      <c r="M752" s="165">
        <v>0</v>
      </c>
      <c r="N752" s="165">
        <v>0</v>
      </c>
      <c r="O752" s="165">
        <v>0</v>
      </c>
      <c r="P752" s="165">
        <v>925069</v>
      </c>
      <c r="Q752" s="165">
        <v>48</v>
      </c>
      <c r="R752" s="165">
        <v>0</v>
      </c>
      <c r="S752" s="165">
        <v>37</v>
      </c>
      <c r="T752" s="165">
        <v>3.831</v>
      </c>
      <c r="U752" s="165">
        <v>-1</v>
      </c>
    </row>
    <row r="753" spans="1:21">
      <c r="A753" s="166">
        <v>43369.510567129626</v>
      </c>
      <c r="B753" s="165" t="s">
        <v>6</v>
      </c>
      <c r="C753" s="165">
        <v>442.46</v>
      </c>
      <c r="D753" s="165">
        <v>11.74</v>
      </c>
      <c r="E753" s="165">
        <v>1398.34</v>
      </c>
      <c r="F753" s="165">
        <v>23.7</v>
      </c>
      <c r="G753" s="165">
        <v>70.900000000000006</v>
      </c>
      <c r="H753" s="165">
        <v>74.040000000000006</v>
      </c>
      <c r="I753" s="165">
        <v>70.91</v>
      </c>
      <c r="J753" s="165">
        <v>69.510000000000005</v>
      </c>
      <c r="K753" s="165">
        <v>68.64</v>
      </c>
      <c r="L753" s="165">
        <v>78.38</v>
      </c>
      <c r="M753" s="165">
        <v>0</v>
      </c>
      <c r="N753" s="165">
        <v>0</v>
      </c>
      <c r="O753" s="165">
        <v>0</v>
      </c>
      <c r="P753" s="165">
        <v>926405</v>
      </c>
      <c r="Q753" s="165">
        <v>48</v>
      </c>
      <c r="R753" s="165">
        <v>0</v>
      </c>
      <c r="S753" s="165">
        <v>37</v>
      </c>
      <c r="T753" s="165">
        <v>3.835</v>
      </c>
      <c r="U753" s="165">
        <v>-1</v>
      </c>
    </row>
    <row r="754" spans="1:21">
      <c r="A754" s="166">
        <v>43369.510625000003</v>
      </c>
      <c r="B754" s="165" t="s">
        <v>6</v>
      </c>
      <c r="C754" s="165">
        <v>442.96</v>
      </c>
      <c r="D754" s="165">
        <v>11.76</v>
      </c>
      <c r="E754" s="165">
        <v>1396.59</v>
      </c>
      <c r="F754" s="165">
        <v>23.65</v>
      </c>
      <c r="G754" s="165">
        <v>78.08</v>
      </c>
      <c r="H754" s="165">
        <v>81.77</v>
      </c>
      <c r="I754" s="165">
        <v>80.209999999999994</v>
      </c>
      <c r="J754" s="165">
        <v>73.959999999999994</v>
      </c>
      <c r="K754" s="165">
        <v>76.39</v>
      </c>
      <c r="L754" s="165">
        <v>0</v>
      </c>
      <c r="M754" s="165">
        <v>0</v>
      </c>
      <c r="N754" s="165">
        <v>0</v>
      </c>
      <c r="O754" s="165">
        <v>0</v>
      </c>
      <c r="P754" s="165">
        <v>927611</v>
      </c>
      <c r="Q754" s="165">
        <v>48</v>
      </c>
      <c r="R754" s="165">
        <v>0</v>
      </c>
      <c r="S754" s="165">
        <v>37</v>
      </c>
      <c r="T754" s="165">
        <v>3.8290000000000002</v>
      </c>
      <c r="U754" s="165">
        <v>-1</v>
      </c>
    </row>
    <row r="755" spans="1:21">
      <c r="A755" s="166">
        <v>43369.510694444441</v>
      </c>
      <c r="B755" s="165" t="s">
        <v>6</v>
      </c>
      <c r="C755" s="165">
        <v>442.08</v>
      </c>
      <c r="D755" s="165">
        <v>11.73</v>
      </c>
      <c r="E755" s="165">
        <v>1417.76</v>
      </c>
      <c r="F755" s="165">
        <v>23.58</v>
      </c>
      <c r="G755" s="165">
        <v>73.88</v>
      </c>
      <c r="H755" s="165">
        <v>73.06</v>
      </c>
      <c r="I755" s="165">
        <v>76.510000000000005</v>
      </c>
      <c r="J755" s="165">
        <v>71.5</v>
      </c>
      <c r="K755" s="165">
        <v>74.44</v>
      </c>
      <c r="L755" s="165">
        <v>0</v>
      </c>
      <c r="M755" s="165">
        <v>0</v>
      </c>
      <c r="N755" s="165">
        <v>0</v>
      </c>
      <c r="O755" s="165">
        <v>0</v>
      </c>
      <c r="P755" s="165">
        <v>928756</v>
      </c>
      <c r="Q755" s="165">
        <v>48</v>
      </c>
      <c r="R755" s="165">
        <v>0</v>
      </c>
      <c r="S755" s="165">
        <v>37</v>
      </c>
      <c r="T755" s="165">
        <v>3.8250000000000002</v>
      </c>
      <c r="U755" s="165">
        <v>-1</v>
      </c>
    </row>
    <row r="756" spans="1:21">
      <c r="A756" s="166">
        <v>43369.510763888888</v>
      </c>
      <c r="B756" s="165" t="s">
        <v>6</v>
      </c>
      <c r="C756" s="165">
        <v>442.48</v>
      </c>
      <c r="D756" s="165">
        <v>11.75</v>
      </c>
      <c r="E756" s="165">
        <v>1403.21</v>
      </c>
      <c r="F756" s="165">
        <v>26.73</v>
      </c>
      <c r="G756" s="165">
        <v>60.19</v>
      </c>
      <c r="H756" s="165">
        <v>63.73</v>
      </c>
      <c r="I756" s="165">
        <v>59.59</v>
      </c>
      <c r="J756" s="165">
        <v>60.28</v>
      </c>
      <c r="K756" s="165">
        <v>57.17</v>
      </c>
      <c r="L756" s="165">
        <v>0</v>
      </c>
      <c r="M756" s="165">
        <v>0</v>
      </c>
      <c r="N756" s="165">
        <v>0</v>
      </c>
      <c r="O756" s="165">
        <v>0</v>
      </c>
      <c r="P756" s="165">
        <v>930545</v>
      </c>
      <c r="Q756" s="165">
        <v>48</v>
      </c>
      <c r="R756" s="165">
        <v>0</v>
      </c>
      <c r="S756" s="165">
        <v>37</v>
      </c>
      <c r="T756" s="165">
        <v>3.8260000000000001</v>
      </c>
      <c r="U756" s="165">
        <v>-1</v>
      </c>
    </row>
    <row r="757" spans="1:21">
      <c r="A757" s="166">
        <v>43369.510833333334</v>
      </c>
      <c r="B757" s="165" t="s">
        <v>6</v>
      </c>
      <c r="C757" s="165">
        <v>442.51</v>
      </c>
      <c r="D757" s="165">
        <v>11.75</v>
      </c>
      <c r="E757" s="165">
        <v>1411.63</v>
      </c>
      <c r="F757" s="165">
        <v>23.47</v>
      </c>
      <c r="G757" s="165">
        <v>79.97</v>
      </c>
      <c r="H757" s="165">
        <v>82.72</v>
      </c>
      <c r="I757" s="165">
        <v>79.930000000000007</v>
      </c>
      <c r="J757" s="165">
        <v>80.099999999999994</v>
      </c>
      <c r="K757" s="165">
        <v>77.14</v>
      </c>
      <c r="L757" s="165">
        <v>0</v>
      </c>
      <c r="M757" s="165">
        <v>0</v>
      </c>
      <c r="N757" s="165">
        <v>0</v>
      </c>
      <c r="O757" s="165">
        <v>0</v>
      </c>
      <c r="P757" s="165">
        <v>931609</v>
      </c>
      <c r="Q757" s="165">
        <v>48</v>
      </c>
      <c r="R757" s="165">
        <v>0</v>
      </c>
      <c r="S757" s="165">
        <v>37</v>
      </c>
      <c r="T757" s="165">
        <v>3.8319999999999999</v>
      </c>
      <c r="U757" s="165">
        <v>-1</v>
      </c>
    </row>
    <row r="758" spans="1:21">
      <c r="A758" s="166">
        <v>43369.51090277778</v>
      </c>
      <c r="B758" s="165" t="s">
        <v>6</v>
      </c>
      <c r="C758" s="165">
        <v>440.51</v>
      </c>
      <c r="D758" s="165">
        <v>11.69</v>
      </c>
      <c r="E758" s="165">
        <v>1417.7</v>
      </c>
      <c r="F758" s="165">
        <v>19.54</v>
      </c>
      <c r="G758" s="165">
        <v>71.959999999999994</v>
      </c>
      <c r="H758" s="165">
        <v>76.19</v>
      </c>
      <c r="I758" s="165">
        <v>71.94</v>
      </c>
      <c r="J758" s="165">
        <v>70.069999999999993</v>
      </c>
      <c r="K758" s="165">
        <v>65.989999999999995</v>
      </c>
      <c r="L758" s="165">
        <v>76.53</v>
      </c>
      <c r="M758" s="165">
        <v>0</v>
      </c>
      <c r="N758" s="165">
        <v>0</v>
      </c>
      <c r="O758" s="165">
        <v>0</v>
      </c>
      <c r="P758" s="165">
        <v>932604</v>
      </c>
      <c r="Q758" s="165">
        <v>48</v>
      </c>
      <c r="R758" s="165">
        <v>0</v>
      </c>
      <c r="S758" s="165">
        <v>37</v>
      </c>
      <c r="T758" s="165">
        <v>3.8260000000000001</v>
      </c>
      <c r="U758" s="165">
        <v>-1</v>
      </c>
    </row>
    <row r="759" spans="1:21">
      <c r="A759" s="166">
        <v>43369.510960648149</v>
      </c>
      <c r="B759" s="165" t="s">
        <v>6</v>
      </c>
      <c r="C759" s="165">
        <v>441.48</v>
      </c>
      <c r="D759" s="165">
        <v>11.72</v>
      </c>
      <c r="E759" s="165">
        <v>1439.51</v>
      </c>
      <c r="F759" s="165">
        <v>24.07</v>
      </c>
      <c r="G759" s="165">
        <v>56.24</v>
      </c>
      <c r="H759" s="165">
        <v>58.67</v>
      </c>
      <c r="I759" s="165">
        <v>53.59</v>
      </c>
      <c r="J759" s="165">
        <v>54.99</v>
      </c>
      <c r="K759" s="165">
        <v>53.42</v>
      </c>
      <c r="L759" s="165">
        <v>68.5</v>
      </c>
      <c r="M759" s="165">
        <v>0</v>
      </c>
      <c r="N759" s="165">
        <v>0</v>
      </c>
      <c r="O759" s="165">
        <v>0</v>
      </c>
      <c r="P759" s="165">
        <v>934809</v>
      </c>
      <c r="Q759" s="165">
        <v>48</v>
      </c>
      <c r="R759" s="165">
        <v>0</v>
      </c>
      <c r="S759" s="165">
        <v>37</v>
      </c>
      <c r="T759" s="165">
        <v>3.83</v>
      </c>
      <c r="U759" s="165">
        <v>-1</v>
      </c>
    </row>
    <row r="760" spans="1:21">
      <c r="A760" s="166">
        <v>43369.511030092595</v>
      </c>
      <c r="B760" s="165" t="s">
        <v>6</v>
      </c>
      <c r="C760" s="165">
        <v>442.12</v>
      </c>
      <c r="D760" s="165">
        <v>11.74</v>
      </c>
      <c r="E760" s="165">
        <v>1410.65</v>
      </c>
      <c r="F760" s="165">
        <v>24.23</v>
      </c>
      <c r="G760" s="165">
        <v>71.48</v>
      </c>
      <c r="H760" s="165">
        <v>76.63</v>
      </c>
      <c r="I760" s="165">
        <v>71.819999999999993</v>
      </c>
      <c r="J760" s="165">
        <v>70.27</v>
      </c>
      <c r="K760" s="165">
        <v>67.180000000000007</v>
      </c>
      <c r="L760" s="165">
        <v>0</v>
      </c>
      <c r="M760" s="165">
        <v>0</v>
      </c>
      <c r="N760" s="165">
        <v>0</v>
      </c>
      <c r="O760" s="165">
        <v>0</v>
      </c>
      <c r="P760" s="165">
        <v>935702</v>
      </c>
      <c r="Q760" s="165">
        <v>48</v>
      </c>
      <c r="R760" s="165">
        <v>0</v>
      </c>
      <c r="S760" s="165">
        <v>37</v>
      </c>
      <c r="T760" s="165">
        <v>3.835</v>
      </c>
      <c r="U760" s="165">
        <v>-1</v>
      </c>
    </row>
    <row r="761" spans="1:21">
      <c r="A761" s="166">
        <v>43369.511099537034</v>
      </c>
      <c r="B761" s="165" t="s">
        <v>6</v>
      </c>
      <c r="C761" s="165">
        <v>443.86</v>
      </c>
      <c r="D761" s="165">
        <v>11.78</v>
      </c>
      <c r="E761" s="165">
        <v>1381.88</v>
      </c>
      <c r="F761" s="165">
        <v>15.08</v>
      </c>
      <c r="G761" s="165">
        <v>86.13</v>
      </c>
      <c r="H761" s="165">
        <v>88.21</v>
      </c>
      <c r="I761" s="165">
        <v>85.62</v>
      </c>
      <c r="J761" s="165">
        <v>85.1</v>
      </c>
      <c r="K761" s="165">
        <v>84.23</v>
      </c>
      <c r="L761" s="165">
        <v>87.67</v>
      </c>
      <c r="M761" s="165">
        <v>0</v>
      </c>
      <c r="N761" s="165">
        <v>0</v>
      </c>
      <c r="O761" s="165">
        <v>0</v>
      </c>
      <c r="P761" s="165">
        <v>936946</v>
      </c>
      <c r="Q761" s="165">
        <v>48</v>
      </c>
      <c r="R761" s="165">
        <v>0</v>
      </c>
      <c r="S761" s="165">
        <v>37</v>
      </c>
      <c r="T761" s="165">
        <v>3.819</v>
      </c>
      <c r="U761" s="165">
        <v>-1</v>
      </c>
    </row>
    <row r="762" spans="1:21">
      <c r="A762" s="166">
        <v>43369.51116898148</v>
      </c>
      <c r="B762" s="165" t="s">
        <v>6</v>
      </c>
      <c r="C762" s="165">
        <v>443.77</v>
      </c>
      <c r="D762" s="165">
        <v>11.78</v>
      </c>
      <c r="E762" s="165">
        <v>1423.53</v>
      </c>
      <c r="F762" s="165">
        <v>19.559999999999999</v>
      </c>
      <c r="G762" s="165">
        <v>66.13</v>
      </c>
      <c r="H762" s="165">
        <v>71.33</v>
      </c>
      <c r="I762" s="165">
        <v>62.52</v>
      </c>
      <c r="J762" s="165">
        <v>61.49</v>
      </c>
      <c r="K762" s="165">
        <v>60.62</v>
      </c>
      <c r="L762" s="165">
        <v>76.34</v>
      </c>
      <c r="M762" s="165">
        <v>0</v>
      </c>
      <c r="N762" s="165">
        <v>0</v>
      </c>
      <c r="O762" s="165">
        <v>0</v>
      </c>
      <c r="P762" s="165">
        <v>938222</v>
      </c>
      <c r="Q762" s="165">
        <v>48</v>
      </c>
      <c r="R762" s="165">
        <v>0</v>
      </c>
      <c r="S762" s="165">
        <v>37</v>
      </c>
      <c r="T762" s="165">
        <v>3.8079999999999998</v>
      </c>
      <c r="U762" s="165">
        <v>-1</v>
      </c>
    </row>
    <row r="763" spans="1:21">
      <c r="A763" s="166">
        <v>43369.51122685185</v>
      </c>
      <c r="B763" s="165" t="s">
        <v>6</v>
      </c>
      <c r="C763" s="165">
        <v>442.97</v>
      </c>
      <c r="D763" s="165">
        <v>11.76</v>
      </c>
      <c r="E763" s="165">
        <v>1398.25</v>
      </c>
      <c r="F763" s="165">
        <v>23.78</v>
      </c>
      <c r="G763" s="165">
        <v>62.66</v>
      </c>
      <c r="H763" s="165">
        <v>64.25</v>
      </c>
      <c r="I763" s="165">
        <v>67.010000000000005</v>
      </c>
      <c r="J763" s="165">
        <v>62</v>
      </c>
      <c r="K763" s="165">
        <v>56.99</v>
      </c>
      <c r="L763" s="165">
        <v>65.75</v>
      </c>
      <c r="M763" s="165">
        <v>0</v>
      </c>
      <c r="N763" s="165">
        <v>0</v>
      </c>
      <c r="O763" s="165">
        <v>0</v>
      </c>
      <c r="P763" s="165">
        <v>939566</v>
      </c>
      <c r="Q763" s="165">
        <v>48</v>
      </c>
      <c r="R763" s="165">
        <v>0</v>
      </c>
      <c r="S763" s="165">
        <v>37</v>
      </c>
      <c r="T763" s="165">
        <v>3.8319999999999999</v>
      </c>
      <c r="U763" s="165">
        <v>-1</v>
      </c>
    </row>
    <row r="764" spans="1:21">
      <c r="A764" s="166">
        <v>43369.511296296296</v>
      </c>
      <c r="B764" s="165" t="s">
        <v>6</v>
      </c>
      <c r="C764" s="165">
        <v>439.74</v>
      </c>
      <c r="D764" s="165">
        <v>11.67</v>
      </c>
      <c r="E764" s="165">
        <v>1400.28</v>
      </c>
      <c r="F764" s="165">
        <v>22.81</v>
      </c>
      <c r="G764" s="165">
        <v>80.209999999999994</v>
      </c>
      <c r="H764" s="165">
        <v>81.069999999999993</v>
      </c>
      <c r="I764" s="165">
        <v>80.209999999999994</v>
      </c>
      <c r="J764" s="165">
        <v>79</v>
      </c>
      <c r="K764" s="165">
        <v>80.55</v>
      </c>
      <c r="L764" s="165">
        <v>0</v>
      </c>
      <c r="M764" s="165">
        <v>0</v>
      </c>
      <c r="N764" s="165">
        <v>0</v>
      </c>
      <c r="O764" s="165">
        <v>0</v>
      </c>
      <c r="P764" s="165">
        <v>940548</v>
      </c>
      <c r="Q764" s="165">
        <v>48</v>
      </c>
      <c r="R764" s="165">
        <v>0</v>
      </c>
      <c r="S764" s="165">
        <v>37</v>
      </c>
      <c r="T764" s="165">
        <v>3.8250000000000002</v>
      </c>
      <c r="U764" s="165">
        <v>-1</v>
      </c>
    </row>
    <row r="765" spans="1:21">
      <c r="A765" s="166">
        <v>43369.511365740742</v>
      </c>
      <c r="B765" s="165" t="s">
        <v>6</v>
      </c>
      <c r="C765" s="165">
        <v>441.9</v>
      </c>
      <c r="D765" s="165">
        <v>11.73</v>
      </c>
      <c r="E765" s="165">
        <v>1419.9</v>
      </c>
      <c r="F765" s="165">
        <v>23.75</v>
      </c>
      <c r="G765" s="165">
        <v>79.239999999999995</v>
      </c>
      <c r="H765" s="165">
        <v>82.53</v>
      </c>
      <c r="I765" s="165">
        <v>78.55</v>
      </c>
      <c r="J765" s="165">
        <v>78.37</v>
      </c>
      <c r="K765" s="165">
        <v>77.510000000000005</v>
      </c>
      <c r="L765" s="165">
        <v>0</v>
      </c>
      <c r="M765" s="165">
        <v>0</v>
      </c>
      <c r="N765" s="165">
        <v>0</v>
      </c>
      <c r="O765" s="165">
        <v>0</v>
      </c>
      <c r="P765" s="165">
        <v>941698</v>
      </c>
      <c r="Q765" s="165">
        <v>48</v>
      </c>
      <c r="R765" s="165">
        <v>0</v>
      </c>
      <c r="S765" s="165">
        <v>37</v>
      </c>
      <c r="T765" s="165">
        <v>3.8250000000000002</v>
      </c>
      <c r="U765" s="165">
        <v>-1</v>
      </c>
    </row>
    <row r="766" spans="1:21">
      <c r="A766" s="166">
        <v>43369.511435185188</v>
      </c>
      <c r="B766" s="165" t="s">
        <v>6</v>
      </c>
      <c r="C766" s="165">
        <v>442.99</v>
      </c>
      <c r="D766" s="165">
        <v>11.76</v>
      </c>
      <c r="E766" s="165">
        <v>1417.8</v>
      </c>
      <c r="F766" s="165">
        <v>25.43</v>
      </c>
      <c r="G766" s="165">
        <v>59.09</v>
      </c>
      <c r="H766" s="165">
        <v>60.87</v>
      </c>
      <c r="I766" s="165">
        <v>58.78</v>
      </c>
      <c r="J766" s="165">
        <v>60.52</v>
      </c>
      <c r="K766" s="165">
        <v>56.17</v>
      </c>
      <c r="L766" s="165">
        <v>0</v>
      </c>
      <c r="M766" s="165">
        <v>0</v>
      </c>
      <c r="N766" s="165">
        <v>0</v>
      </c>
      <c r="O766" s="165">
        <v>0</v>
      </c>
      <c r="P766" s="165">
        <v>943014</v>
      </c>
      <c r="Q766" s="165">
        <v>48</v>
      </c>
      <c r="R766" s="165">
        <v>0</v>
      </c>
      <c r="S766" s="165">
        <v>37</v>
      </c>
      <c r="T766" s="165">
        <v>3.8359999999999999</v>
      </c>
      <c r="U766" s="165">
        <v>-1</v>
      </c>
    </row>
    <row r="767" spans="1:21">
      <c r="A767" s="166">
        <v>43369.511504629627</v>
      </c>
      <c r="B767" s="165" t="s">
        <v>6</v>
      </c>
      <c r="C767" s="165">
        <v>442.05</v>
      </c>
      <c r="D767" s="165">
        <v>11.73</v>
      </c>
      <c r="E767" s="165">
        <v>1392.76</v>
      </c>
      <c r="F767" s="165">
        <v>23.34</v>
      </c>
      <c r="G767" s="165">
        <v>73.69</v>
      </c>
      <c r="H767" s="165">
        <v>74.739999999999995</v>
      </c>
      <c r="I767" s="165">
        <v>76.13</v>
      </c>
      <c r="J767" s="165">
        <v>73.52</v>
      </c>
      <c r="K767" s="165">
        <v>70.38</v>
      </c>
      <c r="L767" s="165">
        <v>0</v>
      </c>
      <c r="M767" s="165">
        <v>0</v>
      </c>
      <c r="N767" s="165">
        <v>0</v>
      </c>
      <c r="O767" s="165">
        <v>0</v>
      </c>
      <c r="P767" s="165">
        <v>943895</v>
      </c>
      <c r="Q767" s="165">
        <v>48</v>
      </c>
      <c r="R767" s="165">
        <v>0</v>
      </c>
      <c r="S767" s="165">
        <v>37</v>
      </c>
      <c r="T767" s="165">
        <v>3.8340000000000001</v>
      </c>
      <c r="U767" s="165">
        <v>-1</v>
      </c>
    </row>
    <row r="768" spans="1:21">
      <c r="A768" s="166">
        <v>43369.511562500003</v>
      </c>
      <c r="B768" s="165" t="s">
        <v>6</v>
      </c>
      <c r="C768" s="165">
        <v>441.76</v>
      </c>
      <c r="D768" s="165">
        <v>11.73</v>
      </c>
      <c r="E768" s="165">
        <v>1399.08</v>
      </c>
      <c r="F768" s="165">
        <v>20.56</v>
      </c>
      <c r="G768" s="165">
        <v>72.680000000000007</v>
      </c>
      <c r="H768" s="165">
        <v>74.39</v>
      </c>
      <c r="I768" s="165">
        <v>72.47</v>
      </c>
      <c r="J768" s="165">
        <v>70.91</v>
      </c>
      <c r="K768" s="165">
        <v>72.3</v>
      </c>
      <c r="L768" s="165">
        <v>74.25</v>
      </c>
      <c r="M768" s="165">
        <v>0</v>
      </c>
      <c r="N768" s="165">
        <v>0</v>
      </c>
      <c r="O768" s="165">
        <v>0</v>
      </c>
      <c r="P768" s="165">
        <v>944847</v>
      </c>
      <c r="Q768" s="165">
        <v>48</v>
      </c>
      <c r="R768" s="165">
        <v>0</v>
      </c>
      <c r="S768" s="165">
        <v>37</v>
      </c>
      <c r="T768" s="165">
        <v>3.8290000000000002</v>
      </c>
      <c r="U768" s="165">
        <v>-1</v>
      </c>
    </row>
    <row r="769" spans="1:21">
      <c r="A769" s="166">
        <v>43369.511631944442</v>
      </c>
      <c r="B769" s="165" t="s">
        <v>6</v>
      </c>
      <c r="C769" s="165">
        <v>441.17</v>
      </c>
      <c r="D769" s="165">
        <v>11.71</v>
      </c>
      <c r="E769" s="165">
        <v>1424.38</v>
      </c>
      <c r="F769" s="165">
        <v>21.3</v>
      </c>
      <c r="G769" s="165">
        <v>61.8</v>
      </c>
      <c r="H769" s="165">
        <v>65.09</v>
      </c>
      <c r="I769" s="165">
        <v>63.51</v>
      </c>
      <c r="J769" s="165">
        <v>57.02</v>
      </c>
      <c r="K769" s="165">
        <v>51.58</v>
      </c>
      <c r="L769" s="165">
        <v>76.7</v>
      </c>
      <c r="M769" s="165">
        <v>0</v>
      </c>
      <c r="N769" s="165">
        <v>0</v>
      </c>
      <c r="O769" s="165">
        <v>0</v>
      </c>
      <c r="P769" s="165">
        <v>946136</v>
      </c>
      <c r="Q769" s="165">
        <v>48</v>
      </c>
      <c r="R769" s="165">
        <v>0</v>
      </c>
      <c r="S769" s="165">
        <v>37</v>
      </c>
      <c r="T769" s="165">
        <v>3.8170000000000002</v>
      </c>
      <c r="U769" s="165">
        <v>-1</v>
      </c>
    </row>
    <row r="770" spans="1:21">
      <c r="A770" s="166">
        <v>43369.511701388888</v>
      </c>
      <c r="B770" s="165" t="s">
        <v>6</v>
      </c>
      <c r="C770" s="165">
        <v>443.26</v>
      </c>
      <c r="D770" s="165">
        <v>11.77</v>
      </c>
      <c r="E770" s="165">
        <v>1401.93</v>
      </c>
      <c r="F770" s="165">
        <v>25.63</v>
      </c>
      <c r="G770" s="165">
        <v>63.48</v>
      </c>
      <c r="H770" s="165">
        <v>66.95</v>
      </c>
      <c r="I770" s="165">
        <v>63.87</v>
      </c>
      <c r="J770" s="165">
        <v>62.67</v>
      </c>
      <c r="K770" s="165">
        <v>60.27</v>
      </c>
      <c r="L770" s="165">
        <v>80</v>
      </c>
      <c r="M770" s="165">
        <v>0</v>
      </c>
      <c r="N770" s="165">
        <v>0</v>
      </c>
      <c r="O770" s="165">
        <v>0</v>
      </c>
      <c r="P770" s="165">
        <v>947646</v>
      </c>
      <c r="Q770" s="165">
        <v>48</v>
      </c>
      <c r="R770" s="165">
        <v>0</v>
      </c>
      <c r="S770" s="165">
        <v>37</v>
      </c>
      <c r="T770" s="165">
        <v>3.831</v>
      </c>
      <c r="U770" s="165">
        <v>-1</v>
      </c>
    </row>
    <row r="771" spans="1:21">
      <c r="A771" s="166">
        <v>43369.511770833335</v>
      </c>
      <c r="B771" s="165" t="s">
        <v>6</v>
      </c>
      <c r="C771" s="165">
        <v>442.61</v>
      </c>
      <c r="D771" s="165">
        <v>11.75</v>
      </c>
      <c r="E771" s="165">
        <v>1399.82</v>
      </c>
      <c r="F771" s="165">
        <v>20.56</v>
      </c>
      <c r="G771" s="165">
        <v>68.77</v>
      </c>
      <c r="H771" s="165">
        <v>74.260000000000005</v>
      </c>
      <c r="I771" s="165">
        <v>68</v>
      </c>
      <c r="J771" s="165">
        <v>63.48</v>
      </c>
      <c r="K771" s="165">
        <v>60.52</v>
      </c>
      <c r="L771" s="165">
        <v>77.569999999999993</v>
      </c>
      <c r="M771" s="165">
        <v>0</v>
      </c>
      <c r="N771" s="165">
        <v>0</v>
      </c>
      <c r="O771" s="165">
        <v>0</v>
      </c>
      <c r="P771" s="165">
        <v>949873</v>
      </c>
      <c r="Q771" s="165">
        <v>48</v>
      </c>
      <c r="R771" s="165">
        <v>0</v>
      </c>
      <c r="S771" s="165">
        <v>37</v>
      </c>
      <c r="T771" s="165">
        <v>3.8239999999999998</v>
      </c>
      <c r="U771" s="165">
        <v>-1</v>
      </c>
    </row>
    <row r="772" spans="1:21">
      <c r="A772" s="166">
        <v>43369.511828703704</v>
      </c>
      <c r="B772" s="165" t="s">
        <v>6</v>
      </c>
      <c r="C772" s="165">
        <v>443.14</v>
      </c>
      <c r="D772" s="165">
        <v>11.76</v>
      </c>
      <c r="E772" s="165">
        <v>1421.45</v>
      </c>
      <c r="F772" s="165">
        <v>20.87</v>
      </c>
      <c r="G772" s="165">
        <v>68.34</v>
      </c>
      <c r="H772" s="165">
        <v>74.349999999999994</v>
      </c>
      <c r="I772" s="165">
        <v>69.459999999999994</v>
      </c>
      <c r="J772" s="165">
        <v>59.86</v>
      </c>
      <c r="K772" s="165">
        <v>60.03</v>
      </c>
      <c r="L772" s="165">
        <v>78.010000000000005</v>
      </c>
      <c r="M772" s="165">
        <v>0</v>
      </c>
      <c r="N772" s="165">
        <v>0</v>
      </c>
      <c r="O772" s="165">
        <v>0</v>
      </c>
      <c r="P772" s="165">
        <v>952723</v>
      </c>
      <c r="Q772" s="165">
        <v>48</v>
      </c>
      <c r="R772" s="165">
        <v>0</v>
      </c>
      <c r="S772" s="165">
        <v>37</v>
      </c>
      <c r="T772" s="165">
        <v>3.819</v>
      </c>
      <c r="U772" s="165">
        <v>-1</v>
      </c>
    </row>
    <row r="773" spans="1:21">
      <c r="A773" s="166">
        <v>43369.51189814815</v>
      </c>
      <c r="B773" s="165" t="s">
        <v>6</v>
      </c>
      <c r="C773" s="165">
        <v>443.67</v>
      </c>
      <c r="D773" s="165">
        <v>11.78</v>
      </c>
      <c r="E773" s="165">
        <v>1419.05</v>
      </c>
      <c r="F773" s="165">
        <v>24.1</v>
      </c>
      <c r="G773" s="165">
        <v>62.96</v>
      </c>
      <c r="H773" s="165">
        <v>65.03</v>
      </c>
      <c r="I773" s="165">
        <v>64.010000000000005</v>
      </c>
      <c r="J773" s="165">
        <v>63.5</v>
      </c>
      <c r="K773" s="165">
        <v>59.25</v>
      </c>
      <c r="L773" s="165">
        <v>100</v>
      </c>
      <c r="M773" s="165">
        <v>0</v>
      </c>
      <c r="N773" s="165">
        <v>0</v>
      </c>
      <c r="O773" s="165">
        <v>0</v>
      </c>
      <c r="P773" s="165">
        <v>953964</v>
      </c>
      <c r="Q773" s="165">
        <v>48</v>
      </c>
      <c r="R773" s="165">
        <v>0</v>
      </c>
      <c r="S773" s="165">
        <v>37</v>
      </c>
      <c r="T773" s="165">
        <v>3.8330000000000002</v>
      </c>
      <c r="U773" s="165">
        <v>-1</v>
      </c>
    </row>
    <row r="774" spans="1:21">
      <c r="A774" s="166">
        <v>43369.511967592596</v>
      </c>
      <c r="B774" s="165" t="s">
        <v>6</v>
      </c>
      <c r="C774" s="165">
        <v>443.5</v>
      </c>
      <c r="D774" s="165">
        <v>11.77</v>
      </c>
      <c r="E774" s="165">
        <v>1393.33</v>
      </c>
      <c r="F774" s="165">
        <v>23.41</v>
      </c>
      <c r="G774" s="165">
        <v>74.48</v>
      </c>
      <c r="H774" s="165">
        <v>74.349999999999994</v>
      </c>
      <c r="I774" s="165">
        <v>75.56</v>
      </c>
      <c r="J774" s="165">
        <v>75.900000000000006</v>
      </c>
      <c r="K774" s="165">
        <v>72.12</v>
      </c>
      <c r="L774" s="165">
        <v>0</v>
      </c>
      <c r="M774" s="165">
        <v>0</v>
      </c>
      <c r="N774" s="165">
        <v>0</v>
      </c>
      <c r="O774" s="165">
        <v>0</v>
      </c>
      <c r="P774" s="165">
        <v>955046</v>
      </c>
      <c r="Q774" s="165">
        <v>48</v>
      </c>
      <c r="R774" s="165">
        <v>0</v>
      </c>
      <c r="S774" s="165">
        <v>37</v>
      </c>
      <c r="T774" s="165">
        <v>3.831</v>
      </c>
      <c r="U774" s="165">
        <v>-1</v>
      </c>
    </row>
    <row r="775" spans="1:21">
      <c r="A775" s="166">
        <v>43369.512037037035</v>
      </c>
      <c r="B775" s="165" t="s">
        <v>6</v>
      </c>
      <c r="C775" s="165">
        <v>442.13</v>
      </c>
      <c r="D775" s="165">
        <v>11.74</v>
      </c>
      <c r="E775" s="165">
        <v>1391.12</v>
      </c>
      <c r="F775" s="165">
        <v>22.83</v>
      </c>
      <c r="G775" s="165">
        <v>78.52</v>
      </c>
      <c r="H775" s="165">
        <v>81.77</v>
      </c>
      <c r="I775" s="165">
        <v>78.989999999999995</v>
      </c>
      <c r="J775" s="165">
        <v>76.22</v>
      </c>
      <c r="K775" s="165">
        <v>77.08</v>
      </c>
      <c r="L775" s="165">
        <v>0</v>
      </c>
      <c r="M775" s="165">
        <v>0</v>
      </c>
      <c r="N775" s="165">
        <v>0</v>
      </c>
      <c r="O775" s="165">
        <v>0</v>
      </c>
      <c r="P775" s="165">
        <v>956059</v>
      </c>
      <c r="Q775" s="165">
        <v>48</v>
      </c>
      <c r="R775" s="165">
        <v>0</v>
      </c>
      <c r="S775" s="165">
        <v>37</v>
      </c>
      <c r="T775" s="165">
        <v>3.8210000000000002</v>
      </c>
      <c r="U775" s="165">
        <v>-1</v>
      </c>
    </row>
    <row r="776" spans="1:21">
      <c r="A776" s="166">
        <v>43369.512094907404</v>
      </c>
      <c r="B776" s="165" t="s">
        <v>6</v>
      </c>
      <c r="C776" s="165">
        <v>444.11</v>
      </c>
      <c r="D776" s="165">
        <v>11.79</v>
      </c>
      <c r="E776" s="165">
        <v>1412.29</v>
      </c>
      <c r="F776" s="165">
        <v>23.82</v>
      </c>
      <c r="G776" s="165">
        <v>67.55</v>
      </c>
      <c r="H776" s="165">
        <v>72.3</v>
      </c>
      <c r="I776" s="165">
        <v>67.599999999999994</v>
      </c>
      <c r="J776" s="165">
        <v>67.25</v>
      </c>
      <c r="K776" s="165">
        <v>63.07</v>
      </c>
      <c r="L776" s="165">
        <v>0</v>
      </c>
      <c r="M776" s="165">
        <v>0</v>
      </c>
      <c r="N776" s="165">
        <v>0</v>
      </c>
      <c r="O776" s="165">
        <v>0</v>
      </c>
      <c r="P776" s="165">
        <v>956906</v>
      </c>
      <c r="Q776" s="165">
        <v>48</v>
      </c>
      <c r="R776" s="165">
        <v>0</v>
      </c>
      <c r="S776" s="165">
        <v>37</v>
      </c>
      <c r="T776" s="165">
        <v>3.823</v>
      </c>
      <c r="U776" s="165">
        <v>-1</v>
      </c>
    </row>
    <row r="777" spans="1:21">
      <c r="A777" s="166">
        <v>43369.512164351851</v>
      </c>
      <c r="B777" s="165" t="s">
        <v>6</v>
      </c>
      <c r="C777" s="165">
        <v>443.52</v>
      </c>
      <c r="D777" s="165">
        <v>11.77</v>
      </c>
      <c r="E777" s="165">
        <v>1391.02</v>
      </c>
      <c r="F777" s="165">
        <v>23.96</v>
      </c>
      <c r="G777" s="165">
        <v>66.25</v>
      </c>
      <c r="H777" s="165">
        <v>67.069999999999993</v>
      </c>
      <c r="I777" s="165">
        <v>66.38</v>
      </c>
      <c r="J777" s="165">
        <v>66.900000000000006</v>
      </c>
      <c r="K777" s="165">
        <v>64.64</v>
      </c>
      <c r="L777" s="165">
        <v>0</v>
      </c>
      <c r="M777" s="165">
        <v>0</v>
      </c>
      <c r="N777" s="165">
        <v>0</v>
      </c>
      <c r="O777" s="165">
        <v>0</v>
      </c>
      <c r="P777" s="165">
        <v>957782</v>
      </c>
      <c r="Q777" s="165">
        <v>48</v>
      </c>
      <c r="R777" s="165">
        <v>0</v>
      </c>
      <c r="S777" s="165">
        <v>37</v>
      </c>
      <c r="T777" s="165">
        <v>3.8330000000000002</v>
      </c>
      <c r="U777" s="165">
        <v>-1</v>
      </c>
    </row>
    <row r="778" spans="1:21">
      <c r="A778" s="166">
        <v>43369.512233796297</v>
      </c>
      <c r="B778" s="165" t="s">
        <v>6</v>
      </c>
      <c r="C778" s="165">
        <v>444.2</v>
      </c>
      <c r="D778" s="165">
        <v>11.79</v>
      </c>
      <c r="E778" s="165">
        <v>1387.74</v>
      </c>
      <c r="F778" s="165">
        <v>20.9</v>
      </c>
      <c r="G778" s="165">
        <v>83.57</v>
      </c>
      <c r="H778" s="165">
        <v>81.569999999999993</v>
      </c>
      <c r="I778" s="165">
        <v>85.15</v>
      </c>
      <c r="J778" s="165">
        <v>82.94</v>
      </c>
      <c r="K778" s="165">
        <v>84.64</v>
      </c>
      <c r="L778" s="165">
        <v>83.33</v>
      </c>
      <c r="M778" s="165">
        <v>0</v>
      </c>
      <c r="N778" s="165">
        <v>0</v>
      </c>
      <c r="O778" s="165">
        <v>0</v>
      </c>
      <c r="P778" s="165">
        <v>958842</v>
      </c>
      <c r="Q778" s="165">
        <v>48</v>
      </c>
      <c r="R778" s="165">
        <v>0</v>
      </c>
      <c r="S778" s="165">
        <v>37</v>
      </c>
      <c r="T778" s="165">
        <v>3.8260000000000001</v>
      </c>
      <c r="U778" s="165">
        <v>-1</v>
      </c>
    </row>
    <row r="779" spans="1:21">
      <c r="A779" s="166">
        <v>43369.512303240743</v>
      </c>
      <c r="B779" s="165" t="s">
        <v>6</v>
      </c>
      <c r="C779" s="165">
        <v>443.82</v>
      </c>
      <c r="D779" s="165">
        <v>11.78</v>
      </c>
      <c r="E779" s="165">
        <v>1408.12</v>
      </c>
      <c r="F779" s="165">
        <v>18.68</v>
      </c>
      <c r="G779" s="165">
        <v>66.599999999999994</v>
      </c>
      <c r="H779" s="165">
        <v>72.22</v>
      </c>
      <c r="I779" s="165">
        <v>66.489999999999995</v>
      </c>
      <c r="J779" s="165">
        <v>61.11</v>
      </c>
      <c r="K779" s="165">
        <v>59.2</v>
      </c>
      <c r="L779" s="165">
        <v>73.959999999999994</v>
      </c>
      <c r="M779" s="165">
        <v>0</v>
      </c>
      <c r="N779" s="165">
        <v>0</v>
      </c>
      <c r="O779" s="165">
        <v>0</v>
      </c>
      <c r="P779" s="165">
        <v>959776</v>
      </c>
      <c r="Q779" s="165">
        <v>48</v>
      </c>
      <c r="R779" s="165">
        <v>0</v>
      </c>
      <c r="S779" s="165">
        <v>37</v>
      </c>
      <c r="T779" s="165">
        <v>3.8260000000000001</v>
      </c>
      <c r="U779" s="165">
        <v>-1</v>
      </c>
    </row>
    <row r="780" spans="1:21">
      <c r="A780" s="166">
        <v>43369.512372685182</v>
      </c>
      <c r="B780" s="165" t="s">
        <v>6</v>
      </c>
      <c r="C780" s="165">
        <v>440.88</v>
      </c>
      <c r="D780" s="165">
        <v>11.7</v>
      </c>
      <c r="E780" s="165">
        <v>1410.13</v>
      </c>
      <c r="F780" s="165">
        <v>24.93</v>
      </c>
      <c r="G780" s="165">
        <v>58.12</v>
      </c>
      <c r="H780" s="165">
        <v>58.97</v>
      </c>
      <c r="I780" s="165">
        <v>60.69</v>
      </c>
      <c r="J780" s="165">
        <v>58.79</v>
      </c>
      <c r="K780" s="165">
        <v>53.28</v>
      </c>
      <c r="L780" s="165">
        <v>69.23</v>
      </c>
      <c r="M780" s="165">
        <v>0</v>
      </c>
      <c r="N780" s="165">
        <v>0</v>
      </c>
      <c r="O780" s="165">
        <v>0</v>
      </c>
      <c r="P780" s="165">
        <v>960729</v>
      </c>
      <c r="Q780" s="165">
        <v>48</v>
      </c>
      <c r="R780" s="165">
        <v>0</v>
      </c>
      <c r="S780" s="165">
        <v>37</v>
      </c>
      <c r="T780" s="165">
        <v>3.8279999999999998</v>
      </c>
      <c r="U780" s="165">
        <v>-1</v>
      </c>
    </row>
    <row r="781" spans="1:21">
      <c r="A781" s="166">
        <v>43369.512430555558</v>
      </c>
      <c r="B781" s="165" t="s">
        <v>6</v>
      </c>
      <c r="C781" s="165">
        <v>442.98</v>
      </c>
      <c r="D781" s="165">
        <v>11.76</v>
      </c>
      <c r="E781" s="165">
        <v>1388.24</v>
      </c>
      <c r="F781" s="165">
        <v>23.22</v>
      </c>
      <c r="G781" s="165">
        <v>73.09</v>
      </c>
      <c r="H781" s="165">
        <v>74.78</v>
      </c>
      <c r="I781" s="165">
        <v>72.52</v>
      </c>
      <c r="J781" s="165">
        <v>74.61</v>
      </c>
      <c r="K781" s="165">
        <v>70.430000000000007</v>
      </c>
      <c r="L781" s="165">
        <v>0</v>
      </c>
      <c r="M781" s="165">
        <v>0</v>
      </c>
      <c r="N781" s="165">
        <v>0</v>
      </c>
      <c r="O781" s="165">
        <v>0</v>
      </c>
      <c r="P781" s="165">
        <v>961629</v>
      </c>
      <c r="Q781" s="165">
        <v>48</v>
      </c>
      <c r="R781" s="165">
        <v>0</v>
      </c>
      <c r="S781" s="165">
        <v>37</v>
      </c>
      <c r="T781" s="165">
        <v>3.831</v>
      </c>
      <c r="U781" s="165">
        <v>-1</v>
      </c>
    </row>
    <row r="782" spans="1:21">
      <c r="A782" s="166">
        <v>43369.512499999997</v>
      </c>
      <c r="B782" s="165" t="s">
        <v>6</v>
      </c>
      <c r="C782" s="165">
        <v>443.12</v>
      </c>
      <c r="D782" s="165">
        <v>11.76</v>
      </c>
      <c r="E782" s="165">
        <v>1386.59</v>
      </c>
      <c r="F782" s="165">
        <v>22.98</v>
      </c>
      <c r="G782" s="165">
        <v>80.81</v>
      </c>
      <c r="H782" s="165">
        <v>82.96</v>
      </c>
      <c r="I782" s="165">
        <v>81.58</v>
      </c>
      <c r="J782" s="165">
        <v>80.03</v>
      </c>
      <c r="K782" s="165">
        <v>78.66</v>
      </c>
      <c r="L782" s="165">
        <v>0</v>
      </c>
      <c r="M782" s="165">
        <v>0</v>
      </c>
      <c r="N782" s="165">
        <v>0</v>
      </c>
      <c r="O782" s="165">
        <v>0</v>
      </c>
      <c r="P782" s="165">
        <v>963371</v>
      </c>
      <c r="Q782" s="165">
        <v>48</v>
      </c>
      <c r="R782" s="165">
        <v>0</v>
      </c>
      <c r="S782" s="165">
        <v>37</v>
      </c>
      <c r="T782" s="165">
        <v>3.823</v>
      </c>
      <c r="U782" s="165">
        <v>-1</v>
      </c>
    </row>
    <row r="783" spans="1:21">
      <c r="A783" s="166">
        <v>43369.512569444443</v>
      </c>
      <c r="B783" s="165" t="s">
        <v>6</v>
      </c>
      <c r="C783" s="165">
        <v>443.81</v>
      </c>
      <c r="D783" s="165">
        <v>11.78</v>
      </c>
      <c r="E783" s="165">
        <v>1405.74</v>
      </c>
      <c r="F783" s="165">
        <v>24.28</v>
      </c>
      <c r="G783" s="165">
        <v>73.099999999999994</v>
      </c>
      <c r="H783" s="165">
        <v>74.37</v>
      </c>
      <c r="I783" s="165">
        <v>74.87</v>
      </c>
      <c r="J783" s="165">
        <v>71.5</v>
      </c>
      <c r="K783" s="165">
        <v>71.67</v>
      </c>
      <c r="L783" s="165">
        <v>0</v>
      </c>
      <c r="M783" s="165">
        <v>0</v>
      </c>
      <c r="N783" s="165">
        <v>0</v>
      </c>
      <c r="O783" s="165">
        <v>0</v>
      </c>
      <c r="P783" s="165">
        <v>965525</v>
      </c>
      <c r="Q783" s="165">
        <v>48</v>
      </c>
      <c r="R783" s="165">
        <v>0</v>
      </c>
      <c r="S783" s="165">
        <v>37</v>
      </c>
      <c r="T783" s="165">
        <v>3.831</v>
      </c>
      <c r="U783" s="165">
        <v>-1</v>
      </c>
    </row>
    <row r="784" spans="1:21">
      <c r="A784" s="166">
        <v>43369.512638888889</v>
      </c>
      <c r="B784" s="165" t="s">
        <v>6</v>
      </c>
      <c r="C784" s="165">
        <v>441.98</v>
      </c>
      <c r="D784" s="165">
        <v>11.73</v>
      </c>
      <c r="E784" s="165">
        <v>1383.34</v>
      </c>
      <c r="F784" s="165">
        <v>23.4</v>
      </c>
      <c r="G784" s="165">
        <v>68.75</v>
      </c>
      <c r="H784" s="165">
        <v>71.38</v>
      </c>
      <c r="I784" s="165">
        <v>71.040000000000006</v>
      </c>
      <c r="J784" s="165">
        <v>67.12</v>
      </c>
      <c r="K784" s="165">
        <v>65.25</v>
      </c>
      <c r="L784" s="165">
        <v>71.430000000000007</v>
      </c>
      <c r="M784" s="165">
        <v>0</v>
      </c>
      <c r="N784" s="165">
        <v>0</v>
      </c>
      <c r="O784" s="165">
        <v>0</v>
      </c>
      <c r="P784" s="165">
        <v>967324</v>
      </c>
      <c r="Q784" s="165">
        <v>48</v>
      </c>
      <c r="R784" s="165">
        <v>0</v>
      </c>
      <c r="S784" s="165">
        <v>37</v>
      </c>
      <c r="T784" s="165">
        <v>3.831</v>
      </c>
      <c r="U784" s="165">
        <v>-1</v>
      </c>
    </row>
    <row r="785" spans="1:21">
      <c r="A785" s="166">
        <v>43369.512708333335</v>
      </c>
      <c r="B785" s="165" t="s">
        <v>6</v>
      </c>
      <c r="C785" s="165">
        <v>442.01</v>
      </c>
      <c r="D785" s="165">
        <v>11.73</v>
      </c>
      <c r="E785" s="165">
        <v>1387.39</v>
      </c>
      <c r="F785" s="165">
        <v>21.78</v>
      </c>
      <c r="G785" s="165">
        <v>74.56</v>
      </c>
      <c r="H785" s="165">
        <v>79.13</v>
      </c>
      <c r="I785" s="165">
        <v>75.13</v>
      </c>
      <c r="J785" s="165">
        <v>72</v>
      </c>
      <c r="K785" s="165">
        <v>71.650000000000006</v>
      </c>
      <c r="L785" s="165">
        <v>75.47</v>
      </c>
      <c r="M785" s="165">
        <v>0</v>
      </c>
      <c r="N785" s="165">
        <v>0</v>
      </c>
      <c r="O785" s="165">
        <v>0</v>
      </c>
      <c r="P785" s="165">
        <v>968761</v>
      </c>
      <c r="Q785" s="165">
        <v>48</v>
      </c>
      <c r="R785" s="165">
        <v>0</v>
      </c>
      <c r="S785" s="165">
        <v>37</v>
      </c>
      <c r="T785" s="165">
        <v>3.827</v>
      </c>
      <c r="U785" s="165">
        <v>-1</v>
      </c>
    </row>
    <row r="786" spans="1:21">
      <c r="A786" s="166">
        <v>43369.512777777774</v>
      </c>
      <c r="B786" s="165" t="s">
        <v>6</v>
      </c>
      <c r="C786" s="165">
        <v>442.69</v>
      </c>
      <c r="D786" s="165">
        <v>11.75</v>
      </c>
      <c r="E786" s="165">
        <v>1415.28</v>
      </c>
      <c r="F786" s="165">
        <v>20.22</v>
      </c>
      <c r="G786" s="165">
        <v>66.599999999999994</v>
      </c>
      <c r="H786" s="165">
        <v>72.069999999999993</v>
      </c>
      <c r="I786" s="165">
        <v>64.83</v>
      </c>
      <c r="J786" s="165">
        <v>61.21</v>
      </c>
      <c r="K786" s="165">
        <v>57.93</v>
      </c>
      <c r="L786" s="165">
        <v>78.39</v>
      </c>
      <c r="M786" s="165">
        <v>0</v>
      </c>
      <c r="N786" s="165">
        <v>0</v>
      </c>
      <c r="O786" s="165">
        <v>0</v>
      </c>
      <c r="P786" s="165">
        <v>969893</v>
      </c>
      <c r="Q786" s="165">
        <v>48</v>
      </c>
      <c r="R786" s="165">
        <v>0</v>
      </c>
      <c r="S786" s="165">
        <v>37.1</v>
      </c>
      <c r="T786" s="165">
        <v>3.8250000000000002</v>
      </c>
      <c r="U786" s="165">
        <v>-1</v>
      </c>
    </row>
    <row r="787" spans="1:21">
      <c r="A787" s="166">
        <v>43369.512835648151</v>
      </c>
      <c r="B787" s="165" t="s">
        <v>6</v>
      </c>
      <c r="C787" s="165">
        <v>443.4</v>
      </c>
      <c r="D787" s="165">
        <v>11.77</v>
      </c>
      <c r="E787" s="165">
        <v>1398.57</v>
      </c>
      <c r="F787" s="165">
        <v>24.91</v>
      </c>
      <c r="G787" s="165">
        <v>59.67</v>
      </c>
      <c r="H787" s="165">
        <v>61.14</v>
      </c>
      <c r="I787" s="165">
        <v>57.17</v>
      </c>
      <c r="J787" s="165">
        <v>60.97</v>
      </c>
      <c r="K787" s="165">
        <v>59.41</v>
      </c>
      <c r="L787" s="165">
        <v>0</v>
      </c>
      <c r="M787" s="165">
        <v>0</v>
      </c>
      <c r="N787" s="165">
        <v>0</v>
      </c>
      <c r="O787" s="165">
        <v>0</v>
      </c>
      <c r="P787" s="165">
        <v>970985</v>
      </c>
      <c r="Q787" s="165">
        <v>48</v>
      </c>
      <c r="R787" s="165">
        <v>0</v>
      </c>
      <c r="S787" s="165">
        <v>37.1</v>
      </c>
      <c r="T787" s="165">
        <v>3.831</v>
      </c>
      <c r="U787" s="165">
        <v>-1</v>
      </c>
    </row>
    <row r="788" spans="1:21">
      <c r="A788" s="166">
        <v>43369.51290509259</v>
      </c>
      <c r="B788" s="165" t="s">
        <v>6</v>
      </c>
      <c r="C788" s="165">
        <v>442.4</v>
      </c>
      <c r="D788" s="165">
        <v>11.74</v>
      </c>
      <c r="E788" s="165">
        <v>1395.19</v>
      </c>
      <c r="F788" s="165">
        <v>23.19</v>
      </c>
      <c r="G788" s="165">
        <v>80.53</v>
      </c>
      <c r="H788" s="165">
        <v>80.66</v>
      </c>
      <c r="I788" s="165">
        <v>81.87</v>
      </c>
      <c r="J788" s="165">
        <v>79.099999999999994</v>
      </c>
      <c r="K788" s="165">
        <v>80.48</v>
      </c>
      <c r="L788" s="165">
        <v>0</v>
      </c>
      <c r="M788" s="165">
        <v>0</v>
      </c>
      <c r="N788" s="165">
        <v>0</v>
      </c>
      <c r="O788" s="165">
        <v>0</v>
      </c>
      <c r="P788" s="165">
        <v>971979</v>
      </c>
      <c r="Q788" s="165">
        <v>48</v>
      </c>
      <c r="R788" s="165">
        <v>0</v>
      </c>
      <c r="S788" s="165">
        <v>37</v>
      </c>
      <c r="T788" s="165">
        <v>3.8260000000000001</v>
      </c>
      <c r="U788" s="165">
        <v>-1</v>
      </c>
    </row>
    <row r="789" spans="1:21">
      <c r="A789" s="166">
        <v>43369.512974537036</v>
      </c>
      <c r="B789" s="165" t="s">
        <v>6</v>
      </c>
      <c r="C789" s="165">
        <v>443.62</v>
      </c>
      <c r="D789" s="165">
        <v>11.78</v>
      </c>
      <c r="E789" s="165">
        <v>1393.56</v>
      </c>
      <c r="F789" s="165">
        <v>19.23</v>
      </c>
      <c r="G789" s="165">
        <v>76.42</v>
      </c>
      <c r="H789" s="165">
        <v>79.31</v>
      </c>
      <c r="I789" s="165">
        <v>80</v>
      </c>
      <c r="J789" s="165">
        <v>74.31</v>
      </c>
      <c r="K789" s="165">
        <v>70.17</v>
      </c>
      <c r="L789" s="165">
        <v>79.19</v>
      </c>
      <c r="M789" s="165">
        <v>0</v>
      </c>
      <c r="N789" s="165">
        <v>0</v>
      </c>
      <c r="O789" s="165">
        <v>0</v>
      </c>
      <c r="P789" s="165">
        <v>973272</v>
      </c>
      <c r="Q789" s="165">
        <v>48</v>
      </c>
      <c r="R789" s="165">
        <v>0</v>
      </c>
      <c r="S789" s="165">
        <v>37.1</v>
      </c>
      <c r="T789" s="165">
        <v>3.8279999999999998</v>
      </c>
      <c r="U789" s="165">
        <v>-1</v>
      </c>
    </row>
    <row r="790" spans="1:21">
      <c r="A790" s="166">
        <v>43369.513043981482</v>
      </c>
      <c r="B790" s="165" t="s">
        <v>6</v>
      </c>
      <c r="C790" s="165">
        <v>440.36</v>
      </c>
      <c r="D790" s="165">
        <v>11.69</v>
      </c>
      <c r="E790" s="165">
        <v>1417.03</v>
      </c>
      <c r="F790" s="165">
        <v>25.26</v>
      </c>
      <c r="G790" s="165">
        <v>61.13</v>
      </c>
      <c r="H790" s="165">
        <v>64.94</v>
      </c>
      <c r="I790" s="165">
        <v>61.21</v>
      </c>
      <c r="J790" s="165">
        <v>58.62</v>
      </c>
      <c r="K790" s="165">
        <v>58.1</v>
      </c>
      <c r="L790" s="165">
        <v>69.92</v>
      </c>
      <c r="M790" s="165">
        <v>0</v>
      </c>
      <c r="N790" s="165">
        <v>0</v>
      </c>
      <c r="O790" s="165">
        <v>0</v>
      </c>
      <c r="P790" s="165">
        <v>975283</v>
      </c>
      <c r="Q790" s="165">
        <v>48</v>
      </c>
      <c r="R790" s="165">
        <v>0</v>
      </c>
      <c r="S790" s="165">
        <v>37.1</v>
      </c>
      <c r="T790" s="165">
        <v>3.8250000000000002</v>
      </c>
      <c r="U790" s="165">
        <v>-1</v>
      </c>
    </row>
    <row r="791" spans="1:21">
      <c r="A791" s="166">
        <v>43369.513101851851</v>
      </c>
      <c r="B791" s="165" t="s">
        <v>6</v>
      </c>
      <c r="C791" s="165">
        <v>442.13</v>
      </c>
      <c r="D791" s="165">
        <v>11.74</v>
      </c>
      <c r="E791" s="165">
        <v>1390.89</v>
      </c>
      <c r="F791" s="165">
        <v>23.69</v>
      </c>
      <c r="G791" s="165">
        <v>69.19</v>
      </c>
      <c r="H791" s="165">
        <v>70.099999999999994</v>
      </c>
      <c r="I791" s="165">
        <v>69.88</v>
      </c>
      <c r="J791" s="165">
        <v>67.599999999999994</v>
      </c>
      <c r="K791" s="165">
        <v>69</v>
      </c>
      <c r="L791" s="165">
        <v>0</v>
      </c>
      <c r="M791" s="165">
        <v>0</v>
      </c>
      <c r="N791" s="165">
        <v>0</v>
      </c>
      <c r="O791" s="165">
        <v>0</v>
      </c>
      <c r="P791" s="165">
        <v>976297</v>
      </c>
      <c r="Q791" s="165">
        <v>48</v>
      </c>
      <c r="R791" s="165">
        <v>0</v>
      </c>
      <c r="S791" s="165">
        <v>37.1</v>
      </c>
      <c r="T791" s="165">
        <v>3.831</v>
      </c>
      <c r="U791" s="165">
        <v>-1</v>
      </c>
    </row>
    <row r="792" spans="1:21">
      <c r="A792" s="166">
        <v>43369.513171296298</v>
      </c>
      <c r="B792" s="165" t="s">
        <v>6</v>
      </c>
      <c r="C792" s="165">
        <v>442.77</v>
      </c>
      <c r="D792" s="165">
        <v>11.75</v>
      </c>
      <c r="E792" s="165">
        <v>1389.42</v>
      </c>
      <c r="F792" s="165">
        <v>22.84</v>
      </c>
      <c r="G792" s="165">
        <v>78.89</v>
      </c>
      <c r="H792" s="165">
        <v>80.66</v>
      </c>
      <c r="I792" s="165">
        <v>80.14</v>
      </c>
      <c r="J792" s="165">
        <v>78.41</v>
      </c>
      <c r="K792" s="165">
        <v>76.34</v>
      </c>
      <c r="L792" s="165">
        <v>0</v>
      </c>
      <c r="M792" s="165">
        <v>0</v>
      </c>
      <c r="N792" s="165">
        <v>0</v>
      </c>
      <c r="O792" s="165">
        <v>0</v>
      </c>
      <c r="P792" s="165">
        <v>978038</v>
      </c>
      <c r="Q792" s="165">
        <v>48</v>
      </c>
      <c r="R792" s="165">
        <v>0</v>
      </c>
      <c r="S792" s="165">
        <v>37.1</v>
      </c>
      <c r="T792" s="165">
        <v>3.827</v>
      </c>
      <c r="U792" s="165">
        <v>-1</v>
      </c>
    </row>
    <row r="793" spans="1:21">
      <c r="A793" s="166">
        <v>43369.513240740744</v>
      </c>
      <c r="B793" s="165" t="s">
        <v>6</v>
      </c>
      <c r="C793" s="165">
        <v>443.04</v>
      </c>
      <c r="D793" s="165">
        <v>11.76</v>
      </c>
      <c r="E793" s="165">
        <v>1406.6</v>
      </c>
      <c r="F793" s="165">
        <v>24.05</v>
      </c>
      <c r="G793" s="165">
        <v>73.099999999999994</v>
      </c>
      <c r="H793" s="165">
        <v>73.010000000000005</v>
      </c>
      <c r="I793" s="165">
        <v>73.88</v>
      </c>
      <c r="J793" s="165">
        <v>74.91</v>
      </c>
      <c r="K793" s="165">
        <v>70.59</v>
      </c>
      <c r="L793" s="165">
        <v>0</v>
      </c>
      <c r="M793" s="165">
        <v>0</v>
      </c>
      <c r="N793" s="165">
        <v>0</v>
      </c>
      <c r="O793" s="165">
        <v>0</v>
      </c>
      <c r="P793" s="165">
        <v>979415</v>
      </c>
      <c r="Q793" s="165">
        <v>48</v>
      </c>
      <c r="R793" s="165">
        <v>0</v>
      </c>
      <c r="S793" s="165">
        <v>37.1</v>
      </c>
      <c r="T793" s="165">
        <v>3.827</v>
      </c>
      <c r="U793" s="165">
        <v>-1</v>
      </c>
    </row>
    <row r="794" spans="1:21">
      <c r="A794" s="166">
        <v>43369.513310185182</v>
      </c>
      <c r="B794" s="165" t="s">
        <v>6</v>
      </c>
      <c r="C794" s="165">
        <v>441.69</v>
      </c>
      <c r="D794" s="165">
        <v>11.72</v>
      </c>
      <c r="E794" s="165">
        <v>1379.31</v>
      </c>
      <c r="F794" s="165">
        <v>23.49</v>
      </c>
      <c r="G794" s="165">
        <v>65.650000000000006</v>
      </c>
      <c r="H794" s="165">
        <v>65.8</v>
      </c>
      <c r="I794" s="165">
        <v>66.489999999999995</v>
      </c>
      <c r="J794" s="165">
        <v>67.36</v>
      </c>
      <c r="K794" s="165">
        <v>63.19</v>
      </c>
      <c r="L794" s="165">
        <v>60</v>
      </c>
      <c r="M794" s="165">
        <v>0</v>
      </c>
      <c r="N794" s="165">
        <v>0</v>
      </c>
      <c r="O794" s="165">
        <v>0</v>
      </c>
      <c r="P794" s="165">
        <v>980290</v>
      </c>
      <c r="Q794" s="165">
        <v>48</v>
      </c>
      <c r="R794" s="165">
        <v>0</v>
      </c>
      <c r="S794" s="165">
        <v>37.1</v>
      </c>
      <c r="T794" s="165">
        <v>3.827</v>
      </c>
      <c r="U794" s="165">
        <v>-1</v>
      </c>
    </row>
    <row r="795" spans="1:21">
      <c r="A795" s="166">
        <v>43369.513379629629</v>
      </c>
      <c r="B795" s="165" t="s">
        <v>6</v>
      </c>
      <c r="C795" s="165">
        <v>439.82</v>
      </c>
      <c r="D795" s="165">
        <v>11.67</v>
      </c>
      <c r="E795" s="165">
        <v>1384.78</v>
      </c>
      <c r="F795" s="165">
        <v>22.71</v>
      </c>
      <c r="G795" s="165">
        <v>80.84</v>
      </c>
      <c r="H795" s="165">
        <v>82.53</v>
      </c>
      <c r="I795" s="165">
        <v>82.7</v>
      </c>
      <c r="J795" s="165">
        <v>82.18</v>
      </c>
      <c r="K795" s="165">
        <v>75.95</v>
      </c>
      <c r="L795" s="165">
        <v>0</v>
      </c>
      <c r="M795" s="165">
        <v>0</v>
      </c>
      <c r="N795" s="165">
        <v>0</v>
      </c>
      <c r="O795" s="165">
        <v>0</v>
      </c>
      <c r="P795" s="165">
        <v>981557</v>
      </c>
      <c r="Q795" s="165">
        <v>48</v>
      </c>
      <c r="R795" s="165">
        <v>0</v>
      </c>
      <c r="S795" s="165">
        <v>37.1</v>
      </c>
      <c r="T795" s="165">
        <v>3.827</v>
      </c>
      <c r="U795" s="165">
        <v>-1</v>
      </c>
    </row>
    <row r="796" spans="1:21">
      <c r="A796" s="166">
        <v>43369.513437499998</v>
      </c>
      <c r="B796" s="165" t="s">
        <v>6</v>
      </c>
      <c r="C796" s="165">
        <v>442.32</v>
      </c>
      <c r="D796" s="165">
        <v>11.74</v>
      </c>
      <c r="E796" s="165">
        <v>1386.17</v>
      </c>
      <c r="F796" s="165">
        <v>22.01</v>
      </c>
      <c r="G796" s="165">
        <v>79.7</v>
      </c>
      <c r="H796" s="165">
        <v>82.74</v>
      </c>
      <c r="I796" s="165">
        <v>78.12</v>
      </c>
      <c r="J796" s="165">
        <v>80.510000000000005</v>
      </c>
      <c r="K796" s="165">
        <v>77.44</v>
      </c>
      <c r="L796" s="165">
        <v>0</v>
      </c>
      <c r="M796" s="165">
        <v>0</v>
      </c>
      <c r="N796" s="165">
        <v>0</v>
      </c>
      <c r="O796" s="165">
        <v>0</v>
      </c>
      <c r="P796" s="165">
        <v>982707</v>
      </c>
      <c r="Q796" s="165">
        <v>48</v>
      </c>
      <c r="R796" s="165">
        <v>0</v>
      </c>
      <c r="S796" s="165">
        <v>37.1</v>
      </c>
      <c r="T796" s="165">
        <v>3.8250000000000002</v>
      </c>
      <c r="U796" s="165">
        <v>-1</v>
      </c>
    </row>
    <row r="797" spans="1:21">
      <c r="A797" s="166">
        <v>43369.513506944444</v>
      </c>
      <c r="B797" s="165" t="s">
        <v>6</v>
      </c>
      <c r="C797" s="165">
        <v>441.34</v>
      </c>
      <c r="D797" s="165">
        <v>11.72</v>
      </c>
      <c r="E797" s="165">
        <v>1408.25</v>
      </c>
      <c r="F797" s="165">
        <v>25.48</v>
      </c>
      <c r="G797" s="165">
        <v>61.65</v>
      </c>
      <c r="H797" s="165">
        <v>63.65</v>
      </c>
      <c r="I797" s="165">
        <v>63.65</v>
      </c>
      <c r="J797" s="165">
        <v>58.78</v>
      </c>
      <c r="K797" s="165">
        <v>60.52</v>
      </c>
      <c r="L797" s="165">
        <v>0</v>
      </c>
      <c r="M797" s="165">
        <v>0</v>
      </c>
      <c r="N797" s="165">
        <v>0</v>
      </c>
      <c r="O797" s="165">
        <v>0</v>
      </c>
      <c r="P797" s="165">
        <v>984278</v>
      </c>
      <c r="Q797" s="165">
        <v>48</v>
      </c>
      <c r="R797" s="165">
        <v>0</v>
      </c>
      <c r="S797" s="165">
        <v>37.1</v>
      </c>
      <c r="T797" s="165">
        <v>3.8279999999999998</v>
      </c>
      <c r="U797" s="165">
        <v>-1</v>
      </c>
    </row>
    <row r="798" spans="1:21">
      <c r="A798" s="166">
        <v>43369.51357638889</v>
      </c>
      <c r="B798" s="165" t="s">
        <v>6</v>
      </c>
      <c r="C798" s="165">
        <v>443.46</v>
      </c>
      <c r="D798" s="165">
        <v>11.77</v>
      </c>
      <c r="E798" s="165">
        <v>1384.6</v>
      </c>
      <c r="F798" s="165">
        <v>24.13</v>
      </c>
      <c r="G798" s="165">
        <v>73.91</v>
      </c>
      <c r="H798" s="165">
        <v>75.69</v>
      </c>
      <c r="I798" s="165">
        <v>76.040000000000006</v>
      </c>
      <c r="J798" s="165">
        <v>72.92</v>
      </c>
      <c r="K798" s="165">
        <v>71.010000000000005</v>
      </c>
      <c r="L798" s="165">
        <v>0</v>
      </c>
      <c r="M798" s="165">
        <v>0</v>
      </c>
      <c r="N798" s="165">
        <v>0</v>
      </c>
      <c r="O798" s="165">
        <v>0</v>
      </c>
      <c r="P798" s="165">
        <v>985777</v>
      </c>
      <c r="Q798" s="165">
        <v>48</v>
      </c>
      <c r="R798" s="165">
        <v>0</v>
      </c>
      <c r="S798" s="165">
        <v>37.1</v>
      </c>
      <c r="T798" s="165">
        <v>3.8290000000000002</v>
      </c>
      <c r="U798" s="165">
        <v>-1</v>
      </c>
    </row>
    <row r="799" spans="1:21">
      <c r="A799" s="166">
        <v>43369.513645833336</v>
      </c>
      <c r="B799" s="165" t="s">
        <v>6</v>
      </c>
      <c r="C799" s="165">
        <v>443.37</v>
      </c>
      <c r="D799" s="165">
        <v>11.77</v>
      </c>
      <c r="E799" s="165">
        <v>1380.02</v>
      </c>
      <c r="F799" s="165">
        <v>20.09</v>
      </c>
      <c r="G799" s="165">
        <v>79.55</v>
      </c>
      <c r="H799" s="165">
        <v>81.680000000000007</v>
      </c>
      <c r="I799" s="165">
        <v>82.53</v>
      </c>
      <c r="J799" s="165">
        <v>77.05</v>
      </c>
      <c r="K799" s="165">
        <v>78.42</v>
      </c>
      <c r="L799" s="165">
        <v>74.72</v>
      </c>
      <c r="M799" s="165">
        <v>0</v>
      </c>
      <c r="N799" s="165">
        <v>0</v>
      </c>
      <c r="O799" s="165">
        <v>0</v>
      </c>
      <c r="P799" s="165">
        <v>987520</v>
      </c>
      <c r="Q799" s="165">
        <v>48</v>
      </c>
      <c r="R799" s="165">
        <v>0</v>
      </c>
      <c r="S799" s="165">
        <v>37.1</v>
      </c>
      <c r="T799" s="165">
        <v>3.823</v>
      </c>
      <c r="U799" s="165">
        <v>-1</v>
      </c>
    </row>
    <row r="800" spans="1:21">
      <c r="A800" s="166">
        <v>43369.513715277775</v>
      </c>
      <c r="B800" s="165" t="s">
        <v>6</v>
      </c>
      <c r="C800" s="165">
        <v>441.75</v>
      </c>
      <c r="D800" s="165">
        <v>11.73</v>
      </c>
      <c r="E800" s="165">
        <v>1412.8</v>
      </c>
      <c r="F800" s="165">
        <v>17.03</v>
      </c>
      <c r="G800" s="165">
        <v>76.39</v>
      </c>
      <c r="H800" s="165">
        <v>80.760000000000005</v>
      </c>
      <c r="I800" s="165">
        <v>74.349999999999994</v>
      </c>
      <c r="J800" s="165">
        <v>71.58</v>
      </c>
      <c r="K800" s="165">
        <v>72.099999999999994</v>
      </c>
      <c r="L800" s="165">
        <v>85.89</v>
      </c>
      <c r="M800" s="165">
        <v>0</v>
      </c>
      <c r="N800" s="165">
        <v>0</v>
      </c>
      <c r="O800" s="165">
        <v>0</v>
      </c>
      <c r="P800" s="165">
        <v>988791</v>
      </c>
      <c r="Q800" s="165">
        <v>48</v>
      </c>
      <c r="R800" s="165">
        <v>0</v>
      </c>
      <c r="S800" s="165">
        <v>37.1</v>
      </c>
      <c r="T800" s="165">
        <v>3.8239999999999998</v>
      </c>
      <c r="U800" s="165">
        <v>-1</v>
      </c>
    </row>
    <row r="801" spans="1:21">
      <c r="A801" s="166">
        <v>43369.513773148145</v>
      </c>
      <c r="B801" s="165" t="s">
        <v>6</v>
      </c>
      <c r="C801" s="165">
        <v>443.35</v>
      </c>
      <c r="D801" s="165">
        <v>11.77</v>
      </c>
      <c r="E801" s="165">
        <v>1388.64</v>
      </c>
      <c r="F801" s="165">
        <v>25.09</v>
      </c>
      <c r="G801" s="165">
        <v>63.09</v>
      </c>
      <c r="H801" s="165">
        <v>66.61</v>
      </c>
      <c r="I801" s="165">
        <v>61.22</v>
      </c>
      <c r="J801" s="165">
        <v>63.3</v>
      </c>
      <c r="K801" s="165">
        <v>61.22</v>
      </c>
      <c r="L801" s="165">
        <v>0</v>
      </c>
      <c r="M801" s="165">
        <v>0</v>
      </c>
      <c r="N801" s="165">
        <v>0</v>
      </c>
      <c r="O801" s="165">
        <v>0</v>
      </c>
      <c r="P801" s="165">
        <v>989767</v>
      </c>
      <c r="Q801" s="165">
        <v>48</v>
      </c>
      <c r="R801" s="165">
        <v>0</v>
      </c>
      <c r="S801" s="165">
        <v>37.1</v>
      </c>
      <c r="T801" s="165">
        <v>3.8210000000000002</v>
      </c>
      <c r="U801" s="165">
        <v>-1</v>
      </c>
    </row>
    <row r="802" spans="1:21">
      <c r="A802" s="166">
        <v>43369.513842592591</v>
      </c>
      <c r="B802" s="165" t="s">
        <v>6</v>
      </c>
      <c r="C802" s="165">
        <v>442.74</v>
      </c>
      <c r="D802" s="165">
        <v>11.75</v>
      </c>
      <c r="E802" s="165">
        <v>1386.5</v>
      </c>
      <c r="F802" s="165">
        <v>24.14</v>
      </c>
      <c r="G802" s="165">
        <v>78.31</v>
      </c>
      <c r="H802" s="165">
        <v>77.489999999999995</v>
      </c>
      <c r="I802" s="165">
        <v>81.099999999999994</v>
      </c>
      <c r="J802" s="165">
        <v>78.52</v>
      </c>
      <c r="K802" s="165">
        <v>76.12</v>
      </c>
      <c r="L802" s="165">
        <v>0</v>
      </c>
      <c r="M802" s="165">
        <v>0</v>
      </c>
      <c r="N802" s="165">
        <v>0</v>
      </c>
      <c r="O802" s="165">
        <v>0</v>
      </c>
      <c r="P802" s="165">
        <v>991339</v>
      </c>
      <c r="Q802" s="165">
        <v>47</v>
      </c>
      <c r="R802" s="165">
        <v>0</v>
      </c>
      <c r="S802" s="165">
        <v>37.1</v>
      </c>
      <c r="T802" s="165">
        <v>3.8279999999999998</v>
      </c>
      <c r="U802" s="165">
        <v>-1</v>
      </c>
    </row>
    <row r="803" spans="1:21">
      <c r="A803" s="166">
        <v>43369.513912037037</v>
      </c>
      <c r="B803" s="165" t="s">
        <v>6</v>
      </c>
      <c r="C803" s="165">
        <v>443.41</v>
      </c>
      <c r="D803" s="165">
        <v>11.77</v>
      </c>
      <c r="E803" s="165">
        <v>1405.68</v>
      </c>
      <c r="F803" s="165">
        <v>19.27</v>
      </c>
      <c r="G803" s="165">
        <v>70.819999999999993</v>
      </c>
      <c r="H803" s="165">
        <v>74.05</v>
      </c>
      <c r="I803" s="165">
        <v>71.97</v>
      </c>
      <c r="J803" s="165">
        <v>64.010000000000005</v>
      </c>
      <c r="K803" s="165">
        <v>63.15</v>
      </c>
      <c r="L803" s="165">
        <v>81.37</v>
      </c>
      <c r="M803" s="165">
        <v>0</v>
      </c>
      <c r="N803" s="165">
        <v>0</v>
      </c>
      <c r="O803" s="165">
        <v>0</v>
      </c>
      <c r="P803" s="165">
        <v>992469</v>
      </c>
      <c r="Q803" s="165">
        <v>47</v>
      </c>
      <c r="R803" s="165">
        <v>0</v>
      </c>
      <c r="S803" s="165">
        <v>37.1</v>
      </c>
      <c r="T803" s="165">
        <v>3.819</v>
      </c>
      <c r="U803" s="165">
        <v>-1</v>
      </c>
    </row>
    <row r="804" spans="1:21">
      <c r="A804" s="166">
        <v>43369.513981481483</v>
      </c>
      <c r="B804" s="165" t="s">
        <v>6</v>
      </c>
      <c r="C804" s="165">
        <v>442.99</v>
      </c>
      <c r="D804" s="165">
        <v>11.76</v>
      </c>
      <c r="E804" s="165">
        <v>1402.89</v>
      </c>
      <c r="F804" s="165">
        <v>21.09</v>
      </c>
      <c r="G804" s="165">
        <v>65.77</v>
      </c>
      <c r="H804" s="165">
        <v>67.84</v>
      </c>
      <c r="I804" s="165">
        <v>66.61</v>
      </c>
      <c r="J804" s="165">
        <v>68.19</v>
      </c>
      <c r="K804" s="165">
        <v>60.46</v>
      </c>
      <c r="L804" s="165">
        <v>0</v>
      </c>
      <c r="M804" s="165">
        <v>0</v>
      </c>
      <c r="N804" s="165">
        <v>0</v>
      </c>
      <c r="O804" s="165">
        <v>0</v>
      </c>
      <c r="P804" s="165">
        <v>993266</v>
      </c>
      <c r="Q804" s="165">
        <v>47</v>
      </c>
      <c r="R804" s="165">
        <v>0</v>
      </c>
      <c r="S804" s="165">
        <v>37.1</v>
      </c>
      <c r="T804" s="165">
        <v>3.8220000000000001</v>
      </c>
      <c r="U804" s="165">
        <v>-1</v>
      </c>
    </row>
    <row r="805" spans="1:21">
      <c r="A805" s="166">
        <v>43369.514039351852</v>
      </c>
      <c r="B805" s="165" t="s">
        <v>6</v>
      </c>
      <c r="C805" s="165">
        <v>441.26</v>
      </c>
      <c r="D805" s="165">
        <v>11.71</v>
      </c>
      <c r="E805" s="165">
        <v>1392.75</v>
      </c>
      <c r="F805" s="165">
        <v>24.91</v>
      </c>
      <c r="G805" s="165">
        <v>75.3</v>
      </c>
      <c r="H805" s="165">
        <v>77.95</v>
      </c>
      <c r="I805" s="165">
        <v>75.209999999999994</v>
      </c>
      <c r="J805" s="165">
        <v>74.87</v>
      </c>
      <c r="K805" s="165">
        <v>73.16</v>
      </c>
      <c r="L805" s="165">
        <v>0</v>
      </c>
      <c r="M805" s="165">
        <v>0</v>
      </c>
      <c r="N805" s="165">
        <v>0</v>
      </c>
      <c r="O805" s="165">
        <v>0</v>
      </c>
      <c r="P805" s="165">
        <v>995297</v>
      </c>
      <c r="Q805" s="165">
        <v>47</v>
      </c>
      <c r="R805" s="165">
        <v>0</v>
      </c>
      <c r="S805" s="165">
        <v>37.1</v>
      </c>
      <c r="T805" s="165">
        <v>3.8279999999999998</v>
      </c>
      <c r="U805" s="165">
        <v>-1</v>
      </c>
    </row>
    <row r="806" spans="1:21">
      <c r="A806" s="166">
        <v>43369.514108796298</v>
      </c>
      <c r="B806" s="165" t="s">
        <v>6</v>
      </c>
      <c r="C806" s="165">
        <v>441.97</v>
      </c>
      <c r="D806" s="165">
        <v>11.73</v>
      </c>
      <c r="E806" s="165">
        <v>1389.67</v>
      </c>
      <c r="F806" s="165">
        <v>25.86</v>
      </c>
      <c r="G806" s="165">
        <v>78.89</v>
      </c>
      <c r="H806" s="165">
        <v>79.97</v>
      </c>
      <c r="I806" s="165">
        <v>78.069999999999993</v>
      </c>
      <c r="J806" s="165">
        <v>79.62</v>
      </c>
      <c r="K806" s="165">
        <v>77.89</v>
      </c>
      <c r="L806" s="165">
        <v>0</v>
      </c>
      <c r="M806" s="165">
        <v>0</v>
      </c>
      <c r="N806" s="165">
        <v>0</v>
      </c>
      <c r="O806" s="165">
        <v>0</v>
      </c>
      <c r="P806" s="165">
        <v>998267</v>
      </c>
      <c r="Q806" s="165">
        <v>47</v>
      </c>
      <c r="R806" s="165">
        <v>0</v>
      </c>
      <c r="S806" s="165">
        <v>37.1</v>
      </c>
      <c r="T806" s="165">
        <v>3.8260000000000001</v>
      </c>
      <c r="U806" s="165">
        <v>-1</v>
      </c>
    </row>
    <row r="807" spans="1:21">
      <c r="A807" s="166">
        <v>43369.514178240737</v>
      </c>
      <c r="B807" s="165" t="s">
        <v>6</v>
      </c>
      <c r="C807" s="165">
        <v>443.12</v>
      </c>
      <c r="D807" s="165">
        <v>11.76</v>
      </c>
      <c r="E807" s="165">
        <v>1406.68</v>
      </c>
      <c r="F807" s="165">
        <v>25.48</v>
      </c>
      <c r="G807" s="165">
        <v>74.52</v>
      </c>
      <c r="H807" s="165">
        <v>75.09</v>
      </c>
      <c r="I807" s="165">
        <v>74.05</v>
      </c>
      <c r="J807" s="165">
        <v>74.91</v>
      </c>
      <c r="K807" s="165">
        <v>74.05</v>
      </c>
      <c r="L807" s="165">
        <v>0</v>
      </c>
      <c r="M807" s="165">
        <v>0</v>
      </c>
      <c r="N807" s="165">
        <v>0</v>
      </c>
      <c r="O807" s="165">
        <v>0</v>
      </c>
      <c r="P807" s="165">
        <v>1001193</v>
      </c>
      <c r="Q807" s="165">
        <v>47</v>
      </c>
      <c r="R807" s="165">
        <v>0</v>
      </c>
      <c r="S807" s="165">
        <v>37.1</v>
      </c>
      <c r="T807" s="165">
        <v>3.8210000000000002</v>
      </c>
      <c r="U807" s="165">
        <v>-1</v>
      </c>
    </row>
    <row r="808" spans="1:21">
      <c r="A808" s="166">
        <v>43369.514247685183</v>
      </c>
      <c r="B808" s="165" t="s">
        <v>6</v>
      </c>
      <c r="C808" s="165">
        <v>443.69</v>
      </c>
      <c r="D808" s="165">
        <v>11.78</v>
      </c>
      <c r="E808" s="165">
        <v>1380.17</v>
      </c>
      <c r="F808" s="165">
        <v>25.77</v>
      </c>
      <c r="G808" s="165">
        <v>67.83</v>
      </c>
      <c r="H808" s="165">
        <v>69.28</v>
      </c>
      <c r="I808" s="165">
        <v>68.09</v>
      </c>
      <c r="J808" s="165">
        <v>65.87</v>
      </c>
      <c r="K808" s="165">
        <v>68.09</v>
      </c>
      <c r="L808" s="165">
        <v>0</v>
      </c>
      <c r="M808" s="165">
        <v>0</v>
      </c>
      <c r="N808" s="165">
        <v>0</v>
      </c>
      <c r="O808" s="165">
        <v>0</v>
      </c>
      <c r="P808" s="165">
        <v>1003121</v>
      </c>
      <c r="Q808" s="165">
        <v>47</v>
      </c>
      <c r="R808" s="165">
        <v>0</v>
      </c>
      <c r="S808" s="165">
        <v>37.1</v>
      </c>
      <c r="T808" s="165">
        <v>3.83</v>
      </c>
      <c r="U808" s="165">
        <v>-1</v>
      </c>
    </row>
    <row r="809" spans="1:21">
      <c r="A809" s="166">
        <v>43369.514317129629</v>
      </c>
      <c r="B809" s="165" t="s">
        <v>6</v>
      </c>
      <c r="C809" s="165">
        <v>443.19</v>
      </c>
      <c r="D809" s="165">
        <v>11.76</v>
      </c>
      <c r="E809" s="165">
        <v>1377.39</v>
      </c>
      <c r="F809" s="165">
        <v>23.64</v>
      </c>
      <c r="G809" s="165">
        <v>80.69</v>
      </c>
      <c r="H809" s="165">
        <v>80.48</v>
      </c>
      <c r="I809" s="165">
        <v>82.17</v>
      </c>
      <c r="J809" s="165">
        <v>82</v>
      </c>
      <c r="K809" s="165">
        <v>78.099999999999994</v>
      </c>
      <c r="L809" s="165">
        <v>0</v>
      </c>
      <c r="M809" s="165">
        <v>0</v>
      </c>
      <c r="N809" s="165">
        <v>0</v>
      </c>
      <c r="O809" s="165">
        <v>0</v>
      </c>
      <c r="P809" s="165">
        <v>1004685</v>
      </c>
      <c r="Q809" s="165">
        <v>47</v>
      </c>
      <c r="R809" s="165">
        <v>0</v>
      </c>
      <c r="S809" s="165">
        <v>37.1</v>
      </c>
      <c r="T809" s="165">
        <v>3.827</v>
      </c>
      <c r="U809" s="165">
        <v>-1</v>
      </c>
    </row>
    <row r="810" spans="1:21">
      <c r="A810" s="166">
        <v>43369.514386574076</v>
      </c>
      <c r="B810" s="165" t="s">
        <v>6</v>
      </c>
      <c r="C810" s="165">
        <v>441.77</v>
      </c>
      <c r="D810" s="165">
        <v>11.73</v>
      </c>
      <c r="E810" s="165">
        <v>1375.46</v>
      </c>
      <c r="F810" s="165">
        <v>19.579999999999998</v>
      </c>
      <c r="G810" s="165">
        <v>71.22</v>
      </c>
      <c r="H810" s="165">
        <v>75.47</v>
      </c>
      <c r="I810" s="165">
        <v>72.42</v>
      </c>
      <c r="J810" s="165">
        <v>65.14</v>
      </c>
      <c r="K810" s="165">
        <v>60.07</v>
      </c>
      <c r="L810" s="165">
        <v>83.63</v>
      </c>
      <c r="M810" s="165">
        <v>0</v>
      </c>
      <c r="N810" s="165">
        <v>0</v>
      </c>
      <c r="O810" s="165">
        <v>0</v>
      </c>
      <c r="P810" s="165">
        <v>1006155</v>
      </c>
      <c r="Q810" s="165">
        <v>47</v>
      </c>
      <c r="R810" s="165">
        <v>0</v>
      </c>
      <c r="S810" s="165">
        <v>37.1</v>
      </c>
      <c r="T810" s="165">
        <v>3.8250000000000002</v>
      </c>
      <c r="U810" s="165">
        <v>-1</v>
      </c>
    </row>
    <row r="811" spans="1:21">
      <c r="A811" s="166">
        <v>43369.514456018522</v>
      </c>
      <c r="B811" s="165" t="s">
        <v>6</v>
      </c>
      <c r="C811" s="165">
        <v>442.3</v>
      </c>
      <c r="D811" s="165">
        <v>11.74</v>
      </c>
      <c r="E811" s="165">
        <v>1394.81</v>
      </c>
      <c r="F811" s="165">
        <v>25.71</v>
      </c>
      <c r="G811" s="165">
        <v>59.79</v>
      </c>
      <c r="H811" s="165">
        <v>59.52</v>
      </c>
      <c r="I811" s="165">
        <v>61.41</v>
      </c>
      <c r="J811" s="165">
        <v>61.58</v>
      </c>
      <c r="K811" s="165">
        <v>56.43</v>
      </c>
      <c r="L811" s="165">
        <v>83.33</v>
      </c>
      <c r="M811" s="165">
        <v>0</v>
      </c>
      <c r="N811" s="165">
        <v>0</v>
      </c>
      <c r="O811" s="165">
        <v>0</v>
      </c>
      <c r="P811" s="165">
        <v>1007652</v>
      </c>
      <c r="Q811" s="165">
        <v>47</v>
      </c>
      <c r="R811" s="165">
        <v>0</v>
      </c>
      <c r="S811" s="165">
        <v>37.1</v>
      </c>
      <c r="T811" s="165">
        <v>3.83</v>
      </c>
      <c r="U811" s="165">
        <v>-1</v>
      </c>
    </row>
    <row r="812" spans="1:21">
      <c r="A812" s="166">
        <v>43369.514513888891</v>
      </c>
      <c r="B812" s="165" t="s">
        <v>6</v>
      </c>
      <c r="C812" s="165">
        <v>443.02</v>
      </c>
      <c r="D812" s="165">
        <v>11.76</v>
      </c>
      <c r="E812" s="165">
        <v>1373.03</v>
      </c>
      <c r="F812" s="165">
        <v>23.67</v>
      </c>
      <c r="G812" s="165">
        <v>76.97</v>
      </c>
      <c r="H812" s="165">
        <v>77.91</v>
      </c>
      <c r="I812" s="165">
        <v>75.680000000000007</v>
      </c>
      <c r="J812" s="165">
        <v>79.45</v>
      </c>
      <c r="K812" s="165">
        <v>74.83</v>
      </c>
      <c r="L812" s="165">
        <v>0</v>
      </c>
      <c r="M812" s="165">
        <v>0</v>
      </c>
      <c r="N812" s="165">
        <v>0</v>
      </c>
      <c r="O812" s="165">
        <v>0</v>
      </c>
      <c r="P812" s="165">
        <v>1009133</v>
      </c>
      <c r="Q812" s="165">
        <v>47</v>
      </c>
      <c r="R812" s="165">
        <v>0</v>
      </c>
      <c r="S812" s="165">
        <v>37.1</v>
      </c>
      <c r="T812" s="165">
        <v>3.83</v>
      </c>
      <c r="U812" s="165">
        <v>-1</v>
      </c>
    </row>
    <row r="813" spans="1:21">
      <c r="A813" s="166">
        <v>43369.51458333333</v>
      </c>
      <c r="B813" s="165" t="s">
        <v>6</v>
      </c>
      <c r="C813" s="165">
        <v>443.7</v>
      </c>
      <c r="D813" s="165">
        <v>11.78</v>
      </c>
      <c r="E813" s="165">
        <v>1366.29</v>
      </c>
      <c r="F813" s="165">
        <v>22.94</v>
      </c>
      <c r="G813" s="165">
        <v>81.27</v>
      </c>
      <c r="H813" s="165">
        <v>83.68</v>
      </c>
      <c r="I813" s="165">
        <v>79.209999999999994</v>
      </c>
      <c r="J813" s="165">
        <v>82.13</v>
      </c>
      <c r="K813" s="165">
        <v>80.069999999999993</v>
      </c>
      <c r="L813" s="165">
        <v>0</v>
      </c>
      <c r="M813" s="165">
        <v>0</v>
      </c>
      <c r="N813" s="165">
        <v>0</v>
      </c>
      <c r="O813" s="165">
        <v>0</v>
      </c>
      <c r="P813" s="165">
        <v>1010735</v>
      </c>
      <c r="Q813" s="165">
        <v>47</v>
      </c>
      <c r="R813" s="165">
        <v>0</v>
      </c>
      <c r="S813" s="165">
        <v>37.1</v>
      </c>
      <c r="T813" s="165">
        <v>3.8220000000000001</v>
      </c>
      <c r="U813" s="165">
        <v>-1</v>
      </c>
    </row>
    <row r="814" spans="1:21">
      <c r="A814" s="166">
        <v>43369.514652777776</v>
      </c>
      <c r="B814" s="165" t="s">
        <v>6</v>
      </c>
      <c r="C814" s="165">
        <v>441.36</v>
      </c>
      <c r="D814" s="165">
        <v>11.72</v>
      </c>
      <c r="E814" s="165">
        <v>1372.79</v>
      </c>
      <c r="F814" s="165">
        <v>16.350000000000001</v>
      </c>
      <c r="G814" s="165">
        <v>82.93</v>
      </c>
      <c r="H814" s="165">
        <v>86.43</v>
      </c>
      <c r="I814" s="165">
        <v>82.41</v>
      </c>
      <c r="J814" s="165">
        <v>80.569999999999993</v>
      </c>
      <c r="K814" s="165">
        <v>79.56</v>
      </c>
      <c r="L814" s="165">
        <v>85.98</v>
      </c>
      <c r="M814" s="165">
        <v>0</v>
      </c>
      <c r="N814" s="165">
        <v>0</v>
      </c>
      <c r="O814" s="165">
        <v>0</v>
      </c>
      <c r="P814" s="165">
        <v>1012726</v>
      </c>
      <c r="Q814" s="165">
        <v>47</v>
      </c>
      <c r="R814" s="165">
        <v>0</v>
      </c>
      <c r="S814" s="165">
        <v>37.1</v>
      </c>
      <c r="T814" s="165">
        <v>3.8170000000000002</v>
      </c>
      <c r="U814" s="165">
        <v>-1</v>
      </c>
    </row>
    <row r="815" spans="1:21">
      <c r="A815" s="166">
        <v>43369.514722222222</v>
      </c>
      <c r="B815" s="165" t="s">
        <v>6</v>
      </c>
      <c r="C815" s="165">
        <v>441.46</v>
      </c>
      <c r="D815" s="165">
        <v>11.72</v>
      </c>
      <c r="E815" s="165">
        <v>1421.97</v>
      </c>
      <c r="F815" s="165">
        <v>23.04</v>
      </c>
      <c r="G815" s="165">
        <v>66.45</v>
      </c>
      <c r="H815" s="165">
        <v>64.95</v>
      </c>
      <c r="I815" s="165">
        <v>67.53</v>
      </c>
      <c r="J815" s="165">
        <v>67.010000000000005</v>
      </c>
      <c r="K815" s="165">
        <v>64.430000000000007</v>
      </c>
      <c r="L815" s="165">
        <v>77.55</v>
      </c>
      <c r="M815" s="165">
        <v>0</v>
      </c>
      <c r="N815" s="165">
        <v>0</v>
      </c>
      <c r="O815" s="165">
        <v>0</v>
      </c>
      <c r="P815" s="165">
        <v>1014134</v>
      </c>
      <c r="Q815" s="165">
        <v>47</v>
      </c>
      <c r="R815" s="165">
        <v>0</v>
      </c>
      <c r="S815" s="165">
        <v>37.200000000000003</v>
      </c>
      <c r="T815" s="165">
        <v>3.8210000000000002</v>
      </c>
      <c r="U815" s="165">
        <v>-1</v>
      </c>
    </row>
    <row r="816" spans="1:21">
      <c r="A816" s="166">
        <v>43369.514791666668</v>
      </c>
      <c r="B816" s="165" t="s">
        <v>6</v>
      </c>
      <c r="C816" s="165">
        <v>443.32</v>
      </c>
      <c r="D816" s="165">
        <v>11.77</v>
      </c>
      <c r="E816" s="165">
        <v>1425.13</v>
      </c>
      <c r="F816" s="165">
        <v>25.3</v>
      </c>
      <c r="G816" s="165">
        <v>61.94</v>
      </c>
      <c r="H816" s="165">
        <v>63.75</v>
      </c>
      <c r="I816" s="165">
        <v>63.75</v>
      </c>
      <c r="J816" s="165">
        <v>60.65</v>
      </c>
      <c r="K816" s="165">
        <v>59.62</v>
      </c>
      <c r="L816" s="165">
        <v>0</v>
      </c>
      <c r="M816" s="165">
        <v>0</v>
      </c>
      <c r="N816" s="165">
        <v>0</v>
      </c>
      <c r="O816" s="165">
        <v>0</v>
      </c>
      <c r="P816" s="165">
        <v>1015758</v>
      </c>
      <c r="Q816" s="165">
        <v>47</v>
      </c>
      <c r="R816" s="165">
        <v>0</v>
      </c>
      <c r="S816" s="165">
        <v>37.1</v>
      </c>
      <c r="T816" s="165">
        <v>3.8279999999999998</v>
      </c>
      <c r="U816" s="165">
        <v>-1</v>
      </c>
    </row>
    <row r="817" spans="1:21">
      <c r="A817" s="166">
        <v>43369.514861111114</v>
      </c>
      <c r="B817" s="165" t="s">
        <v>6</v>
      </c>
      <c r="C817" s="165">
        <v>444.22</v>
      </c>
      <c r="D817" s="165">
        <v>11.79</v>
      </c>
      <c r="E817" s="165">
        <v>1423.29</v>
      </c>
      <c r="F817" s="165">
        <v>25.64</v>
      </c>
      <c r="G817" s="165">
        <v>60.33</v>
      </c>
      <c r="H817" s="165">
        <v>62.24</v>
      </c>
      <c r="I817" s="165">
        <v>60.54</v>
      </c>
      <c r="J817" s="165">
        <v>60.54</v>
      </c>
      <c r="K817" s="165">
        <v>57.99</v>
      </c>
      <c r="L817" s="165">
        <v>0</v>
      </c>
      <c r="M817" s="165">
        <v>0</v>
      </c>
      <c r="N817" s="165">
        <v>0</v>
      </c>
      <c r="O817" s="165">
        <v>0</v>
      </c>
      <c r="P817" s="165">
        <v>1017195</v>
      </c>
      <c r="Q817" s="165">
        <v>47</v>
      </c>
      <c r="R817" s="165">
        <v>0</v>
      </c>
      <c r="S817" s="165">
        <v>37.200000000000003</v>
      </c>
      <c r="T817" s="165">
        <v>3.8330000000000002</v>
      </c>
      <c r="U817" s="165">
        <v>-1</v>
      </c>
    </row>
    <row r="818" spans="1:21">
      <c r="A818" s="166">
        <v>43369.514918981484</v>
      </c>
      <c r="B818" s="165" t="s">
        <v>6</v>
      </c>
      <c r="C818" s="165">
        <v>444.21</v>
      </c>
      <c r="D818" s="165">
        <v>11.79</v>
      </c>
      <c r="E818" s="165">
        <v>1423.7</v>
      </c>
      <c r="F818" s="165">
        <v>24.7</v>
      </c>
      <c r="G818" s="165">
        <v>63.19</v>
      </c>
      <c r="H818" s="165">
        <v>63.02</v>
      </c>
      <c r="I818" s="165">
        <v>67.53</v>
      </c>
      <c r="J818" s="165">
        <v>60.94</v>
      </c>
      <c r="K818" s="165">
        <v>61.28</v>
      </c>
      <c r="L818" s="165">
        <v>0</v>
      </c>
      <c r="M818" s="165">
        <v>0</v>
      </c>
      <c r="N818" s="165">
        <v>0</v>
      </c>
      <c r="O818" s="165">
        <v>0</v>
      </c>
      <c r="P818" s="165">
        <v>1018771</v>
      </c>
      <c r="Q818" s="165">
        <v>47</v>
      </c>
      <c r="R818" s="165">
        <v>0</v>
      </c>
      <c r="S818" s="165">
        <v>37.200000000000003</v>
      </c>
      <c r="T818" s="165">
        <v>3.8290000000000002</v>
      </c>
      <c r="U818" s="165">
        <v>-1</v>
      </c>
    </row>
    <row r="819" spans="1:21">
      <c r="A819" s="166">
        <v>43369.514988425923</v>
      </c>
      <c r="B819" s="165" t="s">
        <v>6</v>
      </c>
      <c r="C819" s="165">
        <v>442.81</v>
      </c>
      <c r="D819" s="165">
        <v>11.75</v>
      </c>
      <c r="E819" s="165">
        <v>1423.29</v>
      </c>
      <c r="F819" s="165">
        <v>25.26</v>
      </c>
      <c r="G819" s="165">
        <v>61.96</v>
      </c>
      <c r="H819" s="165">
        <v>63.51</v>
      </c>
      <c r="I819" s="165">
        <v>66.09</v>
      </c>
      <c r="J819" s="165">
        <v>61.62</v>
      </c>
      <c r="K819" s="165">
        <v>56.63</v>
      </c>
      <c r="L819" s="165">
        <v>0</v>
      </c>
      <c r="M819" s="165">
        <v>0</v>
      </c>
      <c r="N819" s="165">
        <v>0</v>
      </c>
      <c r="O819" s="165">
        <v>0</v>
      </c>
      <c r="P819" s="165">
        <v>1020464</v>
      </c>
      <c r="Q819" s="165">
        <v>47</v>
      </c>
      <c r="R819" s="165">
        <v>0</v>
      </c>
      <c r="S819" s="165">
        <v>37.200000000000003</v>
      </c>
      <c r="T819" s="165">
        <v>3.827</v>
      </c>
      <c r="U819" s="165">
        <v>-1</v>
      </c>
    </row>
    <row r="820" spans="1:21">
      <c r="A820" s="166">
        <v>43369.515057870369</v>
      </c>
      <c r="B820" s="165" t="s">
        <v>6</v>
      </c>
      <c r="C820" s="165">
        <v>444.27</v>
      </c>
      <c r="D820" s="165">
        <v>11.79</v>
      </c>
      <c r="E820" s="165">
        <v>1422.72</v>
      </c>
      <c r="F820" s="165">
        <v>24.27</v>
      </c>
      <c r="G820" s="165">
        <v>64.22</v>
      </c>
      <c r="H820" s="165">
        <v>67.3</v>
      </c>
      <c r="I820" s="165">
        <v>63.68</v>
      </c>
      <c r="J820" s="165">
        <v>64.540000000000006</v>
      </c>
      <c r="K820" s="165">
        <v>61.79</v>
      </c>
      <c r="L820" s="165">
        <v>59.18</v>
      </c>
      <c r="M820" s="165">
        <v>0</v>
      </c>
      <c r="N820" s="165">
        <v>0</v>
      </c>
      <c r="O820" s="165">
        <v>0</v>
      </c>
      <c r="P820" s="165">
        <v>1021807</v>
      </c>
      <c r="Q820" s="165">
        <v>47</v>
      </c>
      <c r="R820" s="165">
        <v>0</v>
      </c>
      <c r="S820" s="165">
        <v>37.200000000000003</v>
      </c>
      <c r="T820" s="165">
        <v>3.8319999999999999</v>
      </c>
      <c r="U820" s="165">
        <v>-1</v>
      </c>
    </row>
    <row r="821" spans="1:21">
      <c r="A821" s="166">
        <v>43369.515127314815</v>
      </c>
      <c r="B821" s="165" t="s">
        <v>6</v>
      </c>
      <c r="C821" s="165">
        <v>443.91</v>
      </c>
      <c r="D821" s="165">
        <v>11.78</v>
      </c>
      <c r="E821" s="165">
        <v>1422.92</v>
      </c>
      <c r="F821" s="165">
        <v>23.96</v>
      </c>
      <c r="G821" s="165">
        <v>61.4</v>
      </c>
      <c r="H821" s="165">
        <v>66.150000000000006</v>
      </c>
      <c r="I821" s="165">
        <v>61.31</v>
      </c>
      <c r="J821" s="165">
        <v>60.62</v>
      </c>
      <c r="K821" s="165">
        <v>57.51</v>
      </c>
      <c r="L821" s="165">
        <v>0</v>
      </c>
      <c r="M821" s="165">
        <v>0</v>
      </c>
      <c r="N821" s="165">
        <v>0</v>
      </c>
      <c r="O821" s="165">
        <v>0</v>
      </c>
      <c r="P821" s="165">
        <v>1023229</v>
      </c>
      <c r="Q821" s="165">
        <v>47</v>
      </c>
      <c r="R821" s="165">
        <v>0</v>
      </c>
      <c r="S821" s="165">
        <v>37.200000000000003</v>
      </c>
      <c r="T821" s="165">
        <v>3.83</v>
      </c>
      <c r="U821" s="165">
        <v>-1</v>
      </c>
    </row>
    <row r="822" spans="1:21">
      <c r="A822" s="166">
        <v>43369.515196759261</v>
      </c>
      <c r="B822" s="165" t="s">
        <v>6</v>
      </c>
      <c r="C822" s="165">
        <v>445.25</v>
      </c>
      <c r="D822" s="165">
        <v>11.82</v>
      </c>
      <c r="E822" s="165">
        <v>1424.54</v>
      </c>
      <c r="F822" s="165">
        <v>25.04</v>
      </c>
      <c r="G822" s="165">
        <v>57.42</v>
      </c>
      <c r="H822" s="165">
        <v>57.81</v>
      </c>
      <c r="I822" s="165">
        <v>61.46</v>
      </c>
      <c r="J822" s="165">
        <v>57.12</v>
      </c>
      <c r="K822" s="165">
        <v>53.3</v>
      </c>
      <c r="L822" s="165">
        <v>0</v>
      </c>
      <c r="M822" s="165">
        <v>0</v>
      </c>
      <c r="N822" s="165">
        <v>0</v>
      </c>
      <c r="O822" s="165">
        <v>0</v>
      </c>
      <c r="P822" s="165">
        <v>1024725</v>
      </c>
      <c r="Q822" s="165">
        <v>47</v>
      </c>
      <c r="R822" s="165">
        <v>0</v>
      </c>
      <c r="S822" s="165">
        <v>37.1</v>
      </c>
      <c r="T822" s="165">
        <v>3.8279999999999998</v>
      </c>
      <c r="U822" s="165">
        <v>-1</v>
      </c>
    </row>
    <row r="823" spans="1:21">
      <c r="A823" s="166">
        <v>43369.51525462963</v>
      </c>
      <c r="B823" s="165" t="s">
        <v>6</v>
      </c>
      <c r="C823" s="165">
        <v>443.85</v>
      </c>
      <c r="D823" s="165">
        <v>11.78</v>
      </c>
      <c r="E823" s="165">
        <v>1425.45</v>
      </c>
      <c r="F823" s="165">
        <v>24.07</v>
      </c>
      <c r="G823" s="165">
        <v>62.04</v>
      </c>
      <c r="H823" s="165">
        <v>67.63</v>
      </c>
      <c r="I823" s="165">
        <v>61.69</v>
      </c>
      <c r="J823" s="165">
        <v>58.81</v>
      </c>
      <c r="K823" s="165">
        <v>59.66</v>
      </c>
      <c r="L823" s="165">
        <v>67.569999999999993</v>
      </c>
      <c r="M823" s="165">
        <v>0</v>
      </c>
      <c r="N823" s="165">
        <v>0</v>
      </c>
      <c r="O823" s="165">
        <v>0</v>
      </c>
      <c r="P823" s="165">
        <v>1026563</v>
      </c>
      <c r="Q823" s="165">
        <v>47</v>
      </c>
      <c r="R823" s="165">
        <v>0</v>
      </c>
      <c r="S823" s="165">
        <v>37.1</v>
      </c>
      <c r="T823" s="165">
        <v>3.8330000000000002</v>
      </c>
      <c r="U823" s="165">
        <v>-1</v>
      </c>
    </row>
    <row r="824" spans="1:21">
      <c r="A824" s="166">
        <v>43369.515324074076</v>
      </c>
      <c r="B824" s="165" t="s">
        <v>6</v>
      </c>
      <c r="C824" s="165">
        <v>446</v>
      </c>
      <c r="D824" s="165">
        <v>11.84</v>
      </c>
      <c r="E824" s="165">
        <v>1424.15</v>
      </c>
      <c r="F824" s="165">
        <v>25.17</v>
      </c>
      <c r="G824" s="165">
        <v>61.59</v>
      </c>
      <c r="H824" s="165">
        <v>62.28</v>
      </c>
      <c r="I824" s="165">
        <v>62.11</v>
      </c>
      <c r="J824" s="165">
        <v>61.42</v>
      </c>
      <c r="K824" s="165">
        <v>60.55</v>
      </c>
      <c r="L824" s="165">
        <v>0</v>
      </c>
      <c r="M824" s="165">
        <v>0</v>
      </c>
      <c r="N824" s="165">
        <v>0</v>
      </c>
      <c r="O824" s="165">
        <v>0</v>
      </c>
      <c r="P824" s="165">
        <v>1027839</v>
      </c>
      <c r="Q824" s="165">
        <v>47</v>
      </c>
      <c r="R824" s="165">
        <v>0</v>
      </c>
      <c r="S824" s="165">
        <v>37.200000000000003</v>
      </c>
      <c r="T824" s="165">
        <v>3.8319999999999999</v>
      </c>
      <c r="U824" s="165">
        <v>-1</v>
      </c>
    </row>
    <row r="825" spans="1:21">
      <c r="A825" s="166">
        <v>43369.515393518515</v>
      </c>
      <c r="B825" s="165" t="s">
        <v>6</v>
      </c>
      <c r="C825" s="165">
        <v>446.74</v>
      </c>
      <c r="D825" s="165">
        <v>11.86</v>
      </c>
      <c r="E825" s="165">
        <v>1421.51</v>
      </c>
      <c r="F825" s="165">
        <v>21.78</v>
      </c>
      <c r="G825" s="165">
        <v>64</v>
      </c>
      <c r="H825" s="165">
        <v>67.010000000000005</v>
      </c>
      <c r="I825" s="165">
        <v>65.45</v>
      </c>
      <c r="J825" s="165">
        <v>64.06</v>
      </c>
      <c r="K825" s="165">
        <v>59.03</v>
      </c>
      <c r="L825" s="165">
        <v>65.61</v>
      </c>
      <c r="M825" s="165">
        <v>0</v>
      </c>
      <c r="N825" s="165">
        <v>0</v>
      </c>
      <c r="O825" s="165">
        <v>0</v>
      </c>
      <c r="P825" s="165">
        <v>1029142</v>
      </c>
      <c r="Q825" s="165">
        <v>47</v>
      </c>
      <c r="R825" s="165">
        <v>0</v>
      </c>
      <c r="S825" s="165">
        <v>37.1</v>
      </c>
      <c r="T825" s="165">
        <v>3.8319999999999999</v>
      </c>
      <c r="U825" s="165">
        <v>-1</v>
      </c>
    </row>
    <row r="826" spans="1:21">
      <c r="A826" s="166">
        <v>43369.515462962961</v>
      </c>
      <c r="B826" s="165" t="s">
        <v>6</v>
      </c>
      <c r="C826" s="165">
        <v>445.96</v>
      </c>
      <c r="D826" s="165">
        <v>11.84</v>
      </c>
      <c r="E826" s="165">
        <v>1423.87</v>
      </c>
      <c r="F826" s="165">
        <v>24.65</v>
      </c>
      <c r="G826" s="165">
        <v>62.31</v>
      </c>
      <c r="H826" s="165">
        <v>66.03</v>
      </c>
      <c r="I826" s="165">
        <v>62.22</v>
      </c>
      <c r="J826" s="165">
        <v>62.22</v>
      </c>
      <c r="K826" s="165">
        <v>58.75</v>
      </c>
      <c r="L826" s="165">
        <v>0</v>
      </c>
      <c r="M826" s="165">
        <v>0</v>
      </c>
      <c r="N826" s="165">
        <v>0</v>
      </c>
      <c r="O826" s="165">
        <v>0</v>
      </c>
      <c r="P826" s="165">
        <v>1030292</v>
      </c>
      <c r="Q826" s="165">
        <v>47</v>
      </c>
      <c r="R826" s="165">
        <v>0</v>
      </c>
      <c r="S826" s="165">
        <v>37.1</v>
      </c>
      <c r="T826" s="165">
        <v>3.831</v>
      </c>
      <c r="U826" s="165">
        <v>-1</v>
      </c>
    </row>
    <row r="827" spans="1:21">
      <c r="A827" s="166">
        <v>43369.515532407408</v>
      </c>
      <c r="B827" s="165" t="s">
        <v>6</v>
      </c>
      <c r="C827" s="165">
        <v>446.62</v>
      </c>
      <c r="D827" s="165">
        <v>11.86</v>
      </c>
      <c r="E827" s="165">
        <v>1429.21</v>
      </c>
      <c r="F827" s="165">
        <v>25.35</v>
      </c>
      <c r="G827" s="165">
        <v>61.87</v>
      </c>
      <c r="H827" s="165">
        <v>64.52</v>
      </c>
      <c r="I827" s="165">
        <v>63.3</v>
      </c>
      <c r="J827" s="165">
        <v>60.7</v>
      </c>
      <c r="K827" s="165">
        <v>58.96</v>
      </c>
      <c r="L827" s="165">
        <v>0</v>
      </c>
      <c r="M827" s="165">
        <v>0</v>
      </c>
      <c r="N827" s="165">
        <v>0</v>
      </c>
      <c r="O827" s="165">
        <v>0</v>
      </c>
      <c r="P827" s="165">
        <v>1031297</v>
      </c>
      <c r="Q827" s="165">
        <v>47</v>
      </c>
      <c r="R827" s="165">
        <v>0</v>
      </c>
      <c r="S827" s="165">
        <v>37.1</v>
      </c>
      <c r="T827" s="165">
        <v>3.831</v>
      </c>
      <c r="U827" s="165">
        <v>-1</v>
      </c>
    </row>
    <row r="828" spans="1:21">
      <c r="A828" s="166">
        <v>43369.515590277777</v>
      </c>
      <c r="B828" s="165" t="s">
        <v>6</v>
      </c>
      <c r="C828" s="165">
        <v>447.1</v>
      </c>
      <c r="D828" s="165">
        <v>11.87</v>
      </c>
      <c r="E828" s="165">
        <v>1427.25</v>
      </c>
      <c r="F828" s="165">
        <v>25.3</v>
      </c>
      <c r="G828" s="165">
        <v>60.34</v>
      </c>
      <c r="H828" s="165">
        <v>63.97</v>
      </c>
      <c r="I828" s="165">
        <v>60.34</v>
      </c>
      <c r="J828" s="165">
        <v>59.48</v>
      </c>
      <c r="K828" s="165">
        <v>57.59</v>
      </c>
      <c r="L828" s="165">
        <v>0</v>
      </c>
      <c r="M828" s="165">
        <v>0</v>
      </c>
      <c r="N828" s="165">
        <v>0</v>
      </c>
      <c r="O828" s="165">
        <v>0</v>
      </c>
      <c r="P828" s="165">
        <v>1032802</v>
      </c>
      <c r="Q828" s="165">
        <v>47</v>
      </c>
      <c r="R828" s="165">
        <v>0</v>
      </c>
      <c r="S828" s="165">
        <v>37.1</v>
      </c>
      <c r="T828" s="165">
        <v>3.83</v>
      </c>
      <c r="U828" s="165">
        <v>-1</v>
      </c>
    </row>
    <row r="829" spans="1:21">
      <c r="A829" s="166">
        <v>43369.515659722223</v>
      </c>
      <c r="B829" s="165" t="s">
        <v>6</v>
      </c>
      <c r="C829" s="165">
        <v>448.85</v>
      </c>
      <c r="D829" s="165">
        <v>11.91</v>
      </c>
      <c r="E829" s="165">
        <v>1426.71</v>
      </c>
      <c r="F829" s="165">
        <v>25.26</v>
      </c>
      <c r="G829" s="165">
        <v>57.34</v>
      </c>
      <c r="H829" s="165">
        <v>58.51</v>
      </c>
      <c r="I829" s="165">
        <v>57.64</v>
      </c>
      <c r="J829" s="165">
        <v>59.55</v>
      </c>
      <c r="K829" s="165">
        <v>53.65</v>
      </c>
      <c r="L829" s="165">
        <v>0</v>
      </c>
      <c r="M829" s="165">
        <v>0</v>
      </c>
      <c r="N829" s="165">
        <v>0</v>
      </c>
      <c r="O829" s="165">
        <v>0</v>
      </c>
      <c r="P829" s="165">
        <v>1033502</v>
      </c>
      <c r="Q829" s="165">
        <v>47</v>
      </c>
      <c r="R829" s="165">
        <v>0</v>
      </c>
      <c r="S829" s="165">
        <v>37.1</v>
      </c>
      <c r="T829" s="165">
        <v>3.831</v>
      </c>
      <c r="U829" s="165">
        <v>-1</v>
      </c>
    </row>
    <row r="830" spans="1:21">
      <c r="A830" s="166">
        <v>43369.515729166669</v>
      </c>
      <c r="B830" s="165" t="s">
        <v>6</v>
      </c>
      <c r="C830" s="165">
        <v>447.89</v>
      </c>
      <c r="D830" s="165">
        <v>11.89</v>
      </c>
      <c r="E830" s="165">
        <v>1425.19</v>
      </c>
      <c r="F830" s="165">
        <v>22.03</v>
      </c>
      <c r="G830" s="165">
        <v>57.47</v>
      </c>
      <c r="H830" s="165">
        <v>57.44</v>
      </c>
      <c r="I830" s="165">
        <v>60.38</v>
      </c>
      <c r="J830" s="165">
        <v>58.13</v>
      </c>
      <c r="K830" s="165">
        <v>52.08</v>
      </c>
      <c r="L830" s="165">
        <v>64.33</v>
      </c>
      <c r="M830" s="165">
        <v>0</v>
      </c>
      <c r="N830" s="165">
        <v>0</v>
      </c>
      <c r="O830" s="165">
        <v>0</v>
      </c>
      <c r="P830" s="165">
        <v>1034374</v>
      </c>
      <c r="Q830" s="165">
        <v>47</v>
      </c>
      <c r="R830" s="165">
        <v>0</v>
      </c>
      <c r="S830" s="165">
        <v>37.1</v>
      </c>
      <c r="T830" s="165">
        <v>3.8319999999999999</v>
      </c>
      <c r="U830" s="165">
        <v>-1</v>
      </c>
    </row>
    <row r="831" spans="1:21">
      <c r="A831" s="166">
        <v>43369.515798611108</v>
      </c>
      <c r="B831" s="165" t="s">
        <v>6</v>
      </c>
      <c r="C831" s="165">
        <v>449.79</v>
      </c>
      <c r="D831" s="165">
        <v>11.94</v>
      </c>
      <c r="E831" s="165">
        <v>1425.71</v>
      </c>
      <c r="F831" s="165">
        <v>25.09</v>
      </c>
      <c r="G831" s="165">
        <v>57.96</v>
      </c>
      <c r="H831" s="165">
        <v>63.83</v>
      </c>
      <c r="I831" s="165">
        <v>59.13</v>
      </c>
      <c r="J831" s="165">
        <v>53.04</v>
      </c>
      <c r="K831" s="165">
        <v>55.83</v>
      </c>
      <c r="L831" s="165">
        <v>0</v>
      </c>
      <c r="M831" s="165">
        <v>0</v>
      </c>
      <c r="N831" s="165">
        <v>0</v>
      </c>
      <c r="O831" s="165">
        <v>0</v>
      </c>
      <c r="P831" s="165">
        <v>1035390</v>
      </c>
      <c r="Q831" s="165">
        <v>47</v>
      </c>
      <c r="R831" s="165">
        <v>0</v>
      </c>
      <c r="S831" s="165">
        <v>37.1</v>
      </c>
      <c r="T831" s="165">
        <v>3.83</v>
      </c>
      <c r="U831" s="165">
        <v>-1</v>
      </c>
    </row>
    <row r="832" spans="1:21">
      <c r="A832" s="166">
        <v>43369.515868055554</v>
      </c>
      <c r="B832" s="165" t="s">
        <v>6</v>
      </c>
      <c r="C832" s="165">
        <v>450.64</v>
      </c>
      <c r="D832" s="165">
        <v>11.96</v>
      </c>
      <c r="E832" s="165">
        <v>1424.15</v>
      </c>
      <c r="F832" s="165">
        <v>25.26</v>
      </c>
      <c r="G832" s="165">
        <v>59.1</v>
      </c>
      <c r="H832" s="165">
        <v>62.24</v>
      </c>
      <c r="I832" s="165">
        <v>62.07</v>
      </c>
      <c r="J832" s="165">
        <v>55.27</v>
      </c>
      <c r="K832" s="165">
        <v>56.8</v>
      </c>
      <c r="L832" s="165">
        <v>0</v>
      </c>
      <c r="M832" s="165">
        <v>0</v>
      </c>
      <c r="N832" s="165">
        <v>0</v>
      </c>
      <c r="O832" s="165">
        <v>0</v>
      </c>
      <c r="P832" s="165">
        <v>1036510</v>
      </c>
      <c r="Q832" s="165">
        <v>47</v>
      </c>
      <c r="R832" s="165">
        <v>0</v>
      </c>
      <c r="S832" s="165">
        <v>37.1</v>
      </c>
      <c r="T832" s="165">
        <v>3.8239999999999998</v>
      </c>
      <c r="U832" s="165">
        <v>-1</v>
      </c>
    </row>
    <row r="833" spans="1:21">
      <c r="A833" s="166">
        <v>43369.515925925924</v>
      </c>
      <c r="B833" s="165" t="s">
        <v>6</v>
      </c>
      <c r="C833" s="165">
        <v>451.97</v>
      </c>
      <c r="D833" s="165">
        <v>12</v>
      </c>
      <c r="E833" s="165">
        <v>1421.74</v>
      </c>
      <c r="F833" s="165">
        <v>24.87</v>
      </c>
      <c r="G833" s="165">
        <v>59.51</v>
      </c>
      <c r="H833" s="165">
        <v>61.63</v>
      </c>
      <c r="I833" s="165">
        <v>59.42</v>
      </c>
      <c r="J833" s="165">
        <v>59.42</v>
      </c>
      <c r="K833" s="165">
        <v>57.56</v>
      </c>
      <c r="L833" s="165">
        <v>0</v>
      </c>
      <c r="M833" s="165">
        <v>0</v>
      </c>
      <c r="N833" s="165">
        <v>0</v>
      </c>
      <c r="O833" s="165">
        <v>0</v>
      </c>
      <c r="P833" s="165">
        <v>1037872</v>
      </c>
      <c r="Q833" s="165">
        <v>47</v>
      </c>
      <c r="R833" s="165">
        <v>0</v>
      </c>
      <c r="S833" s="165">
        <v>37.1</v>
      </c>
      <c r="T833" s="165">
        <v>3.831</v>
      </c>
      <c r="U833" s="165">
        <v>-1</v>
      </c>
    </row>
    <row r="834" spans="1:21">
      <c r="A834" s="166">
        <v>43369.51599537037</v>
      </c>
      <c r="B834" s="165" t="s">
        <v>6</v>
      </c>
      <c r="C834" s="165">
        <v>450.9</v>
      </c>
      <c r="D834" s="165">
        <v>11.97</v>
      </c>
      <c r="E834" s="165">
        <v>1421.17</v>
      </c>
      <c r="F834" s="165">
        <v>25.73</v>
      </c>
      <c r="G834" s="165">
        <v>58.83</v>
      </c>
      <c r="H834" s="165">
        <v>60.72</v>
      </c>
      <c r="I834" s="165">
        <v>61.41</v>
      </c>
      <c r="J834" s="165">
        <v>56.78</v>
      </c>
      <c r="K834" s="165">
        <v>56.43</v>
      </c>
      <c r="L834" s="165">
        <v>0</v>
      </c>
      <c r="M834" s="165">
        <v>0</v>
      </c>
      <c r="N834" s="165">
        <v>0</v>
      </c>
      <c r="O834" s="165">
        <v>0</v>
      </c>
      <c r="P834" s="165">
        <v>1038994</v>
      </c>
      <c r="Q834" s="165">
        <v>47</v>
      </c>
      <c r="R834" s="165">
        <v>0</v>
      </c>
      <c r="S834" s="165">
        <v>37.1</v>
      </c>
      <c r="T834" s="165">
        <v>3.831</v>
      </c>
      <c r="U834" s="165">
        <v>-1</v>
      </c>
    </row>
    <row r="835" spans="1:21">
      <c r="A835" s="166">
        <v>43369.516064814816</v>
      </c>
      <c r="B835" s="165" t="s">
        <v>6</v>
      </c>
      <c r="C835" s="165">
        <v>445.95</v>
      </c>
      <c r="D835" s="165">
        <v>11.84</v>
      </c>
      <c r="E835" s="165">
        <v>1423.9</v>
      </c>
      <c r="F835" s="165">
        <v>22.81</v>
      </c>
      <c r="G835" s="165">
        <v>56.6</v>
      </c>
      <c r="H835" s="165">
        <v>58.48</v>
      </c>
      <c r="I835" s="165">
        <v>56.92</v>
      </c>
      <c r="J835" s="165">
        <v>56.23</v>
      </c>
      <c r="K835" s="165">
        <v>53.81</v>
      </c>
      <c r="L835" s="165">
        <v>64.38</v>
      </c>
      <c r="M835" s="165">
        <v>0</v>
      </c>
      <c r="N835" s="165">
        <v>0</v>
      </c>
      <c r="O835" s="165">
        <v>0</v>
      </c>
      <c r="P835" s="165">
        <v>1039867</v>
      </c>
      <c r="Q835" s="165">
        <v>47</v>
      </c>
      <c r="R835" s="165">
        <v>0</v>
      </c>
      <c r="S835" s="165">
        <v>37.1</v>
      </c>
      <c r="T835" s="165">
        <v>3.831</v>
      </c>
      <c r="U835" s="165">
        <v>-1</v>
      </c>
    </row>
    <row r="836" spans="1:21">
      <c r="A836" s="166">
        <v>43369.516134259262</v>
      </c>
      <c r="B836" s="165" t="s">
        <v>6</v>
      </c>
      <c r="C836" s="165">
        <v>444.06</v>
      </c>
      <c r="D836" s="165">
        <v>11.79</v>
      </c>
      <c r="E836" s="165">
        <v>1420.93</v>
      </c>
      <c r="F836" s="165">
        <v>25.17</v>
      </c>
      <c r="G836" s="165">
        <v>58.1</v>
      </c>
      <c r="H836" s="165">
        <v>61.21</v>
      </c>
      <c r="I836" s="165">
        <v>60</v>
      </c>
      <c r="J836" s="165">
        <v>57.24</v>
      </c>
      <c r="K836" s="165">
        <v>53.97</v>
      </c>
      <c r="L836" s="165">
        <v>0</v>
      </c>
      <c r="M836" s="165">
        <v>0</v>
      </c>
      <c r="N836" s="165">
        <v>0</v>
      </c>
      <c r="O836" s="165">
        <v>0</v>
      </c>
      <c r="P836" s="165">
        <v>1040558</v>
      </c>
      <c r="Q836" s="165">
        <v>47</v>
      </c>
      <c r="R836" s="165">
        <v>0</v>
      </c>
      <c r="S836" s="165">
        <v>37</v>
      </c>
      <c r="T836" s="165">
        <v>3.831</v>
      </c>
      <c r="U836" s="165">
        <v>-1</v>
      </c>
    </row>
    <row r="837" spans="1:21">
      <c r="A837" s="166">
        <v>43369.516203703701</v>
      </c>
      <c r="B837" s="165" t="s">
        <v>6</v>
      </c>
      <c r="C837" s="165">
        <v>445.42</v>
      </c>
      <c r="D837" s="165">
        <v>11.82</v>
      </c>
      <c r="E837" s="165">
        <v>1396.55</v>
      </c>
      <c r="F837" s="165">
        <v>22.69</v>
      </c>
      <c r="G837" s="165">
        <v>63.24</v>
      </c>
      <c r="H837" s="165">
        <v>64.42</v>
      </c>
      <c r="I837" s="165">
        <v>64.25</v>
      </c>
      <c r="J837" s="165">
        <v>63.07</v>
      </c>
      <c r="K837" s="165">
        <v>59.7</v>
      </c>
      <c r="L837" s="165">
        <v>71.56</v>
      </c>
      <c r="M837" s="165">
        <v>0</v>
      </c>
      <c r="N837" s="165">
        <v>0</v>
      </c>
      <c r="O837" s="165">
        <v>0</v>
      </c>
      <c r="P837" s="165">
        <v>1041536</v>
      </c>
      <c r="Q837" s="165">
        <v>47</v>
      </c>
      <c r="R837" s="165">
        <v>0</v>
      </c>
      <c r="S837" s="165">
        <v>37.1</v>
      </c>
      <c r="T837" s="165">
        <v>3.8290000000000002</v>
      </c>
      <c r="U837" s="165">
        <v>-1</v>
      </c>
    </row>
    <row r="838" spans="1:21">
      <c r="A838" s="166">
        <v>43369.516273148147</v>
      </c>
      <c r="B838" s="165" t="s">
        <v>6</v>
      </c>
      <c r="C838" s="165">
        <v>444.51</v>
      </c>
      <c r="D838" s="165">
        <v>11.8</v>
      </c>
      <c r="E838" s="165">
        <v>1406.03</v>
      </c>
      <c r="F838" s="165">
        <v>17.87</v>
      </c>
      <c r="G838" s="165">
        <v>70.400000000000006</v>
      </c>
      <c r="H838" s="165">
        <v>66.150000000000006</v>
      </c>
      <c r="I838" s="165">
        <v>69.430000000000007</v>
      </c>
      <c r="J838" s="165">
        <v>78.58</v>
      </c>
      <c r="K838" s="165">
        <v>66.84</v>
      </c>
      <c r="L838" s="165">
        <v>72.61</v>
      </c>
      <c r="M838" s="165">
        <v>0</v>
      </c>
      <c r="N838" s="165">
        <v>0</v>
      </c>
      <c r="O838" s="165">
        <v>0</v>
      </c>
      <c r="P838" s="165">
        <v>1042410</v>
      </c>
      <c r="Q838" s="165">
        <v>47</v>
      </c>
      <c r="R838" s="165">
        <v>0</v>
      </c>
      <c r="S838" s="165">
        <v>37</v>
      </c>
      <c r="T838" s="165">
        <v>3.8279999999999998</v>
      </c>
      <c r="U838" s="165">
        <v>-1</v>
      </c>
    </row>
    <row r="839" spans="1:21">
      <c r="A839" s="166">
        <v>43369.516331018516</v>
      </c>
      <c r="B839" s="165" t="s">
        <v>6</v>
      </c>
      <c r="C839" s="165">
        <v>445.71</v>
      </c>
      <c r="D839" s="165">
        <v>11.83</v>
      </c>
      <c r="E839" s="165">
        <v>1382.64</v>
      </c>
      <c r="F839" s="165">
        <v>24.35</v>
      </c>
      <c r="G839" s="165">
        <v>70.16</v>
      </c>
      <c r="H839" s="165">
        <v>72.150000000000006</v>
      </c>
      <c r="I839" s="165">
        <v>70.59</v>
      </c>
      <c r="J839" s="165">
        <v>71.8</v>
      </c>
      <c r="K839" s="165">
        <v>66.09</v>
      </c>
      <c r="L839" s="165">
        <v>0</v>
      </c>
      <c r="M839" s="165">
        <v>0</v>
      </c>
      <c r="N839" s="165">
        <v>0</v>
      </c>
      <c r="O839" s="165">
        <v>0</v>
      </c>
      <c r="P839" s="165">
        <v>1043590</v>
      </c>
      <c r="Q839" s="165">
        <v>47</v>
      </c>
      <c r="R839" s="165">
        <v>0</v>
      </c>
      <c r="S839" s="165">
        <v>37</v>
      </c>
      <c r="T839" s="165">
        <v>3.823</v>
      </c>
      <c r="U839" s="165">
        <v>-1</v>
      </c>
    </row>
    <row r="840" spans="1:21">
      <c r="A840" s="166">
        <v>43369.516400462962</v>
      </c>
      <c r="B840" s="165" t="s">
        <v>6</v>
      </c>
      <c r="C840" s="165">
        <v>444.04</v>
      </c>
      <c r="D840" s="165">
        <v>11.79</v>
      </c>
      <c r="E840" s="165">
        <v>1378.94</v>
      </c>
      <c r="F840" s="165">
        <v>22.65</v>
      </c>
      <c r="G840" s="165">
        <v>81.150000000000006</v>
      </c>
      <c r="H840" s="165">
        <v>82.74</v>
      </c>
      <c r="I840" s="165">
        <v>80.510000000000005</v>
      </c>
      <c r="J840" s="165">
        <v>80.34</v>
      </c>
      <c r="K840" s="165">
        <v>81.03</v>
      </c>
      <c r="L840" s="165">
        <v>0</v>
      </c>
      <c r="M840" s="165">
        <v>0</v>
      </c>
      <c r="N840" s="165">
        <v>0</v>
      </c>
      <c r="O840" s="165">
        <v>0</v>
      </c>
      <c r="P840" s="165">
        <v>1044714</v>
      </c>
      <c r="Q840" s="165">
        <v>47</v>
      </c>
      <c r="R840" s="165">
        <v>0</v>
      </c>
      <c r="S840" s="165">
        <v>37</v>
      </c>
      <c r="T840" s="165">
        <v>3.8220000000000001</v>
      </c>
      <c r="U840" s="165">
        <v>-1</v>
      </c>
    </row>
    <row r="841" spans="1:21">
      <c r="A841" s="166">
        <v>43369.516469907408</v>
      </c>
      <c r="B841" s="165" t="s">
        <v>6</v>
      </c>
      <c r="C841" s="165">
        <v>444.65</v>
      </c>
      <c r="D841" s="165">
        <v>11.8</v>
      </c>
      <c r="E841" s="165">
        <v>1401.98</v>
      </c>
      <c r="F841" s="165">
        <v>18.91</v>
      </c>
      <c r="G841" s="165">
        <v>70.459999999999994</v>
      </c>
      <c r="H841" s="165">
        <v>75.13</v>
      </c>
      <c r="I841" s="165">
        <v>70.56</v>
      </c>
      <c r="J841" s="165">
        <v>67.849999999999994</v>
      </c>
      <c r="K841" s="165">
        <v>60.91</v>
      </c>
      <c r="L841" s="165">
        <v>78.11</v>
      </c>
      <c r="M841" s="165">
        <v>0</v>
      </c>
      <c r="N841" s="165">
        <v>0</v>
      </c>
      <c r="O841" s="165">
        <v>0</v>
      </c>
      <c r="P841" s="165">
        <v>1045341</v>
      </c>
      <c r="Q841" s="165">
        <v>47</v>
      </c>
      <c r="R841" s="165">
        <v>0</v>
      </c>
      <c r="S841" s="165">
        <v>37</v>
      </c>
      <c r="T841" s="165">
        <v>3.823</v>
      </c>
      <c r="U841" s="165">
        <v>-1</v>
      </c>
    </row>
    <row r="842" spans="1:21">
      <c r="A842" s="166">
        <v>43369.516539351855</v>
      </c>
      <c r="B842" s="165" t="s">
        <v>6</v>
      </c>
      <c r="C842" s="165">
        <v>444.77</v>
      </c>
      <c r="D842" s="165">
        <v>11.81</v>
      </c>
      <c r="E842" s="165">
        <v>1379.65</v>
      </c>
      <c r="F842" s="165">
        <v>23.36</v>
      </c>
      <c r="G842" s="165">
        <v>61.12</v>
      </c>
      <c r="H842" s="165">
        <v>63.82</v>
      </c>
      <c r="I842" s="165">
        <v>64.16</v>
      </c>
      <c r="J842" s="165">
        <v>59.9</v>
      </c>
      <c r="K842" s="165">
        <v>57.17</v>
      </c>
      <c r="L842" s="165">
        <v>56.06</v>
      </c>
      <c r="M842" s="165">
        <v>0</v>
      </c>
      <c r="N842" s="165">
        <v>0</v>
      </c>
      <c r="O842" s="165">
        <v>0</v>
      </c>
      <c r="P842" s="165">
        <v>1046890</v>
      </c>
      <c r="Q842" s="165">
        <v>47</v>
      </c>
      <c r="R842" s="165">
        <v>0</v>
      </c>
      <c r="S842" s="165">
        <v>37</v>
      </c>
      <c r="T842" s="165">
        <v>3.83</v>
      </c>
      <c r="U842" s="165">
        <v>-1</v>
      </c>
    </row>
    <row r="843" spans="1:21">
      <c r="A843" s="166">
        <v>43369.516608796293</v>
      </c>
      <c r="B843" s="165" t="s">
        <v>6</v>
      </c>
      <c r="C843" s="165">
        <v>444.36</v>
      </c>
      <c r="D843" s="165">
        <v>11.8</v>
      </c>
      <c r="E843" s="165">
        <v>1377.42</v>
      </c>
      <c r="F843" s="165">
        <v>21.99</v>
      </c>
      <c r="G843" s="165">
        <v>81.27</v>
      </c>
      <c r="H843" s="165">
        <v>84.24</v>
      </c>
      <c r="I843" s="165">
        <v>79.319999999999993</v>
      </c>
      <c r="J843" s="165">
        <v>82.54</v>
      </c>
      <c r="K843" s="165">
        <v>78.98</v>
      </c>
      <c r="L843" s="165">
        <v>0</v>
      </c>
      <c r="M843" s="165">
        <v>0</v>
      </c>
      <c r="N843" s="165">
        <v>0</v>
      </c>
      <c r="O843" s="165">
        <v>0</v>
      </c>
      <c r="P843" s="165">
        <v>1047969</v>
      </c>
      <c r="Q843" s="165">
        <v>47</v>
      </c>
      <c r="R843" s="165">
        <v>0</v>
      </c>
      <c r="S843" s="165">
        <v>37</v>
      </c>
      <c r="T843" s="165">
        <v>3.8220000000000001</v>
      </c>
      <c r="U843" s="165">
        <v>-1</v>
      </c>
    </row>
    <row r="844" spans="1:21">
      <c r="A844" s="166">
        <v>43369.51667824074</v>
      </c>
      <c r="B844" s="165" t="s">
        <v>6</v>
      </c>
      <c r="C844" s="165">
        <v>444.11</v>
      </c>
      <c r="D844" s="165">
        <v>11.79</v>
      </c>
      <c r="E844" s="165">
        <v>1376.37</v>
      </c>
      <c r="F844" s="165">
        <v>23.11</v>
      </c>
      <c r="G844" s="165">
        <v>79.819999999999993</v>
      </c>
      <c r="H844" s="165">
        <v>82.79</v>
      </c>
      <c r="I844" s="165">
        <v>79.52</v>
      </c>
      <c r="J844" s="165">
        <v>80.55</v>
      </c>
      <c r="K844" s="165">
        <v>76.42</v>
      </c>
      <c r="L844" s="165">
        <v>0</v>
      </c>
      <c r="M844" s="165">
        <v>0</v>
      </c>
      <c r="N844" s="165">
        <v>0</v>
      </c>
      <c r="O844" s="165">
        <v>0</v>
      </c>
      <c r="P844" s="165">
        <v>1048574</v>
      </c>
      <c r="Q844" s="165">
        <v>47</v>
      </c>
      <c r="R844" s="165">
        <v>0</v>
      </c>
      <c r="S844" s="165">
        <v>37</v>
      </c>
      <c r="T844" s="165">
        <v>3.8180000000000001</v>
      </c>
      <c r="U844" s="165">
        <v>-1</v>
      </c>
    </row>
    <row r="845" spans="1:21">
      <c r="A845" s="166">
        <v>43369.516747685186</v>
      </c>
      <c r="B845" s="165" t="s">
        <v>6</v>
      </c>
      <c r="C845" s="165">
        <v>446.42</v>
      </c>
      <c r="D845" s="165">
        <v>11.85</v>
      </c>
      <c r="E845" s="165">
        <v>1387.45</v>
      </c>
      <c r="F845" s="165">
        <v>23.69</v>
      </c>
      <c r="G845" s="165">
        <v>69.569999999999993</v>
      </c>
      <c r="H845" s="165">
        <v>68.66</v>
      </c>
      <c r="I845" s="165">
        <v>70.38</v>
      </c>
      <c r="J845" s="165">
        <v>68.66</v>
      </c>
      <c r="K845" s="165">
        <v>70.209999999999994</v>
      </c>
      <c r="L845" s="165">
        <v>100</v>
      </c>
      <c r="M845" s="165">
        <v>0</v>
      </c>
      <c r="N845" s="165">
        <v>0</v>
      </c>
      <c r="O845" s="165">
        <v>0</v>
      </c>
      <c r="P845" s="165">
        <v>1049709</v>
      </c>
      <c r="Q845" s="165">
        <v>47</v>
      </c>
      <c r="R845" s="165">
        <v>0</v>
      </c>
      <c r="S845" s="165">
        <v>37</v>
      </c>
      <c r="T845" s="165">
        <v>3.831</v>
      </c>
      <c r="U845" s="165">
        <v>-1</v>
      </c>
    </row>
    <row r="846" spans="1:21">
      <c r="A846" s="166">
        <v>43369.516805555555</v>
      </c>
      <c r="B846" s="165" t="s">
        <v>6</v>
      </c>
      <c r="C846" s="165">
        <v>442.92</v>
      </c>
      <c r="D846" s="165">
        <v>11.76</v>
      </c>
      <c r="E846" s="165">
        <v>1385.68</v>
      </c>
      <c r="F846" s="165">
        <v>21.33</v>
      </c>
      <c r="G846" s="165">
        <v>72.45</v>
      </c>
      <c r="H846" s="165">
        <v>75.39</v>
      </c>
      <c r="I846" s="165">
        <v>71.77</v>
      </c>
      <c r="J846" s="165">
        <v>73.150000000000006</v>
      </c>
      <c r="K846" s="165">
        <v>69.36</v>
      </c>
      <c r="L846" s="165">
        <v>73.33</v>
      </c>
      <c r="M846" s="165">
        <v>0</v>
      </c>
      <c r="N846" s="165">
        <v>0</v>
      </c>
      <c r="O846" s="165">
        <v>0</v>
      </c>
      <c r="P846" s="165">
        <v>1050456</v>
      </c>
      <c r="Q846" s="165">
        <v>47</v>
      </c>
      <c r="R846" s="165">
        <v>0</v>
      </c>
      <c r="S846" s="165">
        <v>37</v>
      </c>
      <c r="T846" s="165">
        <v>3.8220000000000001</v>
      </c>
      <c r="U846" s="165">
        <v>-1</v>
      </c>
    </row>
    <row r="847" spans="1:21">
      <c r="A847" s="166">
        <v>43369.516875000001</v>
      </c>
      <c r="B847" s="165" t="s">
        <v>6</v>
      </c>
      <c r="C847" s="165">
        <v>442.18</v>
      </c>
      <c r="D847" s="165">
        <v>11.74</v>
      </c>
      <c r="E847" s="165">
        <v>1394.23</v>
      </c>
      <c r="F847" s="165">
        <v>22.87</v>
      </c>
      <c r="G847" s="165">
        <v>78.05</v>
      </c>
      <c r="H847" s="165">
        <v>80.14</v>
      </c>
      <c r="I847" s="165">
        <v>76.83</v>
      </c>
      <c r="J847" s="165">
        <v>79.27</v>
      </c>
      <c r="K847" s="165">
        <v>75.959999999999994</v>
      </c>
      <c r="L847" s="165">
        <v>0</v>
      </c>
      <c r="M847" s="165">
        <v>0</v>
      </c>
      <c r="N847" s="165">
        <v>0</v>
      </c>
      <c r="O847" s="165">
        <v>0</v>
      </c>
      <c r="P847" s="165">
        <v>1051282</v>
      </c>
      <c r="Q847" s="165">
        <v>47</v>
      </c>
      <c r="R847" s="165">
        <v>0</v>
      </c>
      <c r="S847" s="165">
        <v>37.1</v>
      </c>
      <c r="T847" s="165">
        <v>3.8220000000000001</v>
      </c>
      <c r="U847" s="165">
        <v>-1</v>
      </c>
    </row>
    <row r="848" spans="1:21">
      <c r="A848" s="166">
        <v>43369.516944444447</v>
      </c>
      <c r="B848" s="165" t="s">
        <v>6</v>
      </c>
      <c r="C848" s="165">
        <v>444.35</v>
      </c>
      <c r="D848" s="165">
        <v>11.8</v>
      </c>
      <c r="E848" s="165">
        <v>1414.49</v>
      </c>
      <c r="F848" s="165">
        <v>23.5</v>
      </c>
      <c r="G848" s="165">
        <v>74.790000000000006</v>
      </c>
      <c r="H848" s="165">
        <v>76.33</v>
      </c>
      <c r="I848" s="165">
        <v>77.19</v>
      </c>
      <c r="J848" s="165">
        <v>73.41</v>
      </c>
      <c r="K848" s="165">
        <v>72.209999999999994</v>
      </c>
      <c r="L848" s="165">
        <v>0</v>
      </c>
      <c r="M848" s="165">
        <v>0</v>
      </c>
      <c r="N848" s="165">
        <v>0</v>
      </c>
      <c r="O848" s="165">
        <v>0</v>
      </c>
      <c r="P848" s="165">
        <v>1052291</v>
      </c>
      <c r="Q848" s="165">
        <v>47</v>
      </c>
      <c r="R848" s="165">
        <v>0</v>
      </c>
      <c r="S848" s="165">
        <v>37.1</v>
      </c>
      <c r="T848" s="165">
        <v>3.8279999999999998</v>
      </c>
      <c r="U848" s="165">
        <v>-1</v>
      </c>
    </row>
    <row r="849" spans="1:21">
      <c r="A849" s="166">
        <v>43369.517013888886</v>
      </c>
      <c r="B849" s="165" t="s">
        <v>6</v>
      </c>
      <c r="C849" s="165">
        <v>444.77</v>
      </c>
      <c r="D849" s="165">
        <v>11.81</v>
      </c>
      <c r="E849" s="165">
        <v>1390.25</v>
      </c>
      <c r="F849" s="165">
        <v>25.35</v>
      </c>
      <c r="G849" s="165">
        <v>59.55</v>
      </c>
      <c r="H849" s="165">
        <v>63</v>
      </c>
      <c r="I849" s="165">
        <v>60.56</v>
      </c>
      <c r="J849" s="165">
        <v>59.51</v>
      </c>
      <c r="K849" s="165">
        <v>55.15</v>
      </c>
      <c r="L849" s="165">
        <v>0</v>
      </c>
      <c r="M849" s="165">
        <v>0</v>
      </c>
      <c r="N849" s="165">
        <v>0</v>
      </c>
      <c r="O849" s="165">
        <v>0</v>
      </c>
      <c r="P849" s="165">
        <v>1053357</v>
      </c>
      <c r="Q849" s="165">
        <v>47</v>
      </c>
      <c r="R849" s="165">
        <v>0</v>
      </c>
      <c r="S849" s="165">
        <v>37.1</v>
      </c>
      <c r="T849" s="165">
        <v>3.831</v>
      </c>
      <c r="U849" s="165">
        <v>-1</v>
      </c>
    </row>
    <row r="850" spans="1:21">
      <c r="A850" s="166">
        <v>43369.517071759263</v>
      </c>
      <c r="B850" s="165" t="s">
        <v>6</v>
      </c>
      <c r="C850" s="165">
        <v>446.56</v>
      </c>
      <c r="D850" s="165">
        <v>11.85</v>
      </c>
      <c r="E850" s="165">
        <v>1386.35</v>
      </c>
      <c r="F850" s="165">
        <v>22.26</v>
      </c>
      <c r="G850" s="165">
        <v>79.89</v>
      </c>
      <c r="H850" s="165">
        <v>79.760000000000005</v>
      </c>
      <c r="I850" s="165">
        <v>79.069999999999993</v>
      </c>
      <c r="J850" s="165">
        <v>80.959999999999994</v>
      </c>
      <c r="K850" s="165">
        <v>79.760000000000005</v>
      </c>
      <c r="L850" s="165">
        <v>0</v>
      </c>
      <c r="M850" s="165">
        <v>0</v>
      </c>
      <c r="N850" s="165">
        <v>0</v>
      </c>
      <c r="O850" s="165">
        <v>0</v>
      </c>
      <c r="P850" s="165">
        <v>1054019</v>
      </c>
      <c r="Q850" s="165">
        <v>47</v>
      </c>
      <c r="R850" s="165">
        <v>0</v>
      </c>
      <c r="S850" s="165">
        <v>37.1</v>
      </c>
      <c r="T850" s="165">
        <v>3.8210000000000002</v>
      </c>
      <c r="U850" s="165">
        <v>-1</v>
      </c>
    </row>
    <row r="851" spans="1:21">
      <c r="A851" s="166">
        <v>43369.517141203702</v>
      </c>
      <c r="B851" s="165" t="s">
        <v>6</v>
      </c>
      <c r="C851" s="165">
        <v>442.26</v>
      </c>
      <c r="D851" s="165">
        <v>11.74</v>
      </c>
      <c r="E851" s="165">
        <v>1399.22</v>
      </c>
      <c r="F851" s="165">
        <v>18.86</v>
      </c>
      <c r="G851" s="165">
        <v>74.69</v>
      </c>
      <c r="H851" s="165">
        <v>77.2</v>
      </c>
      <c r="I851" s="165">
        <v>74.61</v>
      </c>
      <c r="J851" s="165">
        <v>73.06</v>
      </c>
      <c r="K851" s="165">
        <v>67.7</v>
      </c>
      <c r="L851" s="165">
        <v>84.07</v>
      </c>
      <c r="M851" s="165">
        <v>0</v>
      </c>
      <c r="N851" s="165">
        <v>0</v>
      </c>
      <c r="O851" s="165">
        <v>0</v>
      </c>
      <c r="P851" s="165">
        <v>1054610</v>
      </c>
      <c r="Q851" s="165">
        <v>47</v>
      </c>
      <c r="R851" s="165">
        <v>0</v>
      </c>
      <c r="S851" s="165">
        <v>37.1</v>
      </c>
      <c r="T851" s="165">
        <v>3.8149999999999999</v>
      </c>
      <c r="U851" s="165">
        <v>-1</v>
      </c>
    </row>
    <row r="852" spans="1:21">
      <c r="A852" s="166">
        <v>43369.517210648148</v>
      </c>
      <c r="B852" s="165" t="s">
        <v>6</v>
      </c>
      <c r="C852" s="165">
        <v>442.71</v>
      </c>
      <c r="D852" s="165">
        <v>11.75</v>
      </c>
      <c r="E852" s="165">
        <v>1416.84</v>
      </c>
      <c r="F852" s="165">
        <v>23.94</v>
      </c>
      <c r="G852" s="165">
        <v>56.09</v>
      </c>
      <c r="H852" s="165">
        <v>62.16</v>
      </c>
      <c r="I852" s="165">
        <v>57.36</v>
      </c>
      <c r="J852" s="165">
        <v>52.05</v>
      </c>
      <c r="K852" s="165">
        <v>52.23</v>
      </c>
      <c r="L852" s="165">
        <v>58.93</v>
      </c>
      <c r="M852" s="165">
        <v>0</v>
      </c>
      <c r="N852" s="165">
        <v>0</v>
      </c>
      <c r="O852" s="165">
        <v>0</v>
      </c>
      <c r="P852" s="165">
        <v>1055209</v>
      </c>
      <c r="Q852" s="165">
        <v>47</v>
      </c>
      <c r="R852" s="165">
        <v>0</v>
      </c>
      <c r="S852" s="165">
        <v>37.1</v>
      </c>
      <c r="T852" s="165">
        <v>3.8290000000000002</v>
      </c>
      <c r="U852" s="165">
        <v>-1</v>
      </c>
    </row>
    <row r="853" spans="1:21">
      <c r="A853" s="166">
        <v>43369.517280092594</v>
      </c>
      <c r="B853" s="165" t="s">
        <v>6</v>
      </c>
      <c r="C853" s="165">
        <v>443.36</v>
      </c>
      <c r="D853" s="165">
        <v>11.77</v>
      </c>
      <c r="E853" s="165">
        <v>1395.92</v>
      </c>
      <c r="F853" s="165">
        <v>27.08</v>
      </c>
      <c r="G853" s="165">
        <v>71.97</v>
      </c>
      <c r="H853" s="165">
        <v>76.819999999999993</v>
      </c>
      <c r="I853" s="165">
        <v>72.489999999999995</v>
      </c>
      <c r="J853" s="165">
        <v>68.34</v>
      </c>
      <c r="K853" s="165">
        <v>70.239999999999995</v>
      </c>
      <c r="L853" s="165">
        <v>0</v>
      </c>
      <c r="M853" s="165">
        <v>0</v>
      </c>
      <c r="N853" s="165">
        <v>0</v>
      </c>
      <c r="O853" s="165">
        <v>0</v>
      </c>
      <c r="P853" s="165">
        <v>1056404</v>
      </c>
      <c r="Q853" s="165">
        <v>47</v>
      </c>
      <c r="R853" s="165">
        <v>0</v>
      </c>
      <c r="S853" s="165">
        <v>37.1</v>
      </c>
      <c r="T853" s="165">
        <v>3.8239999999999998</v>
      </c>
      <c r="U853" s="165">
        <v>-1</v>
      </c>
    </row>
    <row r="854" spans="1:21">
      <c r="A854" s="166">
        <v>43369.51734953704</v>
      </c>
      <c r="B854" s="165" t="s">
        <v>6</v>
      </c>
      <c r="C854" s="165">
        <v>443.96</v>
      </c>
      <c r="D854" s="165">
        <v>11.78</v>
      </c>
      <c r="E854" s="165">
        <v>1392.7</v>
      </c>
      <c r="F854" s="165">
        <v>27.7</v>
      </c>
      <c r="G854" s="165">
        <v>81</v>
      </c>
      <c r="H854" s="165">
        <v>84.17</v>
      </c>
      <c r="I854" s="165">
        <v>83.48</v>
      </c>
      <c r="J854" s="165">
        <v>80.7</v>
      </c>
      <c r="K854" s="165">
        <v>75.650000000000006</v>
      </c>
      <c r="L854" s="165">
        <v>0</v>
      </c>
      <c r="M854" s="165">
        <v>0</v>
      </c>
      <c r="N854" s="165">
        <v>0</v>
      </c>
      <c r="O854" s="165">
        <v>0</v>
      </c>
      <c r="P854" s="165">
        <v>1058102</v>
      </c>
      <c r="Q854" s="165">
        <v>47</v>
      </c>
      <c r="R854" s="165">
        <v>0</v>
      </c>
      <c r="S854" s="165">
        <v>37.1</v>
      </c>
      <c r="T854" s="165">
        <v>3.827</v>
      </c>
      <c r="U854" s="165">
        <v>-1</v>
      </c>
    </row>
    <row r="855" spans="1:21">
      <c r="A855" s="166">
        <v>43369.517407407409</v>
      </c>
      <c r="B855" s="165" t="s">
        <v>6</v>
      </c>
      <c r="C855" s="165">
        <v>445.78</v>
      </c>
      <c r="D855" s="165">
        <v>11.83</v>
      </c>
      <c r="E855" s="165">
        <v>1423.09</v>
      </c>
      <c r="F855" s="165">
        <v>30.22</v>
      </c>
      <c r="G855" s="165">
        <v>75.209999999999994</v>
      </c>
      <c r="H855" s="165">
        <v>78.27</v>
      </c>
      <c r="I855" s="165">
        <v>75.89</v>
      </c>
      <c r="J855" s="165">
        <v>74.19</v>
      </c>
      <c r="K855" s="165">
        <v>72.5</v>
      </c>
      <c r="L855" s="165">
        <v>0</v>
      </c>
      <c r="M855" s="165">
        <v>0</v>
      </c>
      <c r="N855" s="165">
        <v>0</v>
      </c>
      <c r="O855" s="165">
        <v>0</v>
      </c>
      <c r="P855" s="165">
        <v>1059925</v>
      </c>
      <c r="Q855" s="165">
        <v>47</v>
      </c>
      <c r="R855" s="165">
        <v>0</v>
      </c>
      <c r="S855" s="165">
        <v>37.1</v>
      </c>
      <c r="T855" s="165">
        <v>3.8239999999999998</v>
      </c>
      <c r="U855" s="165">
        <v>-1</v>
      </c>
    </row>
    <row r="856" spans="1:21">
      <c r="A856" s="166">
        <v>43369.517476851855</v>
      </c>
      <c r="B856" s="165" t="s">
        <v>6</v>
      </c>
      <c r="C856" s="165">
        <v>444.65</v>
      </c>
      <c r="D856" s="165">
        <v>11.8</v>
      </c>
      <c r="E856" s="165">
        <v>1398.9</v>
      </c>
      <c r="F856" s="165">
        <v>25.31</v>
      </c>
      <c r="G856" s="165">
        <v>62.31</v>
      </c>
      <c r="H856" s="165">
        <v>63</v>
      </c>
      <c r="I856" s="165">
        <v>64.92</v>
      </c>
      <c r="J856" s="165">
        <v>59.16</v>
      </c>
      <c r="K856" s="165">
        <v>57.42</v>
      </c>
      <c r="L856" s="165">
        <v>71.58</v>
      </c>
      <c r="M856" s="165">
        <v>0</v>
      </c>
      <c r="N856" s="165">
        <v>0</v>
      </c>
      <c r="O856" s="165">
        <v>0</v>
      </c>
      <c r="P856" s="165">
        <v>1061503</v>
      </c>
      <c r="Q856" s="165">
        <v>47</v>
      </c>
      <c r="R856" s="165">
        <v>0</v>
      </c>
      <c r="S856" s="165">
        <v>37.1</v>
      </c>
      <c r="T856" s="165">
        <v>3.8220000000000001</v>
      </c>
      <c r="U856" s="165">
        <v>-1</v>
      </c>
    </row>
    <row r="857" spans="1:21">
      <c r="A857" s="166">
        <v>43369.517546296294</v>
      </c>
      <c r="B857" s="165" t="s">
        <v>6</v>
      </c>
      <c r="C857" s="165">
        <v>441.29</v>
      </c>
      <c r="D857" s="165">
        <v>11.71</v>
      </c>
      <c r="E857" s="165">
        <v>1399.47</v>
      </c>
      <c r="F857" s="165">
        <v>20.7</v>
      </c>
      <c r="G857" s="165">
        <v>68.52</v>
      </c>
      <c r="H857" s="165">
        <v>73.819999999999993</v>
      </c>
      <c r="I857" s="165">
        <v>68.06</v>
      </c>
      <c r="J857" s="165">
        <v>66.67</v>
      </c>
      <c r="K857" s="165">
        <v>56.89</v>
      </c>
      <c r="L857" s="165">
        <v>77.14</v>
      </c>
      <c r="M857" s="165">
        <v>0</v>
      </c>
      <c r="N857" s="165">
        <v>0</v>
      </c>
      <c r="O857" s="165">
        <v>0</v>
      </c>
      <c r="P857" s="165">
        <v>1063143</v>
      </c>
      <c r="Q857" s="165">
        <v>47</v>
      </c>
      <c r="R857" s="165">
        <v>0</v>
      </c>
      <c r="S857" s="165">
        <v>37.1</v>
      </c>
      <c r="T857" s="165">
        <v>3.8260000000000001</v>
      </c>
      <c r="U857" s="165">
        <v>-1</v>
      </c>
    </row>
    <row r="858" spans="1:21">
      <c r="A858" s="166">
        <v>43369.51761574074</v>
      </c>
      <c r="B858" s="165" t="s">
        <v>6</v>
      </c>
      <c r="C858" s="165">
        <v>442.51</v>
      </c>
      <c r="D858" s="165">
        <v>11.75</v>
      </c>
      <c r="E858" s="165">
        <v>1416.79</v>
      </c>
      <c r="F858" s="165">
        <v>23.34</v>
      </c>
      <c r="G858" s="165">
        <v>67.02</v>
      </c>
      <c r="H858" s="165">
        <v>72.63</v>
      </c>
      <c r="I858" s="165">
        <v>69.19</v>
      </c>
      <c r="J858" s="165">
        <v>64.540000000000006</v>
      </c>
      <c r="K858" s="165">
        <v>55.77</v>
      </c>
      <c r="L858" s="165">
        <v>72.98</v>
      </c>
      <c r="M858" s="165">
        <v>0</v>
      </c>
      <c r="N858" s="165">
        <v>0</v>
      </c>
      <c r="O858" s="165">
        <v>0</v>
      </c>
      <c r="P858" s="165">
        <v>1064682</v>
      </c>
      <c r="Q858" s="165">
        <v>47</v>
      </c>
      <c r="R858" s="165">
        <v>0</v>
      </c>
      <c r="S858" s="165">
        <v>37.1</v>
      </c>
      <c r="T858" s="165">
        <v>3.8250000000000002</v>
      </c>
      <c r="U858" s="165">
        <v>-1</v>
      </c>
    </row>
    <row r="859" spans="1:21">
      <c r="A859" s="166">
        <v>43369.51767361111</v>
      </c>
      <c r="B859" s="165" t="s">
        <v>6</v>
      </c>
      <c r="C859" s="165">
        <v>444.2</v>
      </c>
      <c r="D859" s="165">
        <v>11.79</v>
      </c>
      <c r="E859" s="165">
        <v>1424.53</v>
      </c>
      <c r="F859" s="165">
        <v>25.13</v>
      </c>
      <c r="G859" s="165">
        <v>54.48</v>
      </c>
      <c r="H859" s="165">
        <v>56.52</v>
      </c>
      <c r="I859" s="165">
        <v>59.48</v>
      </c>
      <c r="J859" s="165">
        <v>51.13</v>
      </c>
      <c r="K859" s="165">
        <v>45.57</v>
      </c>
      <c r="L859" s="165">
        <v>62.85</v>
      </c>
      <c r="M859" s="165">
        <v>0</v>
      </c>
      <c r="N859" s="165">
        <v>0</v>
      </c>
      <c r="O859" s="165">
        <v>0</v>
      </c>
      <c r="P859" s="165">
        <v>1066246</v>
      </c>
      <c r="Q859" s="165">
        <v>47</v>
      </c>
      <c r="R859" s="165">
        <v>0</v>
      </c>
      <c r="S859" s="165">
        <v>37.1</v>
      </c>
      <c r="T859" s="165">
        <v>3.827</v>
      </c>
      <c r="U859" s="165">
        <v>-1</v>
      </c>
    </row>
    <row r="860" spans="1:21">
      <c r="A860" s="166">
        <v>43369.517743055556</v>
      </c>
      <c r="B860" s="165" t="s">
        <v>6</v>
      </c>
      <c r="C860" s="165">
        <v>445.22</v>
      </c>
      <c r="D860" s="165">
        <v>11.82</v>
      </c>
      <c r="E860" s="165">
        <v>1405.38</v>
      </c>
      <c r="F860" s="165">
        <v>24.04</v>
      </c>
      <c r="G860" s="165">
        <v>73.69</v>
      </c>
      <c r="H860" s="165">
        <v>75</v>
      </c>
      <c r="I860" s="165">
        <v>76.05</v>
      </c>
      <c r="J860" s="165">
        <v>72.73</v>
      </c>
      <c r="K860" s="165">
        <v>70.98</v>
      </c>
      <c r="L860" s="165">
        <v>0</v>
      </c>
      <c r="M860" s="165">
        <v>0</v>
      </c>
      <c r="N860" s="165">
        <v>0</v>
      </c>
      <c r="O860" s="165">
        <v>0</v>
      </c>
      <c r="P860" s="165">
        <v>1068700</v>
      </c>
      <c r="Q860" s="165">
        <v>47</v>
      </c>
      <c r="R860" s="165">
        <v>0</v>
      </c>
      <c r="S860" s="165">
        <v>37.1</v>
      </c>
      <c r="T860" s="165">
        <v>3.8239999999999998</v>
      </c>
      <c r="U860" s="165">
        <v>-1</v>
      </c>
    </row>
    <row r="861" spans="1:21">
      <c r="A861" s="166">
        <v>43369.517812500002</v>
      </c>
      <c r="B861" s="165" t="s">
        <v>6</v>
      </c>
      <c r="C861" s="165">
        <v>446.09</v>
      </c>
      <c r="D861" s="165">
        <v>11.84</v>
      </c>
      <c r="E861" s="165">
        <v>1393.52</v>
      </c>
      <c r="F861" s="165">
        <v>21.07</v>
      </c>
      <c r="G861" s="165">
        <v>79.98</v>
      </c>
      <c r="H861" s="165">
        <v>80.17</v>
      </c>
      <c r="I861" s="165">
        <v>81.569999999999993</v>
      </c>
      <c r="J861" s="165">
        <v>82.26</v>
      </c>
      <c r="K861" s="165">
        <v>76</v>
      </c>
      <c r="L861" s="165">
        <v>79.66</v>
      </c>
      <c r="M861" s="165">
        <v>0</v>
      </c>
      <c r="N861" s="165">
        <v>0</v>
      </c>
      <c r="O861" s="165">
        <v>0</v>
      </c>
      <c r="P861" s="165">
        <v>1069844</v>
      </c>
      <c r="Q861" s="165">
        <v>47</v>
      </c>
      <c r="R861" s="165">
        <v>0</v>
      </c>
      <c r="S861" s="165">
        <v>37.1</v>
      </c>
      <c r="T861" s="165">
        <v>3.8279999999999998</v>
      </c>
      <c r="U861" s="165">
        <v>-1</v>
      </c>
    </row>
    <row r="862" spans="1:21">
      <c r="A862" s="166">
        <v>43369.517881944441</v>
      </c>
      <c r="B862" s="165" t="s">
        <v>6</v>
      </c>
      <c r="C862" s="165">
        <v>443.49</v>
      </c>
      <c r="D862" s="165">
        <v>11.77</v>
      </c>
      <c r="E862" s="165">
        <v>1426.36</v>
      </c>
      <c r="F862" s="165">
        <v>22.41</v>
      </c>
      <c r="G862" s="165">
        <v>61.81</v>
      </c>
      <c r="H862" s="165">
        <v>65.459999999999994</v>
      </c>
      <c r="I862" s="165">
        <v>62.54</v>
      </c>
      <c r="J862" s="165">
        <v>57.39</v>
      </c>
      <c r="K862" s="165">
        <v>52.92</v>
      </c>
      <c r="L862" s="165">
        <v>73.099999999999994</v>
      </c>
      <c r="M862" s="165">
        <v>0</v>
      </c>
      <c r="N862" s="165">
        <v>0</v>
      </c>
      <c r="O862" s="165">
        <v>0</v>
      </c>
      <c r="P862" s="165">
        <v>1070779</v>
      </c>
      <c r="Q862" s="165">
        <v>47</v>
      </c>
      <c r="R862" s="165">
        <v>0</v>
      </c>
      <c r="S862" s="165">
        <v>37.1</v>
      </c>
      <c r="T862" s="165">
        <v>3.8250000000000002</v>
      </c>
      <c r="U862" s="165">
        <v>-1</v>
      </c>
    </row>
    <row r="863" spans="1:21">
      <c r="A863" s="166">
        <v>43369.517951388887</v>
      </c>
      <c r="B863" s="165" t="s">
        <v>6</v>
      </c>
      <c r="C863" s="165">
        <v>444.4</v>
      </c>
      <c r="D863" s="165">
        <v>11.8</v>
      </c>
      <c r="E863" s="165">
        <v>1401.95</v>
      </c>
      <c r="F863" s="165">
        <v>26.47</v>
      </c>
      <c r="G863" s="165">
        <v>64.510000000000005</v>
      </c>
      <c r="H863" s="165">
        <v>66.150000000000006</v>
      </c>
      <c r="I863" s="165">
        <v>65.8</v>
      </c>
      <c r="J863" s="165">
        <v>63.56</v>
      </c>
      <c r="K863" s="165">
        <v>62.52</v>
      </c>
      <c r="L863" s="165">
        <v>0</v>
      </c>
      <c r="M863" s="165">
        <v>0</v>
      </c>
      <c r="N863" s="165">
        <v>0</v>
      </c>
      <c r="O863" s="165">
        <v>0</v>
      </c>
      <c r="P863" s="165">
        <v>1071773</v>
      </c>
      <c r="Q863" s="165">
        <v>47</v>
      </c>
      <c r="R863" s="165">
        <v>0</v>
      </c>
      <c r="S863" s="165">
        <v>37.1</v>
      </c>
      <c r="T863" s="165">
        <v>3.83</v>
      </c>
      <c r="U863" s="165">
        <v>-1</v>
      </c>
    </row>
    <row r="864" spans="1:21">
      <c r="A864" s="166">
        <v>43369.518009259256</v>
      </c>
      <c r="B864" s="165" t="s">
        <v>6</v>
      </c>
      <c r="C864" s="165">
        <v>445.27</v>
      </c>
      <c r="D864" s="165">
        <v>11.82</v>
      </c>
      <c r="E864" s="165">
        <v>1398.86</v>
      </c>
      <c r="F864" s="165">
        <v>22.33</v>
      </c>
      <c r="G864" s="165">
        <v>80.849999999999994</v>
      </c>
      <c r="H864" s="165">
        <v>81.66</v>
      </c>
      <c r="I864" s="165">
        <v>83.39</v>
      </c>
      <c r="J864" s="165">
        <v>81.14</v>
      </c>
      <c r="K864" s="165">
        <v>77.34</v>
      </c>
      <c r="L864" s="165">
        <v>79.25</v>
      </c>
      <c r="M864" s="165">
        <v>0</v>
      </c>
      <c r="N864" s="165">
        <v>0</v>
      </c>
      <c r="O864" s="165">
        <v>0</v>
      </c>
      <c r="P864" s="165">
        <v>1073515</v>
      </c>
      <c r="Q864" s="165">
        <v>47</v>
      </c>
      <c r="R864" s="165">
        <v>0</v>
      </c>
      <c r="S864" s="165">
        <v>37.1</v>
      </c>
      <c r="T864" s="165">
        <v>3.8220000000000001</v>
      </c>
      <c r="U864" s="165">
        <v>-1</v>
      </c>
    </row>
    <row r="865" spans="1:21">
      <c r="A865" s="166">
        <v>43369.518078703702</v>
      </c>
      <c r="B865" s="165" t="s">
        <v>6</v>
      </c>
      <c r="C865" s="165">
        <v>447.22</v>
      </c>
      <c r="D865" s="165">
        <v>11.87</v>
      </c>
      <c r="E865" s="165">
        <v>1418.43</v>
      </c>
      <c r="F865" s="165">
        <v>20.100000000000001</v>
      </c>
      <c r="G865" s="165">
        <v>65.61</v>
      </c>
      <c r="H865" s="165">
        <v>70.91</v>
      </c>
      <c r="I865" s="165">
        <v>63.51</v>
      </c>
      <c r="J865" s="165">
        <v>60.93</v>
      </c>
      <c r="K865" s="165">
        <v>58.18</v>
      </c>
      <c r="L865" s="165">
        <v>74.53</v>
      </c>
      <c r="M865" s="165">
        <v>0</v>
      </c>
      <c r="N865" s="165">
        <v>0</v>
      </c>
      <c r="O865" s="165">
        <v>0</v>
      </c>
      <c r="P865" s="165">
        <v>1074532</v>
      </c>
      <c r="Q865" s="165">
        <v>47</v>
      </c>
      <c r="R865" s="165">
        <v>0</v>
      </c>
      <c r="S865" s="165">
        <v>37.1</v>
      </c>
      <c r="T865" s="165">
        <v>3.8239999999999998</v>
      </c>
      <c r="U865" s="165">
        <v>-1</v>
      </c>
    </row>
    <row r="866" spans="1:21">
      <c r="A866" s="166">
        <v>43369.518148148149</v>
      </c>
      <c r="B866" s="165" t="s">
        <v>6</v>
      </c>
      <c r="C866" s="165">
        <v>446.65</v>
      </c>
      <c r="D866" s="165">
        <v>11.86</v>
      </c>
      <c r="E866" s="165">
        <v>1417.24</v>
      </c>
      <c r="F866" s="165">
        <v>22.98</v>
      </c>
      <c r="G866" s="165">
        <v>60.79</v>
      </c>
      <c r="H866" s="165">
        <v>61.18</v>
      </c>
      <c r="I866" s="165">
        <v>61.35</v>
      </c>
      <c r="J866" s="165">
        <v>61.18</v>
      </c>
      <c r="K866" s="165">
        <v>59.1</v>
      </c>
      <c r="L866" s="165">
        <v>64.06</v>
      </c>
      <c r="M866" s="165">
        <v>0</v>
      </c>
      <c r="N866" s="165">
        <v>0</v>
      </c>
      <c r="O866" s="165">
        <v>0</v>
      </c>
      <c r="P866" s="165">
        <v>1075710</v>
      </c>
      <c r="Q866" s="165">
        <v>47</v>
      </c>
      <c r="R866" s="165">
        <v>0</v>
      </c>
      <c r="S866" s="165">
        <v>37.1</v>
      </c>
      <c r="T866" s="165">
        <v>3.8279999999999998</v>
      </c>
      <c r="U866" s="165">
        <v>-1</v>
      </c>
    </row>
    <row r="867" spans="1:21">
      <c r="A867" s="166">
        <v>43369.518217592595</v>
      </c>
      <c r="B867" s="165" t="s">
        <v>6</v>
      </c>
      <c r="C867" s="165">
        <v>445.78</v>
      </c>
      <c r="D867" s="165">
        <v>11.83</v>
      </c>
      <c r="E867" s="165">
        <v>1394.59</v>
      </c>
      <c r="F867" s="165">
        <v>23.45</v>
      </c>
      <c r="G867" s="165">
        <v>75.3</v>
      </c>
      <c r="H867" s="165">
        <v>79.48</v>
      </c>
      <c r="I867" s="165">
        <v>76.03</v>
      </c>
      <c r="J867" s="165">
        <v>73.28</v>
      </c>
      <c r="K867" s="165">
        <v>72.41</v>
      </c>
      <c r="L867" s="165">
        <v>0</v>
      </c>
      <c r="M867" s="165">
        <v>0</v>
      </c>
      <c r="N867" s="165">
        <v>0</v>
      </c>
      <c r="O867" s="165">
        <v>0</v>
      </c>
      <c r="P867" s="165">
        <v>1076719</v>
      </c>
      <c r="Q867" s="165">
        <v>47</v>
      </c>
      <c r="R867" s="165">
        <v>0</v>
      </c>
      <c r="S867" s="165">
        <v>37.1</v>
      </c>
      <c r="T867" s="165">
        <v>3.83</v>
      </c>
      <c r="U867" s="165">
        <v>-1</v>
      </c>
    </row>
    <row r="868" spans="1:21">
      <c r="A868" s="166">
        <v>43369.518287037034</v>
      </c>
      <c r="B868" s="165" t="s">
        <v>6</v>
      </c>
      <c r="C868" s="165">
        <v>444.07</v>
      </c>
      <c r="D868" s="165">
        <v>11.79</v>
      </c>
      <c r="E868" s="165">
        <v>1394</v>
      </c>
      <c r="F868" s="165">
        <v>22.91</v>
      </c>
      <c r="G868" s="165">
        <v>80.59</v>
      </c>
      <c r="H868" s="165">
        <v>78.67</v>
      </c>
      <c r="I868" s="165">
        <v>82.76</v>
      </c>
      <c r="J868" s="165">
        <v>83.45</v>
      </c>
      <c r="K868" s="165">
        <v>77.47</v>
      </c>
      <c r="L868" s="165">
        <v>0</v>
      </c>
      <c r="M868" s="165">
        <v>0</v>
      </c>
      <c r="N868" s="165">
        <v>0</v>
      </c>
      <c r="O868" s="165">
        <v>0</v>
      </c>
      <c r="P868" s="165">
        <v>1080098</v>
      </c>
      <c r="Q868" s="165">
        <v>47</v>
      </c>
      <c r="R868" s="165">
        <v>0</v>
      </c>
      <c r="S868" s="165">
        <v>37.1</v>
      </c>
      <c r="T868" s="165">
        <v>3.82</v>
      </c>
      <c r="U868" s="165">
        <v>-1</v>
      </c>
    </row>
    <row r="869" spans="1:21">
      <c r="A869" s="166">
        <v>43369.51834490741</v>
      </c>
      <c r="B869" s="165" t="s">
        <v>6</v>
      </c>
      <c r="C869" s="165">
        <v>445.82</v>
      </c>
      <c r="D869" s="165">
        <v>11.83</v>
      </c>
      <c r="E869" s="165">
        <v>1414.08</v>
      </c>
      <c r="F869" s="165">
        <v>24.62</v>
      </c>
      <c r="G869" s="165">
        <v>67.14</v>
      </c>
      <c r="H869" s="165">
        <v>68.89</v>
      </c>
      <c r="I869" s="165">
        <v>69.91</v>
      </c>
      <c r="J869" s="165">
        <v>64.959999999999994</v>
      </c>
      <c r="K869" s="165">
        <v>64.790000000000006</v>
      </c>
      <c r="L869" s="165">
        <v>0</v>
      </c>
      <c r="M869" s="165">
        <v>0</v>
      </c>
      <c r="N869" s="165">
        <v>0</v>
      </c>
      <c r="O869" s="165">
        <v>0</v>
      </c>
      <c r="P869" s="165">
        <v>1081163</v>
      </c>
      <c r="Q869" s="165">
        <v>47</v>
      </c>
      <c r="R869" s="165">
        <v>0</v>
      </c>
      <c r="S869" s="165">
        <v>37.1</v>
      </c>
      <c r="T869" s="165">
        <v>3.8180000000000001</v>
      </c>
      <c r="U869" s="165">
        <v>-1</v>
      </c>
    </row>
    <row r="870" spans="1:21">
      <c r="A870" s="166">
        <v>43369.518414351849</v>
      </c>
      <c r="B870" s="165" t="s">
        <v>6</v>
      </c>
      <c r="C870" s="165">
        <v>445.18</v>
      </c>
      <c r="D870" s="165">
        <v>11.82</v>
      </c>
      <c r="E870" s="165">
        <v>1395.86</v>
      </c>
      <c r="F870" s="165">
        <v>23.83</v>
      </c>
      <c r="G870" s="165">
        <v>67.430000000000007</v>
      </c>
      <c r="H870" s="165">
        <v>70.069999999999993</v>
      </c>
      <c r="I870" s="165">
        <v>65.569999999999993</v>
      </c>
      <c r="J870" s="165">
        <v>66.61</v>
      </c>
      <c r="K870" s="165">
        <v>67.47</v>
      </c>
      <c r="L870" s="165">
        <v>0</v>
      </c>
      <c r="M870" s="165">
        <v>0</v>
      </c>
      <c r="N870" s="165">
        <v>0</v>
      </c>
      <c r="O870" s="165">
        <v>0</v>
      </c>
      <c r="P870" s="165">
        <v>1082085</v>
      </c>
      <c r="Q870" s="165">
        <v>47</v>
      </c>
      <c r="R870" s="165">
        <v>0</v>
      </c>
      <c r="S870" s="165">
        <v>37.1</v>
      </c>
      <c r="T870" s="165">
        <v>3.8290000000000002</v>
      </c>
      <c r="U870" s="165">
        <v>-1</v>
      </c>
    </row>
    <row r="871" spans="1:21">
      <c r="A871" s="166">
        <v>43369.518483796295</v>
      </c>
      <c r="B871" s="165" t="s">
        <v>6</v>
      </c>
      <c r="C871" s="165">
        <v>445.9</v>
      </c>
      <c r="D871" s="165">
        <v>11.84</v>
      </c>
      <c r="E871" s="165">
        <v>1401.61</v>
      </c>
      <c r="F871" s="165">
        <v>22.47</v>
      </c>
      <c r="G871" s="165">
        <v>81.81</v>
      </c>
      <c r="H871" s="165">
        <v>85.88</v>
      </c>
      <c r="I871" s="165">
        <v>80.900000000000006</v>
      </c>
      <c r="J871" s="165">
        <v>80.73</v>
      </c>
      <c r="K871" s="165">
        <v>79.73</v>
      </c>
      <c r="L871" s="165">
        <v>0</v>
      </c>
      <c r="M871" s="165">
        <v>0</v>
      </c>
      <c r="N871" s="165">
        <v>0</v>
      </c>
      <c r="O871" s="165">
        <v>0</v>
      </c>
      <c r="P871" s="165">
        <v>1083500</v>
      </c>
      <c r="Q871" s="165">
        <v>47</v>
      </c>
      <c r="R871" s="165">
        <v>0</v>
      </c>
      <c r="S871" s="165">
        <v>37.1</v>
      </c>
      <c r="T871" s="165">
        <v>3.831</v>
      </c>
      <c r="U871" s="165">
        <v>-1</v>
      </c>
    </row>
    <row r="872" spans="1:21">
      <c r="A872" s="166">
        <v>43369.518553240741</v>
      </c>
      <c r="B872" s="165" t="s">
        <v>6</v>
      </c>
      <c r="C872" s="165">
        <v>447.27</v>
      </c>
      <c r="D872" s="165">
        <v>11.87</v>
      </c>
      <c r="E872" s="165">
        <v>1422.06</v>
      </c>
      <c r="F872" s="165">
        <v>19.88</v>
      </c>
      <c r="G872" s="165">
        <v>67.37</v>
      </c>
      <c r="H872" s="165">
        <v>74.7</v>
      </c>
      <c r="I872" s="165">
        <v>66.55</v>
      </c>
      <c r="J872" s="165">
        <v>63.26</v>
      </c>
      <c r="K872" s="165">
        <v>55.63</v>
      </c>
      <c r="L872" s="165">
        <v>76.95</v>
      </c>
      <c r="M872" s="165">
        <v>0</v>
      </c>
      <c r="N872" s="165">
        <v>0</v>
      </c>
      <c r="O872" s="165">
        <v>0</v>
      </c>
      <c r="P872" s="165">
        <v>1084509</v>
      </c>
      <c r="Q872" s="165">
        <v>47</v>
      </c>
      <c r="R872" s="165">
        <v>0</v>
      </c>
      <c r="S872" s="165">
        <v>37.1</v>
      </c>
      <c r="T872" s="165">
        <v>3.823</v>
      </c>
      <c r="U872" s="165">
        <v>-1</v>
      </c>
    </row>
    <row r="873" spans="1:21">
      <c r="A873" s="166">
        <v>43369.518622685187</v>
      </c>
      <c r="B873" s="165" t="s">
        <v>6</v>
      </c>
      <c r="C873" s="165">
        <v>444.38</v>
      </c>
      <c r="D873" s="165">
        <v>11.8</v>
      </c>
      <c r="E873" s="165">
        <v>1405.99</v>
      </c>
      <c r="F873" s="165">
        <v>25.72</v>
      </c>
      <c r="G873" s="165">
        <v>57.21</v>
      </c>
      <c r="H873" s="165">
        <v>59.83</v>
      </c>
      <c r="I873" s="165">
        <v>58.78</v>
      </c>
      <c r="J873" s="165">
        <v>56.17</v>
      </c>
      <c r="K873" s="165">
        <v>54.09</v>
      </c>
      <c r="L873" s="165">
        <v>50</v>
      </c>
      <c r="M873" s="165">
        <v>0</v>
      </c>
      <c r="N873" s="165">
        <v>0</v>
      </c>
      <c r="O873" s="165">
        <v>0</v>
      </c>
      <c r="P873" s="165">
        <v>1087558</v>
      </c>
      <c r="Q873" s="165">
        <v>47</v>
      </c>
      <c r="R873" s="165">
        <v>0</v>
      </c>
      <c r="S873" s="165">
        <v>37.1</v>
      </c>
      <c r="T873" s="165">
        <v>3.8290000000000002</v>
      </c>
      <c r="U873" s="165">
        <v>-1</v>
      </c>
    </row>
    <row r="874" spans="1:21">
      <c r="A874" s="166">
        <v>43369.518692129626</v>
      </c>
      <c r="B874" s="165" t="s">
        <v>6</v>
      </c>
      <c r="C874" s="165">
        <v>446.55</v>
      </c>
      <c r="D874" s="165">
        <v>11.85</v>
      </c>
      <c r="E874" s="165">
        <v>1397.31</v>
      </c>
      <c r="F874" s="165">
        <v>23.32</v>
      </c>
      <c r="G874" s="165">
        <v>77.930000000000007</v>
      </c>
      <c r="H874" s="165">
        <v>79.86</v>
      </c>
      <c r="I874" s="165">
        <v>75.73</v>
      </c>
      <c r="J874" s="165">
        <v>79.52</v>
      </c>
      <c r="K874" s="165">
        <v>76.59</v>
      </c>
      <c r="L874" s="165">
        <v>0</v>
      </c>
      <c r="M874" s="165">
        <v>0</v>
      </c>
      <c r="N874" s="165">
        <v>0</v>
      </c>
      <c r="O874" s="165">
        <v>0</v>
      </c>
      <c r="P874" s="165">
        <v>1088912</v>
      </c>
      <c r="Q874" s="165">
        <v>47</v>
      </c>
      <c r="R874" s="165">
        <v>0</v>
      </c>
      <c r="S874" s="165">
        <v>37.1</v>
      </c>
      <c r="T874" s="165">
        <v>3.8260000000000001</v>
      </c>
      <c r="U874" s="165">
        <v>-1</v>
      </c>
    </row>
    <row r="875" spans="1:21">
      <c r="A875" s="166">
        <v>43369.518750000003</v>
      </c>
      <c r="B875" s="165" t="s">
        <v>6</v>
      </c>
      <c r="C875" s="165">
        <v>445.2</v>
      </c>
      <c r="D875" s="165">
        <v>11.82</v>
      </c>
      <c r="E875" s="165">
        <v>1395.4</v>
      </c>
      <c r="F875" s="165">
        <v>23.03</v>
      </c>
      <c r="G875" s="165">
        <v>80.44</v>
      </c>
      <c r="H875" s="165">
        <v>81.34</v>
      </c>
      <c r="I875" s="165">
        <v>82.88</v>
      </c>
      <c r="J875" s="165">
        <v>78.25</v>
      </c>
      <c r="K875" s="165">
        <v>79.28</v>
      </c>
      <c r="L875" s="165">
        <v>0</v>
      </c>
      <c r="M875" s="165">
        <v>0</v>
      </c>
      <c r="N875" s="165">
        <v>0</v>
      </c>
      <c r="O875" s="165">
        <v>0</v>
      </c>
      <c r="P875" s="165">
        <v>1091297</v>
      </c>
      <c r="Q875" s="165">
        <v>47</v>
      </c>
      <c r="R875" s="165">
        <v>0</v>
      </c>
      <c r="S875" s="165">
        <v>37.1</v>
      </c>
      <c r="T875" s="165">
        <v>3.8260000000000001</v>
      </c>
      <c r="U875" s="165">
        <v>-1</v>
      </c>
    </row>
    <row r="876" spans="1:21">
      <c r="A876" s="166">
        <v>43369.518819444442</v>
      </c>
      <c r="B876" s="165" t="s">
        <v>6</v>
      </c>
      <c r="C876" s="165">
        <v>445.57</v>
      </c>
      <c r="D876" s="165">
        <v>11.83</v>
      </c>
      <c r="E876" s="165">
        <v>1418.54</v>
      </c>
      <c r="F876" s="165">
        <v>25.39</v>
      </c>
      <c r="G876" s="165">
        <v>66.97</v>
      </c>
      <c r="H876" s="165">
        <v>69.760000000000005</v>
      </c>
      <c r="I876" s="165">
        <v>68.56</v>
      </c>
      <c r="J876" s="165">
        <v>64.09</v>
      </c>
      <c r="K876" s="165">
        <v>65.459999999999994</v>
      </c>
      <c r="L876" s="165">
        <v>0</v>
      </c>
      <c r="M876" s="165">
        <v>0</v>
      </c>
      <c r="N876" s="165">
        <v>0</v>
      </c>
      <c r="O876" s="165">
        <v>0</v>
      </c>
      <c r="P876" s="165">
        <v>1093466</v>
      </c>
      <c r="Q876" s="165">
        <v>47</v>
      </c>
      <c r="R876" s="165">
        <v>0</v>
      </c>
      <c r="S876" s="165">
        <v>37.1</v>
      </c>
      <c r="T876" s="165">
        <v>3.8279999999999998</v>
      </c>
      <c r="U876" s="165">
        <v>-1</v>
      </c>
    </row>
    <row r="877" spans="1:21">
      <c r="A877" s="166">
        <v>43369.518888888888</v>
      </c>
      <c r="B877" s="165" t="s">
        <v>6</v>
      </c>
      <c r="C877" s="165">
        <v>445.75</v>
      </c>
      <c r="D877" s="165">
        <v>11.83</v>
      </c>
      <c r="E877" s="165">
        <v>1399</v>
      </c>
      <c r="F877" s="165">
        <v>25.66</v>
      </c>
      <c r="G877" s="165">
        <v>71.680000000000007</v>
      </c>
      <c r="H877" s="165">
        <v>71.790000000000006</v>
      </c>
      <c r="I877" s="165">
        <v>73.680000000000007</v>
      </c>
      <c r="J877" s="165">
        <v>69.23</v>
      </c>
      <c r="K877" s="165">
        <v>72.14</v>
      </c>
      <c r="L877" s="165">
        <v>70.489999999999995</v>
      </c>
      <c r="M877" s="165">
        <v>0</v>
      </c>
      <c r="N877" s="165">
        <v>0</v>
      </c>
      <c r="O877" s="165">
        <v>0</v>
      </c>
      <c r="P877" s="165">
        <v>1094606</v>
      </c>
      <c r="Q877" s="165">
        <v>47</v>
      </c>
      <c r="R877" s="165">
        <v>0</v>
      </c>
      <c r="S877" s="165">
        <v>37.1</v>
      </c>
      <c r="T877" s="165">
        <v>3.8319999999999999</v>
      </c>
      <c r="U877" s="165">
        <v>-1</v>
      </c>
    </row>
    <row r="878" spans="1:21">
      <c r="A878" s="166">
        <v>43369.518958333334</v>
      </c>
      <c r="B878" s="165" t="s">
        <v>6</v>
      </c>
      <c r="C878" s="165">
        <v>443.48</v>
      </c>
      <c r="D878" s="165">
        <v>11.77</v>
      </c>
      <c r="E878" s="165">
        <v>1400.72</v>
      </c>
      <c r="F878" s="165">
        <v>27.69</v>
      </c>
      <c r="G878" s="165">
        <v>80.760000000000005</v>
      </c>
      <c r="H878" s="165">
        <v>81.28</v>
      </c>
      <c r="I878" s="165">
        <v>84.23</v>
      </c>
      <c r="J878" s="165">
        <v>79.03</v>
      </c>
      <c r="K878" s="165">
        <v>78.510000000000005</v>
      </c>
      <c r="L878" s="165">
        <v>0</v>
      </c>
      <c r="M878" s="165">
        <v>0</v>
      </c>
      <c r="N878" s="165">
        <v>0</v>
      </c>
      <c r="O878" s="165">
        <v>0</v>
      </c>
      <c r="P878" s="165">
        <v>1096051</v>
      </c>
      <c r="Q878" s="165">
        <v>47</v>
      </c>
      <c r="R878" s="165">
        <v>0</v>
      </c>
      <c r="S878" s="165">
        <v>37.1</v>
      </c>
      <c r="T878" s="165">
        <v>3.8260000000000001</v>
      </c>
      <c r="U878" s="165">
        <v>-1</v>
      </c>
    </row>
    <row r="879" spans="1:21">
      <c r="A879" s="166">
        <v>43369.51902777778</v>
      </c>
      <c r="B879" s="165" t="s">
        <v>6</v>
      </c>
      <c r="C879" s="165">
        <v>442.74</v>
      </c>
      <c r="D879" s="165">
        <v>11.75</v>
      </c>
      <c r="E879" s="165">
        <v>1421.52</v>
      </c>
      <c r="F879" s="165">
        <v>27.18</v>
      </c>
      <c r="G879" s="165">
        <v>74.569999999999993</v>
      </c>
      <c r="H879" s="165">
        <v>74.66</v>
      </c>
      <c r="I879" s="165">
        <v>76.540000000000006</v>
      </c>
      <c r="J879" s="165">
        <v>74.66</v>
      </c>
      <c r="K879" s="165">
        <v>72.430000000000007</v>
      </c>
      <c r="L879" s="165">
        <v>0</v>
      </c>
      <c r="M879" s="165">
        <v>0</v>
      </c>
      <c r="N879" s="165">
        <v>0</v>
      </c>
      <c r="O879" s="165">
        <v>0</v>
      </c>
      <c r="P879" s="165">
        <v>1096955</v>
      </c>
      <c r="Q879" s="165">
        <v>47</v>
      </c>
      <c r="R879" s="165">
        <v>0</v>
      </c>
      <c r="S879" s="165">
        <v>37.1</v>
      </c>
      <c r="T879" s="165">
        <v>3.8220000000000001</v>
      </c>
      <c r="U879" s="165">
        <v>-1</v>
      </c>
    </row>
    <row r="880" spans="1:21">
      <c r="A880" s="166">
        <v>43369.519085648149</v>
      </c>
      <c r="B880" s="165" t="s">
        <v>6</v>
      </c>
      <c r="C880" s="165">
        <v>444.1</v>
      </c>
      <c r="D880" s="165">
        <v>11.79</v>
      </c>
      <c r="E880" s="165">
        <v>1397.36</v>
      </c>
      <c r="F880" s="165">
        <v>26.3</v>
      </c>
      <c r="G880" s="165">
        <v>59.13</v>
      </c>
      <c r="H880" s="165">
        <v>60.73</v>
      </c>
      <c r="I880" s="165">
        <v>59.52</v>
      </c>
      <c r="J880" s="165">
        <v>59.69</v>
      </c>
      <c r="K880" s="165">
        <v>56.57</v>
      </c>
      <c r="L880" s="165">
        <v>0</v>
      </c>
      <c r="M880" s="165">
        <v>0</v>
      </c>
      <c r="N880" s="165">
        <v>0</v>
      </c>
      <c r="O880" s="165">
        <v>0</v>
      </c>
      <c r="P880" s="165">
        <v>1097475</v>
      </c>
      <c r="Q880" s="165">
        <v>47</v>
      </c>
      <c r="R880" s="165">
        <v>0</v>
      </c>
      <c r="S880" s="165">
        <v>37.1</v>
      </c>
      <c r="T880" s="165">
        <v>3.8220000000000001</v>
      </c>
      <c r="U880" s="165">
        <v>-1</v>
      </c>
    </row>
    <row r="881" spans="1:21">
      <c r="A881" s="166">
        <v>43369.519155092596</v>
      </c>
      <c r="B881" s="165" t="s">
        <v>6</v>
      </c>
      <c r="C881" s="165">
        <v>445.02</v>
      </c>
      <c r="D881" s="165">
        <v>11.81</v>
      </c>
      <c r="E881" s="165">
        <v>1395.14</v>
      </c>
      <c r="F881" s="165">
        <v>26.05</v>
      </c>
      <c r="G881" s="165">
        <v>79.66</v>
      </c>
      <c r="H881" s="165">
        <v>83.62</v>
      </c>
      <c r="I881" s="165">
        <v>77.7</v>
      </c>
      <c r="J881" s="165">
        <v>79.44</v>
      </c>
      <c r="K881" s="165">
        <v>77.87</v>
      </c>
      <c r="L881" s="165">
        <v>0</v>
      </c>
      <c r="M881" s="165">
        <v>0</v>
      </c>
      <c r="N881" s="165">
        <v>0</v>
      </c>
      <c r="O881" s="165">
        <v>0</v>
      </c>
      <c r="P881" s="165">
        <v>1098893</v>
      </c>
      <c r="Q881" s="165">
        <v>47</v>
      </c>
      <c r="R881" s="165">
        <v>0</v>
      </c>
      <c r="S881" s="165">
        <v>37.1</v>
      </c>
      <c r="T881" s="165">
        <v>3.831</v>
      </c>
      <c r="U881" s="165">
        <v>-1</v>
      </c>
    </row>
    <row r="882" spans="1:21">
      <c r="A882" s="166">
        <v>43369.519224537034</v>
      </c>
      <c r="B882" s="165" t="s">
        <v>6</v>
      </c>
      <c r="C882" s="165">
        <v>443.22</v>
      </c>
      <c r="D882" s="165">
        <v>11.77</v>
      </c>
      <c r="E882" s="165">
        <v>1391.13</v>
      </c>
      <c r="F882" s="165">
        <v>20.22</v>
      </c>
      <c r="G882" s="165">
        <v>75.23</v>
      </c>
      <c r="H882" s="165">
        <v>80.28</v>
      </c>
      <c r="I882" s="165">
        <v>76.47</v>
      </c>
      <c r="J882" s="165">
        <v>74.05</v>
      </c>
      <c r="K882" s="165">
        <v>66.61</v>
      </c>
      <c r="L882" s="165">
        <v>80.760000000000005</v>
      </c>
      <c r="M882" s="165">
        <v>0</v>
      </c>
      <c r="N882" s="165">
        <v>0</v>
      </c>
      <c r="O882" s="165">
        <v>0</v>
      </c>
      <c r="P882" s="165">
        <v>1099876</v>
      </c>
      <c r="Q882" s="165">
        <v>47</v>
      </c>
      <c r="R882" s="165">
        <v>0</v>
      </c>
      <c r="S882" s="165">
        <v>37.1</v>
      </c>
      <c r="T882" s="165">
        <v>3.8210000000000002</v>
      </c>
      <c r="U882" s="165">
        <v>-1</v>
      </c>
    </row>
    <row r="883" spans="1:21">
      <c r="A883" s="166">
        <v>43369.519293981481</v>
      </c>
      <c r="B883" s="165" t="s">
        <v>6</v>
      </c>
      <c r="C883" s="165">
        <v>441.27</v>
      </c>
      <c r="D883" s="165">
        <v>11.71</v>
      </c>
      <c r="E883" s="165">
        <v>1416.83</v>
      </c>
      <c r="F883" s="165">
        <v>25.7</v>
      </c>
      <c r="G883" s="165">
        <v>60.63</v>
      </c>
      <c r="H883" s="165">
        <v>62.46</v>
      </c>
      <c r="I883" s="165">
        <v>62.11</v>
      </c>
      <c r="J883" s="165">
        <v>59.86</v>
      </c>
      <c r="K883" s="165">
        <v>56.75</v>
      </c>
      <c r="L883" s="165">
        <v>66.94</v>
      </c>
      <c r="M883" s="165">
        <v>0</v>
      </c>
      <c r="N883" s="165">
        <v>0</v>
      </c>
      <c r="O883" s="165">
        <v>0</v>
      </c>
      <c r="P883" s="165">
        <v>1101113</v>
      </c>
      <c r="Q883" s="165">
        <v>47</v>
      </c>
      <c r="R883" s="165">
        <v>0</v>
      </c>
      <c r="S883" s="165">
        <v>37.1</v>
      </c>
      <c r="T883" s="165">
        <v>3.8290000000000002</v>
      </c>
      <c r="U883" s="165">
        <v>-1</v>
      </c>
    </row>
    <row r="884" spans="1:21">
      <c r="A884" s="166">
        <v>43369.519363425927</v>
      </c>
      <c r="B884" s="165" t="s">
        <v>6</v>
      </c>
      <c r="C884" s="165">
        <v>441.56</v>
      </c>
      <c r="D884" s="165">
        <v>11.72</v>
      </c>
      <c r="E884" s="165">
        <v>1393.82</v>
      </c>
      <c r="F884" s="165">
        <v>27.23</v>
      </c>
      <c r="G884" s="165">
        <v>71.819999999999993</v>
      </c>
      <c r="H884" s="165">
        <v>75.040000000000006</v>
      </c>
      <c r="I884" s="165">
        <v>71.2</v>
      </c>
      <c r="J884" s="165">
        <v>68.94</v>
      </c>
      <c r="K884" s="165">
        <v>72.08</v>
      </c>
      <c r="L884" s="165">
        <v>0</v>
      </c>
      <c r="M884" s="165">
        <v>0</v>
      </c>
      <c r="N884" s="165">
        <v>0</v>
      </c>
      <c r="O884" s="165">
        <v>0</v>
      </c>
      <c r="P884" s="165">
        <v>1102163</v>
      </c>
      <c r="Q884" s="165">
        <v>47</v>
      </c>
      <c r="R884" s="165">
        <v>0</v>
      </c>
      <c r="S884" s="165">
        <v>37.1</v>
      </c>
      <c r="T884" s="165">
        <v>3.831</v>
      </c>
      <c r="U884" s="165">
        <v>-1</v>
      </c>
    </row>
    <row r="885" spans="1:21">
      <c r="A885" s="166">
        <v>43369.519421296296</v>
      </c>
      <c r="B885" s="165" t="s">
        <v>6</v>
      </c>
      <c r="C885" s="165">
        <v>443.57</v>
      </c>
      <c r="D885" s="165">
        <v>11.77</v>
      </c>
      <c r="E885" s="165">
        <v>1392.01</v>
      </c>
      <c r="F885" s="165">
        <v>27.19</v>
      </c>
      <c r="G885" s="165">
        <v>81.150000000000006</v>
      </c>
      <c r="H885" s="165">
        <v>83.48</v>
      </c>
      <c r="I885" s="165">
        <v>81.58</v>
      </c>
      <c r="J885" s="165">
        <v>79</v>
      </c>
      <c r="K885" s="165">
        <v>80.55</v>
      </c>
      <c r="L885" s="165">
        <v>0</v>
      </c>
      <c r="M885" s="165">
        <v>0</v>
      </c>
      <c r="N885" s="165">
        <v>0</v>
      </c>
      <c r="O885" s="165">
        <v>0</v>
      </c>
      <c r="P885" s="165">
        <v>1103582</v>
      </c>
      <c r="Q885" s="165">
        <v>47</v>
      </c>
      <c r="R885" s="165">
        <v>0</v>
      </c>
      <c r="S885" s="165">
        <v>37.1</v>
      </c>
      <c r="T885" s="165">
        <v>3.8260000000000001</v>
      </c>
      <c r="U885" s="165">
        <v>-1</v>
      </c>
    </row>
    <row r="886" spans="1:21">
      <c r="A886" s="166">
        <v>43369.519490740742</v>
      </c>
      <c r="B886" s="165" t="s">
        <v>6</v>
      </c>
      <c r="C886" s="165">
        <v>444.1</v>
      </c>
      <c r="D886" s="165">
        <v>11.79</v>
      </c>
      <c r="E886" s="165">
        <v>1412.85</v>
      </c>
      <c r="F886" s="165">
        <v>25.77</v>
      </c>
      <c r="G886" s="165">
        <v>75.98</v>
      </c>
      <c r="H886" s="165">
        <v>78.25</v>
      </c>
      <c r="I886" s="165">
        <v>78.25</v>
      </c>
      <c r="J886" s="165">
        <v>73.290000000000006</v>
      </c>
      <c r="K886" s="165">
        <v>74.14</v>
      </c>
      <c r="L886" s="165">
        <v>0</v>
      </c>
      <c r="M886" s="165">
        <v>0</v>
      </c>
      <c r="N886" s="165">
        <v>0</v>
      </c>
      <c r="O886" s="165">
        <v>0</v>
      </c>
      <c r="P886" s="165">
        <v>1104561</v>
      </c>
      <c r="Q886" s="165">
        <v>47</v>
      </c>
      <c r="R886" s="165">
        <v>0</v>
      </c>
      <c r="S886" s="165">
        <v>37.1</v>
      </c>
      <c r="T886" s="165">
        <v>3.82</v>
      </c>
      <c r="U886" s="165">
        <v>-1</v>
      </c>
    </row>
    <row r="887" spans="1:21">
      <c r="A887" s="166">
        <v>43369.519560185188</v>
      </c>
      <c r="B887" s="165" t="s">
        <v>6</v>
      </c>
      <c r="C887" s="165">
        <v>445.57</v>
      </c>
      <c r="D887" s="165">
        <v>11.83</v>
      </c>
      <c r="E887" s="165">
        <v>1389.31</v>
      </c>
      <c r="F887" s="165">
        <v>27.25</v>
      </c>
      <c r="G887" s="165">
        <v>64.78</v>
      </c>
      <c r="H887" s="165">
        <v>66.2</v>
      </c>
      <c r="I887" s="165">
        <v>66.38</v>
      </c>
      <c r="J887" s="165">
        <v>62.74</v>
      </c>
      <c r="K887" s="165">
        <v>63.78</v>
      </c>
      <c r="L887" s="165">
        <v>64.86</v>
      </c>
      <c r="M887" s="165">
        <v>0</v>
      </c>
      <c r="N887" s="165">
        <v>0</v>
      </c>
      <c r="O887" s="165">
        <v>0</v>
      </c>
      <c r="P887" s="165">
        <v>1105398</v>
      </c>
      <c r="Q887" s="165">
        <v>47</v>
      </c>
      <c r="R887" s="165">
        <v>0</v>
      </c>
      <c r="S887" s="165">
        <v>37.1</v>
      </c>
      <c r="T887" s="165">
        <v>3.82</v>
      </c>
      <c r="U887" s="165">
        <v>-1</v>
      </c>
    </row>
    <row r="888" spans="1:21">
      <c r="A888" s="166">
        <v>43369.519629629627</v>
      </c>
      <c r="B888" s="165" t="s">
        <v>6</v>
      </c>
      <c r="C888" s="165">
        <v>442.28</v>
      </c>
      <c r="D888" s="165">
        <v>11.74</v>
      </c>
      <c r="E888" s="165">
        <v>1390.95</v>
      </c>
      <c r="F888" s="165">
        <v>23.26</v>
      </c>
      <c r="G888" s="165">
        <v>79.39</v>
      </c>
      <c r="H888" s="165">
        <v>81.22</v>
      </c>
      <c r="I888" s="165">
        <v>80.7</v>
      </c>
      <c r="J888" s="165">
        <v>80.349999999999994</v>
      </c>
      <c r="K888" s="165">
        <v>75.3</v>
      </c>
      <c r="L888" s="165">
        <v>0</v>
      </c>
      <c r="M888" s="165">
        <v>0</v>
      </c>
      <c r="N888" s="165">
        <v>0</v>
      </c>
      <c r="O888" s="165">
        <v>0</v>
      </c>
      <c r="P888" s="165">
        <v>1106177</v>
      </c>
      <c r="Q888" s="165">
        <v>47</v>
      </c>
      <c r="R888" s="165">
        <v>0</v>
      </c>
      <c r="S888" s="165">
        <v>37.1</v>
      </c>
      <c r="T888" s="165">
        <v>3.83</v>
      </c>
      <c r="U888" s="165">
        <v>-1</v>
      </c>
    </row>
    <row r="889" spans="1:21">
      <c r="A889" s="166">
        <v>43369.519687499997</v>
      </c>
      <c r="B889" s="165" t="s">
        <v>6</v>
      </c>
      <c r="C889" s="165">
        <v>443.46</v>
      </c>
      <c r="D889" s="165">
        <v>11.77</v>
      </c>
      <c r="E889" s="165">
        <v>1389.36</v>
      </c>
      <c r="F889" s="165">
        <v>23.1</v>
      </c>
      <c r="G889" s="165">
        <v>78.45</v>
      </c>
      <c r="H889" s="165">
        <v>83.45</v>
      </c>
      <c r="I889" s="165">
        <v>76.209999999999994</v>
      </c>
      <c r="J889" s="165">
        <v>77.930000000000007</v>
      </c>
      <c r="K889" s="165">
        <v>76.209999999999994</v>
      </c>
      <c r="L889" s="165">
        <v>0</v>
      </c>
      <c r="M889" s="165">
        <v>0</v>
      </c>
      <c r="N889" s="165">
        <v>0</v>
      </c>
      <c r="O889" s="165">
        <v>0</v>
      </c>
      <c r="P889" s="165">
        <v>1106880</v>
      </c>
      <c r="Q889" s="165">
        <v>47</v>
      </c>
      <c r="R889" s="165">
        <v>0</v>
      </c>
      <c r="S889" s="165">
        <v>37.1</v>
      </c>
      <c r="T889" s="165">
        <v>3.8319999999999999</v>
      </c>
      <c r="U889" s="165">
        <v>-1</v>
      </c>
    </row>
    <row r="890" spans="1:21">
      <c r="A890" s="166">
        <v>43369.519756944443</v>
      </c>
      <c r="B890" s="165" t="s">
        <v>6</v>
      </c>
      <c r="C890" s="165">
        <v>442.74</v>
      </c>
      <c r="D890" s="165">
        <v>11.75</v>
      </c>
      <c r="E890" s="165">
        <v>1410.86</v>
      </c>
      <c r="F890" s="165">
        <v>24.35</v>
      </c>
      <c r="G890" s="165">
        <v>61.4</v>
      </c>
      <c r="H890" s="165">
        <v>63.26</v>
      </c>
      <c r="I890" s="165">
        <v>60.83</v>
      </c>
      <c r="J890" s="165">
        <v>59.97</v>
      </c>
      <c r="K890" s="165">
        <v>61.53</v>
      </c>
      <c r="L890" s="165">
        <v>0</v>
      </c>
      <c r="M890" s="165">
        <v>0</v>
      </c>
      <c r="N890" s="165">
        <v>0</v>
      </c>
      <c r="O890" s="165">
        <v>0</v>
      </c>
      <c r="P890" s="165">
        <v>1107524</v>
      </c>
      <c r="Q890" s="165">
        <v>47</v>
      </c>
      <c r="R890" s="165">
        <v>0</v>
      </c>
      <c r="S890" s="165">
        <v>37</v>
      </c>
      <c r="T890" s="165">
        <v>3.827</v>
      </c>
      <c r="U890" s="165">
        <v>-1</v>
      </c>
    </row>
    <row r="891" spans="1:21">
      <c r="A891" s="166">
        <v>43369.519826388889</v>
      </c>
      <c r="B891" s="165" t="s">
        <v>6</v>
      </c>
      <c r="C891" s="165">
        <v>443.38</v>
      </c>
      <c r="D891" s="165">
        <v>11.77</v>
      </c>
      <c r="E891" s="165">
        <v>1387.06</v>
      </c>
      <c r="F891" s="165">
        <v>19.2</v>
      </c>
      <c r="G891" s="165">
        <v>76.989999999999995</v>
      </c>
      <c r="H891" s="165">
        <v>74.34</v>
      </c>
      <c r="I891" s="165">
        <v>79.790000000000006</v>
      </c>
      <c r="J891" s="165">
        <v>78.209999999999994</v>
      </c>
      <c r="K891" s="165">
        <v>71</v>
      </c>
      <c r="L891" s="165">
        <v>90.67</v>
      </c>
      <c r="M891" s="165">
        <v>0</v>
      </c>
      <c r="N891" s="165">
        <v>0</v>
      </c>
      <c r="O891" s="165">
        <v>0</v>
      </c>
      <c r="P891" s="165">
        <v>1108244</v>
      </c>
      <c r="Q891" s="165">
        <v>47</v>
      </c>
      <c r="R891" s="165">
        <v>0</v>
      </c>
      <c r="S891" s="165">
        <v>37.1</v>
      </c>
      <c r="T891" s="165">
        <v>3.827</v>
      </c>
      <c r="U891" s="165">
        <v>-1</v>
      </c>
    </row>
    <row r="892" spans="1:21">
      <c r="A892" s="166">
        <v>43369.519895833335</v>
      </c>
      <c r="B892" s="165" t="s">
        <v>6</v>
      </c>
      <c r="C892" s="165">
        <v>444.07</v>
      </c>
      <c r="D892" s="165">
        <v>11.79</v>
      </c>
      <c r="E892" s="165">
        <v>1391.48</v>
      </c>
      <c r="F892" s="165">
        <v>16.52</v>
      </c>
      <c r="G892" s="165">
        <v>73.17</v>
      </c>
      <c r="H892" s="165">
        <v>78.92</v>
      </c>
      <c r="I892" s="165">
        <v>72.650000000000006</v>
      </c>
      <c r="J892" s="165">
        <v>67.25</v>
      </c>
      <c r="K892" s="165">
        <v>66.03</v>
      </c>
      <c r="L892" s="165">
        <v>81.010000000000005</v>
      </c>
      <c r="M892" s="165">
        <v>0</v>
      </c>
      <c r="N892" s="165">
        <v>0</v>
      </c>
      <c r="O892" s="165">
        <v>0</v>
      </c>
      <c r="P892" s="165">
        <v>1109115</v>
      </c>
      <c r="Q892" s="165">
        <v>47</v>
      </c>
      <c r="R892" s="165">
        <v>0</v>
      </c>
      <c r="S892" s="165">
        <v>37</v>
      </c>
      <c r="T892" s="165">
        <v>3.8130000000000002</v>
      </c>
      <c r="U892" s="165">
        <v>-1</v>
      </c>
    </row>
    <row r="893" spans="1:21">
      <c r="A893" s="166">
        <v>43369.519953703704</v>
      </c>
      <c r="B893" s="165" t="s">
        <v>6</v>
      </c>
      <c r="C893" s="165">
        <v>443.54</v>
      </c>
      <c r="D893" s="165">
        <v>11.77</v>
      </c>
      <c r="E893" s="165">
        <v>1414.39</v>
      </c>
      <c r="F893" s="165">
        <v>21.47</v>
      </c>
      <c r="G893" s="165">
        <v>62.64</v>
      </c>
      <c r="H893" s="165">
        <v>64.760000000000005</v>
      </c>
      <c r="I893" s="165">
        <v>63.02</v>
      </c>
      <c r="J893" s="165">
        <v>58.16</v>
      </c>
      <c r="K893" s="165">
        <v>57.99</v>
      </c>
      <c r="L893" s="165">
        <v>74.84</v>
      </c>
      <c r="M893" s="165">
        <v>0</v>
      </c>
      <c r="N893" s="165">
        <v>0</v>
      </c>
      <c r="O893" s="165">
        <v>0</v>
      </c>
      <c r="P893" s="165">
        <v>1109912</v>
      </c>
      <c r="Q893" s="165">
        <v>47</v>
      </c>
      <c r="R893" s="165">
        <v>0</v>
      </c>
      <c r="S893" s="165">
        <v>37</v>
      </c>
      <c r="T893" s="165">
        <v>3.81</v>
      </c>
      <c r="U893" s="165">
        <v>-1</v>
      </c>
    </row>
    <row r="894" spans="1:21">
      <c r="A894" s="166">
        <v>43369.52002314815</v>
      </c>
      <c r="B894" s="165" t="s">
        <v>6</v>
      </c>
      <c r="C894" s="165">
        <v>441.82</v>
      </c>
      <c r="D894" s="165">
        <v>11.73</v>
      </c>
      <c r="E894" s="165">
        <v>1393.76</v>
      </c>
      <c r="F894" s="165">
        <v>25.09</v>
      </c>
      <c r="G894" s="165">
        <v>62.11</v>
      </c>
      <c r="H894" s="165">
        <v>65.569999999999993</v>
      </c>
      <c r="I894" s="165">
        <v>67.13</v>
      </c>
      <c r="J894" s="165">
        <v>60.03</v>
      </c>
      <c r="K894" s="165">
        <v>55.71</v>
      </c>
      <c r="L894" s="165">
        <v>0</v>
      </c>
      <c r="M894" s="165">
        <v>0</v>
      </c>
      <c r="N894" s="165">
        <v>0</v>
      </c>
      <c r="O894" s="165">
        <v>0</v>
      </c>
      <c r="P894" s="165">
        <v>1110508</v>
      </c>
      <c r="Q894" s="165">
        <v>47</v>
      </c>
      <c r="R894" s="165">
        <v>0</v>
      </c>
      <c r="S894" s="165">
        <v>37</v>
      </c>
      <c r="T894" s="165">
        <v>3.8290000000000002</v>
      </c>
      <c r="U894" s="165">
        <v>-1</v>
      </c>
    </row>
    <row r="895" spans="1:21">
      <c r="A895" s="166">
        <v>43369.520092592589</v>
      </c>
      <c r="B895" s="165" t="s">
        <v>6</v>
      </c>
      <c r="C895" s="165">
        <v>442</v>
      </c>
      <c r="D895" s="165">
        <v>11.73</v>
      </c>
      <c r="E895" s="165">
        <v>1370.88</v>
      </c>
      <c r="F895" s="165">
        <v>20.96</v>
      </c>
      <c r="G895" s="165">
        <v>83.03</v>
      </c>
      <c r="H895" s="165">
        <v>85.57</v>
      </c>
      <c r="I895" s="165">
        <v>83.68</v>
      </c>
      <c r="J895" s="165">
        <v>82.3</v>
      </c>
      <c r="K895" s="165">
        <v>80.58</v>
      </c>
      <c r="L895" s="165">
        <v>0</v>
      </c>
      <c r="M895" s="165">
        <v>0</v>
      </c>
      <c r="N895" s="165">
        <v>0</v>
      </c>
      <c r="O895" s="165">
        <v>0</v>
      </c>
      <c r="P895" s="165">
        <v>1110512</v>
      </c>
      <c r="Q895" s="165">
        <v>47</v>
      </c>
      <c r="R895" s="165">
        <v>0</v>
      </c>
      <c r="S895" s="165">
        <v>37</v>
      </c>
      <c r="T895" s="165">
        <v>3.8159999999999998</v>
      </c>
      <c r="U895" s="165">
        <v>-1</v>
      </c>
    </row>
    <row r="896" spans="1:21">
      <c r="A896" s="166">
        <v>43369.520162037035</v>
      </c>
      <c r="B896" s="165" t="s">
        <v>6</v>
      </c>
      <c r="C896" s="165">
        <v>442.39</v>
      </c>
      <c r="D896" s="165">
        <v>11.74</v>
      </c>
      <c r="E896" s="165">
        <v>1390.57</v>
      </c>
      <c r="F896" s="165">
        <v>21.03</v>
      </c>
      <c r="G896" s="165">
        <v>84.31</v>
      </c>
      <c r="H896" s="165">
        <v>83.79</v>
      </c>
      <c r="I896" s="165">
        <v>85.52</v>
      </c>
      <c r="J896" s="165">
        <v>83.45</v>
      </c>
      <c r="K896" s="165">
        <v>84.48</v>
      </c>
      <c r="L896" s="165">
        <v>0</v>
      </c>
      <c r="M896" s="165">
        <v>0</v>
      </c>
      <c r="N896" s="165">
        <v>0</v>
      </c>
      <c r="O896" s="165">
        <v>0</v>
      </c>
      <c r="P896" s="165">
        <v>1110524</v>
      </c>
      <c r="Q896" s="165">
        <v>47</v>
      </c>
      <c r="R896" s="165">
        <v>0</v>
      </c>
      <c r="S896" s="165">
        <v>37.1</v>
      </c>
      <c r="T896" s="165">
        <v>3.8250000000000002</v>
      </c>
      <c r="U896" s="165">
        <v>-1</v>
      </c>
    </row>
    <row r="897" spans="1:21">
      <c r="A897" s="166">
        <v>43369.520231481481</v>
      </c>
      <c r="B897" s="165" t="s">
        <v>6</v>
      </c>
      <c r="C897" s="165">
        <v>442.81</v>
      </c>
      <c r="D897" s="165">
        <v>11.75</v>
      </c>
      <c r="E897" s="165">
        <v>1406.94</v>
      </c>
      <c r="F897" s="165">
        <v>23.96</v>
      </c>
      <c r="G897" s="165">
        <v>64.45</v>
      </c>
      <c r="H897" s="165">
        <v>63.19</v>
      </c>
      <c r="I897" s="165">
        <v>68.23</v>
      </c>
      <c r="J897" s="165">
        <v>61.63</v>
      </c>
      <c r="K897" s="165">
        <v>64.760000000000005</v>
      </c>
      <c r="L897" s="165">
        <v>62.5</v>
      </c>
      <c r="M897" s="165">
        <v>0</v>
      </c>
      <c r="N897" s="165">
        <v>0</v>
      </c>
      <c r="O897" s="165">
        <v>0</v>
      </c>
      <c r="P897" s="165">
        <v>1110530</v>
      </c>
      <c r="Q897" s="165">
        <v>47</v>
      </c>
      <c r="R897" s="165">
        <v>0</v>
      </c>
      <c r="S897" s="165">
        <v>37.1</v>
      </c>
      <c r="T897" s="165">
        <v>3.831</v>
      </c>
      <c r="U897" s="165">
        <v>-1</v>
      </c>
    </row>
    <row r="898" spans="1:21">
      <c r="A898" s="166">
        <v>43369.520289351851</v>
      </c>
      <c r="B898" s="165" t="s">
        <v>6</v>
      </c>
      <c r="C898" s="165">
        <v>443.81</v>
      </c>
      <c r="D898" s="165">
        <v>11.78</v>
      </c>
      <c r="E898" s="165">
        <v>1383.09</v>
      </c>
      <c r="F898" s="165">
        <v>19.440000000000001</v>
      </c>
      <c r="G898" s="165">
        <v>66.11</v>
      </c>
      <c r="H898" s="165">
        <v>70</v>
      </c>
      <c r="I898" s="165">
        <v>65.790000000000006</v>
      </c>
      <c r="J898" s="165">
        <v>61.4</v>
      </c>
      <c r="K898" s="165">
        <v>56.67</v>
      </c>
      <c r="L898" s="165">
        <v>76.67</v>
      </c>
      <c r="M898" s="165">
        <v>0</v>
      </c>
      <c r="N898" s="165">
        <v>0</v>
      </c>
      <c r="O898" s="165">
        <v>0</v>
      </c>
      <c r="P898" s="165">
        <v>1110540</v>
      </c>
      <c r="Q898" s="165">
        <v>47</v>
      </c>
      <c r="R898" s="165">
        <v>0</v>
      </c>
      <c r="S898" s="165">
        <v>37.1</v>
      </c>
      <c r="T898" s="165">
        <v>3.823</v>
      </c>
      <c r="U898" s="165">
        <v>-1</v>
      </c>
    </row>
    <row r="899" spans="1:21">
      <c r="A899" s="166">
        <v>43369.520358796297</v>
      </c>
      <c r="B899" s="165" t="s">
        <v>6</v>
      </c>
      <c r="C899" s="165">
        <v>441.63</v>
      </c>
      <c r="D899" s="165">
        <v>11.72</v>
      </c>
      <c r="E899" s="165">
        <v>1385.06</v>
      </c>
      <c r="F899" s="165">
        <v>19.72</v>
      </c>
      <c r="G899" s="165">
        <v>67.62</v>
      </c>
      <c r="H899" s="165">
        <v>74.66</v>
      </c>
      <c r="I899" s="165">
        <v>69.66</v>
      </c>
      <c r="J899" s="165">
        <v>60.34</v>
      </c>
      <c r="K899" s="165">
        <v>55.86</v>
      </c>
      <c r="L899" s="165">
        <v>77.59</v>
      </c>
      <c r="M899" s="165">
        <v>0</v>
      </c>
      <c r="N899" s="165">
        <v>0</v>
      </c>
      <c r="O899" s="165">
        <v>0</v>
      </c>
      <c r="P899" s="165">
        <v>1110591</v>
      </c>
      <c r="Q899" s="165">
        <v>47</v>
      </c>
      <c r="R899" s="165">
        <v>0</v>
      </c>
      <c r="S899" s="165">
        <v>37</v>
      </c>
      <c r="T899" s="165">
        <v>3.823</v>
      </c>
      <c r="U899" s="165">
        <v>-1</v>
      </c>
    </row>
    <row r="900" spans="1:21">
      <c r="A900" s="166">
        <v>43369.520428240743</v>
      </c>
      <c r="B900" s="165" t="s">
        <v>6</v>
      </c>
      <c r="C900" s="165">
        <v>439.45</v>
      </c>
      <c r="D900" s="165">
        <v>11.66</v>
      </c>
      <c r="E900" s="165">
        <v>1406.52</v>
      </c>
      <c r="F900" s="165">
        <v>22.46</v>
      </c>
      <c r="G900" s="165">
        <v>62.06</v>
      </c>
      <c r="H900" s="165">
        <v>66.55</v>
      </c>
      <c r="I900" s="165">
        <v>60.42</v>
      </c>
      <c r="J900" s="165">
        <v>57.09</v>
      </c>
      <c r="K900" s="165">
        <v>57.27</v>
      </c>
      <c r="L900" s="165">
        <v>78.81</v>
      </c>
      <c r="M900" s="165">
        <v>0</v>
      </c>
      <c r="N900" s="165">
        <v>0</v>
      </c>
      <c r="O900" s="165">
        <v>0</v>
      </c>
      <c r="P900" s="165">
        <v>1110614</v>
      </c>
      <c r="Q900" s="165">
        <v>47</v>
      </c>
      <c r="R900" s="165">
        <v>0</v>
      </c>
      <c r="S900" s="165">
        <v>37</v>
      </c>
      <c r="T900" s="165">
        <v>3.8149999999999999</v>
      </c>
      <c r="U900" s="165">
        <v>-1</v>
      </c>
    </row>
    <row r="901" spans="1:21">
      <c r="A901" s="166">
        <v>43369.520497685182</v>
      </c>
      <c r="B901" s="165" t="s">
        <v>6</v>
      </c>
      <c r="C901" s="165">
        <v>442.37</v>
      </c>
      <c r="D901" s="165">
        <v>11.74</v>
      </c>
      <c r="E901" s="165">
        <v>1384.3</v>
      </c>
      <c r="F901" s="165">
        <v>24.65</v>
      </c>
      <c r="G901" s="165">
        <v>61.1</v>
      </c>
      <c r="H901" s="165">
        <v>62.76</v>
      </c>
      <c r="I901" s="165">
        <v>63.99</v>
      </c>
      <c r="J901" s="165">
        <v>60.84</v>
      </c>
      <c r="K901" s="165">
        <v>56.82</v>
      </c>
      <c r="L901" s="165">
        <v>0</v>
      </c>
      <c r="M901" s="165">
        <v>0</v>
      </c>
      <c r="N901" s="165">
        <v>0</v>
      </c>
      <c r="O901" s="165">
        <v>0</v>
      </c>
      <c r="P901" s="165">
        <v>1110617</v>
      </c>
      <c r="Q901" s="165">
        <v>47</v>
      </c>
      <c r="R901" s="165">
        <v>0</v>
      </c>
      <c r="S901" s="165">
        <v>37.1</v>
      </c>
      <c r="T901" s="165">
        <v>3.8260000000000001</v>
      </c>
      <c r="U901" s="165">
        <v>-1</v>
      </c>
    </row>
    <row r="902" spans="1:21">
      <c r="A902" s="166">
        <v>43369.520555555559</v>
      </c>
      <c r="B902" s="165" t="s">
        <v>6</v>
      </c>
      <c r="C902" s="165">
        <v>440.19</v>
      </c>
      <c r="D902" s="165">
        <v>11.68</v>
      </c>
      <c r="E902" s="165">
        <v>1381.37</v>
      </c>
      <c r="F902" s="165">
        <v>22.03</v>
      </c>
      <c r="G902" s="165">
        <v>81.900000000000006</v>
      </c>
      <c r="H902" s="165">
        <v>82.99</v>
      </c>
      <c r="I902" s="165">
        <v>82.13</v>
      </c>
      <c r="J902" s="165">
        <v>82.65</v>
      </c>
      <c r="K902" s="165">
        <v>79.900000000000006</v>
      </c>
      <c r="L902" s="165">
        <v>78.569999999999993</v>
      </c>
      <c r="M902" s="165">
        <v>0</v>
      </c>
      <c r="N902" s="165">
        <v>0</v>
      </c>
      <c r="O902" s="165">
        <v>0</v>
      </c>
      <c r="P902" s="165">
        <v>1110625</v>
      </c>
      <c r="Q902" s="165">
        <v>47</v>
      </c>
      <c r="R902" s="165">
        <v>0</v>
      </c>
      <c r="S902" s="165">
        <v>37.1</v>
      </c>
      <c r="T902" s="165">
        <v>3.8279999999999998</v>
      </c>
      <c r="U902" s="165">
        <v>-1</v>
      </c>
    </row>
    <row r="903" spans="1:21">
      <c r="A903" s="166">
        <v>43369.520624999997</v>
      </c>
      <c r="B903" s="165" t="s">
        <v>6</v>
      </c>
      <c r="C903" s="165">
        <v>442.43</v>
      </c>
      <c r="D903" s="165">
        <v>11.74</v>
      </c>
      <c r="E903" s="165">
        <v>1404.57</v>
      </c>
      <c r="F903" s="165">
        <v>17.55</v>
      </c>
      <c r="G903" s="165">
        <v>70.290000000000006</v>
      </c>
      <c r="H903" s="165">
        <v>71.849999999999994</v>
      </c>
      <c r="I903" s="165">
        <v>70.099999999999994</v>
      </c>
      <c r="J903" s="165">
        <v>69.760000000000005</v>
      </c>
      <c r="K903" s="165">
        <v>62.59</v>
      </c>
      <c r="L903" s="165">
        <v>78.25</v>
      </c>
      <c r="M903" s="165">
        <v>0</v>
      </c>
      <c r="N903" s="165">
        <v>0</v>
      </c>
      <c r="O903" s="165">
        <v>0</v>
      </c>
      <c r="P903" s="165">
        <v>1110916</v>
      </c>
      <c r="Q903" s="165">
        <v>47</v>
      </c>
      <c r="R903" s="165">
        <v>0</v>
      </c>
      <c r="S903" s="165">
        <v>37</v>
      </c>
      <c r="T903" s="165">
        <v>3.81</v>
      </c>
      <c r="U903" s="165">
        <v>-1</v>
      </c>
    </row>
    <row r="904" spans="1:21">
      <c r="A904" s="166">
        <v>43369.520694444444</v>
      </c>
      <c r="B904" s="165" t="s">
        <v>6</v>
      </c>
      <c r="C904" s="165">
        <v>439.34</v>
      </c>
      <c r="D904" s="165">
        <v>11.66</v>
      </c>
      <c r="E904" s="165">
        <v>1406.23</v>
      </c>
      <c r="F904" s="165">
        <v>25.73</v>
      </c>
      <c r="G904" s="165">
        <v>58.94</v>
      </c>
      <c r="H904" s="165">
        <v>61.49</v>
      </c>
      <c r="I904" s="165">
        <v>59.59</v>
      </c>
      <c r="J904" s="165">
        <v>60.45</v>
      </c>
      <c r="K904" s="165">
        <v>54.23</v>
      </c>
      <c r="L904" s="165">
        <v>0</v>
      </c>
      <c r="M904" s="165">
        <v>0</v>
      </c>
      <c r="N904" s="165">
        <v>0</v>
      </c>
      <c r="O904" s="165">
        <v>0</v>
      </c>
      <c r="P904" s="165">
        <v>1111309</v>
      </c>
      <c r="Q904" s="165">
        <v>47</v>
      </c>
      <c r="R904" s="165">
        <v>0</v>
      </c>
      <c r="S904" s="165">
        <v>37.1</v>
      </c>
      <c r="T904" s="165">
        <v>3.827</v>
      </c>
      <c r="U904" s="165">
        <v>-1</v>
      </c>
    </row>
    <row r="905" spans="1:21">
      <c r="A905" s="166">
        <v>43369.52076388889</v>
      </c>
      <c r="B905" s="165" t="s">
        <v>6</v>
      </c>
      <c r="C905" s="165">
        <v>446.07</v>
      </c>
      <c r="D905" s="165">
        <v>11.84</v>
      </c>
      <c r="E905" s="165">
        <v>1383.71</v>
      </c>
      <c r="F905" s="165">
        <v>29.87</v>
      </c>
      <c r="G905" s="165">
        <v>82.28</v>
      </c>
      <c r="H905" s="165">
        <v>83.19</v>
      </c>
      <c r="I905" s="165">
        <v>83.03</v>
      </c>
      <c r="J905" s="165">
        <v>82.7</v>
      </c>
      <c r="K905" s="165">
        <v>80.2</v>
      </c>
      <c r="L905" s="165">
        <v>0</v>
      </c>
      <c r="M905" s="165">
        <v>0</v>
      </c>
      <c r="N905" s="165">
        <v>0</v>
      </c>
      <c r="O905" s="165">
        <v>0</v>
      </c>
      <c r="P905" s="165">
        <v>1119815</v>
      </c>
      <c r="Q905" s="165">
        <v>47</v>
      </c>
      <c r="R905" s="165">
        <v>0</v>
      </c>
      <c r="S905" s="165">
        <v>37</v>
      </c>
      <c r="T905" s="165">
        <v>3.819</v>
      </c>
      <c r="U905" s="165">
        <v>-1</v>
      </c>
    </row>
    <row r="906" spans="1:21">
      <c r="A906" s="166">
        <v>43369.520833333336</v>
      </c>
      <c r="B906" s="165" t="s">
        <v>6</v>
      </c>
      <c r="C906" s="165">
        <v>447.54</v>
      </c>
      <c r="D906" s="165">
        <v>11.88</v>
      </c>
      <c r="E906" s="165">
        <v>1377.18</v>
      </c>
      <c r="F906" s="165">
        <v>31.82</v>
      </c>
      <c r="G906" s="165">
        <v>81.8</v>
      </c>
      <c r="H906" s="165">
        <v>86.23</v>
      </c>
      <c r="I906" s="165">
        <v>82.79</v>
      </c>
      <c r="J906" s="165">
        <v>83.48</v>
      </c>
      <c r="K906" s="165">
        <v>75.39</v>
      </c>
      <c r="L906" s="165">
        <v>80.16</v>
      </c>
      <c r="M906" s="165">
        <v>0</v>
      </c>
      <c r="N906" s="165">
        <v>0</v>
      </c>
      <c r="O906" s="165">
        <v>0</v>
      </c>
      <c r="P906" s="165">
        <v>1128795</v>
      </c>
      <c r="Q906" s="165">
        <v>47</v>
      </c>
      <c r="R906" s="165">
        <v>0</v>
      </c>
      <c r="S906" s="165">
        <v>37</v>
      </c>
      <c r="T906" s="165">
        <v>3.8180000000000001</v>
      </c>
      <c r="U906" s="165">
        <v>-1</v>
      </c>
    </row>
    <row r="907" spans="1:21">
      <c r="A907" s="166">
        <v>43369.520891203705</v>
      </c>
      <c r="B907" s="165" t="s">
        <v>6</v>
      </c>
      <c r="C907" s="165">
        <v>454.69</v>
      </c>
      <c r="D907" s="165">
        <v>12.07</v>
      </c>
      <c r="E907" s="165">
        <v>1403.23</v>
      </c>
      <c r="F907" s="165">
        <v>25.29</v>
      </c>
      <c r="G907" s="165">
        <v>70.180000000000007</v>
      </c>
      <c r="H907" s="165">
        <v>75.09</v>
      </c>
      <c r="I907" s="165">
        <v>69.16</v>
      </c>
      <c r="J907" s="165">
        <v>64.63</v>
      </c>
      <c r="K907" s="165">
        <v>65.510000000000005</v>
      </c>
      <c r="L907" s="165">
        <v>77.3</v>
      </c>
      <c r="M907" s="165">
        <v>0</v>
      </c>
      <c r="N907" s="165">
        <v>0</v>
      </c>
      <c r="O907" s="165">
        <v>0</v>
      </c>
      <c r="P907" s="165">
        <v>1131604</v>
      </c>
      <c r="Q907" s="165">
        <v>47</v>
      </c>
      <c r="R907" s="165">
        <v>0</v>
      </c>
      <c r="S907" s="165">
        <v>37</v>
      </c>
      <c r="T907" s="165">
        <v>3.8170000000000002</v>
      </c>
      <c r="U907" s="165">
        <v>-1</v>
      </c>
    </row>
    <row r="908" spans="1:21">
      <c r="A908" s="166">
        <v>43369.520960648151</v>
      </c>
      <c r="B908" s="165" t="s">
        <v>6</v>
      </c>
      <c r="C908" s="165">
        <v>454.36</v>
      </c>
      <c r="D908" s="165">
        <v>12.06</v>
      </c>
      <c r="E908" s="165">
        <v>1377.16</v>
      </c>
      <c r="F908" s="165">
        <v>27.05</v>
      </c>
      <c r="G908" s="165">
        <v>72.31</v>
      </c>
      <c r="H908" s="165">
        <v>73.14</v>
      </c>
      <c r="I908" s="165">
        <v>73.31</v>
      </c>
      <c r="J908" s="165">
        <v>73.83</v>
      </c>
      <c r="K908" s="165">
        <v>70.02</v>
      </c>
      <c r="L908" s="165">
        <v>48</v>
      </c>
      <c r="M908" s="165">
        <v>0</v>
      </c>
      <c r="N908" s="165">
        <v>0</v>
      </c>
      <c r="O908" s="165">
        <v>0</v>
      </c>
      <c r="P908" s="165">
        <v>1132709</v>
      </c>
      <c r="Q908" s="165">
        <v>47</v>
      </c>
      <c r="R908" s="165">
        <v>0</v>
      </c>
      <c r="S908" s="165">
        <v>37.1</v>
      </c>
      <c r="T908" s="165">
        <v>3.8250000000000002</v>
      </c>
      <c r="U908" s="165">
        <v>-1</v>
      </c>
    </row>
    <row r="909" spans="1:21">
      <c r="A909" s="166">
        <v>43369.52103009259</v>
      </c>
      <c r="B909" s="165" t="s">
        <v>6</v>
      </c>
      <c r="C909" s="165">
        <v>455.83</v>
      </c>
      <c r="D909" s="165">
        <v>12.1</v>
      </c>
      <c r="E909" s="165">
        <v>1377.42</v>
      </c>
      <c r="F909" s="165">
        <v>24.91</v>
      </c>
      <c r="G909" s="165">
        <v>84.11</v>
      </c>
      <c r="H909" s="165">
        <v>84.33</v>
      </c>
      <c r="I909" s="165">
        <v>85.52</v>
      </c>
      <c r="J909" s="165">
        <v>84.67</v>
      </c>
      <c r="K909" s="165">
        <v>81.94</v>
      </c>
      <c r="L909" s="165">
        <v>0</v>
      </c>
      <c r="M909" s="165">
        <v>0</v>
      </c>
      <c r="N909" s="165">
        <v>0</v>
      </c>
      <c r="O909" s="165">
        <v>0</v>
      </c>
      <c r="P909" s="165">
        <v>1133712</v>
      </c>
      <c r="Q909" s="165">
        <v>47</v>
      </c>
      <c r="R909" s="165">
        <v>0</v>
      </c>
      <c r="S909" s="165">
        <v>37.1</v>
      </c>
      <c r="T909" s="165">
        <v>3.819</v>
      </c>
      <c r="U909" s="165">
        <v>-1</v>
      </c>
    </row>
    <row r="910" spans="1:21">
      <c r="A910" s="166">
        <v>43369.521099537036</v>
      </c>
      <c r="B910" s="165" t="s">
        <v>6</v>
      </c>
      <c r="C910" s="165">
        <v>451.63</v>
      </c>
      <c r="D910" s="165">
        <v>11.99</v>
      </c>
      <c r="E910" s="165">
        <v>1404.21</v>
      </c>
      <c r="F910" s="165">
        <v>27.83</v>
      </c>
      <c r="G910" s="165">
        <v>75.680000000000007</v>
      </c>
      <c r="H910" s="165">
        <v>77.05</v>
      </c>
      <c r="I910" s="165">
        <v>74.319999999999993</v>
      </c>
      <c r="J910" s="165">
        <v>74.319999999999993</v>
      </c>
      <c r="K910" s="165">
        <v>77.05</v>
      </c>
      <c r="L910" s="165">
        <v>0</v>
      </c>
      <c r="M910" s="165">
        <v>0</v>
      </c>
      <c r="N910" s="165">
        <v>0</v>
      </c>
      <c r="O910" s="165">
        <v>0</v>
      </c>
      <c r="P910" s="165">
        <v>1134911</v>
      </c>
      <c r="Q910" s="165">
        <v>47</v>
      </c>
      <c r="R910" s="165">
        <v>0</v>
      </c>
      <c r="S910" s="165">
        <v>37.1</v>
      </c>
      <c r="T910" s="165">
        <v>3.8260000000000001</v>
      </c>
      <c r="U910" s="165">
        <v>-1</v>
      </c>
    </row>
    <row r="911" spans="1:21">
      <c r="A911" s="166">
        <v>43369.521168981482</v>
      </c>
      <c r="B911" s="165" t="s">
        <v>6</v>
      </c>
      <c r="C911" s="165">
        <v>454.5</v>
      </c>
      <c r="D911" s="165">
        <v>12.06</v>
      </c>
      <c r="E911" s="165">
        <v>1380.07</v>
      </c>
      <c r="F911" s="165">
        <v>30.37</v>
      </c>
      <c r="G911" s="165">
        <v>66.31</v>
      </c>
      <c r="H911" s="165">
        <v>67.459999999999994</v>
      </c>
      <c r="I911" s="165">
        <v>66.78</v>
      </c>
      <c r="J911" s="165">
        <v>66.27</v>
      </c>
      <c r="K911" s="165">
        <v>64.739999999999995</v>
      </c>
      <c r="L911" s="165">
        <v>0</v>
      </c>
      <c r="M911" s="165">
        <v>0</v>
      </c>
      <c r="N911" s="165">
        <v>0</v>
      </c>
      <c r="O911" s="165">
        <v>0</v>
      </c>
      <c r="P911" s="165">
        <v>1136408</v>
      </c>
      <c r="Q911" s="165">
        <v>47</v>
      </c>
      <c r="R911" s="165">
        <v>0</v>
      </c>
      <c r="S911" s="165">
        <v>37.1</v>
      </c>
      <c r="T911" s="165">
        <v>3.831</v>
      </c>
      <c r="U911" s="165">
        <v>-1</v>
      </c>
    </row>
    <row r="912" spans="1:21">
      <c r="A912" s="166">
        <v>43369.521238425928</v>
      </c>
      <c r="B912" s="165" t="s">
        <v>6</v>
      </c>
      <c r="C912" s="165">
        <v>453.97</v>
      </c>
      <c r="D912" s="165">
        <v>12.05</v>
      </c>
      <c r="E912" s="165">
        <v>1373.87</v>
      </c>
      <c r="F912" s="165">
        <v>26.51</v>
      </c>
      <c r="G912" s="165">
        <v>80.48</v>
      </c>
      <c r="H912" s="165">
        <v>82.04</v>
      </c>
      <c r="I912" s="165">
        <v>81.17</v>
      </c>
      <c r="J912" s="165">
        <v>79.45</v>
      </c>
      <c r="K912" s="165">
        <v>79.27</v>
      </c>
      <c r="L912" s="165">
        <v>0</v>
      </c>
      <c r="M912" s="165">
        <v>0</v>
      </c>
      <c r="N912" s="165">
        <v>0</v>
      </c>
      <c r="O912" s="165">
        <v>0</v>
      </c>
      <c r="P912" s="165">
        <v>1138241</v>
      </c>
      <c r="Q912" s="165">
        <v>47</v>
      </c>
      <c r="R912" s="165">
        <v>0</v>
      </c>
      <c r="S912" s="165">
        <v>37.1</v>
      </c>
      <c r="T912" s="165">
        <v>3.8180000000000001</v>
      </c>
      <c r="U912" s="165">
        <v>-1</v>
      </c>
    </row>
    <row r="913" spans="1:21">
      <c r="A913" s="166">
        <v>43369.521296296298</v>
      </c>
      <c r="B913" s="165" t="s">
        <v>6</v>
      </c>
      <c r="C913" s="165">
        <v>456.29</v>
      </c>
      <c r="D913" s="165">
        <v>12.11</v>
      </c>
      <c r="E913" s="165">
        <v>1368.07</v>
      </c>
      <c r="F913" s="165">
        <v>22.23</v>
      </c>
      <c r="G913" s="165">
        <v>80.459999999999994</v>
      </c>
      <c r="H913" s="165">
        <v>83.11</v>
      </c>
      <c r="I913" s="165">
        <v>79.52</v>
      </c>
      <c r="J913" s="165">
        <v>80.55</v>
      </c>
      <c r="K913" s="165">
        <v>76.790000000000006</v>
      </c>
      <c r="L913" s="165">
        <v>84.18</v>
      </c>
      <c r="M913" s="165">
        <v>0</v>
      </c>
      <c r="N913" s="165">
        <v>0</v>
      </c>
      <c r="O913" s="165">
        <v>0</v>
      </c>
      <c r="P913" s="165">
        <v>1139888</v>
      </c>
      <c r="Q913" s="165">
        <v>47</v>
      </c>
      <c r="R913" s="165">
        <v>0</v>
      </c>
      <c r="S913" s="165">
        <v>37.1</v>
      </c>
      <c r="T913" s="165">
        <v>3.8239999999999998</v>
      </c>
      <c r="U913" s="165">
        <v>-1</v>
      </c>
    </row>
    <row r="914" spans="1:21">
      <c r="A914" s="166">
        <v>43369.521365740744</v>
      </c>
      <c r="B914" s="165" t="s">
        <v>6</v>
      </c>
      <c r="C914" s="165">
        <v>461.88</v>
      </c>
      <c r="D914" s="165">
        <v>12.26</v>
      </c>
      <c r="E914" s="165">
        <v>1387.91</v>
      </c>
      <c r="F914" s="165">
        <v>26.51</v>
      </c>
      <c r="G914" s="165">
        <v>68.599999999999994</v>
      </c>
      <c r="H914" s="165">
        <v>72.98</v>
      </c>
      <c r="I914" s="165">
        <v>66.95</v>
      </c>
      <c r="J914" s="165">
        <v>65.06</v>
      </c>
      <c r="K914" s="165">
        <v>66.78</v>
      </c>
      <c r="L914" s="165">
        <v>77.459999999999994</v>
      </c>
      <c r="M914" s="165">
        <v>0</v>
      </c>
      <c r="N914" s="165">
        <v>0</v>
      </c>
      <c r="O914" s="165">
        <v>0</v>
      </c>
      <c r="P914" s="165">
        <v>1141340</v>
      </c>
      <c r="Q914" s="165">
        <v>47</v>
      </c>
      <c r="R914" s="165">
        <v>0</v>
      </c>
      <c r="S914" s="165">
        <v>37.1</v>
      </c>
      <c r="T914" s="165">
        <v>3.8279999999999998</v>
      </c>
      <c r="U914" s="165">
        <v>-1</v>
      </c>
    </row>
    <row r="915" spans="1:21">
      <c r="A915" s="166">
        <v>43369.521435185183</v>
      </c>
      <c r="B915" s="165" t="s">
        <v>6</v>
      </c>
      <c r="C915" s="165">
        <v>464.92</v>
      </c>
      <c r="D915" s="165">
        <v>12.34</v>
      </c>
      <c r="E915" s="165">
        <v>1352.06</v>
      </c>
      <c r="F915" s="165">
        <v>26.64</v>
      </c>
      <c r="G915" s="165">
        <v>73.23</v>
      </c>
      <c r="H915" s="165">
        <v>74.09</v>
      </c>
      <c r="I915" s="165">
        <v>74.27</v>
      </c>
      <c r="J915" s="165">
        <v>72.02</v>
      </c>
      <c r="K915" s="165">
        <v>72.540000000000006</v>
      </c>
      <c r="L915" s="165">
        <v>0</v>
      </c>
      <c r="M915" s="165">
        <v>0</v>
      </c>
      <c r="N915" s="165">
        <v>0</v>
      </c>
      <c r="O915" s="165">
        <v>0</v>
      </c>
      <c r="P915" s="165">
        <v>1143388</v>
      </c>
      <c r="Q915" s="165">
        <v>47</v>
      </c>
      <c r="R915" s="165">
        <v>0</v>
      </c>
      <c r="S915" s="165">
        <v>37.1</v>
      </c>
      <c r="T915" s="165">
        <v>3.8220000000000001</v>
      </c>
      <c r="U915" s="165">
        <v>-1</v>
      </c>
    </row>
    <row r="916" spans="1:21">
      <c r="A916" s="166">
        <v>43369.521504629629</v>
      </c>
      <c r="B916" s="165" t="s">
        <v>6</v>
      </c>
      <c r="C916" s="165">
        <v>466.44</v>
      </c>
      <c r="D916" s="165">
        <v>12.38</v>
      </c>
      <c r="E916" s="165">
        <v>1350.15</v>
      </c>
      <c r="F916" s="165">
        <v>23.28</v>
      </c>
      <c r="G916" s="165">
        <v>83.08</v>
      </c>
      <c r="H916" s="165">
        <v>84.66</v>
      </c>
      <c r="I916" s="165">
        <v>85.69</v>
      </c>
      <c r="J916" s="165">
        <v>86.03</v>
      </c>
      <c r="K916" s="165">
        <v>77.239999999999995</v>
      </c>
      <c r="L916" s="165">
        <v>74.12</v>
      </c>
      <c r="M916" s="165">
        <v>0</v>
      </c>
      <c r="N916" s="165">
        <v>0</v>
      </c>
      <c r="O916" s="165">
        <v>0</v>
      </c>
      <c r="P916" s="165">
        <v>1144660</v>
      </c>
      <c r="Q916" s="165">
        <v>47</v>
      </c>
      <c r="R916" s="165">
        <v>0</v>
      </c>
      <c r="S916" s="165">
        <v>37.1</v>
      </c>
      <c r="T916" s="165">
        <v>3.8220000000000001</v>
      </c>
      <c r="U916" s="165">
        <v>-1</v>
      </c>
    </row>
    <row r="917" spans="1:21">
      <c r="A917" s="166">
        <v>43369.521574074075</v>
      </c>
      <c r="B917" s="165" t="s">
        <v>6</v>
      </c>
      <c r="C917" s="165">
        <v>471.44</v>
      </c>
      <c r="D917" s="165">
        <v>12.51</v>
      </c>
      <c r="E917" s="165">
        <v>1363.76</v>
      </c>
      <c r="F917" s="165">
        <v>25.26</v>
      </c>
      <c r="G917" s="165">
        <v>78.680000000000007</v>
      </c>
      <c r="H917" s="165">
        <v>80.17</v>
      </c>
      <c r="I917" s="165">
        <v>78.8</v>
      </c>
      <c r="J917" s="165">
        <v>78.12</v>
      </c>
      <c r="K917" s="165">
        <v>77.61</v>
      </c>
      <c r="L917" s="165">
        <v>0</v>
      </c>
      <c r="M917" s="165">
        <v>0</v>
      </c>
      <c r="N917" s="165">
        <v>0</v>
      </c>
      <c r="O917" s="165">
        <v>0</v>
      </c>
      <c r="P917" s="165">
        <v>1146051</v>
      </c>
      <c r="Q917" s="165">
        <v>47</v>
      </c>
      <c r="R917" s="165">
        <v>0</v>
      </c>
      <c r="S917" s="165">
        <v>37.1</v>
      </c>
      <c r="T917" s="165">
        <v>3.8210000000000002</v>
      </c>
      <c r="U917" s="165">
        <v>-1</v>
      </c>
    </row>
    <row r="918" spans="1:21">
      <c r="A918" s="166">
        <v>43369.521643518521</v>
      </c>
      <c r="B918" s="165" t="s">
        <v>6</v>
      </c>
      <c r="C918" s="165">
        <v>475.22</v>
      </c>
      <c r="D918" s="165">
        <v>12.61</v>
      </c>
      <c r="E918" s="165">
        <v>1342.55</v>
      </c>
      <c r="F918" s="165">
        <v>24.04</v>
      </c>
      <c r="G918" s="165">
        <v>70.89</v>
      </c>
      <c r="H918" s="165">
        <v>72.349999999999994</v>
      </c>
      <c r="I918" s="165">
        <v>69.11</v>
      </c>
      <c r="J918" s="165">
        <v>72.010000000000005</v>
      </c>
      <c r="K918" s="165">
        <v>70.14</v>
      </c>
      <c r="L918" s="165">
        <v>70.59</v>
      </c>
      <c r="M918" s="165">
        <v>0</v>
      </c>
      <c r="N918" s="165">
        <v>0</v>
      </c>
      <c r="O918" s="165">
        <v>0</v>
      </c>
      <c r="P918" s="165">
        <v>1147592</v>
      </c>
      <c r="Q918" s="165">
        <v>47</v>
      </c>
      <c r="R918" s="165">
        <v>0</v>
      </c>
      <c r="S918" s="165">
        <v>37.1</v>
      </c>
      <c r="T918" s="165">
        <v>3.8210000000000002</v>
      </c>
      <c r="U918" s="165">
        <v>-1</v>
      </c>
    </row>
    <row r="919" spans="1:21">
      <c r="A919" s="166">
        <v>43369.521701388891</v>
      </c>
      <c r="B919" s="165" t="s">
        <v>6</v>
      </c>
      <c r="C919" s="165">
        <v>476</v>
      </c>
      <c r="D919" s="165">
        <v>12.64</v>
      </c>
      <c r="E919" s="165">
        <v>1340.95</v>
      </c>
      <c r="F919" s="165">
        <v>24.57</v>
      </c>
      <c r="G919" s="165">
        <v>81.37</v>
      </c>
      <c r="H919" s="165">
        <v>83.99</v>
      </c>
      <c r="I919" s="165">
        <v>80.55</v>
      </c>
      <c r="J919" s="165">
        <v>80.72</v>
      </c>
      <c r="K919" s="165">
        <v>80.209999999999994</v>
      </c>
      <c r="L919" s="165">
        <v>0</v>
      </c>
      <c r="M919" s="165">
        <v>0</v>
      </c>
      <c r="N919" s="165">
        <v>0</v>
      </c>
      <c r="O919" s="165">
        <v>0</v>
      </c>
      <c r="P919" s="165">
        <v>1149023</v>
      </c>
      <c r="Q919" s="165">
        <v>47</v>
      </c>
      <c r="R919" s="165">
        <v>0</v>
      </c>
      <c r="S919" s="165">
        <v>37.1</v>
      </c>
      <c r="T919" s="165">
        <v>3.827</v>
      </c>
      <c r="U919" s="165">
        <v>-1</v>
      </c>
    </row>
    <row r="920" spans="1:21">
      <c r="A920" s="166">
        <v>43369.521770833337</v>
      </c>
      <c r="B920" s="165" t="s">
        <v>6</v>
      </c>
      <c r="C920" s="165">
        <v>477.5</v>
      </c>
      <c r="D920" s="165">
        <v>12.68</v>
      </c>
      <c r="E920" s="165">
        <v>1338.62</v>
      </c>
      <c r="F920" s="165">
        <v>21.04</v>
      </c>
      <c r="G920" s="165">
        <v>70.209999999999994</v>
      </c>
      <c r="H920" s="165">
        <v>76.8</v>
      </c>
      <c r="I920" s="165">
        <v>69.760000000000005</v>
      </c>
      <c r="J920" s="165">
        <v>64.78</v>
      </c>
      <c r="K920" s="165">
        <v>62.03</v>
      </c>
      <c r="L920" s="165">
        <v>78.08</v>
      </c>
      <c r="M920" s="165">
        <v>0</v>
      </c>
      <c r="N920" s="165">
        <v>0</v>
      </c>
      <c r="O920" s="165">
        <v>0</v>
      </c>
      <c r="P920" s="165">
        <v>1150103</v>
      </c>
      <c r="Q920" s="165">
        <v>47</v>
      </c>
      <c r="R920" s="165">
        <v>0</v>
      </c>
      <c r="S920" s="165">
        <v>37.1</v>
      </c>
      <c r="T920" s="165">
        <v>3.8279999999999998</v>
      </c>
      <c r="U920" s="165">
        <v>-1</v>
      </c>
    </row>
    <row r="921" spans="1:21">
      <c r="A921" s="166">
        <v>43369.521840277775</v>
      </c>
      <c r="B921" s="165" t="s">
        <v>6</v>
      </c>
      <c r="C921" s="165">
        <v>480.61</v>
      </c>
      <c r="D921" s="165">
        <v>12.76</v>
      </c>
      <c r="E921" s="165">
        <v>1357.07</v>
      </c>
      <c r="F921" s="165">
        <v>28.5</v>
      </c>
      <c r="G921" s="165">
        <v>61.64</v>
      </c>
      <c r="H921" s="165">
        <v>62.78</v>
      </c>
      <c r="I921" s="165">
        <v>60.03</v>
      </c>
      <c r="J921" s="165">
        <v>62.61</v>
      </c>
      <c r="K921" s="165">
        <v>60.38</v>
      </c>
      <c r="L921" s="165">
        <v>68.849999999999994</v>
      </c>
      <c r="M921" s="165">
        <v>0</v>
      </c>
      <c r="N921" s="165">
        <v>0</v>
      </c>
      <c r="O921" s="165">
        <v>0</v>
      </c>
      <c r="P921" s="165">
        <v>1150104</v>
      </c>
      <c r="Q921" s="165">
        <v>47</v>
      </c>
      <c r="R921" s="165">
        <v>0</v>
      </c>
      <c r="S921" s="165">
        <v>37.1</v>
      </c>
      <c r="T921" s="165">
        <v>3.8330000000000002</v>
      </c>
      <c r="U921" s="165">
        <v>-1</v>
      </c>
    </row>
    <row r="922" spans="1:21">
      <c r="A922" s="166">
        <v>43369.521909722222</v>
      </c>
      <c r="B922" s="165" t="s">
        <v>6</v>
      </c>
      <c r="C922" s="165">
        <v>482.88</v>
      </c>
      <c r="D922" s="165">
        <v>12.82</v>
      </c>
      <c r="E922" s="165">
        <v>1342.27</v>
      </c>
      <c r="F922" s="165">
        <v>26.12</v>
      </c>
      <c r="G922" s="165">
        <v>78.61</v>
      </c>
      <c r="H922" s="165">
        <v>81.27</v>
      </c>
      <c r="I922" s="165">
        <v>78.180000000000007</v>
      </c>
      <c r="J922" s="165">
        <v>76.459999999999994</v>
      </c>
      <c r="K922" s="165">
        <v>78.52</v>
      </c>
      <c r="L922" s="165">
        <v>0</v>
      </c>
      <c r="M922" s="165">
        <v>0</v>
      </c>
      <c r="N922" s="165">
        <v>0</v>
      </c>
      <c r="O922" s="165">
        <v>0</v>
      </c>
      <c r="P922" s="165">
        <v>1150104</v>
      </c>
      <c r="Q922" s="165">
        <v>47</v>
      </c>
      <c r="R922" s="165">
        <v>0</v>
      </c>
      <c r="S922" s="165">
        <v>37.1</v>
      </c>
      <c r="T922" s="165">
        <v>3.82</v>
      </c>
      <c r="U922" s="165">
        <v>-1</v>
      </c>
    </row>
    <row r="923" spans="1:21">
      <c r="A923" s="166">
        <v>43369.521979166668</v>
      </c>
      <c r="B923" s="165" t="s">
        <v>6</v>
      </c>
      <c r="C923" s="165">
        <v>484.87</v>
      </c>
      <c r="D923" s="165">
        <v>12.87</v>
      </c>
      <c r="E923" s="165">
        <v>1332.61</v>
      </c>
      <c r="F923" s="165">
        <v>23.75</v>
      </c>
      <c r="G923" s="165">
        <v>79.72</v>
      </c>
      <c r="H923" s="165">
        <v>81.02</v>
      </c>
      <c r="I923" s="165">
        <v>81.36</v>
      </c>
      <c r="J923" s="165">
        <v>78.47</v>
      </c>
      <c r="K923" s="165">
        <v>78.31</v>
      </c>
      <c r="L923" s="165">
        <v>78.33</v>
      </c>
      <c r="M923" s="165">
        <v>0</v>
      </c>
      <c r="N923" s="165">
        <v>0</v>
      </c>
      <c r="O923" s="165">
        <v>0</v>
      </c>
      <c r="P923" s="165">
        <v>1150104</v>
      </c>
      <c r="Q923" s="165">
        <v>47</v>
      </c>
      <c r="R923" s="165">
        <v>0</v>
      </c>
      <c r="S923" s="165">
        <v>37.1</v>
      </c>
      <c r="T923" s="165">
        <v>3.8290000000000002</v>
      </c>
      <c r="U923" s="165">
        <v>-1</v>
      </c>
    </row>
    <row r="924" spans="1:21">
      <c r="A924" s="166">
        <v>43369.522037037037</v>
      </c>
      <c r="B924" s="165" t="s">
        <v>6</v>
      </c>
      <c r="C924" s="165">
        <v>489.95</v>
      </c>
      <c r="D924" s="165">
        <v>13.01</v>
      </c>
      <c r="E924" s="165">
        <v>1359.01</v>
      </c>
      <c r="F924" s="165">
        <v>23.96</v>
      </c>
      <c r="G924" s="165">
        <v>64.69</v>
      </c>
      <c r="H924" s="165">
        <v>70.98</v>
      </c>
      <c r="I924" s="165">
        <v>63.21</v>
      </c>
      <c r="J924" s="165">
        <v>60.45</v>
      </c>
      <c r="K924" s="165">
        <v>59.07</v>
      </c>
      <c r="L924" s="165">
        <v>74.42</v>
      </c>
      <c r="M924" s="165">
        <v>0</v>
      </c>
      <c r="N924" s="165">
        <v>0</v>
      </c>
      <c r="O924" s="165">
        <v>0</v>
      </c>
      <c r="P924" s="165">
        <v>1150104</v>
      </c>
      <c r="Q924" s="165">
        <v>47</v>
      </c>
      <c r="R924" s="165">
        <v>0</v>
      </c>
      <c r="S924" s="165">
        <v>37.1</v>
      </c>
      <c r="T924" s="165">
        <v>3.8170000000000002</v>
      </c>
      <c r="U924" s="165">
        <v>-1</v>
      </c>
    </row>
    <row r="925" spans="1:21">
      <c r="A925" s="166">
        <v>43369.522106481483</v>
      </c>
      <c r="B925" s="165" t="s">
        <v>6</v>
      </c>
      <c r="C925" s="165">
        <v>494.33</v>
      </c>
      <c r="D925" s="165">
        <v>13.12</v>
      </c>
      <c r="E925" s="165">
        <v>1332.72</v>
      </c>
      <c r="F925" s="165">
        <v>23.81</v>
      </c>
      <c r="G925" s="165">
        <v>68.19</v>
      </c>
      <c r="H925" s="165">
        <v>67.349999999999994</v>
      </c>
      <c r="I925" s="165">
        <v>67.349999999999994</v>
      </c>
      <c r="J925" s="165">
        <v>70.62</v>
      </c>
      <c r="K925" s="165">
        <v>67.87</v>
      </c>
      <c r="L925" s="165">
        <v>64.86</v>
      </c>
      <c r="M925" s="165">
        <v>0</v>
      </c>
      <c r="N925" s="165">
        <v>0</v>
      </c>
      <c r="O925" s="165">
        <v>0</v>
      </c>
      <c r="P925" s="165">
        <v>1150111</v>
      </c>
      <c r="Q925" s="165">
        <v>47</v>
      </c>
      <c r="R925" s="165">
        <v>0</v>
      </c>
      <c r="S925" s="165">
        <v>37.1</v>
      </c>
      <c r="T925" s="165">
        <v>3.83</v>
      </c>
      <c r="U925" s="165">
        <v>-1</v>
      </c>
    </row>
    <row r="926" spans="1:21">
      <c r="A926" s="166">
        <v>43369.522175925929</v>
      </c>
      <c r="B926" s="165" t="s">
        <v>6</v>
      </c>
      <c r="C926" s="165">
        <v>406.78</v>
      </c>
      <c r="D926" s="165">
        <v>10.8</v>
      </c>
      <c r="E926" s="165">
        <v>1415.53</v>
      </c>
      <c r="F926" s="165">
        <v>28.69</v>
      </c>
      <c r="G926" s="165">
        <v>86.4</v>
      </c>
      <c r="H926" s="165">
        <v>87.4</v>
      </c>
      <c r="I926" s="165">
        <v>86.73</v>
      </c>
      <c r="J926" s="165">
        <v>87.4</v>
      </c>
      <c r="K926" s="165">
        <v>84.08</v>
      </c>
      <c r="L926" s="165">
        <v>0</v>
      </c>
      <c r="M926" s="165">
        <v>0</v>
      </c>
      <c r="N926" s="165">
        <v>0</v>
      </c>
      <c r="O926" s="165">
        <v>0</v>
      </c>
      <c r="P926" s="165">
        <v>1158044</v>
      </c>
      <c r="Q926" s="165">
        <v>47</v>
      </c>
      <c r="R926" s="165">
        <v>0</v>
      </c>
      <c r="S926" s="165">
        <v>37.1</v>
      </c>
      <c r="T926" s="165">
        <v>3.8279999999999998</v>
      </c>
      <c r="U926" s="165">
        <v>-1</v>
      </c>
    </row>
    <row r="927" spans="1:21">
      <c r="A927" s="166">
        <v>43369.522245370368</v>
      </c>
      <c r="B927" s="165" t="s">
        <v>6</v>
      </c>
      <c r="C927" s="165">
        <v>411.06</v>
      </c>
      <c r="D927" s="165">
        <v>10.91</v>
      </c>
      <c r="E927" s="165">
        <v>1435.44</v>
      </c>
      <c r="F927" s="165">
        <v>22.52</v>
      </c>
      <c r="G927" s="165">
        <v>68.89</v>
      </c>
      <c r="H927" s="165">
        <v>74.83</v>
      </c>
      <c r="I927" s="165">
        <v>67.81</v>
      </c>
      <c r="J927" s="165">
        <v>62.33</v>
      </c>
      <c r="K927" s="165">
        <v>57.53</v>
      </c>
      <c r="L927" s="165">
        <v>82.2</v>
      </c>
      <c r="M927" s="165">
        <v>0</v>
      </c>
      <c r="N927" s="165">
        <v>0</v>
      </c>
      <c r="O927" s="165">
        <v>0</v>
      </c>
      <c r="P927" s="165">
        <v>1161186</v>
      </c>
      <c r="Q927" s="165">
        <v>47</v>
      </c>
      <c r="R927" s="165">
        <v>0</v>
      </c>
      <c r="S927" s="165">
        <v>37.1</v>
      </c>
      <c r="T927" s="165">
        <v>3.8220000000000001</v>
      </c>
      <c r="U927" s="165">
        <v>-1</v>
      </c>
    </row>
    <row r="928" spans="1:21">
      <c r="A928" s="166">
        <v>43369.522314814814</v>
      </c>
      <c r="B928" s="165" t="s">
        <v>6</v>
      </c>
      <c r="C928" s="165">
        <v>414.06</v>
      </c>
      <c r="D928" s="165">
        <v>10.99</v>
      </c>
      <c r="E928" s="165">
        <v>1425.29</v>
      </c>
      <c r="F928" s="165">
        <v>27.66</v>
      </c>
      <c r="G928" s="165">
        <v>65.040000000000006</v>
      </c>
      <c r="H928" s="165">
        <v>67.83</v>
      </c>
      <c r="I928" s="165">
        <v>65.209999999999994</v>
      </c>
      <c r="J928" s="165">
        <v>64.69</v>
      </c>
      <c r="K928" s="165">
        <v>61.36</v>
      </c>
      <c r="L928" s="165">
        <v>73.91</v>
      </c>
      <c r="M928" s="165">
        <v>0</v>
      </c>
      <c r="N928" s="165">
        <v>0</v>
      </c>
      <c r="O928" s="165">
        <v>0</v>
      </c>
      <c r="P928" s="165">
        <v>1162338</v>
      </c>
      <c r="Q928" s="165">
        <v>47</v>
      </c>
      <c r="R928" s="165">
        <v>0</v>
      </c>
      <c r="S928" s="165">
        <v>37.1</v>
      </c>
      <c r="T928" s="165">
        <v>3.83</v>
      </c>
      <c r="U928" s="165">
        <v>-1</v>
      </c>
    </row>
    <row r="929" spans="1:21">
      <c r="A929" s="166">
        <v>43369.52238425926</v>
      </c>
      <c r="B929" s="165" t="s">
        <v>6</v>
      </c>
      <c r="C929" s="165">
        <v>410.86</v>
      </c>
      <c r="D929" s="165">
        <v>10.91</v>
      </c>
      <c r="E929" s="165">
        <v>1410.65</v>
      </c>
      <c r="F929" s="165">
        <v>27.63</v>
      </c>
      <c r="G929" s="165">
        <v>77.48</v>
      </c>
      <c r="H929" s="165">
        <v>78.87</v>
      </c>
      <c r="I929" s="165">
        <v>77.319999999999993</v>
      </c>
      <c r="J929" s="165">
        <v>79.040000000000006</v>
      </c>
      <c r="K929" s="165">
        <v>75.95</v>
      </c>
      <c r="L929" s="165">
        <v>64.91</v>
      </c>
      <c r="M929" s="165">
        <v>0</v>
      </c>
      <c r="N929" s="165">
        <v>0</v>
      </c>
      <c r="O929" s="165">
        <v>0</v>
      </c>
      <c r="P929" s="165">
        <v>1163244</v>
      </c>
      <c r="Q929" s="165">
        <v>47</v>
      </c>
      <c r="R929" s="165">
        <v>0</v>
      </c>
      <c r="S929" s="165">
        <v>37.1</v>
      </c>
      <c r="T929" s="165">
        <v>3.82</v>
      </c>
      <c r="U929" s="165">
        <v>-1</v>
      </c>
    </row>
    <row r="930" spans="1:21">
      <c r="A930" s="166">
        <v>43369.522453703707</v>
      </c>
      <c r="B930" s="165" t="s">
        <v>6</v>
      </c>
      <c r="C930" s="165">
        <v>407.22</v>
      </c>
      <c r="D930" s="165">
        <v>10.81</v>
      </c>
      <c r="E930" s="165">
        <v>1417.49</v>
      </c>
      <c r="F930" s="165">
        <v>26.55</v>
      </c>
      <c r="G930" s="165">
        <v>80.05</v>
      </c>
      <c r="H930" s="165">
        <v>78.239999999999995</v>
      </c>
      <c r="I930" s="165">
        <v>83.42</v>
      </c>
      <c r="J930" s="165">
        <v>80.48</v>
      </c>
      <c r="K930" s="165">
        <v>78.069999999999993</v>
      </c>
      <c r="L930" s="165">
        <v>0</v>
      </c>
      <c r="M930" s="165">
        <v>0</v>
      </c>
      <c r="N930" s="165">
        <v>0</v>
      </c>
      <c r="O930" s="165">
        <v>0</v>
      </c>
      <c r="P930" s="165">
        <v>1163887</v>
      </c>
      <c r="Q930" s="165">
        <v>47</v>
      </c>
      <c r="R930" s="165">
        <v>0</v>
      </c>
      <c r="S930" s="165">
        <v>37.1</v>
      </c>
      <c r="T930" s="165">
        <v>3.8220000000000001</v>
      </c>
      <c r="U930" s="165">
        <v>-1</v>
      </c>
    </row>
    <row r="931" spans="1:21">
      <c r="A931" s="166">
        <v>43369.522511574076</v>
      </c>
      <c r="B931" s="165" t="s">
        <v>6</v>
      </c>
      <c r="C931" s="165">
        <v>408.29</v>
      </c>
      <c r="D931" s="165">
        <v>10.84</v>
      </c>
      <c r="E931" s="165">
        <v>1435.65</v>
      </c>
      <c r="F931" s="165">
        <v>30.13</v>
      </c>
      <c r="G931" s="165">
        <v>71.09</v>
      </c>
      <c r="H931" s="165">
        <v>71.930000000000007</v>
      </c>
      <c r="I931" s="165">
        <v>70.92</v>
      </c>
      <c r="J931" s="165">
        <v>71.760000000000005</v>
      </c>
      <c r="K931" s="165">
        <v>69.75</v>
      </c>
      <c r="L931" s="165">
        <v>0</v>
      </c>
      <c r="M931" s="165">
        <v>0</v>
      </c>
      <c r="N931" s="165">
        <v>0</v>
      </c>
      <c r="O931" s="165">
        <v>0</v>
      </c>
      <c r="P931" s="165">
        <v>1167214</v>
      </c>
      <c r="Q931" s="165">
        <v>47</v>
      </c>
      <c r="R931" s="165">
        <v>0</v>
      </c>
      <c r="S931" s="165">
        <v>37.1</v>
      </c>
      <c r="T931" s="165">
        <v>3.8220000000000001</v>
      </c>
      <c r="U931" s="165">
        <v>-1</v>
      </c>
    </row>
    <row r="932" spans="1:21">
      <c r="A932" s="166">
        <v>43369.522581018522</v>
      </c>
      <c r="B932" s="165" t="s">
        <v>6</v>
      </c>
      <c r="C932" s="165">
        <v>409.44</v>
      </c>
      <c r="D932" s="165">
        <v>10.87</v>
      </c>
      <c r="E932" s="165">
        <v>1411.22</v>
      </c>
      <c r="F932" s="165">
        <v>29.7</v>
      </c>
      <c r="G932" s="165">
        <v>69.87</v>
      </c>
      <c r="H932" s="165">
        <v>68.97</v>
      </c>
      <c r="I932" s="165">
        <v>72.069999999999993</v>
      </c>
      <c r="J932" s="165">
        <v>70</v>
      </c>
      <c r="K932" s="165">
        <v>68.45</v>
      </c>
      <c r="L932" s="165">
        <v>0</v>
      </c>
      <c r="M932" s="165">
        <v>0</v>
      </c>
      <c r="N932" s="165">
        <v>0</v>
      </c>
      <c r="O932" s="165">
        <v>0</v>
      </c>
      <c r="P932" s="165">
        <v>1167917</v>
      </c>
      <c r="Q932" s="165">
        <v>47</v>
      </c>
      <c r="R932" s="165">
        <v>0</v>
      </c>
      <c r="S932" s="165">
        <v>37.1</v>
      </c>
      <c r="T932" s="165">
        <v>3.8220000000000001</v>
      </c>
      <c r="U932" s="165">
        <v>-1</v>
      </c>
    </row>
    <row r="933" spans="1:21">
      <c r="A933" s="166">
        <v>43369.522650462961</v>
      </c>
      <c r="B933" s="165" t="s">
        <v>6</v>
      </c>
      <c r="C933" s="165">
        <v>404.3</v>
      </c>
      <c r="D933" s="165">
        <v>10.73</v>
      </c>
      <c r="E933" s="165">
        <v>1411.05</v>
      </c>
      <c r="F933" s="165">
        <v>26.43</v>
      </c>
      <c r="G933" s="165">
        <v>79.290000000000006</v>
      </c>
      <c r="H933" s="165">
        <v>81.010000000000005</v>
      </c>
      <c r="I933" s="165">
        <v>80.84</v>
      </c>
      <c r="J933" s="165">
        <v>79.33</v>
      </c>
      <c r="K933" s="165">
        <v>75.97</v>
      </c>
      <c r="L933" s="165">
        <v>0</v>
      </c>
      <c r="M933" s="165">
        <v>0</v>
      </c>
      <c r="N933" s="165">
        <v>0</v>
      </c>
      <c r="O933" s="165">
        <v>0</v>
      </c>
      <c r="P933" s="165">
        <v>1168560</v>
      </c>
      <c r="Q933" s="165">
        <v>47</v>
      </c>
      <c r="R933" s="165">
        <v>0</v>
      </c>
      <c r="S933" s="165">
        <v>37.1</v>
      </c>
      <c r="T933" s="165">
        <v>3.8220000000000001</v>
      </c>
      <c r="U933" s="165">
        <v>-1</v>
      </c>
    </row>
    <row r="934" spans="1:21">
      <c r="A934" s="166">
        <v>43369.522719907407</v>
      </c>
      <c r="B934" s="165" t="s">
        <v>6</v>
      </c>
      <c r="C934" s="165">
        <v>407.69</v>
      </c>
      <c r="D934" s="165">
        <v>10.82</v>
      </c>
      <c r="E934" s="165">
        <v>1432.18</v>
      </c>
      <c r="F934" s="165">
        <v>23.47</v>
      </c>
      <c r="G934" s="165">
        <v>68.16</v>
      </c>
      <c r="H934" s="165">
        <v>71.31</v>
      </c>
      <c r="I934" s="165">
        <v>67.95</v>
      </c>
      <c r="J934" s="165">
        <v>63.93</v>
      </c>
      <c r="K934" s="165">
        <v>61.24</v>
      </c>
      <c r="L934" s="165">
        <v>77.61</v>
      </c>
      <c r="M934" s="165">
        <v>0</v>
      </c>
      <c r="N934" s="165">
        <v>0</v>
      </c>
      <c r="O934" s="165">
        <v>0</v>
      </c>
      <c r="P934" s="165">
        <v>1169657</v>
      </c>
      <c r="Q934" s="165">
        <v>47</v>
      </c>
      <c r="R934" s="165">
        <v>0</v>
      </c>
      <c r="S934" s="165">
        <v>37.1</v>
      </c>
      <c r="T934" s="165">
        <v>3.8210000000000002</v>
      </c>
      <c r="U934" s="165">
        <v>-1</v>
      </c>
    </row>
    <row r="935" spans="1:21">
      <c r="A935" s="166">
        <v>43369.522789351853</v>
      </c>
      <c r="B935" s="165" t="s">
        <v>6</v>
      </c>
      <c r="C935" s="165">
        <v>410.48</v>
      </c>
      <c r="D935" s="165">
        <v>10.9</v>
      </c>
      <c r="E935" s="165">
        <v>1406.25</v>
      </c>
      <c r="F935" s="165">
        <v>31.8</v>
      </c>
      <c r="G935" s="165">
        <v>59.66</v>
      </c>
      <c r="H935" s="165">
        <v>56.45</v>
      </c>
      <c r="I935" s="165">
        <v>65.23</v>
      </c>
      <c r="J935" s="165">
        <v>62.48</v>
      </c>
      <c r="K935" s="165">
        <v>53.36</v>
      </c>
      <c r="L935" s="165">
        <v>63.19</v>
      </c>
      <c r="M935" s="165">
        <v>0</v>
      </c>
      <c r="N935" s="165">
        <v>0</v>
      </c>
      <c r="O935" s="165">
        <v>0</v>
      </c>
      <c r="P935" s="165">
        <v>1172999</v>
      </c>
      <c r="Q935" s="165">
        <v>47</v>
      </c>
      <c r="R935" s="165">
        <v>0</v>
      </c>
      <c r="S935" s="165">
        <v>37.1</v>
      </c>
      <c r="T935" s="165">
        <v>3.8260000000000001</v>
      </c>
      <c r="U935" s="165">
        <v>-1</v>
      </c>
    </row>
    <row r="936" spans="1:21">
      <c r="A936" s="166">
        <v>43369.522858796299</v>
      </c>
      <c r="B936" s="165" t="s">
        <v>6</v>
      </c>
      <c r="C936" s="165">
        <v>410.19</v>
      </c>
      <c r="D936" s="165">
        <v>10.89</v>
      </c>
      <c r="E936" s="165">
        <v>1411.39</v>
      </c>
      <c r="F936" s="165">
        <v>24.83</v>
      </c>
      <c r="G936" s="165">
        <v>78.099999999999994</v>
      </c>
      <c r="H936" s="165">
        <v>82.14</v>
      </c>
      <c r="I936" s="165">
        <v>79.25</v>
      </c>
      <c r="J936" s="165">
        <v>79.760000000000005</v>
      </c>
      <c r="K936" s="165">
        <v>71.260000000000005</v>
      </c>
      <c r="L936" s="165">
        <v>0</v>
      </c>
      <c r="M936" s="165">
        <v>0</v>
      </c>
      <c r="N936" s="165">
        <v>0</v>
      </c>
      <c r="O936" s="165">
        <v>0</v>
      </c>
      <c r="P936" s="165">
        <v>1174155</v>
      </c>
      <c r="Q936" s="165">
        <v>47</v>
      </c>
      <c r="R936" s="165">
        <v>0</v>
      </c>
      <c r="S936" s="165">
        <v>37.1</v>
      </c>
      <c r="T936" s="165">
        <v>3.82</v>
      </c>
      <c r="U936" s="165">
        <v>-1</v>
      </c>
    </row>
    <row r="937" spans="1:21">
      <c r="A937" s="166">
        <v>43369.522928240738</v>
      </c>
      <c r="B937" s="165" t="s">
        <v>6</v>
      </c>
      <c r="C937" s="165">
        <v>416.17</v>
      </c>
      <c r="D937" s="165">
        <v>11.05</v>
      </c>
      <c r="E937" s="165">
        <v>1408.13</v>
      </c>
      <c r="F937" s="165">
        <v>26.55</v>
      </c>
      <c r="G937" s="165">
        <v>78.53</v>
      </c>
      <c r="H937" s="165">
        <v>81.069999999999993</v>
      </c>
      <c r="I937" s="165">
        <v>80.03</v>
      </c>
      <c r="J937" s="165">
        <v>76.42</v>
      </c>
      <c r="K937" s="165">
        <v>76.59</v>
      </c>
      <c r="L937" s="165">
        <v>0</v>
      </c>
      <c r="M937" s="165">
        <v>0</v>
      </c>
      <c r="N937" s="165">
        <v>0</v>
      </c>
      <c r="O937" s="165">
        <v>0</v>
      </c>
      <c r="P937" s="165">
        <v>1175382</v>
      </c>
      <c r="Q937" s="165">
        <v>47</v>
      </c>
      <c r="R937" s="165">
        <v>0</v>
      </c>
      <c r="S937" s="165">
        <v>37.1</v>
      </c>
      <c r="T937" s="165">
        <v>3.8250000000000002</v>
      </c>
      <c r="U937" s="165">
        <v>-1</v>
      </c>
    </row>
    <row r="938" spans="1:21">
      <c r="A938" s="166">
        <v>43369.522986111115</v>
      </c>
      <c r="B938" s="165" t="s">
        <v>6</v>
      </c>
      <c r="C938" s="165">
        <v>417.15</v>
      </c>
      <c r="D938" s="165">
        <v>11.07</v>
      </c>
      <c r="E938" s="165">
        <v>1433.47</v>
      </c>
      <c r="F938" s="165">
        <v>27.33</v>
      </c>
      <c r="G938" s="165">
        <v>63.58</v>
      </c>
      <c r="H938" s="165">
        <v>65.52</v>
      </c>
      <c r="I938" s="165">
        <v>65.52</v>
      </c>
      <c r="J938" s="165">
        <v>61.21</v>
      </c>
      <c r="K938" s="165">
        <v>62.07</v>
      </c>
      <c r="L938" s="165">
        <v>0</v>
      </c>
      <c r="M938" s="165">
        <v>0</v>
      </c>
      <c r="N938" s="165">
        <v>0</v>
      </c>
      <c r="O938" s="165">
        <v>0</v>
      </c>
      <c r="P938" s="165">
        <v>1176472</v>
      </c>
      <c r="Q938" s="165">
        <v>47</v>
      </c>
      <c r="R938" s="165">
        <v>0</v>
      </c>
      <c r="S938" s="165">
        <v>37.1</v>
      </c>
      <c r="T938" s="165">
        <v>3.8210000000000002</v>
      </c>
      <c r="U938" s="165">
        <v>-1</v>
      </c>
    </row>
    <row r="939" spans="1:21">
      <c r="A939" s="166">
        <v>43369.523055555554</v>
      </c>
      <c r="B939" s="165" t="s">
        <v>6</v>
      </c>
      <c r="C939" s="165">
        <v>416.75</v>
      </c>
      <c r="D939" s="165">
        <v>11.06</v>
      </c>
      <c r="E939" s="165">
        <v>1415.64</v>
      </c>
      <c r="F939" s="165">
        <v>21.11</v>
      </c>
      <c r="G939" s="165">
        <v>61.77</v>
      </c>
      <c r="H939" s="165">
        <v>64.11</v>
      </c>
      <c r="I939" s="165">
        <v>59.93</v>
      </c>
      <c r="J939" s="165">
        <v>60.8</v>
      </c>
      <c r="K939" s="165">
        <v>50.87</v>
      </c>
      <c r="L939" s="165">
        <v>75.75</v>
      </c>
      <c r="M939" s="165">
        <v>0</v>
      </c>
      <c r="N939" s="165">
        <v>0</v>
      </c>
      <c r="O939" s="165">
        <v>0</v>
      </c>
      <c r="P939" s="165">
        <v>1177628</v>
      </c>
      <c r="Q939" s="165">
        <v>47</v>
      </c>
      <c r="R939" s="165">
        <v>0</v>
      </c>
      <c r="S939" s="165">
        <v>37.1</v>
      </c>
      <c r="T939" s="165">
        <v>3.8220000000000001</v>
      </c>
      <c r="U939" s="165">
        <v>-1</v>
      </c>
    </row>
    <row r="940" spans="1:21">
      <c r="A940" s="166">
        <v>43369.523125</v>
      </c>
      <c r="B940" s="165" t="s">
        <v>6</v>
      </c>
      <c r="C940" s="165">
        <v>415.97</v>
      </c>
      <c r="D940" s="165">
        <v>11.04</v>
      </c>
      <c r="E940" s="165">
        <v>1407.6</v>
      </c>
      <c r="F940" s="165">
        <v>20.73</v>
      </c>
      <c r="G940" s="165">
        <v>70.489999999999995</v>
      </c>
      <c r="H940" s="165">
        <v>75.78</v>
      </c>
      <c r="I940" s="165">
        <v>72.819999999999993</v>
      </c>
      <c r="J940" s="165">
        <v>68.47</v>
      </c>
      <c r="K940" s="165">
        <v>58.19</v>
      </c>
      <c r="L940" s="165">
        <v>77.180000000000007</v>
      </c>
      <c r="M940" s="165">
        <v>0</v>
      </c>
      <c r="N940" s="165">
        <v>0</v>
      </c>
      <c r="O940" s="165">
        <v>0</v>
      </c>
      <c r="P940" s="165">
        <v>1178698</v>
      </c>
      <c r="Q940" s="165">
        <v>47</v>
      </c>
      <c r="R940" s="165">
        <v>0</v>
      </c>
      <c r="S940" s="165">
        <v>37.1</v>
      </c>
      <c r="T940" s="165">
        <v>3.823</v>
      </c>
      <c r="U940" s="165">
        <v>-1</v>
      </c>
    </row>
    <row r="941" spans="1:21">
      <c r="A941" s="166">
        <v>43369.523194444446</v>
      </c>
      <c r="B941" s="165" t="s">
        <v>6</v>
      </c>
      <c r="C941" s="165">
        <v>418.74</v>
      </c>
      <c r="D941" s="165">
        <v>11.12</v>
      </c>
      <c r="E941" s="165">
        <v>1426.85</v>
      </c>
      <c r="F941" s="165">
        <v>20.99</v>
      </c>
      <c r="G941" s="165">
        <v>68.95</v>
      </c>
      <c r="H941" s="165">
        <v>78.47</v>
      </c>
      <c r="I941" s="165">
        <v>69.44</v>
      </c>
      <c r="J941" s="165">
        <v>62.15</v>
      </c>
      <c r="K941" s="165">
        <v>62.33</v>
      </c>
      <c r="L941" s="165">
        <v>75.239999999999995</v>
      </c>
      <c r="M941" s="165">
        <v>0</v>
      </c>
      <c r="N941" s="165">
        <v>0</v>
      </c>
      <c r="O941" s="165">
        <v>0</v>
      </c>
      <c r="P941" s="165">
        <v>1179780</v>
      </c>
      <c r="Q941" s="165">
        <v>47</v>
      </c>
      <c r="R941" s="165">
        <v>0</v>
      </c>
      <c r="S941" s="165">
        <v>37.1</v>
      </c>
      <c r="T941" s="165">
        <v>3.8220000000000001</v>
      </c>
      <c r="U941" s="165">
        <v>-1</v>
      </c>
    </row>
    <row r="942" spans="1:21">
      <c r="A942" s="166">
        <v>43369.523263888892</v>
      </c>
      <c r="B942" s="165" t="s">
        <v>6</v>
      </c>
      <c r="C942" s="165">
        <v>421.79</v>
      </c>
      <c r="D942" s="165">
        <v>11.2</v>
      </c>
      <c r="E942" s="165">
        <v>1406.09</v>
      </c>
      <c r="F942" s="165">
        <v>23.24</v>
      </c>
      <c r="G942" s="165">
        <v>64.92</v>
      </c>
      <c r="H942" s="165">
        <v>63.98</v>
      </c>
      <c r="I942" s="165">
        <v>67.58</v>
      </c>
      <c r="J942" s="165">
        <v>70.150000000000006</v>
      </c>
      <c r="K942" s="165">
        <v>57.98</v>
      </c>
      <c r="L942" s="165">
        <v>0</v>
      </c>
      <c r="M942" s="165">
        <v>0</v>
      </c>
      <c r="N942" s="165">
        <v>0</v>
      </c>
      <c r="O942" s="165">
        <v>0</v>
      </c>
      <c r="P942" s="165">
        <v>1180014</v>
      </c>
      <c r="Q942" s="165">
        <v>47</v>
      </c>
      <c r="R942" s="165">
        <v>0</v>
      </c>
      <c r="S942" s="165">
        <v>37.1</v>
      </c>
      <c r="T942" s="165">
        <v>3.8170000000000002</v>
      </c>
      <c r="U942" s="165">
        <v>-1</v>
      </c>
    </row>
    <row r="943" spans="1:21">
      <c r="A943" s="166">
        <v>43369.523321759261</v>
      </c>
      <c r="B943" s="165" t="s">
        <v>6</v>
      </c>
      <c r="C943" s="165">
        <v>424.18</v>
      </c>
      <c r="D943" s="165">
        <v>11.26</v>
      </c>
      <c r="E943" s="165">
        <v>1396.17</v>
      </c>
      <c r="F943" s="165">
        <v>23.97</v>
      </c>
      <c r="G943" s="165">
        <v>79.91</v>
      </c>
      <c r="H943" s="165">
        <v>79.62</v>
      </c>
      <c r="I943" s="165">
        <v>77.89</v>
      </c>
      <c r="J943" s="165">
        <v>81.69</v>
      </c>
      <c r="K943" s="165">
        <v>79.62</v>
      </c>
      <c r="L943" s="165">
        <v>100</v>
      </c>
      <c r="M943" s="165">
        <v>0</v>
      </c>
      <c r="N943" s="165">
        <v>0</v>
      </c>
      <c r="O943" s="165">
        <v>0</v>
      </c>
      <c r="P943" s="165">
        <v>1180014</v>
      </c>
      <c r="Q943" s="165">
        <v>47</v>
      </c>
      <c r="R943" s="165">
        <v>0</v>
      </c>
      <c r="S943" s="165">
        <v>37.1</v>
      </c>
      <c r="T943" s="165">
        <v>3.8180000000000001</v>
      </c>
      <c r="U943" s="165">
        <v>-1</v>
      </c>
    </row>
    <row r="944" spans="1:21">
      <c r="A944" s="166">
        <v>43369.5233912037</v>
      </c>
      <c r="B944" s="165" t="s">
        <v>6</v>
      </c>
      <c r="C944" s="165">
        <v>424.11</v>
      </c>
      <c r="D944" s="165">
        <v>11.26</v>
      </c>
      <c r="E944" s="165">
        <v>1371.93</v>
      </c>
      <c r="F944" s="165">
        <v>15.42</v>
      </c>
      <c r="G944" s="165">
        <v>87.28</v>
      </c>
      <c r="H944" s="165">
        <v>89.57</v>
      </c>
      <c r="I944" s="165">
        <v>87.52</v>
      </c>
      <c r="J944" s="165">
        <v>84.96</v>
      </c>
      <c r="K944" s="165">
        <v>85.13</v>
      </c>
      <c r="L944" s="165">
        <v>89.23</v>
      </c>
      <c r="M944" s="165">
        <v>0</v>
      </c>
      <c r="N944" s="165">
        <v>0</v>
      </c>
      <c r="O944" s="165">
        <v>0</v>
      </c>
      <c r="P944" s="165">
        <v>1180014</v>
      </c>
      <c r="Q944" s="165">
        <v>47</v>
      </c>
      <c r="R944" s="165">
        <v>0</v>
      </c>
      <c r="S944" s="165">
        <v>37.1</v>
      </c>
      <c r="T944" s="165">
        <v>3.8079999999999998</v>
      </c>
      <c r="U944" s="165">
        <v>-1</v>
      </c>
    </row>
    <row r="945" spans="1:21">
      <c r="A945" s="166">
        <v>43369.523460648146</v>
      </c>
      <c r="B945" s="165" t="s">
        <v>6</v>
      </c>
      <c r="C945" s="165">
        <v>422.98</v>
      </c>
      <c r="D945" s="165">
        <v>11.23</v>
      </c>
      <c r="E945" s="165">
        <v>1434.24</v>
      </c>
      <c r="F945" s="165">
        <v>22.62</v>
      </c>
      <c r="G945" s="165">
        <v>63.28</v>
      </c>
      <c r="H945" s="165">
        <v>61.87</v>
      </c>
      <c r="I945" s="165">
        <v>63.78</v>
      </c>
      <c r="J945" s="165">
        <v>66.72</v>
      </c>
      <c r="K945" s="165">
        <v>56.67</v>
      </c>
      <c r="L945" s="165">
        <v>79.45</v>
      </c>
      <c r="M945" s="165">
        <v>0</v>
      </c>
      <c r="N945" s="165">
        <v>0</v>
      </c>
      <c r="O945" s="165">
        <v>0</v>
      </c>
      <c r="P945" s="165">
        <v>1180014</v>
      </c>
      <c r="Q945" s="165">
        <v>47</v>
      </c>
      <c r="R945" s="165">
        <v>0</v>
      </c>
      <c r="S945" s="165">
        <v>37.1</v>
      </c>
      <c r="T945" s="165">
        <v>3.8290000000000002</v>
      </c>
      <c r="U945" s="165">
        <v>-1</v>
      </c>
    </row>
    <row r="946" spans="1:21">
      <c r="A946" s="166">
        <v>43369.523530092592</v>
      </c>
      <c r="B946" s="165" t="s">
        <v>6</v>
      </c>
      <c r="C946" s="165">
        <v>425.53</v>
      </c>
      <c r="D946" s="165">
        <v>11.3</v>
      </c>
      <c r="E946" s="165">
        <v>1409.92</v>
      </c>
      <c r="F946" s="165">
        <v>25.39</v>
      </c>
      <c r="G946" s="165">
        <v>69.31</v>
      </c>
      <c r="H946" s="165">
        <v>70.209999999999994</v>
      </c>
      <c r="I946" s="165">
        <v>73.459999999999994</v>
      </c>
      <c r="J946" s="165">
        <v>68.150000000000006</v>
      </c>
      <c r="K946" s="165">
        <v>65.41</v>
      </c>
      <c r="L946" s="165">
        <v>0</v>
      </c>
      <c r="M946" s="165">
        <v>0</v>
      </c>
      <c r="N946" s="165">
        <v>0</v>
      </c>
      <c r="O946" s="165">
        <v>0</v>
      </c>
      <c r="P946" s="165">
        <v>1180014</v>
      </c>
      <c r="Q946" s="165">
        <v>47</v>
      </c>
      <c r="R946" s="165">
        <v>0</v>
      </c>
      <c r="S946" s="165">
        <v>37.1</v>
      </c>
      <c r="T946" s="165">
        <v>3.8250000000000002</v>
      </c>
      <c r="U946" s="165">
        <v>-1</v>
      </c>
    </row>
    <row r="947" spans="1:21">
      <c r="A947" s="166">
        <v>43369.523599537039</v>
      </c>
      <c r="B947" s="165" t="s">
        <v>6</v>
      </c>
      <c r="C947" s="165">
        <v>426.96</v>
      </c>
      <c r="D947" s="165">
        <v>11.33</v>
      </c>
      <c r="E947" s="165">
        <v>1409.57</v>
      </c>
      <c r="F947" s="165">
        <v>26.72</v>
      </c>
      <c r="G947" s="165">
        <v>76.12</v>
      </c>
      <c r="H947" s="165">
        <v>76.94</v>
      </c>
      <c r="I947" s="165">
        <v>77.45</v>
      </c>
      <c r="J947" s="165">
        <v>75.73</v>
      </c>
      <c r="K947" s="165">
        <v>74.349999999999994</v>
      </c>
      <c r="L947" s="165">
        <v>0</v>
      </c>
      <c r="M947" s="165">
        <v>0</v>
      </c>
      <c r="N947" s="165">
        <v>0</v>
      </c>
      <c r="O947" s="165">
        <v>0</v>
      </c>
      <c r="P947" s="165">
        <v>1180016</v>
      </c>
      <c r="Q947" s="165">
        <v>47</v>
      </c>
      <c r="R947" s="165">
        <v>0</v>
      </c>
      <c r="S947" s="165">
        <v>37.1</v>
      </c>
      <c r="T947" s="165">
        <v>3.827</v>
      </c>
      <c r="U947" s="165">
        <v>-1</v>
      </c>
    </row>
    <row r="948" spans="1:21">
      <c r="A948" s="166">
        <v>43369.523657407408</v>
      </c>
      <c r="B948" s="165" t="s">
        <v>6</v>
      </c>
      <c r="C948" s="165">
        <v>422.91</v>
      </c>
      <c r="D948" s="165">
        <v>11.23</v>
      </c>
      <c r="E948" s="165">
        <v>1423.34</v>
      </c>
      <c r="F948" s="165">
        <v>28.15</v>
      </c>
      <c r="G948" s="165">
        <v>82.84</v>
      </c>
      <c r="H948" s="165">
        <v>83.79</v>
      </c>
      <c r="I948" s="165">
        <v>84.31</v>
      </c>
      <c r="J948" s="165">
        <v>82.24</v>
      </c>
      <c r="K948" s="165">
        <v>81.03</v>
      </c>
      <c r="L948" s="165">
        <v>0</v>
      </c>
      <c r="M948" s="165">
        <v>0</v>
      </c>
      <c r="N948" s="165">
        <v>0</v>
      </c>
      <c r="O948" s="165">
        <v>0</v>
      </c>
      <c r="P948" s="165">
        <v>1184505</v>
      </c>
      <c r="Q948" s="165">
        <v>47</v>
      </c>
      <c r="R948" s="165">
        <v>0</v>
      </c>
      <c r="S948" s="165">
        <v>37.1</v>
      </c>
      <c r="T948" s="165">
        <v>3.827</v>
      </c>
      <c r="U948" s="165">
        <v>-1</v>
      </c>
    </row>
    <row r="949" spans="1:21">
      <c r="A949" s="166">
        <v>43369.523726851854</v>
      </c>
      <c r="B949" s="165" t="s">
        <v>6</v>
      </c>
      <c r="C949" s="165">
        <v>421.68</v>
      </c>
      <c r="D949" s="165">
        <v>11.19</v>
      </c>
      <c r="E949" s="165">
        <v>1395.94</v>
      </c>
      <c r="F949" s="165">
        <v>24.38</v>
      </c>
      <c r="G949" s="165">
        <v>69</v>
      </c>
      <c r="H949" s="165">
        <v>69.760000000000005</v>
      </c>
      <c r="I949" s="165">
        <v>72.680000000000007</v>
      </c>
      <c r="J949" s="165">
        <v>67.7</v>
      </c>
      <c r="K949" s="165">
        <v>66.489999999999995</v>
      </c>
      <c r="L949" s="165">
        <v>66.17</v>
      </c>
      <c r="M949" s="165">
        <v>0</v>
      </c>
      <c r="N949" s="165">
        <v>0</v>
      </c>
      <c r="O949" s="165">
        <v>0</v>
      </c>
      <c r="P949" s="165">
        <v>1187266</v>
      </c>
      <c r="Q949" s="165">
        <v>47</v>
      </c>
      <c r="R949" s="165">
        <v>0</v>
      </c>
      <c r="S949" s="165">
        <v>37.1</v>
      </c>
      <c r="T949" s="165">
        <v>3.8159999999999998</v>
      </c>
      <c r="U949" s="165">
        <v>-1</v>
      </c>
    </row>
    <row r="950" spans="1:21">
      <c r="A950" s="166">
        <v>43369.523796296293</v>
      </c>
      <c r="B950" s="165" t="s">
        <v>6</v>
      </c>
      <c r="C950" s="165">
        <v>423.97</v>
      </c>
      <c r="D950" s="165">
        <v>11.25</v>
      </c>
      <c r="E950" s="165">
        <v>1401.83</v>
      </c>
      <c r="F950" s="165">
        <v>23.22</v>
      </c>
      <c r="G950" s="165">
        <v>83.84</v>
      </c>
      <c r="H950" s="165">
        <v>83.9</v>
      </c>
      <c r="I950" s="165">
        <v>85.42</v>
      </c>
      <c r="J950" s="165">
        <v>84.92</v>
      </c>
      <c r="K950" s="165">
        <v>81.02</v>
      </c>
      <c r="L950" s="165">
        <v>100</v>
      </c>
      <c r="M950" s="165">
        <v>0</v>
      </c>
      <c r="N950" s="165">
        <v>0</v>
      </c>
      <c r="O950" s="165">
        <v>0</v>
      </c>
      <c r="P950" s="165">
        <v>1188816</v>
      </c>
      <c r="Q950" s="165">
        <v>47</v>
      </c>
      <c r="R950" s="165">
        <v>0</v>
      </c>
      <c r="S950" s="165">
        <v>37.1</v>
      </c>
      <c r="T950" s="165">
        <v>3.831</v>
      </c>
      <c r="U950" s="165">
        <v>-1</v>
      </c>
    </row>
    <row r="951" spans="1:21">
      <c r="A951" s="166">
        <v>43369.523865740739</v>
      </c>
      <c r="B951" s="165" t="s">
        <v>6</v>
      </c>
      <c r="C951" s="165">
        <v>424.82</v>
      </c>
      <c r="D951" s="165">
        <v>11.28</v>
      </c>
      <c r="E951" s="165">
        <v>1375.85</v>
      </c>
      <c r="F951" s="165">
        <v>15.28</v>
      </c>
      <c r="G951" s="165">
        <v>80.59</v>
      </c>
      <c r="H951" s="165">
        <v>85.69</v>
      </c>
      <c r="I951" s="165">
        <v>81.38</v>
      </c>
      <c r="J951" s="165">
        <v>77.41</v>
      </c>
      <c r="K951" s="165">
        <v>71.55</v>
      </c>
      <c r="L951" s="165">
        <v>86.9</v>
      </c>
      <c r="M951" s="165">
        <v>0</v>
      </c>
      <c r="N951" s="165">
        <v>0</v>
      </c>
      <c r="O951" s="165">
        <v>0</v>
      </c>
      <c r="P951" s="165">
        <v>1189407</v>
      </c>
      <c r="Q951" s="165">
        <v>47</v>
      </c>
      <c r="R951" s="165">
        <v>0</v>
      </c>
      <c r="S951" s="165">
        <v>37.1</v>
      </c>
      <c r="T951" s="165">
        <v>3.8250000000000002</v>
      </c>
      <c r="U951" s="165">
        <v>-1</v>
      </c>
    </row>
    <row r="952" spans="1:21">
      <c r="A952" s="166">
        <v>43369.523935185185</v>
      </c>
      <c r="B952" s="165" t="s">
        <v>6</v>
      </c>
      <c r="C952" s="165">
        <v>424.43</v>
      </c>
      <c r="D952" s="165">
        <v>11.27</v>
      </c>
      <c r="E952" s="165">
        <v>1409.13</v>
      </c>
      <c r="F952" s="165">
        <v>20.78</v>
      </c>
      <c r="G952" s="165">
        <v>54.68</v>
      </c>
      <c r="H952" s="165">
        <v>57.51</v>
      </c>
      <c r="I952" s="165">
        <v>53.75</v>
      </c>
      <c r="J952" s="165">
        <v>53.92</v>
      </c>
      <c r="K952" s="165">
        <v>46.08</v>
      </c>
      <c r="L952" s="165">
        <v>68.45</v>
      </c>
      <c r="M952" s="165">
        <v>0</v>
      </c>
      <c r="N952" s="165">
        <v>0</v>
      </c>
      <c r="O952" s="165">
        <v>0</v>
      </c>
      <c r="P952" s="165">
        <v>1189996</v>
      </c>
      <c r="Q952" s="165">
        <v>47</v>
      </c>
      <c r="R952" s="165">
        <v>0</v>
      </c>
      <c r="S952" s="165">
        <v>37.1</v>
      </c>
      <c r="T952" s="165">
        <v>3.8290000000000002</v>
      </c>
      <c r="U952" s="165">
        <v>-1</v>
      </c>
    </row>
    <row r="953" spans="1:21">
      <c r="A953" s="166">
        <v>43369.524004629631</v>
      </c>
      <c r="B953" s="165" t="s">
        <v>6</v>
      </c>
      <c r="C953" s="165">
        <v>424.77</v>
      </c>
      <c r="D953" s="165">
        <v>11.28</v>
      </c>
      <c r="E953" s="165">
        <v>1382.2</v>
      </c>
      <c r="F953" s="165">
        <v>22.7</v>
      </c>
      <c r="G953" s="165">
        <v>76.41</v>
      </c>
      <c r="H953" s="165">
        <v>77.989999999999995</v>
      </c>
      <c r="I953" s="165">
        <v>78.5</v>
      </c>
      <c r="J953" s="165">
        <v>75.430000000000007</v>
      </c>
      <c r="K953" s="165">
        <v>73.72</v>
      </c>
      <c r="L953" s="165">
        <v>0</v>
      </c>
      <c r="M953" s="165">
        <v>0</v>
      </c>
      <c r="N953" s="165">
        <v>0</v>
      </c>
      <c r="O953" s="165">
        <v>0</v>
      </c>
      <c r="P953" s="165">
        <v>1190488</v>
      </c>
      <c r="Q953" s="165">
        <v>47</v>
      </c>
      <c r="R953" s="165">
        <v>0</v>
      </c>
      <c r="S953" s="165">
        <v>37.200000000000003</v>
      </c>
      <c r="T953" s="165">
        <v>3.83</v>
      </c>
      <c r="U953" s="165">
        <v>-1</v>
      </c>
    </row>
    <row r="954" spans="1:21">
      <c r="A954" s="166">
        <v>43369.524074074077</v>
      </c>
      <c r="B954" s="165" t="s">
        <v>6</v>
      </c>
      <c r="C954" s="165">
        <v>424.48</v>
      </c>
      <c r="D954" s="165">
        <v>11.27</v>
      </c>
      <c r="E954" s="165">
        <v>1339.3</v>
      </c>
      <c r="F954" s="165">
        <v>14.13</v>
      </c>
      <c r="G954" s="165">
        <v>85.04</v>
      </c>
      <c r="H954" s="165">
        <v>85.76</v>
      </c>
      <c r="I954" s="165">
        <v>82.54</v>
      </c>
      <c r="J954" s="165">
        <v>84.58</v>
      </c>
      <c r="K954" s="165">
        <v>81.53</v>
      </c>
      <c r="L954" s="165">
        <v>91.03</v>
      </c>
      <c r="M954" s="165">
        <v>86.11</v>
      </c>
      <c r="N954" s="165">
        <v>0</v>
      </c>
      <c r="O954" s="165">
        <v>0</v>
      </c>
      <c r="P954" s="165">
        <v>1190874</v>
      </c>
      <c r="Q954" s="165">
        <v>47</v>
      </c>
      <c r="R954" s="165">
        <v>0</v>
      </c>
      <c r="S954" s="165">
        <v>37.200000000000003</v>
      </c>
      <c r="T954" s="165">
        <v>3.8180000000000001</v>
      </c>
      <c r="U954" s="165">
        <v>-1</v>
      </c>
    </row>
    <row r="955" spans="1:21">
      <c r="A955" s="166">
        <v>43369.524131944447</v>
      </c>
      <c r="B955" s="165" t="s">
        <v>6</v>
      </c>
      <c r="C955" s="165">
        <v>423.81</v>
      </c>
      <c r="D955" s="165">
        <v>11.25</v>
      </c>
      <c r="E955" s="165">
        <v>1363.69</v>
      </c>
      <c r="F955" s="165">
        <v>18.88</v>
      </c>
      <c r="G955" s="165">
        <v>66.16</v>
      </c>
      <c r="H955" s="165">
        <v>73.22</v>
      </c>
      <c r="I955" s="165">
        <v>66.09</v>
      </c>
      <c r="J955" s="165">
        <v>59.83</v>
      </c>
      <c r="K955" s="165">
        <v>55.48</v>
      </c>
      <c r="L955" s="165">
        <v>79.27</v>
      </c>
      <c r="M955" s="165">
        <v>0</v>
      </c>
      <c r="N955" s="165">
        <v>0</v>
      </c>
      <c r="O955" s="165">
        <v>0</v>
      </c>
      <c r="P955" s="165">
        <v>1191293</v>
      </c>
      <c r="Q955" s="165">
        <v>47</v>
      </c>
      <c r="R955" s="165">
        <v>0</v>
      </c>
      <c r="S955" s="165">
        <v>37.200000000000003</v>
      </c>
      <c r="T955" s="165">
        <v>3.8130000000000002</v>
      </c>
      <c r="U955" s="165">
        <v>-1</v>
      </c>
    </row>
    <row r="956" spans="1:21">
      <c r="A956" s="166">
        <v>43369.524201388886</v>
      </c>
      <c r="B956" s="165" t="s">
        <v>6</v>
      </c>
      <c r="C956" s="165">
        <v>424.73</v>
      </c>
      <c r="D956" s="165">
        <v>11.27</v>
      </c>
      <c r="E956" s="165">
        <v>1344.77</v>
      </c>
      <c r="F956" s="165">
        <v>22.72</v>
      </c>
      <c r="G956" s="165">
        <v>66.25</v>
      </c>
      <c r="H956" s="165">
        <v>70.52</v>
      </c>
      <c r="I956" s="165">
        <v>66.209999999999994</v>
      </c>
      <c r="J956" s="165">
        <v>64.31</v>
      </c>
      <c r="K956" s="165">
        <v>63.97</v>
      </c>
      <c r="L956" s="165">
        <v>0</v>
      </c>
      <c r="M956" s="165">
        <v>0</v>
      </c>
      <c r="N956" s="165">
        <v>0</v>
      </c>
      <c r="O956" s="165">
        <v>0</v>
      </c>
      <c r="P956" s="165">
        <v>1191795</v>
      </c>
      <c r="Q956" s="165">
        <v>47</v>
      </c>
      <c r="R956" s="165">
        <v>0</v>
      </c>
      <c r="S956" s="165">
        <v>37.200000000000003</v>
      </c>
      <c r="T956" s="165">
        <v>3.83</v>
      </c>
      <c r="U956" s="165">
        <v>-1</v>
      </c>
    </row>
    <row r="957" spans="1:21">
      <c r="A957" s="166">
        <v>43369.524270833332</v>
      </c>
      <c r="B957" s="165" t="s">
        <v>6</v>
      </c>
      <c r="C957" s="165">
        <v>427.1</v>
      </c>
      <c r="D957" s="165">
        <v>11.34</v>
      </c>
      <c r="E957" s="165">
        <v>1338.11</v>
      </c>
      <c r="F957" s="165">
        <v>19.239999999999998</v>
      </c>
      <c r="G957" s="165">
        <v>71.94</v>
      </c>
      <c r="H957" s="165">
        <v>74.61</v>
      </c>
      <c r="I957" s="165">
        <v>74.959999999999994</v>
      </c>
      <c r="J957" s="165">
        <v>65.8</v>
      </c>
      <c r="K957" s="165">
        <v>65.11</v>
      </c>
      <c r="L957" s="165">
        <v>83.29</v>
      </c>
      <c r="M957" s="165">
        <v>0</v>
      </c>
      <c r="N957" s="165">
        <v>0</v>
      </c>
      <c r="O957" s="165">
        <v>0</v>
      </c>
      <c r="P957" s="165">
        <v>1192407</v>
      </c>
      <c r="Q957" s="165">
        <v>47</v>
      </c>
      <c r="R957" s="165">
        <v>0</v>
      </c>
      <c r="S957" s="165">
        <v>37.200000000000003</v>
      </c>
      <c r="T957" s="165">
        <v>3.8149999999999999</v>
      </c>
      <c r="U957" s="165">
        <v>-1</v>
      </c>
    </row>
    <row r="958" spans="1:21">
      <c r="A958" s="166">
        <v>43369.524340277778</v>
      </c>
      <c r="B958" s="165" t="s">
        <v>6</v>
      </c>
      <c r="C958" s="165">
        <v>427.02</v>
      </c>
      <c r="D958" s="165">
        <v>11.33</v>
      </c>
      <c r="E958" s="165">
        <v>1367.24</v>
      </c>
      <c r="F958" s="165">
        <v>17.86</v>
      </c>
      <c r="G958" s="165">
        <v>66.790000000000006</v>
      </c>
      <c r="H958" s="165">
        <v>75.900000000000006</v>
      </c>
      <c r="I958" s="165">
        <v>66.09</v>
      </c>
      <c r="J958" s="165">
        <v>61.45</v>
      </c>
      <c r="K958" s="165">
        <v>55.77</v>
      </c>
      <c r="L958" s="165">
        <v>76.86</v>
      </c>
      <c r="M958" s="165">
        <v>0</v>
      </c>
      <c r="N958" s="165">
        <v>0</v>
      </c>
      <c r="O958" s="165">
        <v>0</v>
      </c>
      <c r="P958" s="165">
        <v>1192798</v>
      </c>
      <c r="Q958" s="165">
        <v>47</v>
      </c>
      <c r="R958" s="165">
        <v>0</v>
      </c>
      <c r="S958" s="165">
        <v>37.200000000000003</v>
      </c>
      <c r="T958" s="165">
        <v>3.8250000000000002</v>
      </c>
      <c r="U958" s="165">
        <v>-1</v>
      </c>
    </row>
    <row r="959" spans="1:21">
      <c r="A959" s="166">
        <v>43369.524398148147</v>
      </c>
      <c r="B959" s="165" t="s">
        <v>6</v>
      </c>
      <c r="C959" s="165">
        <v>424.76</v>
      </c>
      <c r="D959" s="165">
        <v>11.27</v>
      </c>
      <c r="E959" s="165">
        <v>1371.37</v>
      </c>
      <c r="F959" s="165">
        <v>23.05</v>
      </c>
      <c r="G959" s="165">
        <v>61.92</v>
      </c>
      <c r="H959" s="165">
        <v>62.74</v>
      </c>
      <c r="I959" s="165">
        <v>63.26</v>
      </c>
      <c r="J959" s="165">
        <v>60.14</v>
      </c>
      <c r="K959" s="165">
        <v>61.53</v>
      </c>
      <c r="L959" s="165">
        <v>0</v>
      </c>
      <c r="M959" s="165">
        <v>0</v>
      </c>
      <c r="N959" s="165">
        <v>0</v>
      </c>
      <c r="O959" s="165">
        <v>0</v>
      </c>
      <c r="P959" s="165">
        <v>1193349</v>
      </c>
      <c r="Q959" s="165">
        <v>47</v>
      </c>
      <c r="R959" s="165">
        <v>0</v>
      </c>
      <c r="S959" s="165">
        <v>37.200000000000003</v>
      </c>
      <c r="T959" s="165">
        <v>3.8290000000000002</v>
      </c>
      <c r="U959" s="165">
        <v>-1</v>
      </c>
    </row>
    <row r="960" spans="1:21">
      <c r="A960" s="166">
        <v>43369.524467592593</v>
      </c>
      <c r="B960" s="165" t="s">
        <v>6</v>
      </c>
      <c r="C960" s="165">
        <v>425.63</v>
      </c>
      <c r="D960" s="165">
        <v>11.3</v>
      </c>
      <c r="E960" s="165">
        <v>1345.11</v>
      </c>
      <c r="F960" s="165">
        <v>20.059999999999999</v>
      </c>
      <c r="G960" s="165">
        <v>81.53</v>
      </c>
      <c r="H960" s="165">
        <v>81.569999999999993</v>
      </c>
      <c r="I960" s="165">
        <v>81.91</v>
      </c>
      <c r="J960" s="165">
        <v>83.92</v>
      </c>
      <c r="K960" s="165">
        <v>78.73</v>
      </c>
      <c r="L960" s="165">
        <v>0</v>
      </c>
      <c r="M960" s="165">
        <v>0</v>
      </c>
      <c r="N960" s="165">
        <v>0</v>
      </c>
      <c r="O960" s="165">
        <v>0</v>
      </c>
      <c r="P960" s="165">
        <v>1193856</v>
      </c>
      <c r="Q960" s="165">
        <v>47</v>
      </c>
      <c r="R960" s="165">
        <v>0</v>
      </c>
      <c r="S960" s="165">
        <v>37.200000000000003</v>
      </c>
      <c r="T960" s="165">
        <v>3.82</v>
      </c>
      <c r="U960" s="165">
        <v>-1</v>
      </c>
    </row>
    <row r="961" spans="1:21">
      <c r="A961" s="166">
        <v>43369.524537037039</v>
      </c>
      <c r="B961" s="165" t="s">
        <v>6</v>
      </c>
      <c r="C961" s="165">
        <v>426.15</v>
      </c>
      <c r="D961" s="165">
        <v>11.31</v>
      </c>
      <c r="E961" s="165">
        <v>1344.2</v>
      </c>
      <c r="F961" s="165">
        <v>21.84</v>
      </c>
      <c r="G961" s="165">
        <v>80.98</v>
      </c>
      <c r="H961" s="165">
        <v>82.15</v>
      </c>
      <c r="I961" s="165">
        <v>83.54</v>
      </c>
      <c r="J961" s="165">
        <v>78.86</v>
      </c>
      <c r="K961" s="165">
        <v>79.38</v>
      </c>
      <c r="L961" s="165">
        <v>0</v>
      </c>
      <c r="M961" s="165">
        <v>0</v>
      </c>
      <c r="N961" s="165">
        <v>0</v>
      </c>
      <c r="O961" s="165">
        <v>0</v>
      </c>
      <c r="P961" s="165">
        <v>1194399</v>
      </c>
      <c r="Q961" s="165">
        <v>47</v>
      </c>
      <c r="R961" s="165">
        <v>0</v>
      </c>
      <c r="S961" s="165">
        <v>37.200000000000003</v>
      </c>
      <c r="T961" s="165">
        <v>3.82</v>
      </c>
      <c r="U961" s="165">
        <v>-1</v>
      </c>
    </row>
    <row r="962" spans="1:21">
      <c r="A962" s="166">
        <v>43369.524606481478</v>
      </c>
      <c r="B962" s="165" t="s">
        <v>6</v>
      </c>
      <c r="C962" s="165">
        <v>425.19</v>
      </c>
      <c r="D962" s="165">
        <v>11.29</v>
      </c>
      <c r="E962" s="165">
        <v>1369.94</v>
      </c>
      <c r="F962" s="165">
        <v>23.13</v>
      </c>
      <c r="G962" s="165">
        <v>65.91</v>
      </c>
      <c r="H962" s="165">
        <v>67.650000000000006</v>
      </c>
      <c r="I962" s="165">
        <v>68.7</v>
      </c>
      <c r="J962" s="165">
        <v>66.09</v>
      </c>
      <c r="K962" s="165">
        <v>61.22</v>
      </c>
      <c r="L962" s="165">
        <v>0</v>
      </c>
      <c r="M962" s="165">
        <v>0</v>
      </c>
      <c r="N962" s="165">
        <v>0</v>
      </c>
      <c r="O962" s="165">
        <v>0</v>
      </c>
      <c r="P962" s="165">
        <v>1194887</v>
      </c>
      <c r="Q962" s="165">
        <v>47</v>
      </c>
      <c r="R962" s="165">
        <v>0</v>
      </c>
      <c r="S962" s="165">
        <v>37.200000000000003</v>
      </c>
      <c r="T962" s="165">
        <v>3.83</v>
      </c>
      <c r="U962" s="165">
        <v>-1</v>
      </c>
    </row>
    <row r="963" spans="1:21">
      <c r="A963" s="166">
        <v>43369.524675925924</v>
      </c>
      <c r="B963" s="165" t="s">
        <v>6</v>
      </c>
      <c r="C963" s="165">
        <v>425.97</v>
      </c>
      <c r="D963" s="165">
        <v>11.31</v>
      </c>
      <c r="E963" s="165">
        <v>1341.24</v>
      </c>
      <c r="F963" s="165">
        <v>22.52</v>
      </c>
      <c r="G963" s="165">
        <v>68.680000000000007</v>
      </c>
      <c r="H963" s="165">
        <v>68.72</v>
      </c>
      <c r="I963" s="165">
        <v>72.14</v>
      </c>
      <c r="J963" s="165">
        <v>67.86</v>
      </c>
      <c r="K963" s="165">
        <v>65.98</v>
      </c>
      <c r="L963" s="165">
        <v>0</v>
      </c>
      <c r="M963" s="165">
        <v>0</v>
      </c>
      <c r="N963" s="165">
        <v>0</v>
      </c>
      <c r="O963" s="165">
        <v>0</v>
      </c>
      <c r="P963" s="165">
        <v>1195273</v>
      </c>
      <c r="Q963" s="165">
        <v>47</v>
      </c>
      <c r="R963" s="165">
        <v>0</v>
      </c>
      <c r="S963" s="165">
        <v>37.1</v>
      </c>
      <c r="T963" s="165">
        <v>3.823</v>
      </c>
      <c r="U963" s="165">
        <v>-1</v>
      </c>
    </row>
    <row r="964" spans="1:21">
      <c r="A964" s="166">
        <v>43369.524745370371</v>
      </c>
      <c r="B964" s="165" t="s">
        <v>6</v>
      </c>
      <c r="C964" s="165">
        <v>426.84</v>
      </c>
      <c r="D964" s="165">
        <v>11.33</v>
      </c>
      <c r="E964" s="165">
        <v>1335.3</v>
      </c>
      <c r="F964" s="165">
        <v>21.14</v>
      </c>
      <c r="G964" s="165">
        <v>81.03</v>
      </c>
      <c r="H964" s="165">
        <v>82.68</v>
      </c>
      <c r="I964" s="165">
        <v>81.83</v>
      </c>
      <c r="J964" s="165">
        <v>81.489999999999995</v>
      </c>
      <c r="K964" s="165">
        <v>78.099999999999994</v>
      </c>
      <c r="L964" s="165">
        <v>0</v>
      </c>
      <c r="M964" s="165">
        <v>0</v>
      </c>
      <c r="N964" s="165">
        <v>0</v>
      </c>
      <c r="O964" s="165">
        <v>0</v>
      </c>
      <c r="P964" s="165">
        <v>1195735</v>
      </c>
      <c r="Q964" s="165">
        <v>47</v>
      </c>
      <c r="R964" s="165">
        <v>0</v>
      </c>
      <c r="S964" s="165">
        <v>37.1</v>
      </c>
      <c r="T964" s="165">
        <v>3.823</v>
      </c>
      <c r="U964" s="165">
        <v>-1</v>
      </c>
    </row>
    <row r="965" spans="1:21">
      <c r="A965" s="166">
        <v>43369.52480324074</v>
      </c>
      <c r="B965" s="165" t="s">
        <v>6</v>
      </c>
      <c r="C965" s="165">
        <v>426.51</v>
      </c>
      <c r="D965" s="165">
        <v>11.32</v>
      </c>
      <c r="E965" s="165">
        <v>1358.53</v>
      </c>
      <c r="F965" s="165">
        <v>18.329999999999998</v>
      </c>
      <c r="G965" s="165">
        <v>68.75</v>
      </c>
      <c r="H965" s="165">
        <v>75.13</v>
      </c>
      <c r="I965" s="165">
        <v>68.739999999999995</v>
      </c>
      <c r="J965" s="165">
        <v>63.9</v>
      </c>
      <c r="K965" s="165">
        <v>59.59</v>
      </c>
      <c r="L965" s="165">
        <v>77.73</v>
      </c>
      <c r="M965" s="165">
        <v>0</v>
      </c>
      <c r="N965" s="165">
        <v>0</v>
      </c>
      <c r="O965" s="165">
        <v>0</v>
      </c>
      <c r="P965" s="165">
        <v>1196253</v>
      </c>
      <c r="Q965" s="165">
        <v>47</v>
      </c>
      <c r="R965" s="165">
        <v>0</v>
      </c>
      <c r="S965" s="165">
        <v>37.1</v>
      </c>
      <c r="T965" s="165">
        <v>3.8220000000000001</v>
      </c>
      <c r="U965" s="165">
        <v>-1</v>
      </c>
    </row>
    <row r="966" spans="1:21">
      <c r="A966" s="166">
        <v>43369.524872685186</v>
      </c>
      <c r="B966" s="165" t="s">
        <v>6</v>
      </c>
      <c r="C966" s="165">
        <v>421.3</v>
      </c>
      <c r="D966" s="165">
        <v>11.18</v>
      </c>
      <c r="E966" s="165">
        <v>1338.24</v>
      </c>
      <c r="F966" s="165">
        <v>24.4</v>
      </c>
      <c r="G966" s="165">
        <v>60.36</v>
      </c>
      <c r="H966" s="165">
        <v>61.64</v>
      </c>
      <c r="I966" s="165">
        <v>60.62</v>
      </c>
      <c r="J966" s="165">
        <v>58.9</v>
      </c>
      <c r="K966" s="165">
        <v>60.27</v>
      </c>
      <c r="L966" s="165">
        <v>0</v>
      </c>
      <c r="M966" s="165">
        <v>0</v>
      </c>
      <c r="N966" s="165">
        <v>0</v>
      </c>
      <c r="O966" s="165">
        <v>0</v>
      </c>
      <c r="P966" s="165">
        <v>1196639</v>
      </c>
      <c r="Q966" s="165">
        <v>47</v>
      </c>
      <c r="R966" s="165">
        <v>0</v>
      </c>
      <c r="S966" s="165">
        <v>37.1</v>
      </c>
      <c r="T966" s="165">
        <v>3.8279999999999998</v>
      </c>
      <c r="U966" s="165">
        <v>-1</v>
      </c>
    </row>
    <row r="967" spans="1:21">
      <c r="A967" s="166">
        <v>43369.524942129632</v>
      </c>
      <c r="B967" s="165" t="s">
        <v>6</v>
      </c>
      <c r="C967" s="165">
        <v>422.47</v>
      </c>
      <c r="D967" s="165">
        <v>11.21</v>
      </c>
      <c r="E967" s="165">
        <v>1339.05</v>
      </c>
      <c r="F967" s="165">
        <v>21.52</v>
      </c>
      <c r="G967" s="165">
        <v>80.28</v>
      </c>
      <c r="H967" s="165">
        <v>81.790000000000006</v>
      </c>
      <c r="I967" s="165">
        <v>81.96</v>
      </c>
      <c r="J967" s="165">
        <v>79.040000000000006</v>
      </c>
      <c r="K967" s="165">
        <v>78.349999999999994</v>
      </c>
      <c r="L967" s="165">
        <v>0</v>
      </c>
      <c r="M967" s="165">
        <v>0</v>
      </c>
      <c r="N967" s="165">
        <v>0</v>
      </c>
      <c r="O967" s="165">
        <v>0</v>
      </c>
      <c r="P967" s="165">
        <v>1197197</v>
      </c>
      <c r="Q967" s="165">
        <v>47</v>
      </c>
      <c r="R967" s="165">
        <v>0</v>
      </c>
      <c r="S967" s="165">
        <v>37.1</v>
      </c>
      <c r="T967" s="165">
        <v>3.8239999999999998</v>
      </c>
      <c r="U967" s="165">
        <v>-1</v>
      </c>
    </row>
    <row r="968" spans="1:21">
      <c r="A968" s="166">
        <v>43369.525011574071</v>
      </c>
      <c r="B968" s="165" t="s">
        <v>6</v>
      </c>
      <c r="C968" s="165">
        <v>420.55</v>
      </c>
      <c r="D968" s="165">
        <v>11.16</v>
      </c>
      <c r="E968" s="165">
        <v>1345.13</v>
      </c>
      <c r="F968" s="165">
        <v>21.69</v>
      </c>
      <c r="G968" s="165">
        <v>79.650000000000006</v>
      </c>
      <c r="H968" s="165">
        <v>80.900000000000006</v>
      </c>
      <c r="I968" s="165">
        <v>81.239999999999995</v>
      </c>
      <c r="J968" s="165">
        <v>77.97</v>
      </c>
      <c r="K968" s="165">
        <v>78.489999999999995</v>
      </c>
      <c r="L968" s="165">
        <v>0</v>
      </c>
      <c r="M968" s="165">
        <v>0</v>
      </c>
      <c r="N968" s="165">
        <v>0</v>
      </c>
      <c r="O968" s="165">
        <v>0</v>
      </c>
      <c r="P968" s="165">
        <v>1197767</v>
      </c>
      <c r="Q968" s="165">
        <v>47</v>
      </c>
      <c r="R968" s="165">
        <v>0</v>
      </c>
      <c r="S968" s="165">
        <v>37.1</v>
      </c>
      <c r="T968" s="165">
        <v>3.8290000000000002</v>
      </c>
      <c r="U968" s="165">
        <v>-1</v>
      </c>
    </row>
    <row r="969" spans="1:21">
      <c r="A969" s="166">
        <v>43369.525081018517</v>
      </c>
      <c r="B969" s="165" t="s">
        <v>6</v>
      </c>
      <c r="C969" s="165">
        <v>421.89</v>
      </c>
      <c r="D969" s="165">
        <v>11.2</v>
      </c>
      <c r="E969" s="165">
        <v>1365.56</v>
      </c>
      <c r="F969" s="165">
        <v>24.23</v>
      </c>
      <c r="G969" s="165">
        <v>62.16</v>
      </c>
      <c r="H969" s="165">
        <v>67.64</v>
      </c>
      <c r="I969" s="165">
        <v>60.62</v>
      </c>
      <c r="J969" s="165">
        <v>60.1</v>
      </c>
      <c r="K969" s="165">
        <v>60.27</v>
      </c>
      <c r="L969" s="165">
        <v>0</v>
      </c>
      <c r="M969" s="165">
        <v>0</v>
      </c>
      <c r="N969" s="165">
        <v>0</v>
      </c>
      <c r="O969" s="165">
        <v>0</v>
      </c>
      <c r="P969" s="165">
        <v>1197793</v>
      </c>
      <c r="Q969" s="165">
        <v>47</v>
      </c>
      <c r="R969" s="165">
        <v>0</v>
      </c>
      <c r="S969" s="165">
        <v>37.1</v>
      </c>
      <c r="T969" s="165">
        <v>3.831</v>
      </c>
      <c r="U969" s="165">
        <v>-1</v>
      </c>
    </row>
    <row r="970" spans="1:21">
      <c r="A970" s="166">
        <v>43369.525150462963</v>
      </c>
      <c r="B970" s="165" t="s">
        <v>6</v>
      </c>
      <c r="C970" s="165">
        <v>422.41</v>
      </c>
      <c r="D970" s="165">
        <v>11.21</v>
      </c>
      <c r="E970" s="165">
        <v>1343.39</v>
      </c>
      <c r="F970" s="165">
        <v>21.14</v>
      </c>
      <c r="G970" s="165">
        <v>72.83</v>
      </c>
      <c r="H970" s="165">
        <v>74.739999999999995</v>
      </c>
      <c r="I970" s="165">
        <v>74.91</v>
      </c>
      <c r="J970" s="165">
        <v>74.569999999999993</v>
      </c>
      <c r="K970" s="165">
        <v>67.180000000000007</v>
      </c>
      <c r="L970" s="165">
        <v>72.13</v>
      </c>
      <c r="M970" s="165">
        <v>0</v>
      </c>
      <c r="N970" s="165">
        <v>0</v>
      </c>
      <c r="O970" s="165">
        <v>0</v>
      </c>
      <c r="P970" s="165">
        <v>1197793</v>
      </c>
      <c r="Q970" s="165">
        <v>47</v>
      </c>
      <c r="R970" s="165">
        <v>0</v>
      </c>
      <c r="S970" s="165">
        <v>37.1</v>
      </c>
      <c r="T970" s="165">
        <v>3.8220000000000001</v>
      </c>
      <c r="U970" s="165">
        <v>-1</v>
      </c>
    </row>
    <row r="971" spans="1:21">
      <c r="A971" s="166">
        <v>43369.525208333333</v>
      </c>
      <c r="B971" s="165" t="s">
        <v>6</v>
      </c>
      <c r="C971" s="165">
        <v>421.82</v>
      </c>
      <c r="D971" s="165">
        <v>11.2</v>
      </c>
      <c r="E971" s="165">
        <v>1343.36</v>
      </c>
      <c r="F971" s="165">
        <v>22.38</v>
      </c>
      <c r="G971" s="165">
        <v>80.239999999999995</v>
      </c>
      <c r="H971" s="165">
        <v>84.19</v>
      </c>
      <c r="I971" s="165">
        <v>80.41</v>
      </c>
      <c r="J971" s="165">
        <v>79.55</v>
      </c>
      <c r="K971" s="165">
        <v>76.8</v>
      </c>
      <c r="L971" s="165">
        <v>0</v>
      </c>
      <c r="M971" s="165">
        <v>0</v>
      </c>
      <c r="N971" s="165">
        <v>0</v>
      </c>
      <c r="O971" s="165">
        <v>0</v>
      </c>
      <c r="P971" s="165">
        <v>1197794</v>
      </c>
      <c r="Q971" s="165">
        <v>47</v>
      </c>
      <c r="R971" s="165">
        <v>0</v>
      </c>
      <c r="S971" s="165">
        <v>37.1</v>
      </c>
      <c r="T971" s="165">
        <v>3.8220000000000001</v>
      </c>
      <c r="U971" s="165">
        <v>-1</v>
      </c>
    </row>
    <row r="972" spans="1:21">
      <c r="A972" s="166">
        <v>43369.525277777779</v>
      </c>
      <c r="B972" s="165" t="s">
        <v>6</v>
      </c>
      <c r="C972" s="165">
        <v>420.52</v>
      </c>
      <c r="D972" s="165">
        <v>11.16</v>
      </c>
      <c r="E972" s="165">
        <v>1366.44</v>
      </c>
      <c r="F972" s="165">
        <v>23.94</v>
      </c>
      <c r="G972" s="165">
        <v>71.58</v>
      </c>
      <c r="H972" s="165">
        <v>71.45</v>
      </c>
      <c r="I972" s="165">
        <v>73.31</v>
      </c>
      <c r="J972" s="165">
        <v>72.47</v>
      </c>
      <c r="K972" s="165">
        <v>69.09</v>
      </c>
      <c r="L972" s="165">
        <v>0</v>
      </c>
      <c r="M972" s="165">
        <v>0</v>
      </c>
      <c r="N972" s="165">
        <v>0</v>
      </c>
      <c r="O972" s="165">
        <v>0</v>
      </c>
      <c r="P972" s="165">
        <v>1197794</v>
      </c>
      <c r="Q972" s="165">
        <v>47</v>
      </c>
      <c r="R972" s="165">
        <v>0</v>
      </c>
      <c r="S972" s="165">
        <v>37.1</v>
      </c>
      <c r="T972" s="165">
        <v>3.8290000000000002</v>
      </c>
      <c r="U972" s="165">
        <v>-1</v>
      </c>
    </row>
    <row r="973" spans="1:21">
      <c r="A973" s="166">
        <v>43369.525347222225</v>
      </c>
      <c r="B973" s="165" t="s">
        <v>6</v>
      </c>
      <c r="C973" s="165">
        <v>420.87</v>
      </c>
      <c r="D973" s="165">
        <v>11.17</v>
      </c>
      <c r="E973" s="165">
        <v>1335.97</v>
      </c>
      <c r="F973" s="165">
        <v>23</v>
      </c>
      <c r="G973" s="165">
        <v>66.97</v>
      </c>
      <c r="H973" s="165">
        <v>70.489999999999995</v>
      </c>
      <c r="I973" s="165">
        <v>67.19</v>
      </c>
      <c r="J973" s="165">
        <v>63.54</v>
      </c>
      <c r="K973" s="165">
        <v>66.67</v>
      </c>
      <c r="L973" s="165">
        <v>0</v>
      </c>
      <c r="M973" s="165">
        <v>0</v>
      </c>
      <c r="N973" s="165">
        <v>0</v>
      </c>
      <c r="O973" s="165">
        <v>0</v>
      </c>
      <c r="P973" s="165">
        <v>1197795</v>
      </c>
      <c r="Q973" s="165">
        <v>47</v>
      </c>
      <c r="R973" s="165">
        <v>0</v>
      </c>
      <c r="S973" s="165">
        <v>37.1</v>
      </c>
      <c r="T973" s="165">
        <v>3.823</v>
      </c>
      <c r="U973" s="165">
        <v>-1</v>
      </c>
    </row>
    <row r="974" spans="1:21">
      <c r="A974" s="166">
        <v>43369.525416666664</v>
      </c>
      <c r="B974" s="165" t="s">
        <v>6</v>
      </c>
      <c r="C974" s="165">
        <v>421.47</v>
      </c>
      <c r="D974" s="165">
        <v>11.19</v>
      </c>
      <c r="E974" s="165">
        <v>1349.9</v>
      </c>
      <c r="F974" s="165">
        <v>22.47</v>
      </c>
      <c r="G974" s="165">
        <v>80.28</v>
      </c>
      <c r="H974" s="165">
        <v>81.96</v>
      </c>
      <c r="I974" s="165">
        <v>80.239999999999995</v>
      </c>
      <c r="J974" s="165">
        <v>81.790000000000006</v>
      </c>
      <c r="K974" s="165">
        <v>77.150000000000006</v>
      </c>
      <c r="L974" s="165">
        <v>0</v>
      </c>
      <c r="M974" s="165">
        <v>0</v>
      </c>
      <c r="N974" s="165">
        <v>0</v>
      </c>
      <c r="O974" s="165">
        <v>0</v>
      </c>
      <c r="P974" s="165">
        <v>1197795</v>
      </c>
      <c r="Q974" s="165">
        <v>47</v>
      </c>
      <c r="R974" s="165">
        <v>0</v>
      </c>
      <c r="S974" s="165">
        <v>37</v>
      </c>
      <c r="T974" s="165">
        <v>3.8220000000000001</v>
      </c>
      <c r="U974" s="165">
        <v>-1</v>
      </c>
    </row>
    <row r="975" spans="1:21">
      <c r="A975" s="166">
        <v>43369.52548611111</v>
      </c>
      <c r="B975" s="165" t="s">
        <v>6</v>
      </c>
      <c r="C975" s="165">
        <v>420.42</v>
      </c>
      <c r="D975" s="165">
        <v>11.16</v>
      </c>
      <c r="E975" s="165">
        <v>1372.28</v>
      </c>
      <c r="F975" s="165">
        <v>18.649999999999999</v>
      </c>
      <c r="G975" s="165">
        <v>70.930000000000007</v>
      </c>
      <c r="H975" s="165">
        <v>74.83</v>
      </c>
      <c r="I975" s="165">
        <v>75.349999999999994</v>
      </c>
      <c r="J975" s="165">
        <v>67.88</v>
      </c>
      <c r="K975" s="165">
        <v>61.63</v>
      </c>
      <c r="L975" s="165">
        <v>76.84</v>
      </c>
      <c r="M975" s="165">
        <v>0</v>
      </c>
      <c r="N975" s="165">
        <v>0</v>
      </c>
      <c r="O975" s="165">
        <v>0</v>
      </c>
      <c r="P975" s="165">
        <v>1197795</v>
      </c>
      <c r="Q975" s="165">
        <v>47</v>
      </c>
      <c r="R975" s="165">
        <v>0</v>
      </c>
      <c r="S975" s="165">
        <v>37</v>
      </c>
      <c r="T975" s="165">
        <v>3.8290000000000002</v>
      </c>
      <c r="U975" s="165">
        <v>-1</v>
      </c>
    </row>
    <row r="976" spans="1:21">
      <c r="A976" s="166">
        <v>43369.525555555556</v>
      </c>
      <c r="B976" s="165" t="s">
        <v>6</v>
      </c>
      <c r="C976" s="165">
        <v>421.67</v>
      </c>
      <c r="D976" s="165">
        <v>11.19</v>
      </c>
      <c r="E976" s="165">
        <v>1372.57</v>
      </c>
      <c r="F976" s="165">
        <v>24.38</v>
      </c>
      <c r="G976" s="165">
        <v>57.92</v>
      </c>
      <c r="H976" s="165">
        <v>60.68</v>
      </c>
      <c r="I976" s="165">
        <v>60.34</v>
      </c>
      <c r="J976" s="165">
        <v>55.93</v>
      </c>
      <c r="K976" s="165">
        <v>53.56</v>
      </c>
      <c r="L976" s="165">
        <v>75</v>
      </c>
      <c r="M976" s="165">
        <v>0</v>
      </c>
      <c r="N976" s="165">
        <v>0</v>
      </c>
      <c r="O976" s="165">
        <v>0</v>
      </c>
      <c r="P976" s="165">
        <v>1197795</v>
      </c>
      <c r="Q976" s="165">
        <v>47</v>
      </c>
      <c r="R976" s="165">
        <v>0</v>
      </c>
      <c r="S976" s="165">
        <v>37</v>
      </c>
      <c r="T976" s="165">
        <v>3.831</v>
      </c>
      <c r="U976" s="165">
        <v>-1</v>
      </c>
    </row>
    <row r="977" spans="1:21">
      <c r="A977" s="166">
        <v>43369.525613425925</v>
      </c>
      <c r="B977" s="165" t="s">
        <v>6</v>
      </c>
      <c r="C977" s="165">
        <v>419.48</v>
      </c>
      <c r="D977" s="165">
        <v>11.13</v>
      </c>
      <c r="E977" s="165">
        <v>1352.06</v>
      </c>
      <c r="F977" s="165">
        <v>22.66</v>
      </c>
      <c r="G977" s="165">
        <v>74.05</v>
      </c>
      <c r="H977" s="165">
        <v>76.95</v>
      </c>
      <c r="I977" s="165">
        <v>75.56</v>
      </c>
      <c r="J977" s="165">
        <v>71.75</v>
      </c>
      <c r="K977" s="165">
        <v>71.92</v>
      </c>
      <c r="L977" s="165">
        <v>0</v>
      </c>
      <c r="M977" s="165">
        <v>0</v>
      </c>
      <c r="N977" s="165">
        <v>0</v>
      </c>
      <c r="O977" s="165">
        <v>0</v>
      </c>
      <c r="P977" s="165">
        <v>1197795</v>
      </c>
      <c r="Q977" s="165">
        <v>47</v>
      </c>
      <c r="R977" s="165">
        <v>0</v>
      </c>
      <c r="S977" s="165">
        <v>37</v>
      </c>
      <c r="T977" s="165">
        <v>3.8279999999999998</v>
      </c>
      <c r="U977" s="165">
        <v>-1</v>
      </c>
    </row>
    <row r="978" spans="1:21">
      <c r="A978" s="166">
        <v>43369.525682870371</v>
      </c>
      <c r="B978" s="165" t="s">
        <v>6</v>
      </c>
      <c r="C978" s="165">
        <v>422.01</v>
      </c>
      <c r="D978" s="165">
        <v>11.2</v>
      </c>
      <c r="E978" s="165">
        <v>1352.96</v>
      </c>
      <c r="F978" s="165">
        <v>24.36</v>
      </c>
      <c r="G978" s="165">
        <v>80.599999999999994</v>
      </c>
      <c r="H978" s="165">
        <v>83.59</v>
      </c>
      <c r="I978" s="165">
        <v>79.489999999999995</v>
      </c>
      <c r="J978" s="165">
        <v>79.66</v>
      </c>
      <c r="K978" s="165">
        <v>79.150000000000006</v>
      </c>
      <c r="L978" s="165">
        <v>100</v>
      </c>
      <c r="M978" s="165">
        <v>0</v>
      </c>
      <c r="N978" s="165">
        <v>0</v>
      </c>
      <c r="O978" s="165">
        <v>0</v>
      </c>
      <c r="P978" s="165">
        <v>1198921</v>
      </c>
      <c r="Q978" s="165">
        <v>47</v>
      </c>
      <c r="R978" s="165">
        <v>0</v>
      </c>
      <c r="S978" s="165">
        <v>37</v>
      </c>
      <c r="T978" s="165">
        <v>3.8250000000000002</v>
      </c>
      <c r="U978" s="165">
        <v>-1</v>
      </c>
    </row>
    <row r="979" spans="1:21">
      <c r="A979" s="166">
        <v>43369.525752314818</v>
      </c>
      <c r="B979" s="165" t="s">
        <v>6</v>
      </c>
      <c r="C979" s="165">
        <v>420.18</v>
      </c>
      <c r="D979" s="165">
        <v>11.15</v>
      </c>
      <c r="E979" s="165">
        <v>1373.5</v>
      </c>
      <c r="F979" s="165">
        <v>23.56</v>
      </c>
      <c r="G979" s="165">
        <v>69.569999999999993</v>
      </c>
      <c r="H979" s="165">
        <v>71.180000000000007</v>
      </c>
      <c r="I979" s="165">
        <v>69.64</v>
      </c>
      <c r="J979" s="165">
        <v>66.209999999999994</v>
      </c>
      <c r="K979" s="165">
        <v>63.46</v>
      </c>
      <c r="L979" s="165">
        <v>78.03</v>
      </c>
      <c r="M979" s="165">
        <v>0</v>
      </c>
      <c r="N979" s="165">
        <v>0</v>
      </c>
      <c r="O979" s="165">
        <v>0</v>
      </c>
      <c r="P979" s="165">
        <v>1204899</v>
      </c>
      <c r="Q979" s="165">
        <v>47</v>
      </c>
      <c r="R979" s="165">
        <v>0</v>
      </c>
      <c r="S979" s="165">
        <v>37</v>
      </c>
      <c r="T979" s="165">
        <v>3.8119999999999998</v>
      </c>
      <c r="U979" s="165">
        <v>-1</v>
      </c>
    </row>
    <row r="980" spans="1:21">
      <c r="A980" s="166">
        <v>43369.525821759256</v>
      </c>
      <c r="B980" s="165" t="s">
        <v>6</v>
      </c>
      <c r="C980" s="165">
        <v>420.94</v>
      </c>
      <c r="D980" s="165">
        <v>11.17</v>
      </c>
      <c r="E980" s="165">
        <v>1360.34</v>
      </c>
      <c r="F980" s="165">
        <v>21.43</v>
      </c>
      <c r="G980" s="165">
        <v>69.16</v>
      </c>
      <c r="H980" s="165">
        <v>66.209999999999994</v>
      </c>
      <c r="I980" s="165">
        <v>72.87</v>
      </c>
      <c r="J980" s="165">
        <v>71.16</v>
      </c>
      <c r="K980" s="165">
        <v>66.55</v>
      </c>
      <c r="L980" s="165">
        <v>61.54</v>
      </c>
      <c r="M980" s="165">
        <v>0</v>
      </c>
      <c r="N980" s="165">
        <v>0</v>
      </c>
      <c r="O980" s="165">
        <v>0</v>
      </c>
      <c r="P980" s="165">
        <v>1205627</v>
      </c>
      <c r="Q980" s="165">
        <v>47</v>
      </c>
      <c r="R980" s="165">
        <v>0</v>
      </c>
      <c r="S980" s="165">
        <v>37</v>
      </c>
      <c r="T980" s="165">
        <v>3.8279999999999998</v>
      </c>
      <c r="U980" s="165">
        <v>-1</v>
      </c>
    </row>
    <row r="981" spans="1:21">
      <c r="A981" s="166">
        <v>43369.525891203702</v>
      </c>
      <c r="B981" s="165" t="s">
        <v>6</v>
      </c>
      <c r="C981" s="165">
        <v>420.86</v>
      </c>
      <c r="D981" s="165">
        <v>11.17</v>
      </c>
      <c r="E981" s="165">
        <v>1350.71</v>
      </c>
      <c r="F981" s="165">
        <v>20.260000000000002</v>
      </c>
      <c r="G981" s="165">
        <v>77.459999999999994</v>
      </c>
      <c r="H981" s="165">
        <v>80.97</v>
      </c>
      <c r="I981" s="165">
        <v>77.510000000000005</v>
      </c>
      <c r="J981" s="165">
        <v>76.64</v>
      </c>
      <c r="K981" s="165">
        <v>73.010000000000005</v>
      </c>
      <c r="L981" s="165">
        <v>82.63</v>
      </c>
      <c r="M981" s="165">
        <v>0</v>
      </c>
      <c r="N981" s="165">
        <v>0</v>
      </c>
      <c r="O981" s="165">
        <v>0</v>
      </c>
      <c r="P981" s="165">
        <v>1206331</v>
      </c>
      <c r="Q981" s="165">
        <v>47</v>
      </c>
      <c r="R981" s="165">
        <v>0</v>
      </c>
      <c r="S981" s="165">
        <v>37</v>
      </c>
      <c r="T981" s="165">
        <v>3.8180000000000001</v>
      </c>
      <c r="U981" s="165">
        <v>-1</v>
      </c>
    </row>
    <row r="982" spans="1:21">
      <c r="A982" s="166">
        <v>43369.525960648149</v>
      </c>
      <c r="B982" s="165" t="s">
        <v>6</v>
      </c>
      <c r="C982" s="165">
        <v>421.46</v>
      </c>
      <c r="D982" s="165">
        <v>11.19</v>
      </c>
      <c r="E982" s="165">
        <v>1379.72</v>
      </c>
      <c r="F982" s="165">
        <v>18.2</v>
      </c>
      <c r="G982" s="165">
        <v>65.08</v>
      </c>
      <c r="H982" s="165">
        <v>72.56</v>
      </c>
      <c r="I982" s="165">
        <v>61.41</v>
      </c>
      <c r="J982" s="165">
        <v>62.61</v>
      </c>
      <c r="K982" s="165">
        <v>53.69</v>
      </c>
      <c r="L982" s="165">
        <v>75.17</v>
      </c>
      <c r="M982" s="165">
        <v>0</v>
      </c>
      <c r="N982" s="165">
        <v>0</v>
      </c>
      <c r="O982" s="165">
        <v>0</v>
      </c>
      <c r="P982" s="165">
        <v>1206846</v>
      </c>
      <c r="Q982" s="165">
        <v>47</v>
      </c>
      <c r="R982" s="165">
        <v>0</v>
      </c>
      <c r="S982" s="165">
        <v>37</v>
      </c>
      <c r="T982" s="165">
        <v>3.8239999999999998</v>
      </c>
      <c r="U982" s="165">
        <v>-1</v>
      </c>
    </row>
    <row r="983" spans="1:21">
      <c r="A983" s="166">
        <v>43369.526018518518</v>
      </c>
      <c r="B983" s="165" t="s">
        <v>6</v>
      </c>
      <c r="C983" s="165">
        <v>422.27</v>
      </c>
      <c r="D983" s="165">
        <v>11.21</v>
      </c>
      <c r="E983" s="165">
        <v>1379.96</v>
      </c>
      <c r="F983" s="165">
        <v>24.48</v>
      </c>
      <c r="G983" s="165">
        <v>59.74</v>
      </c>
      <c r="H983" s="165">
        <v>63.62</v>
      </c>
      <c r="I983" s="165">
        <v>58.79</v>
      </c>
      <c r="J983" s="165">
        <v>58.1</v>
      </c>
      <c r="K983" s="165">
        <v>58.45</v>
      </c>
      <c r="L983" s="165">
        <v>0</v>
      </c>
      <c r="M983" s="165">
        <v>0</v>
      </c>
      <c r="N983" s="165">
        <v>0</v>
      </c>
      <c r="O983" s="165">
        <v>0</v>
      </c>
      <c r="P983" s="165">
        <v>1207569</v>
      </c>
      <c r="Q983" s="165">
        <v>47</v>
      </c>
      <c r="R983" s="165">
        <v>0</v>
      </c>
      <c r="S983" s="165">
        <v>37</v>
      </c>
      <c r="T983" s="165">
        <v>3.8290000000000002</v>
      </c>
      <c r="U983" s="165">
        <v>-1</v>
      </c>
    </row>
    <row r="984" spans="1:21">
      <c r="A984" s="166">
        <v>43369.526087962964</v>
      </c>
      <c r="B984" s="165" t="s">
        <v>6</v>
      </c>
      <c r="C984" s="165">
        <v>423.23</v>
      </c>
      <c r="D984" s="165">
        <v>11.23</v>
      </c>
      <c r="E984" s="165">
        <v>1355.79</v>
      </c>
      <c r="F984" s="165">
        <v>22.23</v>
      </c>
      <c r="G984" s="165">
        <v>76.040000000000006</v>
      </c>
      <c r="H984" s="165">
        <v>79.069999999999993</v>
      </c>
      <c r="I984" s="165">
        <v>74.569999999999993</v>
      </c>
      <c r="J984" s="165">
        <v>77.510000000000005</v>
      </c>
      <c r="K984" s="165">
        <v>73.010000000000005</v>
      </c>
      <c r="L984" s="165">
        <v>0</v>
      </c>
      <c r="M984" s="165">
        <v>0</v>
      </c>
      <c r="N984" s="165">
        <v>0</v>
      </c>
      <c r="O984" s="165">
        <v>0</v>
      </c>
      <c r="P984" s="165">
        <v>1208470</v>
      </c>
      <c r="Q984" s="165">
        <v>47</v>
      </c>
      <c r="R984" s="165">
        <v>0</v>
      </c>
      <c r="S984" s="165">
        <v>37</v>
      </c>
      <c r="T984" s="165">
        <v>3.8220000000000001</v>
      </c>
      <c r="U984" s="165">
        <v>-1</v>
      </c>
    </row>
    <row r="985" spans="1:21">
      <c r="A985" s="166">
        <v>43369.52615740741</v>
      </c>
      <c r="B985" s="165" t="s">
        <v>6</v>
      </c>
      <c r="C985" s="165">
        <v>422.98</v>
      </c>
      <c r="D985" s="165">
        <v>11.23</v>
      </c>
      <c r="E985" s="165">
        <v>1350.03</v>
      </c>
      <c r="F985" s="165">
        <v>18.45</v>
      </c>
      <c r="G985" s="165">
        <v>80.67</v>
      </c>
      <c r="H985" s="165">
        <v>83.62</v>
      </c>
      <c r="I985" s="165">
        <v>80.52</v>
      </c>
      <c r="J985" s="165">
        <v>82.76</v>
      </c>
      <c r="K985" s="165">
        <v>75.69</v>
      </c>
      <c r="L985" s="165">
        <v>80.95</v>
      </c>
      <c r="M985" s="165">
        <v>0</v>
      </c>
      <c r="N985" s="165">
        <v>0</v>
      </c>
      <c r="O985" s="165">
        <v>0</v>
      </c>
      <c r="P985" s="165">
        <v>1209118</v>
      </c>
      <c r="Q985" s="165">
        <v>47</v>
      </c>
      <c r="R985" s="165">
        <v>0</v>
      </c>
      <c r="S985" s="165">
        <v>37</v>
      </c>
      <c r="T985" s="165">
        <v>3.819</v>
      </c>
      <c r="U985" s="165">
        <v>-1</v>
      </c>
    </row>
    <row r="986" spans="1:21">
      <c r="A986" s="166">
        <v>43369.526226851849</v>
      </c>
      <c r="B986" s="165" t="s">
        <v>6</v>
      </c>
      <c r="C986" s="165">
        <v>425.91</v>
      </c>
      <c r="D986" s="165">
        <v>11.31</v>
      </c>
      <c r="E986" s="165">
        <v>1373.7</v>
      </c>
      <c r="F986" s="165">
        <v>21.58</v>
      </c>
      <c r="G986" s="165">
        <v>59.38</v>
      </c>
      <c r="H986" s="165">
        <v>59.72</v>
      </c>
      <c r="I986" s="165">
        <v>57.81</v>
      </c>
      <c r="J986" s="165">
        <v>58.16</v>
      </c>
      <c r="K986" s="165">
        <v>53.82</v>
      </c>
      <c r="L986" s="165">
        <v>77.56</v>
      </c>
      <c r="M986" s="165">
        <v>0</v>
      </c>
      <c r="N986" s="165">
        <v>0</v>
      </c>
      <c r="O986" s="165">
        <v>0</v>
      </c>
      <c r="P986" s="165">
        <v>1209762</v>
      </c>
      <c r="Q986" s="165">
        <v>47</v>
      </c>
      <c r="R986" s="165">
        <v>0</v>
      </c>
      <c r="S986" s="165">
        <v>37</v>
      </c>
      <c r="T986" s="165">
        <v>3.8279999999999998</v>
      </c>
      <c r="U986" s="165">
        <v>-1</v>
      </c>
    </row>
    <row r="987" spans="1:21">
      <c r="A987" s="166">
        <v>43369.526284722226</v>
      </c>
      <c r="B987" s="165" t="s">
        <v>6</v>
      </c>
      <c r="C987" s="165">
        <v>424.26</v>
      </c>
      <c r="D987" s="165">
        <v>11.26</v>
      </c>
      <c r="E987" s="165">
        <v>1348.17</v>
      </c>
      <c r="F987" s="165">
        <v>22.11</v>
      </c>
      <c r="G987" s="165">
        <v>70.849999999999994</v>
      </c>
      <c r="H987" s="165">
        <v>74.09</v>
      </c>
      <c r="I987" s="165">
        <v>71.33</v>
      </c>
      <c r="J987" s="165">
        <v>69.430000000000007</v>
      </c>
      <c r="K987" s="165">
        <v>68.569999999999993</v>
      </c>
      <c r="L987" s="165">
        <v>0</v>
      </c>
      <c r="M987" s="165">
        <v>0</v>
      </c>
      <c r="N987" s="165">
        <v>0</v>
      </c>
      <c r="O987" s="165">
        <v>0</v>
      </c>
      <c r="P987" s="165">
        <v>1210510</v>
      </c>
      <c r="Q987" s="165">
        <v>47</v>
      </c>
      <c r="R987" s="165">
        <v>0</v>
      </c>
      <c r="S987" s="165">
        <v>37</v>
      </c>
      <c r="T987" s="165">
        <v>3.8260000000000001</v>
      </c>
      <c r="U987" s="165">
        <v>-1</v>
      </c>
    </row>
    <row r="988" spans="1:21">
      <c r="A988" s="166">
        <v>43369.526354166665</v>
      </c>
      <c r="B988" s="165" t="s">
        <v>6</v>
      </c>
      <c r="C988" s="165">
        <v>424.39</v>
      </c>
      <c r="D988" s="165">
        <v>11.27</v>
      </c>
      <c r="E988" s="165">
        <v>1354.19</v>
      </c>
      <c r="F988" s="165">
        <v>21.44</v>
      </c>
      <c r="G988" s="165">
        <v>79.64</v>
      </c>
      <c r="H988" s="165">
        <v>80.900000000000006</v>
      </c>
      <c r="I988" s="165">
        <v>81.77</v>
      </c>
      <c r="J988" s="165">
        <v>80.56</v>
      </c>
      <c r="K988" s="165">
        <v>75.349999999999994</v>
      </c>
      <c r="L988" s="165">
        <v>0</v>
      </c>
      <c r="M988" s="165">
        <v>0</v>
      </c>
      <c r="N988" s="165">
        <v>0</v>
      </c>
      <c r="O988" s="165">
        <v>0</v>
      </c>
      <c r="P988" s="165">
        <v>1210821</v>
      </c>
      <c r="Q988" s="165">
        <v>47</v>
      </c>
      <c r="R988" s="165">
        <v>0</v>
      </c>
      <c r="S988" s="165">
        <v>37</v>
      </c>
      <c r="T988" s="165">
        <v>3.8239999999999998</v>
      </c>
      <c r="U988" s="165">
        <v>-1</v>
      </c>
    </row>
    <row r="989" spans="1:21">
      <c r="A989" s="166">
        <v>43369.526423611111</v>
      </c>
      <c r="B989" s="165" t="s">
        <v>6</v>
      </c>
      <c r="C989" s="165">
        <v>425.96</v>
      </c>
      <c r="D989" s="165">
        <v>11.31</v>
      </c>
      <c r="E989" s="165">
        <v>1371.64</v>
      </c>
      <c r="F989" s="165">
        <v>23.07</v>
      </c>
      <c r="G989" s="165">
        <v>79.849999999999994</v>
      </c>
      <c r="H989" s="165">
        <v>80.45</v>
      </c>
      <c r="I989" s="165">
        <v>80.27</v>
      </c>
      <c r="J989" s="165">
        <v>80.099999999999994</v>
      </c>
      <c r="K989" s="165">
        <v>78.56</v>
      </c>
      <c r="L989" s="165">
        <v>0</v>
      </c>
      <c r="M989" s="165">
        <v>0</v>
      </c>
      <c r="N989" s="165">
        <v>0</v>
      </c>
      <c r="O989" s="165">
        <v>0</v>
      </c>
      <c r="P989" s="165">
        <v>1210836</v>
      </c>
      <c r="Q989" s="165">
        <v>47</v>
      </c>
      <c r="R989" s="165">
        <v>0</v>
      </c>
      <c r="S989" s="165">
        <v>36.9</v>
      </c>
      <c r="T989" s="165">
        <v>3.8250000000000002</v>
      </c>
      <c r="U989" s="165">
        <v>-1</v>
      </c>
    </row>
    <row r="990" spans="1:21">
      <c r="A990" s="166">
        <v>43369.526493055557</v>
      </c>
      <c r="B990" s="165" t="s">
        <v>6</v>
      </c>
      <c r="C990" s="165">
        <v>424.07</v>
      </c>
      <c r="D990" s="165">
        <v>11.26</v>
      </c>
      <c r="E990" s="165">
        <v>1351.49</v>
      </c>
      <c r="F990" s="165">
        <v>23.16</v>
      </c>
      <c r="G990" s="165">
        <v>58.73</v>
      </c>
      <c r="H990" s="165">
        <v>60.45</v>
      </c>
      <c r="I990" s="165">
        <v>59.76</v>
      </c>
      <c r="J990" s="165">
        <v>58.03</v>
      </c>
      <c r="K990" s="165">
        <v>55.96</v>
      </c>
      <c r="L990" s="165">
        <v>70.27</v>
      </c>
      <c r="M990" s="165">
        <v>0</v>
      </c>
      <c r="N990" s="165">
        <v>0</v>
      </c>
      <c r="O990" s="165">
        <v>0</v>
      </c>
      <c r="P990" s="165">
        <v>1210837</v>
      </c>
      <c r="Q990" s="165">
        <v>47</v>
      </c>
      <c r="R990" s="165">
        <v>0</v>
      </c>
      <c r="S990" s="165">
        <v>36.9</v>
      </c>
      <c r="T990" s="165">
        <v>3.8290000000000002</v>
      </c>
      <c r="U990" s="165">
        <v>-1</v>
      </c>
    </row>
    <row r="991" spans="1:21">
      <c r="A991" s="166">
        <v>43369.526562500003</v>
      </c>
      <c r="B991" s="165" t="s">
        <v>6</v>
      </c>
      <c r="C991" s="165">
        <v>424.03</v>
      </c>
      <c r="D991" s="165">
        <v>11.26</v>
      </c>
      <c r="E991" s="165">
        <v>1351.11</v>
      </c>
      <c r="F991" s="165">
        <v>22.33</v>
      </c>
      <c r="G991" s="165">
        <v>77.89</v>
      </c>
      <c r="H991" s="165">
        <v>78.62</v>
      </c>
      <c r="I991" s="165">
        <v>78.62</v>
      </c>
      <c r="J991" s="165">
        <v>80.17</v>
      </c>
      <c r="K991" s="165">
        <v>74.14</v>
      </c>
      <c r="L991" s="165">
        <v>0</v>
      </c>
      <c r="M991" s="165">
        <v>0</v>
      </c>
      <c r="N991" s="165">
        <v>0</v>
      </c>
      <c r="O991" s="165">
        <v>0</v>
      </c>
      <c r="P991" s="165">
        <v>1210837</v>
      </c>
      <c r="Q991" s="165">
        <v>47</v>
      </c>
      <c r="R991" s="165">
        <v>0</v>
      </c>
      <c r="S991" s="165">
        <v>36.9</v>
      </c>
      <c r="T991" s="165">
        <v>3.831</v>
      </c>
      <c r="U991" s="165">
        <v>-1</v>
      </c>
    </row>
    <row r="992" spans="1:21">
      <c r="A992" s="166">
        <v>43369.526631944442</v>
      </c>
      <c r="B992" s="165" t="s">
        <v>6</v>
      </c>
      <c r="C992" s="165">
        <v>424.06</v>
      </c>
      <c r="D992" s="165">
        <v>11.26</v>
      </c>
      <c r="E992" s="165">
        <v>1350.16</v>
      </c>
      <c r="F992" s="165">
        <v>22.28</v>
      </c>
      <c r="G992" s="165">
        <v>80.31</v>
      </c>
      <c r="H992" s="165">
        <v>81.83</v>
      </c>
      <c r="I992" s="165">
        <v>80.650000000000006</v>
      </c>
      <c r="J992" s="165">
        <v>78.61</v>
      </c>
      <c r="K992" s="165">
        <v>80.14</v>
      </c>
      <c r="L992" s="165">
        <v>0</v>
      </c>
      <c r="M992" s="165">
        <v>0</v>
      </c>
      <c r="N992" s="165">
        <v>0</v>
      </c>
      <c r="O992" s="165">
        <v>0</v>
      </c>
      <c r="P992" s="165">
        <v>1210837</v>
      </c>
      <c r="Q992" s="165">
        <v>47</v>
      </c>
      <c r="R992" s="165">
        <v>0</v>
      </c>
      <c r="S992" s="165">
        <v>36.9</v>
      </c>
      <c r="T992" s="165">
        <v>3.82</v>
      </c>
      <c r="U992" s="165">
        <v>-1</v>
      </c>
    </row>
    <row r="993" spans="1:21">
      <c r="A993" s="166">
        <v>43369.526689814818</v>
      </c>
      <c r="B993" s="165" t="s">
        <v>6</v>
      </c>
      <c r="C993" s="165">
        <v>424.32</v>
      </c>
      <c r="D993" s="165">
        <v>11.26</v>
      </c>
      <c r="E993" s="165">
        <v>1371.09</v>
      </c>
      <c r="F993" s="165">
        <v>23.92</v>
      </c>
      <c r="G993" s="165">
        <v>67.459999999999994</v>
      </c>
      <c r="H993" s="165">
        <v>69.83</v>
      </c>
      <c r="I993" s="165">
        <v>66.900000000000006</v>
      </c>
      <c r="J993" s="165">
        <v>65.86</v>
      </c>
      <c r="K993" s="165">
        <v>67.239999999999995</v>
      </c>
      <c r="L993" s="165">
        <v>0</v>
      </c>
      <c r="M993" s="165">
        <v>0</v>
      </c>
      <c r="N993" s="165">
        <v>0</v>
      </c>
      <c r="O993" s="165">
        <v>0</v>
      </c>
      <c r="P993" s="165">
        <v>1210838</v>
      </c>
      <c r="Q993" s="165">
        <v>47</v>
      </c>
      <c r="R993" s="165">
        <v>0</v>
      </c>
      <c r="S993" s="165">
        <v>36.9</v>
      </c>
      <c r="T993" s="165">
        <v>3.831</v>
      </c>
      <c r="U993" s="165">
        <v>-1</v>
      </c>
    </row>
    <row r="994" spans="1:21">
      <c r="A994" s="166">
        <v>43369.526759259257</v>
      </c>
      <c r="B994" s="165" t="s">
        <v>6</v>
      </c>
      <c r="C994" s="165">
        <v>425.36</v>
      </c>
      <c r="D994" s="165">
        <v>11.29</v>
      </c>
      <c r="E994" s="165">
        <v>1343.53</v>
      </c>
      <c r="F994" s="165">
        <v>26.8</v>
      </c>
      <c r="G994" s="165">
        <v>70.900000000000006</v>
      </c>
      <c r="H994" s="165">
        <v>73.47</v>
      </c>
      <c r="I994" s="165">
        <v>70.680000000000007</v>
      </c>
      <c r="J994" s="165">
        <v>71.38</v>
      </c>
      <c r="K994" s="165">
        <v>64.75</v>
      </c>
      <c r="L994" s="165">
        <v>81.319999999999993</v>
      </c>
      <c r="M994" s="165">
        <v>0</v>
      </c>
      <c r="N994" s="165">
        <v>0</v>
      </c>
      <c r="O994" s="165">
        <v>0</v>
      </c>
      <c r="P994" s="165">
        <v>1218352</v>
      </c>
      <c r="Q994" s="165">
        <v>47</v>
      </c>
      <c r="R994" s="165">
        <v>0</v>
      </c>
      <c r="S994" s="165">
        <v>36.9</v>
      </c>
      <c r="T994" s="165">
        <v>3.8220000000000001</v>
      </c>
      <c r="U994" s="165">
        <v>-1</v>
      </c>
    </row>
    <row r="995" spans="1:21">
      <c r="A995" s="166">
        <v>43369.526828703703</v>
      </c>
      <c r="B995" s="165" t="s">
        <v>6</v>
      </c>
      <c r="C995" s="165">
        <v>424</v>
      </c>
      <c r="D995" s="165">
        <v>11.25</v>
      </c>
      <c r="E995" s="165">
        <v>1339.91</v>
      </c>
      <c r="F995" s="165">
        <v>22.96</v>
      </c>
      <c r="G995" s="165">
        <v>75.19</v>
      </c>
      <c r="H995" s="165">
        <v>79.790000000000006</v>
      </c>
      <c r="I995" s="165">
        <v>74.56</v>
      </c>
      <c r="J995" s="165">
        <v>70.209999999999994</v>
      </c>
      <c r="K995" s="165">
        <v>70.56</v>
      </c>
      <c r="L995" s="165">
        <v>80.84</v>
      </c>
      <c r="M995" s="165">
        <v>0</v>
      </c>
      <c r="N995" s="165">
        <v>0</v>
      </c>
      <c r="O995" s="165">
        <v>0</v>
      </c>
      <c r="P995" s="165">
        <v>1222293</v>
      </c>
      <c r="Q995" s="165">
        <v>47</v>
      </c>
      <c r="R995" s="165">
        <v>0</v>
      </c>
      <c r="S995" s="165">
        <v>36.9</v>
      </c>
      <c r="T995" s="165">
        <v>3.8220000000000001</v>
      </c>
      <c r="U995" s="165">
        <v>-1</v>
      </c>
    </row>
    <row r="996" spans="1:21">
      <c r="A996" s="166">
        <v>43369.526898148149</v>
      </c>
      <c r="B996" s="165" t="s">
        <v>6</v>
      </c>
      <c r="C996" s="165">
        <v>427.43</v>
      </c>
      <c r="D996" s="165">
        <v>11.35</v>
      </c>
      <c r="E996" s="165">
        <v>1350.84</v>
      </c>
      <c r="F996" s="165">
        <v>17.54</v>
      </c>
      <c r="G996" s="165">
        <v>70.900000000000006</v>
      </c>
      <c r="H996" s="165">
        <v>74.739999999999995</v>
      </c>
      <c r="I996" s="165">
        <v>73.010000000000005</v>
      </c>
      <c r="J996" s="165">
        <v>63.49</v>
      </c>
      <c r="K996" s="165">
        <v>63.84</v>
      </c>
      <c r="L996" s="165">
        <v>79.41</v>
      </c>
      <c r="M996" s="165">
        <v>0</v>
      </c>
      <c r="N996" s="165">
        <v>0</v>
      </c>
      <c r="O996" s="165">
        <v>0</v>
      </c>
      <c r="P996" s="165">
        <v>1223166</v>
      </c>
      <c r="Q996" s="165">
        <v>47</v>
      </c>
      <c r="R996" s="165">
        <v>0</v>
      </c>
      <c r="S996" s="165">
        <v>36.9</v>
      </c>
      <c r="T996" s="165">
        <v>3.8130000000000002</v>
      </c>
      <c r="U996" s="165">
        <v>-1</v>
      </c>
    </row>
    <row r="997" spans="1:21">
      <c r="A997" s="166">
        <v>43369.526956018519</v>
      </c>
      <c r="B997" s="165" t="s">
        <v>6</v>
      </c>
      <c r="C997" s="165">
        <v>427.35</v>
      </c>
      <c r="D997" s="165">
        <v>11.34</v>
      </c>
      <c r="E997" s="165">
        <v>1325.91</v>
      </c>
      <c r="F997" s="165">
        <v>17.55</v>
      </c>
      <c r="G997" s="165">
        <v>67.14</v>
      </c>
      <c r="H997" s="165">
        <v>67.98</v>
      </c>
      <c r="I997" s="165">
        <v>62.16</v>
      </c>
      <c r="J997" s="165">
        <v>69.180000000000007</v>
      </c>
      <c r="K997" s="165">
        <v>61.64</v>
      </c>
      <c r="L997" s="165">
        <v>76.290000000000006</v>
      </c>
      <c r="M997" s="165">
        <v>0</v>
      </c>
      <c r="N997" s="165">
        <v>0</v>
      </c>
      <c r="O997" s="165">
        <v>0</v>
      </c>
      <c r="P997" s="165">
        <v>1223868</v>
      </c>
      <c r="Q997" s="165">
        <v>47</v>
      </c>
      <c r="R997" s="165">
        <v>0</v>
      </c>
      <c r="S997" s="165">
        <v>36.9</v>
      </c>
      <c r="T997" s="165">
        <v>3.8149999999999999</v>
      </c>
      <c r="U997" s="165">
        <v>-1</v>
      </c>
    </row>
    <row r="998" spans="1:21">
      <c r="A998" s="166">
        <v>43369.527025462965</v>
      </c>
      <c r="B998" s="165" t="s">
        <v>6</v>
      </c>
      <c r="C998" s="165">
        <v>426.53</v>
      </c>
      <c r="D998" s="165">
        <v>11.32</v>
      </c>
      <c r="E998" s="165">
        <v>1332.63</v>
      </c>
      <c r="F998" s="165">
        <v>22.51</v>
      </c>
      <c r="G998" s="165">
        <v>80.45</v>
      </c>
      <c r="H998" s="165">
        <v>85.76</v>
      </c>
      <c r="I998" s="165">
        <v>77.87</v>
      </c>
      <c r="J998" s="165">
        <v>79.59</v>
      </c>
      <c r="K998" s="165">
        <v>78.56</v>
      </c>
      <c r="L998" s="165">
        <v>0</v>
      </c>
      <c r="M998" s="165">
        <v>0</v>
      </c>
      <c r="N998" s="165">
        <v>0</v>
      </c>
      <c r="O998" s="165">
        <v>0</v>
      </c>
      <c r="P998" s="165">
        <v>1224439</v>
      </c>
      <c r="Q998" s="165">
        <v>47</v>
      </c>
      <c r="R998" s="165">
        <v>0</v>
      </c>
      <c r="S998" s="165">
        <v>36.9</v>
      </c>
      <c r="T998" s="165">
        <v>3.8170000000000002</v>
      </c>
      <c r="U998" s="165">
        <v>-1</v>
      </c>
    </row>
    <row r="999" spans="1:21">
      <c r="A999" s="166">
        <v>43369.527094907404</v>
      </c>
      <c r="B999" s="165" t="s">
        <v>6</v>
      </c>
      <c r="C999" s="165">
        <v>426.99</v>
      </c>
      <c r="D999" s="165">
        <v>11.33</v>
      </c>
      <c r="E999" s="165">
        <v>1337.12</v>
      </c>
      <c r="F999" s="165">
        <v>18.86</v>
      </c>
      <c r="G999" s="165">
        <v>69.52</v>
      </c>
      <c r="H999" s="165">
        <v>77.3</v>
      </c>
      <c r="I999" s="165">
        <v>68.63</v>
      </c>
      <c r="J999" s="165">
        <v>66.900000000000006</v>
      </c>
      <c r="K999" s="165">
        <v>58.93</v>
      </c>
      <c r="L999" s="165">
        <v>75.97</v>
      </c>
      <c r="M999" s="165">
        <v>0</v>
      </c>
      <c r="N999" s="165">
        <v>0</v>
      </c>
      <c r="O999" s="165">
        <v>0</v>
      </c>
      <c r="P999" s="165">
        <v>1225082</v>
      </c>
      <c r="Q999" s="165">
        <v>47</v>
      </c>
      <c r="R999" s="165">
        <v>0</v>
      </c>
      <c r="S999" s="165">
        <v>36.9</v>
      </c>
      <c r="T999" s="165">
        <v>3.82</v>
      </c>
      <c r="U999" s="165">
        <v>-1</v>
      </c>
    </row>
    <row r="1000" spans="1:21">
      <c r="A1000" s="166">
        <v>43369.52716435185</v>
      </c>
      <c r="B1000" s="165" t="s">
        <v>6</v>
      </c>
      <c r="C1000" s="165">
        <v>345.96</v>
      </c>
      <c r="D1000" s="165">
        <v>9.18</v>
      </c>
      <c r="E1000" s="165">
        <v>1441.34</v>
      </c>
      <c r="F1000" s="165">
        <v>24.04</v>
      </c>
      <c r="G1000" s="165">
        <v>61.85</v>
      </c>
      <c r="H1000" s="165">
        <v>63.34</v>
      </c>
      <c r="I1000" s="165">
        <v>64.37</v>
      </c>
      <c r="J1000" s="165">
        <v>62.31</v>
      </c>
      <c r="K1000" s="165">
        <v>55.94</v>
      </c>
      <c r="L1000" s="165">
        <v>73.61</v>
      </c>
      <c r="M1000" s="165">
        <v>0</v>
      </c>
      <c r="N1000" s="165">
        <v>0</v>
      </c>
      <c r="O1000" s="165">
        <v>0</v>
      </c>
      <c r="P1000" s="165">
        <v>1225790</v>
      </c>
      <c r="Q1000" s="165">
        <v>47</v>
      </c>
      <c r="R1000" s="165">
        <v>0</v>
      </c>
      <c r="S1000" s="165">
        <v>36.9</v>
      </c>
      <c r="T1000" s="165">
        <v>3.8260000000000001</v>
      </c>
      <c r="U1000" s="165">
        <v>-1</v>
      </c>
    </row>
    <row r="1001" spans="1:21">
      <c r="A1001" s="166">
        <v>43369.527233796296</v>
      </c>
      <c r="B1001" s="165" t="s">
        <v>6</v>
      </c>
      <c r="C1001" s="165">
        <v>343.7</v>
      </c>
      <c r="D1001" s="165">
        <v>9.1199999999999992</v>
      </c>
      <c r="E1001" s="165">
        <v>1417.3</v>
      </c>
      <c r="F1001" s="165">
        <v>21.29</v>
      </c>
      <c r="G1001" s="165">
        <v>73.239999999999995</v>
      </c>
      <c r="H1001" s="165">
        <v>76.63</v>
      </c>
      <c r="I1001" s="165">
        <v>73.02</v>
      </c>
      <c r="J1001" s="165">
        <v>73.709999999999994</v>
      </c>
      <c r="K1001" s="165">
        <v>69.760000000000005</v>
      </c>
      <c r="L1001" s="165">
        <v>71.430000000000007</v>
      </c>
      <c r="M1001" s="165">
        <v>0</v>
      </c>
      <c r="N1001" s="165">
        <v>0</v>
      </c>
      <c r="O1001" s="165">
        <v>0</v>
      </c>
      <c r="P1001" s="165">
        <v>1226715</v>
      </c>
      <c r="Q1001" s="165">
        <v>47</v>
      </c>
      <c r="R1001" s="165">
        <v>0</v>
      </c>
      <c r="S1001" s="165">
        <v>36.9</v>
      </c>
      <c r="T1001" s="165">
        <v>3.8279999999999998</v>
      </c>
      <c r="U1001" s="165">
        <v>-1</v>
      </c>
    </row>
    <row r="1002" spans="1:21">
      <c r="A1002" s="166">
        <v>43369.527291666665</v>
      </c>
      <c r="B1002" s="165" t="s">
        <v>6</v>
      </c>
      <c r="C1002" s="165">
        <v>345.08</v>
      </c>
      <c r="D1002" s="165">
        <v>9.16</v>
      </c>
      <c r="E1002" s="165">
        <v>1408.61</v>
      </c>
      <c r="F1002" s="165">
        <v>21.47</v>
      </c>
      <c r="G1002" s="165">
        <v>80.12</v>
      </c>
      <c r="H1002" s="165">
        <v>79.86</v>
      </c>
      <c r="I1002" s="165">
        <v>82.79</v>
      </c>
      <c r="J1002" s="165">
        <v>80.38</v>
      </c>
      <c r="K1002" s="165">
        <v>77.45</v>
      </c>
      <c r="L1002" s="165">
        <v>0</v>
      </c>
      <c r="M1002" s="165">
        <v>0</v>
      </c>
      <c r="N1002" s="165">
        <v>0</v>
      </c>
      <c r="O1002" s="165">
        <v>0</v>
      </c>
      <c r="P1002" s="165">
        <v>1227744</v>
      </c>
      <c r="Q1002" s="165">
        <v>47</v>
      </c>
      <c r="R1002" s="165">
        <v>0</v>
      </c>
      <c r="S1002" s="165">
        <v>36.9</v>
      </c>
      <c r="T1002" s="165">
        <v>3.8220000000000001</v>
      </c>
      <c r="U1002" s="165">
        <v>-1</v>
      </c>
    </row>
    <row r="1003" spans="1:21">
      <c r="A1003" s="166">
        <v>43369.527361111112</v>
      </c>
      <c r="B1003" s="165" t="s">
        <v>6</v>
      </c>
      <c r="C1003" s="165">
        <v>347.74</v>
      </c>
      <c r="D1003" s="165">
        <v>9.23</v>
      </c>
      <c r="E1003" s="165">
        <v>1428.23</v>
      </c>
      <c r="F1003" s="165">
        <v>23.84</v>
      </c>
      <c r="G1003" s="165">
        <v>72.89</v>
      </c>
      <c r="H1003" s="165">
        <v>72.63</v>
      </c>
      <c r="I1003" s="165">
        <v>72.81</v>
      </c>
      <c r="J1003" s="165">
        <v>74.53</v>
      </c>
      <c r="K1003" s="165">
        <v>71.599999999999994</v>
      </c>
      <c r="L1003" s="165">
        <v>0</v>
      </c>
      <c r="M1003" s="165">
        <v>0</v>
      </c>
      <c r="N1003" s="165">
        <v>0</v>
      </c>
      <c r="O1003" s="165">
        <v>0</v>
      </c>
      <c r="P1003" s="165">
        <v>1228542</v>
      </c>
      <c r="Q1003" s="165">
        <v>47</v>
      </c>
      <c r="R1003" s="165">
        <v>0</v>
      </c>
      <c r="S1003" s="165">
        <v>36.9</v>
      </c>
      <c r="T1003" s="165">
        <v>3.8239999999999998</v>
      </c>
      <c r="U1003" s="165">
        <v>-1</v>
      </c>
    </row>
    <row r="1004" spans="1:21">
      <c r="A1004" s="166">
        <v>43369.527430555558</v>
      </c>
      <c r="B1004" s="165" t="s">
        <v>6</v>
      </c>
      <c r="C1004" s="165">
        <v>342.59</v>
      </c>
      <c r="D1004" s="165">
        <v>9.09</v>
      </c>
      <c r="E1004" s="165">
        <v>1405.82</v>
      </c>
      <c r="F1004" s="165">
        <v>24.44</v>
      </c>
      <c r="G1004" s="165">
        <v>65.62</v>
      </c>
      <c r="H1004" s="165">
        <v>70.89</v>
      </c>
      <c r="I1004" s="165">
        <v>65.58</v>
      </c>
      <c r="J1004" s="165">
        <v>63.87</v>
      </c>
      <c r="K1004" s="165">
        <v>62.16</v>
      </c>
      <c r="L1004" s="165">
        <v>0</v>
      </c>
      <c r="M1004" s="165">
        <v>0</v>
      </c>
      <c r="N1004" s="165">
        <v>0</v>
      </c>
      <c r="O1004" s="165">
        <v>0</v>
      </c>
      <c r="P1004" s="165">
        <v>1229309</v>
      </c>
      <c r="Q1004" s="165">
        <v>47</v>
      </c>
      <c r="R1004" s="165">
        <v>0</v>
      </c>
      <c r="S1004" s="165">
        <v>36.9</v>
      </c>
      <c r="T1004" s="165">
        <v>3.8260000000000001</v>
      </c>
      <c r="U1004" s="165">
        <v>-1</v>
      </c>
    </row>
    <row r="1005" spans="1:21">
      <c r="A1005" s="166">
        <v>43369.527499999997</v>
      </c>
      <c r="B1005" s="165" t="s">
        <v>6</v>
      </c>
      <c r="C1005" s="165">
        <v>342.2</v>
      </c>
      <c r="D1005" s="165">
        <v>9.08</v>
      </c>
      <c r="E1005" s="165">
        <v>1402.89</v>
      </c>
      <c r="F1005" s="165">
        <v>22.69</v>
      </c>
      <c r="G1005" s="165">
        <v>81.89</v>
      </c>
      <c r="H1005" s="165">
        <v>84.25</v>
      </c>
      <c r="I1005" s="165">
        <v>82.36</v>
      </c>
      <c r="J1005" s="165">
        <v>82.53</v>
      </c>
      <c r="K1005" s="165">
        <v>78.42</v>
      </c>
      <c r="L1005" s="165">
        <v>0</v>
      </c>
      <c r="M1005" s="165">
        <v>0</v>
      </c>
      <c r="N1005" s="165">
        <v>0</v>
      </c>
      <c r="O1005" s="165">
        <v>0</v>
      </c>
      <c r="P1005" s="165">
        <v>1230062</v>
      </c>
      <c r="Q1005" s="165">
        <v>47</v>
      </c>
      <c r="R1005" s="165">
        <v>0</v>
      </c>
      <c r="S1005" s="165">
        <v>36.9</v>
      </c>
      <c r="T1005" s="165">
        <v>3.8250000000000002</v>
      </c>
      <c r="U1005" s="165">
        <v>-1</v>
      </c>
    </row>
    <row r="1006" spans="1:21">
      <c r="A1006" s="166">
        <v>43369.527569444443</v>
      </c>
      <c r="B1006" s="165" t="s">
        <v>6</v>
      </c>
      <c r="C1006" s="165">
        <v>344.06</v>
      </c>
      <c r="D1006" s="165">
        <v>9.1300000000000008</v>
      </c>
      <c r="E1006" s="165">
        <v>1407.98</v>
      </c>
      <c r="F1006" s="165">
        <v>18.760000000000002</v>
      </c>
      <c r="G1006" s="165">
        <v>75.23</v>
      </c>
      <c r="H1006" s="165">
        <v>81.58</v>
      </c>
      <c r="I1006" s="165">
        <v>74.7</v>
      </c>
      <c r="J1006" s="165">
        <v>73.67</v>
      </c>
      <c r="K1006" s="165">
        <v>69.540000000000006</v>
      </c>
      <c r="L1006" s="165">
        <v>77.38</v>
      </c>
      <c r="M1006" s="165">
        <v>0</v>
      </c>
      <c r="N1006" s="165">
        <v>0</v>
      </c>
      <c r="O1006" s="165">
        <v>0</v>
      </c>
      <c r="P1006" s="165">
        <v>1230682</v>
      </c>
      <c r="Q1006" s="165">
        <v>47</v>
      </c>
      <c r="R1006" s="165">
        <v>0</v>
      </c>
      <c r="S1006" s="165">
        <v>36.9</v>
      </c>
      <c r="T1006" s="165">
        <v>3.8159999999999998</v>
      </c>
      <c r="U1006" s="165">
        <v>-1</v>
      </c>
    </row>
    <row r="1007" spans="1:21">
      <c r="A1007" s="166">
        <v>43369.527638888889</v>
      </c>
      <c r="B1007" s="165" t="s">
        <v>6</v>
      </c>
      <c r="C1007" s="165">
        <v>344.64</v>
      </c>
      <c r="D1007" s="165">
        <v>9.15</v>
      </c>
      <c r="E1007" s="165">
        <v>1405.98</v>
      </c>
      <c r="F1007" s="165">
        <v>22.82</v>
      </c>
      <c r="G1007" s="165">
        <v>63.87</v>
      </c>
      <c r="H1007" s="165">
        <v>67.010000000000005</v>
      </c>
      <c r="I1007" s="165">
        <v>66.84</v>
      </c>
      <c r="J1007" s="165">
        <v>59.59</v>
      </c>
      <c r="K1007" s="165">
        <v>60.97</v>
      </c>
      <c r="L1007" s="165">
        <v>71.599999999999994</v>
      </c>
      <c r="M1007" s="165">
        <v>0</v>
      </c>
      <c r="N1007" s="165">
        <v>0</v>
      </c>
      <c r="O1007" s="165">
        <v>0</v>
      </c>
      <c r="P1007" s="165">
        <v>1231196</v>
      </c>
      <c r="Q1007" s="165">
        <v>47</v>
      </c>
      <c r="R1007" s="165">
        <v>0</v>
      </c>
      <c r="S1007" s="165">
        <v>36.9</v>
      </c>
      <c r="T1007" s="165">
        <v>3.8279999999999998</v>
      </c>
      <c r="U1007" s="165">
        <v>-1</v>
      </c>
    </row>
    <row r="1008" spans="1:21">
      <c r="A1008" s="166">
        <v>43369.527696759258</v>
      </c>
      <c r="B1008" s="165" t="s">
        <v>6</v>
      </c>
      <c r="C1008" s="165">
        <v>346.47</v>
      </c>
      <c r="D1008" s="165">
        <v>9.1999999999999993</v>
      </c>
      <c r="E1008" s="165">
        <v>1389.82</v>
      </c>
      <c r="F1008" s="165">
        <v>21.84</v>
      </c>
      <c r="G1008" s="165">
        <v>75.260000000000005</v>
      </c>
      <c r="H1008" s="165">
        <v>79.239999999999995</v>
      </c>
      <c r="I1008" s="165">
        <v>74.739999999999995</v>
      </c>
      <c r="J1008" s="165">
        <v>73.7</v>
      </c>
      <c r="K1008" s="165">
        <v>73.36</v>
      </c>
      <c r="L1008" s="165">
        <v>0</v>
      </c>
      <c r="M1008" s="165">
        <v>0</v>
      </c>
      <c r="N1008" s="165">
        <v>0</v>
      </c>
      <c r="O1008" s="165">
        <v>0</v>
      </c>
      <c r="P1008" s="165">
        <v>1231782</v>
      </c>
      <c r="Q1008" s="165">
        <v>47</v>
      </c>
      <c r="R1008" s="165">
        <v>0</v>
      </c>
      <c r="S1008" s="165">
        <v>36.9</v>
      </c>
      <c r="T1008" s="165">
        <v>3.8170000000000002</v>
      </c>
      <c r="U1008" s="165">
        <v>-1</v>
      </c>
    </row>
    <row r="1009" spans="1:21">
      <c r="A1009" s="166">
        <v>43369.527766203704</v>
      </c>
      <c r="B1009" s="165" t="s">
        <v>6</v>
      </c>
      <c r="C1009" s="165">
        <v>345.98</v>
      </c>
      <c r="D1009" s="165">
        <v>9.18</v>
      </c>
      <c r="E1009" s="165">
        <v>1391.33</v>
      </c>
      <c r="F1009" s="165">
        <v>22.43</v>
      </c>
      <c r="G1009" s="165">
        <v>80.27</v>
      </c>
      <c r="H1009" s="165">
        <v>81.36</v>
      </c>
      <c r="I1009" s="165">
        <v>82.4</v>
      </c>
      <c r="J1009" s="165">
        <v>78.569999999999993</v>
      </c>
      <c r="K1009" s="165">
        <v>78.75</v>
      </c>
      <c r="L1009" s="165">
        <v>0</v>
      </c>
      <c r="M1009" s="165">
        <v>0</v>
      </c>
      <c r="N1009" s="165">
        <v>0</v>
      </c>
      <c r="O1009" s="165">
        <v>0</v>
      </c>
      <c r="P1009" s="165">
        <v>1232272</v>
      </c>
      <c r="Q1009" s="165">
        <v>47</v>
      </c>
      <c r="R1009" s="165">
        <v>0</v>
      </c>
      <c r="S1009" s="165">
        <v>36.9</v>
      </c>
      <c r="T1009" s="165">
        <v>3.823</v>
      </c>
      <c r="U1009" s="165">
        <v>-1</v>
      </c>
    </row>
    <row r="1010" spans="1:21">
      <c r="A1010" s="166">
        <v>43369.52783564815</v>
      </c>
      <c r="B1010" s="165" t="s">
        <v>6</v>
      </c>
      <c r="C1010" s="165">
        <v>345.87</v>
      </c>
      <c r="D1010" s="165">
        <v>9.18</v>
      </c>
      <c r="E1010" s="165">
        <v>1410.96</v>
      </c>
      <c r="F1010" s="165">
        <v>23.36</v>
      </c>
      <c r="G1010" s="165">
        <v>73.41</v>
      </c>
      <c r="H1010" s="165">
        <v>77.239999999999995</v>
      </c>
      <c r="I1010" s="165">
        <v>74.48</v>
      </c>
      <c r="J1010" s="165">
        <v>71.209999999999994</v>
      </c>
      <c r="K1010" s="165">
        <v>70.69</v>
      </c>
      <c r="L1010" s="165">
        <v>0</v>
      </c>
      <c r="M1010" s="165">
        <v>0</v>
      </c>
      <c r="N1010" s="165">
        <v>0</v>
      </c>
      <c r="O1010" s="165">
        <v>0</v>
      </c>
      <c r="P1010" s="165">
        <v>1232917</v>
      </c>
      <c r="Q1010" s="165">
        <v>47</v>
      </c>
      <c r="R1010" s="165">
        <v>0</v>
      </c>
      <c r="S1010" s="165">
        <v>36.9</v>
      </c>
      <c r="T1010" s="165">
        <v>3.819</v>
      </c>
      <c r="U1010" s="165">
        <v>-1</v>
      </c>
    </row>
    <row r="1011" spans="1:21">
      <c r="A1011" s="166">
        <v>43369.527905092589</v>
      </c>
      <c r="B1011" s="165" t="s">
        <v>6</v>
      </c>
      <c r="C1011" s="165">
        <v>346.65</v>
      </c>
      <c r="D1011" s="165">
        <v>9.1999999999999993</v>
      </c>
      <c r="E1011" s="165">
        <v>1381.03</v>
      </c>
      <c r="F1011" s="165">
        <v>21.78</v>
      </c>
      <c r="G1011" s="165">
        <v>66.33</v>
      </c>
      <c r="H1011" s="165">
        <v>65.7</v>
      </c>
      <c r="I1011" s="165">
        <v>68.77</v>
      </c>
      <c r="J1011" s="165">
        <v>65.19</v>
      </c>
      <c r="K1011" s="165">
        <v>66.72</v>
      </c>
      <c r="L1011" s="165">
        <v>56.45</v>
      </c>
      <c r="M1011" s="165">
        <v>0</v>
      </c>
      <c r="N1011" s="165">
        <v>0</v>
      </c>
      <c r="O1011" s="165">
        <v>0</v>
      </c>
      <c r="P1011" s="165">
        <v>1232919</v>
      </c>
      <c r="Q1011" s="165">
        <v>47</v>
      </c>
      <c r="R1011" s="165">
        <v>0</v>
      </c>
      <c r="S1011" s="165">
        <v>36.9</v>
      </c>
      <c r="T1011" s="165">
        <v>3.82</v>
      </c>
      <c r="U1011" s="165">
        <v>-1</v>
      </c>
    </row>
    <row r="1012" spans="1:21">
      <c r="A1012" s="166">
        <v>43369.527962962966</v>
      </c>
      <c r="B1012" s="165" t="s">
        <v>6</v>
      </c>
      <c r="C1012" s="165">
        <v>346.01</v>
      </c>
      <c r="D1012" s="165">
        <v>9.18</v>
      </c>
      <c r="E1012" s="165">
        <v>1382.03</v>
      </c>
      <c r="F1012" s="165">
        <v>22.27</v>
      </c>
      <c r="G1012" s="165">
        <v>80.42</v>
      </c>
      <c r="H1012" s="165">
        <v>80.59</v>
      </c>
      <c r="I1012" s="165">
        <v>80.239999999999995</v>
      </c>
      <c r="J1012" s="165">
        <v>81.98</v>
      </c>
      <c r="K1012" s="165">
        <v>78.86</v>
      </c>
      <c r="L1012" s="165">
        <v>0</v>
      </c>
      <c r="M1012" s="165">
        <v>0</v>
      </c>
      <c r="N1012" s="165">
        <v>0</v>
      </c>
      <c r="O1012" s="165">
        <v>0</v>
      </c>
      <c r="P1012" s="165">
        <v>1232919</v>
      </c>
      <c r="Q1012" s="165">
        <v>47</v>
      </c>
      <c r="R1012" s="165">
        <v>0</v>
      </c>
      <c r="S1012" s="165">
        <v>36.9</v>
      </c>
      <c r="T1012" s="165">
        <v>3.8220000000000001</v>
      </c>
      <c r="U1012" s="165">
        <v>-1</v>
      </c>
    </row>
    <row r="1013" spans="1:21">
      <c r="A1013" s="166">
        <v>43369.528032407405</v>
      </c>
      <c r="B1013" s="165" t="s">
        <v>6</v>
      </c>
      <c r="C1013" s="165">
        <v>346.79</v>
      </c>
      <c r="D1013" s="165">
        <v>9.2100000000000009</v>
      </c>
      <c r="E1013" s="165">
        <v>1409.32</v>
      </c>
      <c r="F1013" s="165">
        <v>22.82</v>
      </c>
      <c r="G1013" s="165">
        <v>78.61</v>
      </c>
      <c r="H1013" s="165">
        <v>79.97</v>
      </c>
      <c r="I1013" s="165">
        <v>78.75</v>
      </c>
      <c r="J1013" s="165">
        <v>78.92</v>
      </c>
      <c r="K1013" s="165">
        <v>76.83</v>
      </c>
      <c r="L1013" s="165">
        <v>0</v>
      </c>
      <c r="M1013" s="165">
        <v>0</v>
      </c>
      <c r="N1013" s="165">
        <v>0</v>
      </c>
      <c r="O1013" s="165">
        <v>0</v>
      </c>
      <c r="P1013" s="165">
        <v>1232919</v>
      </c>
      <c r="Q1013" s="165">
        <v>47</v>
      </c>
      <c r="R1013" s="165">
        <v>0</v>
      </c>
      <c r="S1013" s="165">
        <v>36.9</v>
      </c>
      <c r="T1013" s="165">
        <v>3.827</v>
      </c>
      <c r="U1013" s="165">
        <v>-1</v>
      </c>
    </row>
    <row r="1014" spans="1:21">
      <c r="A1014" s="166">
        <v>43369.528101851851</v>
      </c>
      <c r="B1014" s="165" t="s">
        <v>6</v>
      </c>
      <c r="C1014" s="165">
        <v>347.14</v>
      </c>
      <c r="D1014" s="165">
        <v>9.2100000000000009</v>
      </c>
      <c r="E1014" s="165">
        <v>1410.17</v>
      </c>
      <c r="F1014" s="165">
        <v>25.78</v>
      </c>
      <c r="G1014" s="165">
        <v>61.53</v>
      </c>
      <c r="H1014" s="165">
        <v>61.01</v>
      </c>
      <c r="I1014" s="165">
        <v>63.26</v>
      </c>
      <c r="J1014" s="165">
        <v>59.97</v>
      </c>
      <c r="K1014" s="165">
        <v>61.87</v>
      </c>
      <c r="L1014" s="165">
        <v>0</v>
      </c>
      <c r="M1014" s="165">
        <v>0</v>
      </c>
      <c r="N1014" s="165">
        <v>0</v>
      </c>
      <c r="O1014" s="165">
        <v>0</v>
      </c>
      <c r="P1014" s="165">
        <v>1232925</v>
      </c>
      <c r="Q1014" s="165">
        <v>47</v>
      </c>
      <c r="R1014" s="165">
        <v>0</v>
      </c>
      <c r="S1014" s="165">
        <v>36.9</v>
      </c>
      <c r="T1014" s="165">
        <v>3.8290000000000002</v>
      </c>
      <c r="U1014" s="165">
        <v>-1</v>
      </c>
    </row>
    <row r="1015" spans="1:21">
      <c r="A1015" s="166">
        <v>43369.528171296297</v>
      </c>
      <c r="B1015" s="165" t="s">
        <v>6</v>
      </c>
      <c r="C1015" s="165">
        <v>340.77</v>
      </c>
      <c r="D1015" s="165">
        <v>9.0500000000000007</v>
      </c>
      <c r="E1015" s="165">
        <v>1394.69</v>
      </c>
      <c r="F1015" s="165">
        <v>22.79</v>
      </c>
      <c r="G1015" s="165">
        <v>74.78</v>
      </c>
      <c r="H1015" s="165">
        <v>76.989999999999995</v>
      </c>
      <c r="I1015" s="165">
        <v>77.16</v>
      </c>
      <c r="J1015" s="165">
        <v>75.09</v>
      </c>
      <c r="K1015" s="165">
        <v>69.900000000000006</v>
      </c>
      <c r="L1015" s="165">
        <v>0</v>
      </c>
      <c r="M1015" s="165">
        <v>0</v>
      </c>
      <c r="N1015" s="165">
        <v>0</v>
      </c>
      <c r="O1015" s="165">
        <v>0</v>
      </c>
      <c r="P1015" s="165">
        <v>1232926</v>
      </c>
      <c r="Q1015" s="165">
        <v>47</v>
      </c>
      <c r="R1015" s="165">
        <v>0</v>
      </c>
      <c r="S1015" s="165">
        <v>36.799999999999997</v>
      </c>
      <c r="T1015" s="165">
        <v>3.8210000000000002</v>
      </c>
      <c r="U1015" s="165">
        <v>-1</v>
      </c>
    </row>
    <row r="1016" spans="1:21">
      <c r="A1016" s="166">
        <v>43369.528229166666</v>
      </c>
      <c r="B1016" s="165" t="s">
        <v>6</v>
      </c>
      <c r="C1016" s="165">
        <v>339.92</v>
      </c>
      <c r="D1016" s="165">
        <v>9.02</v>
      </c>
      <c r="E1016" s="165">
        <v>1389.58</v>
      </c>
      <c r="F1016" s="165">
        <v>19.61</v>
      </c>
      <c r="G1016" s="165">
        <v>76.900000000000006</v>
      </c>
      <c r="H1016" s="165">
        <v>81.05</v>
      </c>
      <c r="I1016" s="165">
        <v>78.95</v>
      </c>
      <c r="J1016" s="165">
        <v>76.84</v>
      </c>
      <c r="K1016" s="165">
        <v>70.180000000000007</v>
      </c>
      <c r="L1016" s="165">
        <v>78.98</v>
      </c>
      <c r="M1016" s="165">
        <v>0</v>
      </c>
      <c r="N1016" s="165">
        <v>0</v>
      </c>
      <c r="O1016" s="165">
        <v>0</v>
      </c>
      <c r="P1016" s="165">
        <v>1232926</v>
      </c>
      <c r="Q1016" s="165">
        <v>47</v>
      </c>
      <c r="R1016" s="165">
        <v>0</v>
      </c>
      <c r="S1016" s="165">
        <v>36.799999999999997</v>
      </c>
      <c r="T1016" s="165">
        <v>3.8220000000000001</v>
      </c>
      <c r="U1016" s="165">
        <v>-1</v>
      </c>
    </row>
    <row r="1017" spans="1:21">
      <c r="A1017" s="166">
        <v>43369.528298611112</v>
      </c>
      <c r="B1017" s="165" t="s">
        <v>6</v>
      </c>
      <c r="C1017" s="165">
        <v>340.38</v>
      </c>
      <c r="D1017" s="165">
        <v>9.0399999999999991</v>
      </c>
      <c r="E1017" s="165">
        <v>1412.79</v>
      </c>
      <c r="F1017" s="165">
        <v>22.33</v>
      </c>
      <c r="G1017" s="165">
        <v>61.4</v>
      </c>
      <c r="H1017" s="165">
        <v>65.8</v>
      </c>
      <c r="I1017" s="165">
        <v>60.28</v>
      </c>
      <c r="J1017" s="165">
        <v>58.03</v>
      </c>
      <c r="K1017" s="165">
        <v>57.17</v>
      </c>
      <c r="L1017" s="165">
        <v>72.37</v>
      </c>
      <c r="M1017" s="165">
        <v>0</v>
      </c>
      <c r="N1017" s="165">
        <v>0</v>
      </c>
      <c r="O1017" s="165">
        <v>0</v>
      </c>
      <c r="P1017" s="165">
        <v>1232927</v>
      </c>
      <c r="Q1017" s="165">
        <v>47</v>
      </c>
      <c r="R1017" s="165">
        <v>0</v>
      </c>
      <c r="S1017" s="165">
        <v>36.799999999999997</v>
      </c>
      <c r="T1017" s="165">
        <v>3.8170000000000002</v>
      </c>
      <c r="U1017" s="165">
        <v>-1</v>
      </c>
    </row>
    <row r="1018" spans="1:21">
      <c r="A1018" s="166">
        <v>43369.528368055559</v>
      </c>
      <c r="B1018" s="165" t="s">
        <v>6</v>
      </c>
      <c r="C1018" s="165">
        <v>340.3</v>
      </c>
      <c r="D1018" s="165">
        <v>9.0299999999999994</v>
      </c>
      <c r="E1018" s="165">
        <v>1418.92</v>
      </c>
      <c r="F1018" s="165">
        <v>25.69</v>
      </c>
      <c r="G1018" s="165">
        <v>70.19</v>
      </c>
      <c r="H1018" s="165">
        <v>68.900000000000006</v>
      </c>
      <c r="I1018" s="165">
        <v>72.680000000000007</v>
      </c>
      <c r="J1018" s="165">
        <v>68.040000000000006</v>
      </c>
      <c r="K1018" s="165">
        <v>71.13</v>
      </c>
      <c r="L1018" s="165">
        <v>0</v>
      </c>
      <c r="M1018" s="165">
        <v>0</v>
      </c>
      <c r="N1018" s="165">
        <v>0</v>
      </c>
      <c r="O1018" s="165">
        <v>0</v>
      </c>
      <c r="P1018" s="165">
        <v>1233275</v>
      </c>
      <c r="Q1018" s="165">
        <v>47</v>
      </c>
      <c r="R1018" s="165">
        <v>0</v>
      </c>
      <c r="S1018" s="165">
        <v>36.799999999999997</v>
      </c>
      <c r="T1018" s="165">
        <v>3.8330000000000002</v>
      </c>
      <c r="U1018" s="165">
        <v>-1</v>
      </c>
    </row>
    <row r="1019" spans="1:21">
      <c r="A1019" s="166">
        <v>43369.528437499997</v>
      </c>
      <c r="B1019" s="165" t="s">
        <v>6</v>
      </c>
      <c r="C1019" s="165">
        <v>349.38</v>
      </c>
      <c r="D1019" s="165">
        <v>9.27</v>
      </c>
      <c r="E1019" s="165">
        <v>1383.87</v>
      </c>
      <c r="F1019" s="165">
        <v>24.31</v>
      </c>
      <c r="G1019" s="165">
        <v>73.28</v>
      </c>
      <c r="H1019" s="165">
        <v>75.540000000000006</v>
      </c>
      <c r="I1019" s="165">
        <v>74.37</v>
      </c>
      <c r="J1019" s="165">
        <v>70.52</v>
      </c>
      <c r="K1019" s="165">
        <v>64.819999999999993</v>
      </c>
      <c r="L1019" s="165">
        <v>84.1</v>
      </c>
      <c r="M1019" s="165">
        <v>0</v>
      </c>
      <c r="N1019" s="165">
        <v>0</v>
      </c>
      <c r="O1019" s="165">
        <v>0</v>
      </c>
      <c r="P1019" s="165">
        <v>1238265</v>
      </c>
      <c r="Q1019" s="165">
        <v>47</v>
      </c>
      <c r="R1019" s="165">
        <v>0</v>
      </c>
      <c r="S1019" s="165">
        <v>36.799999999999997</v>
      </c>
      <c r="T1019" s="165">
        <v>3.8210000000000002</v>
      </c>
      <c r="U1019" s="165">
        <v>-1</v>
      </c>
    </row>
    <row r="1020" spans="1:21">
      <c r="A1020" s="166">
        <v>43369.528506944444</v>
      </c>
      <c r="B1020" s="165" t="s">
        <v>6</v>
      </c>
      <c r="C1020" s="165">
        <v>350.08</v>
      </c>
      <c r="D1020" s="165">
        <v>9.2899999999999991</v>
      </c>
      <c r="E1020" s="165">
        <v>1378.96</v>
      </c>
      <c r="F1020" s="165">
        <v>22.18</v>
      </c>
      <c r="G1020" s="165">
        <v>81.45</v>
      </c>
      <c r="H1020" s="165">
        <v>82.56</v>
      </c>
      <c r="I1020" s="165">
        <v>81.2</v>
      </c>
      <c r="J1020" s="165">
        <v>81.2</v>
      </c>
      <c r="K1020" s="165">
        <v>80.849999999999994</v>
      </c>
      <c r="L1020" s="165">
        <v>0</v>
      </c>
      <c r="M1020" s="165">
        <v>0</v>
      </c>
      <c r="N1020" s="165">
        <v>0</v>
      </c>
      <c r="O1020" s="165">
        <v>0</v>
      </c>
      <c r="P1020" s="165">
        <v>1239010</v>
      </c>
      <c r="Q1020" s="165">
        <v>47</v>
      </c>
      <c r="R1020" s="165">
        <v>0</v>
      </c>
      <c r="S1020" s="165">
        <v>36.799999999999997</v>
      </c>
      <c r="T1020" s="165">
        <v>3.819</v>
      </c>
      <c r="U1020" s="165">
        <v>-1</v>
      </c>
    </row>
    <row r="1021" spans="1:21">
      <c r="A1021" s="166">
        <v>43369.52857638889</v>
      </c>
      <c r="B1021" s="165" t="s">
        <v>6</v>
      </c>
      <c r="C1021" s="165">
        <v>349.32</v>
      </c>
      <c r="D1021" s="165">
        <v>9.27</v>
      </c>
      <c r="E1021" s="165">
        <v>1387.62</v>
      </c>
      <c r="F1021" s="165">
        <v>22.92</v>
      </c>
      <c r="G1021" s="165">
        <v>65.56</v>
      </c>
      <c r="H1021" s="165">
        <v>66.959999999999994</v>
      </c>
      <c r="I1021" s="165">
        <v>67.819999999999993</v>
      </c>
      <c r="J1021" s="165">
        <v>66.260000000000005</v>
      </c>
      <c r="K1021" s="165">
        <v>61.07</v>
      </c>
      <c r="L1021" s="165">
        <v>66.67</v>
      </c>
      <c r="M1021" s="165">
        <v>0</v>
      </c>
      <c r="N1021" s="165">
        <v>0</v>
      </c>
      <c r="O1021" s="165">
        <v>0</v>
      </c>
      <c r="P1021" s="165">
        <v>1239012</v>
      </c>
      <c r="Q1021" s="165">
        <v>47</v>
      </c>
      <c r="R1021" s="165">
        <v>0</v>
      </c>
      <c r="S1021" s="165">
        <v>36.799999999999997</v>
      </c>
      <c r="T1021" s="165">
        <v>3.8260000000000001</v>
      </c>
      <c r="U1021" s="165">
        <v>-1</v>
      </c>
    </row>
    <row r="1022" spans="1:21">
      <c r="A1022" s="166">
        <v>43369.528634259259</v>
      </c>
      <c r="B1022" s="165" t="s">
        <v>6</v>
      </c>
      <c r="C1022" s="165">
        <v>349.62</v>
      </c>
      <c r="D1022" s="165">
        <v>9.2799999999999994</v>
      </c>
      <c r="E1022" s="165">
        <v>1375.4</v>
      </c>
      <c r="F1022" s="165">
        <v>22.47</v>
      </c>
      <c r="G1022" s="165">
        <v>76.849999999999994</v>
      </c>
      <c r="H1022" s="165">
        <v>76.94</v>
      </c>
      <c r="I1022" s="165">
        <v>79.349999999999994</v>
      </c>
      <c r="J1022" s="165">
        <v>75.56</v>
      </c>
      <c r="K1022" s="165">
        <v>76.42</v>
      </c>
      <c r="L1022" s="165">
        <v>67.31</v>
      </c>
      <c r="M1022" s="165">
        <v>0</v>
      </c>
      <c r="N1022" s="165">
        <v>0</v>
      </c>
      <c r="O1022" s="165">
        <v>0</v>
      </c>
      <c r="P1022" s="165">
        <v>1239012</v>
      </c>
      <c r="Q1022" s="165">
        <v>47</v>
      </c>
      <c r="R1022" s="165">
        <v>0</v>
      </c>
      <c r="S1022" s="165">
        <v>36.799999999999997</v>
      </c>
      <c r="T1022" s="165">
        <v>3.8250000000000002</v>
      </c>
      <c r="U1022" s="165">
        <v>-1</v>
      </c>
    </row>
    <row r="1023" spans="1:21">
      <c r="A1023" s="166">
        <v>43369.528703703705</v>
      </c>
      <c r="B1023" s="165" t="s">
        <v>6</v>
      </c>
      <c r="C1023" s="165">
        <v>350.68</v>
      </c>
      <c r="D1023" s="165">
        <v>9.31</v>
      </c>
      <c r="E1023" s="165">
        <v>1363.9</v>
      </c>
      <c r="F1023" s="165">
        <v>23.23</v>
      </c>
      <c r="G1023" s="165">
        <v>82.49</v>
      </c>
      <c r="H1023" s="165">
        <v>84.18</v>
      </c>
      <c r="I1023" s="165">
        <v>82.32</v>
      </c>
      <c r="J1023" s="165">
        <v>83.33</v>
      </c>
      <c r="K1023" s="165">
        <v>80.13</v>
      </c>
      <c r="L1023" s="165">
        <v>0</v>
      </c>
      <c r="M1023" s="165">
        <v>0</v>
      </c>
      <c r="N1023" s="165">
        <v>0</v>
      </c>
      <c r="O1023" s="165">
        <v>0</v>
      </c>
      <c r="P1023" s="165">
        <v>1239013</v>
      </c>
      <c r="Q1023" s="165">
        <v>47</v>
      </c>
      <c r="R1023" s="165">
        <v>0</v>
      </c>
      <c r="S1023" s="165">
        <v>36.799999999999997</v>
      </c>
      <c r="T1023" s="165">
        <v>3.831</v>
      </c>
      <c r="U1023" s="165">
        <v>-1</v>
      </c>
    </row>
    <row r="1024" spans="1:21">
      <c r="A1024" s="166">
        <v>43369.528773148151</v>
      </c>
      <c r="B1024" s="165" t="s">
        <v>6</v>
      </c>
      <c r="C1024" s="165">
        <v>359.92</v>
      </c>
      <c r="D1024" s="165">
        <v>9.5500000000000007</v>
      </c>
      <c r="E1024" s="165">
        <v>1377</v>
      </c>
      <c r="F1024" s="165">
        <v>29.15</v>
      </c>
      <c r="G1024" s="165">
        <v>73.790000000000006</v>
      </c>
      <c r="H1024" s="165">
        <v>74.61</v>
      </c>
      <c r="I1024" s="165">
        <v>74.44</v>
      </c>
      <c r="J1024" s="165">
        <v>74.44</v>
      </c>
      <c r="K1024" s="165">
        <v>71.680000000000007</v>
      </c>
      <c r="L1024" s="165">
        <v>0</v>
      </c>
      <c r="M1024" s="165">
        <v>0</v>
      </c>
      <c r="N1024" s="165">
        <v>0</v>
      </c>
      <c r="O1024" s="165">
        <v>0</v>
      </c>
      <c r="P1024" s="165">
        <v>1242886</v>
      </c>
      <c r="Q1024" s="165">
        <v>47</v>
      </c>
      <c r="R1024" s="165">
        <v>0</v>
      </c>
      <c r="S1024" s="165">
        <v>36.799999999999997</v>
      </c>
      <c r="T1024" s="165">
        <v>3.8319999999999999</v>
      </c>
      <c r="U1024" s="165">
        <v>-1</v>
      </c>
    </row>
    <row r="1025" spans="1:21">
      <c r="A1025" s="166">
        <v>43369.52884259259</v>
      </c>
      <c r="B1025" s="165" t="s">
        <v>6</v>
      </c>
      <c r="C1025" s="165">
        <v>360.13</v>
      </c>
      <c r="D1025" s="165">
        <v>9.56</v>
      </c>
      <c r="E1025" s="165">
        <v>1354.03</v>
      </c>
      <c r="F1025" s="165">
        <v>24.36</v>
      </c>
      <c r="G1025" s="165">
        <v>70.14</v>
      </c>
      <c r="H1025" s="165">
        <v>71.5</v>
      </c>
      <c r="I1025" s="165">
        <v>69.28</v>
      </c>
      <c r="J1025" s="165">
        <v>68.94</v>
      </c>
      <c r="K1025" s="165">
        <v>70.819999999999993</v>
      </c>
      <c r="L1025" s="165">
        <v>0</v>
      </c>
      <c r="M1025" s="165">
        <v>0</v>
      </c>
      <c r="N1025" s="165">
        <v>0</v>
      </c>
      <c r="O1025" s="165">
        <v>0</v>
      </c>
      <c r="P1025" s="165">
        <v>1242889</v>
      </c>
      <c r="Q1025" s="165">
        <v>47</v>
      </c>
      <c r="R1025" s="165">
        <v>0</v>
      </c>
      <c r="S1025" s="165">
        <v>36.799999999999997</v>
      </c>
      <c r="T1025" s="165">
        <v>3.8279999999999998</v>
      </c>
      <c r="U1025" s="165">
        <v>-1</v>
      </c>
    </row>
    <row r="1026" spans="1:21">
      <c r="A1026" s="166">
        <v>43369.528912037036</v>
      </c>
      <c r="B1026" s="165" t="s">
        <v>6</v>
      </c>
      <c r="C1026" s="165">
        <v>360.24</v>
      </c>
      <c r="D1026" s="165">
        <v>9.56</v>
      </c>
      <c r="E1026" s="165">
        <v>1354.48</v>
      </c>
      <c r="F1026" s="165">
        <v>20.8</v>
      </c>
      <c r="G1026" s="165">
        <v>76.98</v>
      </c>
      <c r="H1026" s="165">
        <v>81.819999999999993</v>
      </c>
      <c r="I1026" s="165">
        <v>76.16</v>
      </c>
      <c r="J1026" s="165">
        <v>76.16</v>
      </c>
      <c r="K1026" s="165">
        <v>71.7</v>
      </c>
      <c r="L1026" s="165">
        <v>83.33</v>
      </c>
      <c r="M1026" s="165">
        <v>0</v>
      </c>
      <c r="N1026" s="165">
        <v>0</v>
      </c>
      <c r="O1026" s="165">
        <v>0</v>
      </c>
      <c r="P1026" s="165">
        <v>1243929</v>
      </c>
      <c r="Q1026" s="165">
        <v>47</v>
      </c>
      <c r="R1026" s="165">
        <v>0</v>
      </c>
      <c r="S1026" s="165">
        <v>36.799999999999997</v>
      </c>
      <c r="T1026" s="165">
        <v>3.827</v>
      </c>
      <c r="U1026" s="165">
        <v>-1</v>
      </c>
    </row>
    <row r="1027" spans="1:21">
      <c r="A1027" s="166">
        <v>43369.528981481482</v>
      </c>
      <c r="B1027" s="165" t="s">
        <v>6</v>
      </c>
      <c r="C1027" s="165">
        <v>360.8</v>
      </c>
      <c r="D1027" s="165">
        <v>9.58</v>
      </c>
      <c r="E1027" s="165">
        <v>1394.4</v>
      </c>
      <c r="F1027" s="165">
        <v>22.68</v>
      </c>
      <c r="G1027" s="165">
        <v>64.06</v>
      </c>
      <c r="H1027" s="165">
        <v>69.98</v>
      </c>
      <c r="I1027" s="165">
        <v>65.45</v>
      </c>
      <c r="J1027" s="165">
        <v>62.13</v>
      </c>
      <c r="K1027" s="165">
        <v>55.15</v>
      </c>
      <c r="L1027" s="165">
        <v>71.7</v>
      </c>
      <c r="M1027" s="165">
        <v>0</v>
      </c>
      <c r="N1027" s="165">
        <v>0</v>
      </c>
      <c r="O1027" s="165">
        <v>0</v>
      </c>
      <c r="P1027" s="165">
        <v>1245984</v>
      </c>
      <c r="Q1027" s="165">
        <v>47</v>
      </c>
      <c r="R1027" s="165">
        <v>0</v>
      </c>
      <c r="S1027" s="165">
        <v>36.799999999999997</v>
      </c>
      <c r="T1027" s="165">
        <v>3.81</v>
      </c>
      <c r="U1027" s="165">
        <v>-1</v>
      </c>
    </row>
    <row r="1028" spans="1:21">
      <c r="A1028" s="166">
        <v>43369.529039351852</v>
      </c>
      <c r="B1028" s="165" t="s">
        <v>6</v>
      </c>
      <c r="C1028" s="165">
        <v>360.32</v>
      </c>
      <c r="D1028" s="165">
        <v>9.56</v>
      </c>
      <c r="E1028" s="165">
        <v>1375.21</v>
      </c>
      <c r="F1028" s="165">
        <v>24.74</v>
      </c>
      <c r="G1028" s="165">
        <v>58.53</v>
      </c>
      <c r="H1028" s="165">
        <v>61.92</v>
      </c>
      <c r="I1028" s="165">
        <v>58.83</v>
      </c>
      <c r="J1028" s="165">
        <v>57.29</v>
      </c>
      <c r="K1028" s="165">
        <v>56.09</v>
      </c>
      <c r="L1028" s="165">
        <v>0</v>
      </c>
      <c r="M1028" s="165">
        <v>0</v>
      </c>
      <c r="N1028" s="165">
        <v>0</v>
      </c>
      <c r="O1028" s="165">
        <v>0</v>
      </c>
      <c r="P1028" s="165">
        <v>1246468</v>
      </c>
      <c r="Q1028" s="165">
        <v>47</v>
      </c>
      <c r="R1028" s="165">
        <v>0</v>
      </c>
      <c r="S1028" s="165">
        <v>36.799999999999997</v>
      </c>
      <c r="T1028" s="165">
        <v>3.8260000000000001</v>
      </c>
      <c r="U1028" s="165">
        <v>-1</v>
      </c>
    </row>
    <row r="1029" spans="1:21">
      <c r="A1029" s="166">
        <v>43369.529108796298</v>
      </c>
      <c r="B1029" s="165" t="s">
        <v>6</v>
      </c>
      <c r="C1029" s="165">
        <v>358.88</v>
      </c>
      <c r="D1029" s="165">
        <v>9.5299999999999994</v>
      </c>
      <c r="E1029" s="165">
        <v>1381.86</v>
      </c>
      <c r="F1029" s="165">
        <v>20.82</v>
      </c>
      <c r="G1029" s="165">
        <v>75.86</v>
      </c>
      <c r="H1029" s="165">
        <v>77.7</v>
      </c>
      <c r="I1029" s="165">
        <v>77.53</v>
      </c>
      <c r="J1029" s="165">
        <v>73.239999999999995</v>
      </c>
      <c r="K1029" s="165">
        <v>74.099999999999994</v>
      </c>
      <c r="L1029" s="165">
        <v>86</v>
      </c>
      <c r="M1029" s="165">
        <v>0</v>
      </c>
      <c r="N1029" s="165">
        <v>0</v>
      </c>
      <c r="O1029" s="165">
        <v>0</v>
      </c>
      <c r="P1029" s="165">
        <v>1246469</v>
      </c>
      <c r="Q1029" s="165">
        <v>47</v>
      </c>
      <c r="R1029" s="165">
        <v>0</v>
      </c>
      <c r="S1029" s="165">
        <v>36.799999999999997</v>
      </c>
      <c r="T1029" s="165">
        <v>3.8290000000000002</v>
      </c>
      <c r="U1029" s="165">
        <v>-1</v>
      </c>
    </row>
    <row r="1030" spans="1:21">
      <c r="A1030" s="166">
        <v>43369.529178240744</v>
      </c>
      <c r="B1030" s="165" t="s">
        <v>6</v>
      </c>
      <c r="C1030" s="165">
        <v>359.8</v>
      </c>
      <c r="D1030" s="165">
        <v>9.5500000000000007</v>
      </c>
      <c r="E1030" s="165">
        <v>1403.08</v>
      </c>
      <c r="F1030" s="165">
        <v>20.98</v>
      </c>
      <c r="G1030" s="165">
        <v>71.66</v>
      </c>
      <c r="H1030" s="165">
        <v>74.69</v>
      </c>
      <c r="I1030" s="165">
        <v>70.3</v>
      </c>
      <c r="J1030" s="165">
        <v>73.81</v>
      </c>
      <c r="K1030" s="165">
        <v>65.91</v>
      </c>
      <c r="L1030" s="165">
        <v>78.709999999999994</v>
      </c>
      <c r="M1030" s="165">
        <v>0</v>
      </c>
      <c r="N1030" s="165">
        <v>0</v>
      </c>
      <c r="O1030" s="165">
        <v>0</v>
      </c>
      <c r="P1030" s="165">
        <v>1246477</v>
      </c>
      <c r="Q1030" s="165">
        <v>47</v>
      </c>
      <c r="R1030" s="165">
        <v>0</v>
      </c>
      <c r="S1030" s="165">
        <v>36.799999999999997</v>
      </c>
      <c r="T1030" s="165">
        <v>3.8250000000000002</v>
      </c>
      <c r="U1030" s="165">
        <v>-1</v>
      </c>
    </row>
    <row r="1031" spans="1:21">
      <c r="A1031" s="166">
        <v>43369.529247685183</v>
      </c>
      <c r="B1031" s="165" t="s">
        <v>6</v>
      </c>
      <c r="C1031" s="165">
        <v>358.67</v>
      </c>
      <c r="D1031" s="165">
        <v>9.52</v>
      </c>
      <c r="E1031" s="165">
        <v>1402.52</v>
      </c>
      <c r="F1031" s="165">
        <v>25.74</v>
      </c>
      <c r="G1031" s="165">
        <v>54.94</v>
      </c>
      <c r="H1031" s="165">
        <v>59.97</v>
      </c>
      <c r="I1031" s="165">
        <v>54.42</v>
      </c>
      <c r="J1031" s="165">
        <v>55.81</v>
      </c>
      <c r="K1031" s="165">
        <v>49.57</v>
      </c>
      <c r="L1031" s="165">
        <v>0</v>
      </c>
      <c r="M1031" s="165">
        <v>0</v>
      </c>
      <c r="N1031" s="165">
        <v>0</v>
      </c>
      <c r="O1031" s="165">
        <v>0</v>
      </c>
      <c r="P1031" s="165">
        <v>1246477</v>
      </c>
      <c r="Q1031" s="165">
        <v>47</v>
      </c>
      <c r="R1031" s="165">
        <v>0</v>
      </c>
      <c r="S1031" s="165">
        <v>36.799999999999997</v>
      </c>
      <c r="T1031" s="165">
        <v>3.8279999999999998</v>
      </c>
      <c r="U1031" s="165">
        <v>-1</v>
      </c>
    </row>
    <row r="1032" spans="1:21">
      <c r="A1032" s="166">
        <v>43369.529317129629</v>
      </c>
      <c r="B1032" s="165" t="s">
        <v>6</v>
      </c>
      <c r="C1032" s="165">
        <v>427.54</v>
      </c>
      <c r="D1032" s="165">
        <v>11.35</v>
      </c>
      <c r="E1032" s="165">
        <v>1318.12</v>
      </c>
      <c r="F1032" s="165">
        <v>26.82</v>
      </c>
      <c r="G1032" s="165">
        <v>76.06</v>
      </c>
      <c r="H1032" s="165">
        <v>79.290000000000006</v>
      </c>
      <c r="I1032" s="165">
        <v>75.38</v>
      </c>
      <c r="J1032" s="165">
        <v>76.06</v>
      </c>
      <c r="K1032" s="165">
        <v>73.849999999999994</v>
      </c>
      <c r="L1032" s="165">
        <v>74.66</v>
      </c>
      <c r="M1032" s="165">
        <v>0</v>
      </c>
      <c r="N1032" s="165">
        <v>0</v>
      </c>
      <c r="O1032" s="165">
        <v>0</v>
      </c>
      <c r="P1032" s="165">
        <v>1250981</v>
      </c>
      <c r="Q1032" s="165">
        <v>47</v>
      </c>
      <c r="R1032" s="165">
        <v>0</v>
      </c>
      <c r="S1032" s="165">
        <v>36.799999999999997</v>
      </c>
      <c r="T1032" s="165">
        <v>3.831</v>
      </c>
      <c r="U1032" s="165">
        <v>-1</v>
      </c>
    </row>
    <row r="1033" spans="1:21">
      <c r="A1033" s="166">
        <v>43369.529374999998</v>
      </c>
      <c r="B1033" s="165" t="s">
        <v>6</v>
      </c>
      <c r="C1033" s="165">
        <v>424.06</v>
      </c>
      <c r="D1033" s="165">
        <v>11.26</v>
      </c>
      <c r="E1033" s="165">
        <v>1319.77</v>
      </c>
      <c r="F1033" s="165">
        <v>36.89</v>
      </c>
      <c r="G1033" s="165">
        <v>77.650000000000006</v>
      </c>
      <c r="H1033" s="165">
        <v>83.77</v>
      </c>
      <c r="I1033" s="165">
        <v>76.17</v>
      </c>
      <c r="J1033" s="165">
        <v>71.33</v>
      </c>
      <c r="K1033" s="165">
        <v>71.33</v>
      </c>
      <c r="L1033" s="165">
        <v>85.66</v>
      </c>
      <c r="M1033" s="165">
        <v>0</v>
      </c>
      <c r="N1033" s="165">
        <v>0</v>
      </c>
      <c r="O1033" s="165">
        <v>0</v>
      </c>
      <c r="P1033" s="165">
        <v>1250983</v>
      </c>
      <c r="Q1033" s="165">
        <v>47</v>
      </c>
      <c r="R1033" s="165">
        <v>0</v>
      </c>
      <c r="S1033" s="165">
        <v>36.799999999999997</v>
      </c>
      <c r="T1033" s="165">
        <v>3.8090000000000002</v>
      </c>
      <c r="U1033" s="165">
        <v>-1</v>
      </c>
    </row>
    <row r="1034" spans="1:21">
      <c r="A1034" s="166">
        <v>43369.529444444444</v>
      </c>
      <c r="B1034" s="165" t="s">
        <v>6</v>
      </c>
      <c r="C1034" s="165">
        <v>422.08</v>
      </c>
      <c r="D1034" s="165">
        <v>11.2</v>
      </c>
      <c r="E1034" s="165">
        <v>1344.39</v>
      </c>
      <c r="F1034" s="165">
        <v>39.369999999999997</v>
      </c>
      <c r="G1034" s="165">
        <v>73.52</v>
      </c>
      <c r="H1034" s="165">
        <v>79.489999999999995</v>
      </c>
      <c r="I1034" s="165">
        <v>71.19</v>
      </c>
      <c r="J1034" s="165">
        <v>72.709999999999994</v>
      </c>
      <c r="K1034" s="165">
        <v>66.27</v>
      </c>
      <c r="L1034" s="165">
        <v>83.52</v>
      </c>
      <c r="M1034" s="165">
        <v>0</v>
      </c>
      <c r="N1034" s="165">
        <v>0</v>
      </c>
      <c r="O1034" s="165">
        <v>0</v>
      </c>
      <c r="P1034" s="165">
        <v>1250985</v>
      </c>
      <c r="Q1034" s="165">
        <v>47</v>
      </c>
      <c r="R1034" s="165">
        <v>0</v>
      </c>
      <c r="S1034" s="165">
        <v>36.799999999999997</v>
      </c>
      <c r="T1034" s="165">
        <v>3.8050000000000002</v>
      </c>
      <c r="U1034" s="165">
        <v>-1</v>
      </c>
    </row>
    <row r="1035" spans="1:21">
      <c r="A1035" s="166">
        <v>43369.529513888891</v>
      </c>
      <c r="B1035" s="165" t="s">
        <v>6</v>
      </c>
      <c r="C1035" s="165">
        <v>360.36</v>
      </c>
      <c r="D1035" s="165">
        <v>9.57</v>
      </c>
      <c r="E1035" s="165">
        <v>1373.66</v>
      </c>
      <c r="F1035" s="165">
        <v>31.08</v>
      </c>
      <c r="G1035" s="165">
        <v>65.19</v>
      </c>
      <c r="H1035" s="165">
        <v>69.19</v>
      </c>
      <c r="I1035" s="165">
        <v>66.27</v>
      </c>
      <c r="J1035" s="165">
        <v>61.1</v>
      </c>
      <c r="K1035" s="165">
        <v>61.79</v>
      </c>
      <c r="L1035" s="165">
        <v>80.900000000000006</v>
      </c>
      <c r="M1035" s="165">
        <v>0</v>
      </c>
      <c r="N1035" s="165">
        <v>0</v>
      </c>
      <c r="O1035" s="165">
        <v>0</v>
      </c>
      <c r="P1035" s="165">
        <v>1252228</v>
      </c>
      <c r="Q1035" s="165">
        <v>47</v>
      </c>
      <c r="R1035" s="165">
        <v>0</v>
      </c>
      <c r="S1035" s="165">
        <v>36.799999999999997</v>
      </c>
      <c r="T1035" s="165">
        <v>3.8239999999999998</v>
      </c>
      <c r="U1035" s="165">
        <v>-1</v>
      </c>
    </row>
    <row r="1036" spans="1:21">
      <c r="A1036" s="166">
        <v>43369.529583333337</v>
      </c>
      <c r="B1036" s="165" t="s">
        <v>6</v>
      </c>
      <c r="C1036" s="165">
        <v>359.63</v>
      </c>
      <c r="D1036" s="165">
        <v>9.5500000000000007</v>
      </c>
      <c r="E1036" s="165">
        <v>1373.07</v>
      </c>
      <c r="F1036" s="165">
        <v>19.68</v>
      </c>
      <c r="G1036" s="165">
        <v>66.48</v>
      </c>
      <c r="H1036" s="165">
        <v>75.7</v>
      </c>
      <c r="I1036" s="165">
        <v>66.900000000000006</v>
      </c>
      <c r="J1036" s="165">
        <v>61.97</v>
      </c>
      <c r="K1036" s="165">
        <v>52.64</v>
      </c>
      <c r="L1036" s="165">
        <v>75.180000000000007</v>
      </c>
      <c r="M1036" s="165">
        <v>0</v>
      </c>
      <c r="N1036" s="165">
        <v>0</v>
      </c>
      <c r="O1036" s="165">
        <v>0</v>
      </c>
      <c r="P1036" s="165">
        <v>1252234</v>
      </c>
      <c r="Q1036" s="165">
        <v>47</v>
      </c>
      <c r="R1036" s="165">
        <v>0</v>
      </c>
      <c r="S1036" s="165">
        <v>36.799999999999997</v>
      </c>
      <c r="T1036" s="165">
        <v>3.83</v>
      </c>
      <c r="U1036" s="165">
        <v>-1</v>
      </c>
    </row>
    <row r="1037" spans="1:21">
      <c r="A1037" s="166">
        <v>43369.529652777775</v>
      </c>
      <c r="B1037" s="165" t="s">
        <v>6</v>
      </c>
      <c r="C1037" s="165">
        <v>359.26</v>
      </c>
      <c r="D1037" s="165">
        <v>9.5399999999999991</v>
      </c>
      <c r="E1037" s="165">
        <v>1402.7</v>
      </c>
      <c r="F1037" s="165">
        <v>19.559999999999999</v>
      </c>
      <c r="G1037" s="165">
        <v>67.48</v>
      </c>
      <c r="H1037" s="165">
        <v>73.14</v>
      </c>
      <c r="I1037" s="165">
        <v>64.47</v>
      </c>
      <c r="J1037" s="165">
        <v>66.2</v>
      </c>
      <c r="K1037" s="165">
        <v>57.71</v>
      </c>
      <c r="L1037" s="165">
        <v>79.55</v>
      </c>
      <c r="M1037" s="165">
        <v>0</v>
      </c>
      <c r="N1037" s="165">
        <v>0</v>
      </c>
      <c r="O1037" s="165">
        <v>0</v>
      </c>
      <c r="P1037" s="165">
        <v>1252234</v>
      </c>
      <c r="Q1037" s="165">
        <v>47</v>
      </c>
      <c r="R1037" s="165">
        <v>0</v>
      </c>
      <c r="S1037" s="165">
        <v>36.799999999999997</v>
      </c>
      <c r="T1037" s="165">
        <v>3.8220000000000001</v>
      </c>
      <c r="U1037" s="165">
        <v>-1</v>
      </c>
    </row>
    <row r="1038" spans="1:21">
      <c r="A1038" s="166">
        <v>43369.529710648145</v>
      </c>
      <c r="B1038" s="165" t="s">
        <v>6</v>
      </c>
      <c r="C1038" s="165">
        <v>359.79</v>
      </c>
      <c r="D1038" s="165">
        <v>9.5500000000000007</v>
      </c>
      <c r="E1038" s="165">
        <v>1404.96</v>
      </c>
      <c r="F1038" s="165">
        <v>27.07</v>
      </c>
      <c r="G1038" s="165">
        <v>59.25</v>
      </c>
      <c r="H1038" s="165">
        <v>59.72</v>
      </c>
      <c r="I1038" s="165">
        <v>59.72</v>
      </c>
      <c r="J1038" s="165">
        <v>59.9</v>
      </c>
      <c r="K1038" s="165">
        <v>57.66</v>
      </c>
      <c r="L1038" s="165">
        <v>0</v>
      </c>
      <c r="M1038" s="165">
        <v>0</v>
      </c>
      <c r="N1038" s="165">
        <v>0</v>
      </c>
      <c r="O1038" s="165">
        <v>0</v>
      </c>
      <c r="P1038" s="165">
        <v>1252390</v>
      </c>
      <c r="Q1038" s="165">
        <v>47</v>
      </c>
      <c r="R1038" s="165">
        <v>0</v>
      </c>
      <c r="S1038" s="165">
        <v>36.799999999999997</v>
      </c>
      <c r="T1038" s="165">
        <v>3.8260000000000001</v>
      </c>
      <c r="U1038" s="165">
        <v>-1</v>
      </c>
    </row>
    <row r="1039" spans="1:21">
      <c r="A1039" s="166">
        <v>43369.529780092591</v>
      </c>
      <c r="B1039" s="165" t="s">
        <v>6</v>
      </c>
      <c r="C1039" s="165">
        <v>351.72</v>
      </c>
      <c r="D1039" s="165">
        <v>9.34</v>
      </c>
      <c r="E1039" s="165">
        <v>1379.3</v>
      </c>
      <c r="F1039" s="165">
        <v>31.92</v>
      </c>
      <c r="G1039" s="165">
        <v>76.569999999999993</v>
      </c>
      <c r="H1039" s="165">
        <v>77.27</v>
      </c>
      <c r="I1039" s="165">
        <v>76.05</v>
      </c>
      <c r="J1039" s="165">
        <v>78.319999999999993</v>
      </c>
      <c r="K1039" s="165">
        <v>71.150000000000006</v>
      </c>
      <c r="L1039" s="165">
        <v>87.17</v>
      </c>
      <c r="M1039" s="165">
        <v>0</v>
      </c>
      <c r="N1039" s="165">
        <v>0</v>
      </c>
      <c r="O1039" s="165">
        <v>0</v>
      </c>
      <c r="P1039" s="165">
        <v>1262914</v>
      </c>
      <c r="Q1039" s="165">
        <v>47</v>
      </c>
      <c r="R1039" s="165">
        <v>0</v>
      </c>
      <c r="S1039" s="165">
        <v>36.799999999999997</v>
      </c>
      <c r="T1039" s="165">
        <v>3.8330000000000002</v>
      </c>
      <c r="U1039" s="165">
        <v>-1</v>
      </c>
    </row>
    <row r="1040" spans="1:21">
      <c r="A1040" s="166">
        <v>43369.529849537037</v>
      </c>
      <c r="B1040" s="165" t="s">
        <v>6</v>
      </c>
      <c r="C1040" s="165">
        <v>354.82</v>
      </c>
      <c r="D1040" s="165">
        <v>9.42</v>
      </c>
      <c r="E1040" s="165">
        <v>1372.85</v>
      </c>
      <c r="F1040" s="165">
        <v>33.35</v>
      </c>
      <c r="G1040" s="165">
        <v>77.92</v>
      </c>
      <c r="H1040" s="165">
        <v>81.34</v>
      </c>
      <c r="I1040" s="165">
        <v>79.23</v>
      </c>
      <c r="J1040" s="165">
        <v>75.53</v>
      </c>
      <c r="K1040" s="165">
        <v>68.489999999999995</v>
      </c>
      <c r="L1040" s="165">
        <v>85.04</v>
      </c>
      <c r="M1040" s="165">
        <v>0</v>
      </c>
      <c r="N1040" s="165">
        <v>0</v>
      </c>
      <c r="O1040" s="165">
        <v>0</v>
      </c>
      <c r="P1040" s="165">
        <v>1270646</v>
      </c>
      <c r="Q1040" s="165">
        <v>47</v>
      </c>
      <c r="R1040" s="165">
        <v>0</v>
      </c>
      <c r="S1040" s="165">
        <v>36.799999999999997</v>
      </c>
      <c r="T1040" s="165">
        <v>3.81</v>
      </c>
      <c r="U1040" s="165">
        <v>-1</v>
      </c>
    </row>
    <row r="1041" spans="1:21">
      <c r="A1041" s="166">
        <v>43369.529918981483</v>
      </c>
      <c r="B1041" s="165" t="s">
        <v>6</v>
      </c>
      <c r="C1041" s="165">
        <v>355.39</v>
      </c>
      <c r="D1041" s="165">
        <v>9.43</v>
      </c>
      <c r="E1041" s="165">
        <v>1394.79</v>
      </c>
      <c r="F1041" s="165">
        <v>37.6</v>
      </c>
      <c r="G1041" s="165">
        <v>71.650000000000006</v>
      </c>
      <c r="H1041" s="165">
        <v>70.099999999999994</v>
      </c>
      <c r="I1041" s="165">
        <v>70.8</v>
      </c>
      <c r="J1041" s="165">
        <v>70.28</v>
      </c>
      <c r="K1041" s="165">
        <v>68.010000000000005</v>
      </c>
      <c r="L1041" s="165">
        <v>80.73</v>
      </c>
      <c r="M1041" s="165">
        <v>0</v>
      </c>
      <c r="N1041" s="165">
        <v>0</v>
      </c>
      <c r="O1041" s="165">
        <v>0</v>
      </c>
      <c r="P1041" s="165">
        <v>1277275</v>
      </c>
      <c r="Q1041" s="165">
        <v>47</v>
      </c>
      <c r="R1041" s="165">
        <v>0</v>
      </c>
      <c r="S1041" s="165">
        <v>36.799999999999997</v>
      </c>
      <c r="T1041" s="165">
        <v>3.8039999999999998</v>
      </c>
      <c r="U1041" s="165">
        <v>-1</v>
      </c>
    </row>
    <row r="1042" spans="1:21">
      <c r="A1042" s="166">
        <v>43369.529976851853</v>
      </c>
      <c r="B1042" s="165" t="s">
        <v>6</v>
      </c>
      <c r="C1042" s="165">
        <v>358.85</v>
      </c>
      <c r="D1042" s="165">
        <v>9.5299999999999994</v>
      </c>
      <c r="E1042" s="165">
        <v>1367.18</v>
      </c>
      <c r="F1042" s="165">
        <v>36.94</v>
      </c>
      <c r="G1042" s="165">
        <v>71.819999999999993</v>
      </c>
      <c r="H1042" s="165">
        <v>72.33</v>
      </c>
      <c r="I1042" s="165">
        <v>69.349999999999994</v>
      </c>
      <c r="J1042" s="165">
        <v>71.8</v>
      </c>
      <c r="K1042" s="165">
        <v>67.599999999999994</v>
      </c>
      <c r="L1042" s="165">
        <v>79.25</v>
      </c>
      <c r="M1042" s="165">
        <v>0</v>
      </c>
      <c r="N1042" s="165">
        <v>0</v>
      </c>
      <c r="O1042" s="165">
        <v>0</v>
      </c>
      <c r="P1042" s="165">
        <v>1283741</v>
      </c>
      <c r="Q1042" s="165">
        <v>47</v>
      </c>
      <c r="R1042" s="165">
        <v>0</v>
      </c>
      <c r="S1042" s="165">
        <v>36.799999999999997</v>
      </c>
      <c r="T1042" s="165">
        <v>3.8159999999999998</v>
      </c>
      <c r="U1042" s="165">
        <v>-1</v>
      </c>
    </row>
    <row r="1043" spans="1:21">
      <c r="A1043" s="166">
        <v>43369.530046296299</v>
      </c>
      <c r="B1043" s="165" t="s">
        <v>6</v>
      </c>
      <c r="C1043" s="165">
        <v>362.25</v>
      </c>
      <c r="D1043" s="165">
        <v>9.6199999999999992</v>
      </c>
      <c r="E1043" s="165">
        <v>1358.54</v>
      </c>
      <c r="F1043" s="165">
        <v>29.76</v>
      </c>
      <c r="G1043" s="165">
        <v>74.67</v>
      </c>
      <c r="H1043" s="165">
        <v>79.41</v>
      </c>
      <c r="I1043" s="165">
        <v>72.150000000000006</v>
      </c>
      <c r="J1043" s="165">
        <v>71.11</v>
      </c>
      <c r="K1043" s="165">
        <v>69.03</v>
      </c>
      <c r="L1043" s="165">
        <v>81.66</v>
      </c>
      <c r="M1043" s="165">
        <v>0</v>
      </c>
      <c r="N1043" s="165">
        <v>0</v>
      </c>
      <c r="O1043" s="165">
        <v>0</v>
      </c>
      <c r="P1043" s="165">
        <v>1287361</v>
      </c>
      <c r="Q1043" s="165">
        <v>47</v>
      </c>
      <c r="R1043" s="165">
        <v>0</v>
      </c>
      <c r="S1043" s="165">
        <v>36.9</v>
      </c>
      <c r="T1043" s="165">
        <v>3.8170000000000002</v>
      </c>
      <c r="U1043" s="165">
        <v>-1</v>
      </c>
    </row>
    <row r="1044" spans="1:21">
      <c r="A1044" s="166">
        <v>43369.530115740738</v>
      </c>
      <c r="B1044" s="165" t="s">
        <v>6</v>
      </c>
      <c r="C1044" s="165">
        <v>364.3</v>
      </c>
      <c r="D1044" s="165">
        <v>9.67</v>
      </c>
      <c r="E1044" s="165">
        <v>1348.1</v>
      </c>
      <c r="F1044" s="165">
        <v>22.65</v>
      </c>
      <c r="G1044" s="165">
        <v>73.489999999999995</v>
      </c>
      <c r="H1044" s="165">
        <v>77.62</v>
      </c>
      <c r="I1044" s="165">
        <v>75.22</v>
      </c>
      <c r="J1044" s="165">
        <v>70.739999999999995</v>
      </c>
      <c r="K1044" s="165">
        <v>65.75</v>
      </c>
      <c r="L1044" s="165">
        <v>78.14</v>
      </c>
      <c r="M1044" s="165">
        <v>0</v>
      </c>
      <c r="N1044" s="165">
        <v>0</v>
      </c>
      <c r="O1044" s="165">
        <v>0</v>
      </c>
      <c r="P1044" s="165">
        <v>1288132</v>
      </c>
      <c r="Q1044" s="165">
        <v>47</v>
      </c>
      <c r="R1044" s="165">
        <v>0</v>
      </c>
      <c r="S1044" s="165">
        <v>36.9</v>
      </c>
      <c r="T1044" s="165">
        <v>3.8170000000000002</v>
      </c>
      <c r="U1044" s="165">
        <v>-1</v>
      </c>
    </row>
    <row r="1045" spans="1:21">
      <c r="A1045" s="166">
        <v>43369.530185185184</v>
      </c>
      <c r="B1045" s="165" t="s">
        <v>6</v>
      </c>
      <c r="C1045" s="165">
        <v>366.97</v>
      </c>
      <c r="D1045" s="165">
        <v>9.74</v>
      </c>
      <c r="E1045" s="165">
        <v>1335.39</v>
      </c>
      <c r="F1045" s="165">
        <v>25.13</v>
      </c>
      <c r="G1045" s="165">
        <v>64.709999999999994</v>
      </c>
      <c r="H1045" s="165">
        <v>69.3</v>
      </c>
      <c r="I1045" s="165">
        <v>68.069999999999993</v>
      </c>
      <c r="J1045" s="165">
        <v>59.47</v>
      </c>
      <c r="K1045" s="165">
        <v>59.3</v>
      </c>
      <c r="L1045" s="165">
        <v>70.66</v>
      </c>
      <c r="M1045" s="165">
        <v>0</v>
      </c>
      <c r="N1045" s="165">
        <v>0</v>
      </c>
      <c r="O1045" s="165">
        <v>0</v>
      </c>
      <c r="P1045" s="165">
        <v>1288775</v>
      </c>
      <c r="Q1045" s="165">
        <v>47</v>
      </c>
      <c r="R1045" s="165">
        <v>0</v>
      </c>
      <c r="S1045" s="165">
        <v>36.9</v>
      </c>
      <c r="T1045" s="165">
        <v>3.827</v>
      </c>
      <c r="U1045" s="165">
        <v>-1</v>
      </c>
    </row>
    <row r="1046" spans="1:21">
      <c r="A1046" s="166">
        <v>43369.530243055553</v>
      </c>
      <c r="B1046" s="165" t="s">
        <v>6</v>
      </c>
      <c r="C1046" s="165">
        <v>371.26</v>
      </c>
      <c r="D1046" s="165">
        <v>9.85</v>
      </c>
      <c r="E1046" s="165">
        <v>1306.02</v>
      </c>
      <c r="F1046" s="165">
        <v>24.74</v>
      </c>
      <c r="G1046" s="165">
        <v>74.459999999999994</v>
      </c>
      <c r="H1046" s="165">
        <v>76.760000000000005</v>
      </c>
      <c r="I1046" s="165">
        <v>75.56</v>
      </c>
      <c r="J1046" s="165">
        <v>71.599999999999994</v>
      </c>
      <c r="K1046" s="165">
        <v>72.98</v>
      </c>
      <c r="L1046" s="165">
        <v>77.59</v>
      </c>
      <c r="M1046" s="165">
        <v>0</v>
      </c>
      <c r="N1046" s="165">
        <v>0</v>
      </c>
      <c r="O1046" s="165">
        <v>0</v>
      </c>
      <c r="P1046" s="165">
        <v>1289421</v>
      </c>
      <c r="Q1046" s="165">
        <v>47</v>
      </c>
      <c r="R1046" s="165">
        <v>0</v>
      </c>
      <c r="S1046" s="165">
        <v>36.9</v>
      </c>
      <c r="T1046" s="165">
        <v>3.83</v>
      </c>
      <c r="U1046" s="165">
        <v>-1</v>
      </c>
    </row>
    <row r="1047" spans="1:21">
      <c r="A1047" s="166">
        <v>43369.530312499999</v>
      </c>
      <c r="B1047" s="165" t="s">
        <v>6</v>
      </c>
      <c r="C1047" s="165">
        <v>373.75</v>
      </c>
      <c r="D1047" s="165">
        <v>9.92</v>
      </c>
      <c r="E1047" s="165">
        <v>1347.91</v>
      </c>
      <c r="F1047" s="165">
        <v>21.91</v>
      </c>
      <c r="G1047" s="165">
        <v>71.69</v>
      </c>
      <c r="H1047" s="165">
        <v>76.52</v>
      </c>
      <c r="I1047" s="165">
        <v>72.87</v>
      </c>
      <c r="J1047" s="165">
        <v>67.3</v>
      </c>
      <c r="K1047" s="165">
        <v>62.26</v>
      </c>
      <c r="L1047" s="165">
        <v>79.48</v>
      </c>
      <c r="M1047" s="165">
        <v>0</v>
      </c>
      <c r="N1047" s="165">
        <v>0</v>
      </c>
      <c r="O1047" s="165">
        <v>0</v>
      </c>
      <c r="P1047" s="165">
        <v>1290276</v>
      </c>
      <c r="Q1047" s="165">
        <v>47</v>
      </c>
      <c r="R1047" s="165">
        <v>0</v>
      </c>
      <c r="S1047" s="165">
        <v>36.9</v>
      </c>
      <c r="T1047" s="165">
        <v>3.8170000000000002</v>
      </c>
      <c r="U1047" s="165">
        <v>-1</v>
      </c>
    </row>
    <row r="1048" spans="1:21">
      <c r="A1048" s="166">
        <v>43369.530381944445</v>
      </c>
      <c r="B1048" s="165" t="s">
        <v>6</v>
      </c>
      <c r="C1048" s="165">
        <v>365.47</v>
      </c>
      <c r="D1048" s="165">
        <v>9.6999999999999993</v>
      </c>
      <c r="E1048" s="165">
        <v>1375.78</v>
      </c>
      <c r="F1048" s="165">
        <v>25.45</v>
      </c>
      <c r="G1048" s="165">
        <v>68.17</v>
      </c>
      <c r="H1048" s="165">
        <v>69.150000000000006</v>
      </c>
      <c r="I1048" s="165">
        <v>67.069999999999993</v>
      </c>
      <c r="J1048" s="165">
        <v>67.069999999999993</v>
      </c>
      <c r="K1048" s="165">
        <v>66.38</v>
      </c>
      <c r="L1048" s="165">
        <v>76.88</v>
      </c>
      <c r="M1048" s="165">
        <v>0</v>
      </c>
      <c r="N1048" s="165">
        <v>0</v>
      </c>
      <c r="O1048" s="165">
        <v>0</v>
      </c>
      <c r="P1048" s="165">
        <v>1290919</v>
      </c>
      <c r="Q1048" s="165">
        <v>47</v>
      </c>
      <c r="R1048" s="165">
        <v>0</v>
      </c>
      <c r="S1048" s="165">
        <v>36.9</v>
      </c>
      <c r="T1048" s="165">
        <v>3.81</v>
      </c>
      <c r="U1048" s="165">
        <v>-1</v>
      </c>
    </row>
    <row r="1049" spans="1:21">
      <c r="A1049" s="166">
        <v>43369.530451388891</v>
      </c>
      <c r="B1049" s="165" t="s">
        <v>6</v>
      </c>
      <c r="C1049" s="165">
        <v>371.62</v>
      </c>
      <c r="D1049" s="165">
        <v>9.86</v>
      </c>
      <c r="E1049" s="165">
        <v>1319.97</v>
      </c>
      <c r="F1049" s="165">
        <v>24.59</v>
      </c>
      <c r="G1049" s="165">
        <v>72.349999999999994</v>
      </c>
      <c r="H1049" s="165">
        <v>72.16</v>
      </c>
      <c r="I1049" s="165">
        <v>70.959999999999994</v>
      </c>
      <c r="J1049" s="165">
        <v>71.989999999999995</v>
      </c>
      <c r="K1049" s="165">
        <v>69.239999999999995</v>
      </c>
      <c r="L1049" s="165">
        <v>91.08</v>
      </c>
      <c r="M1049" s="165">
        <v>0</v>
      </c>
      <c r="N1049" s="165">
        <v>0</v>
      </c>
      <c r="O1049" s="165">
        <v>0</v>
      </c>
      <c r="P1049" s="165">
        <v>1291761</v>
      </c>
      <c r="Q1049" s="165">
        <v>47</v>
      </c>
      <c r="R1049" s="165">
        <v>0</v>
      </c>
      <c r="S1049" s="165">
        <v>36.9</v>
      </c>
      <c r="T1049" s="165">
        <v>3.8149999999999999</v>
      </c>
      <c r="U1049" s="165">
        <v>-1</v>
      </c>
    </row>
    <row r="1050" spans="1:21">
      <c r="A1050" s="166">
        <v>43369.53052083333</v>
      </c>
      <c r="B1050" s="165" t="s">
        <v>6</v>
      </c>
      <c r="C1050" s="165">
        <v>373.57</v>
      </c>
      <c r="D1050" s="165">
        <v>9.92</v>
      </c>
      <c r="E1050" s="165">
        <v>1338.52</v>
      </c>
      <c r="F1050" s="165">
        <v>19.46</v>
      </c>
      <c r="G1050" s="165">
        <v>83.52</v>
      </c>
      <c r="H1050" s="165">
        <v>83.47</v>
      </c>
      <c r="I1050" s="165">
        <v>83.14</v>
      </c>
      <c r="J1050" s="165">
        <v>81.47</v>
      </c>
      <c r="K1050" s="165">
        <v>81.14</v>
      </c>
      <c r="L1050" s="165">
        <v>91</v>
      </c>
      <c r="M1050" s="165">
        <v>0</v>
      </c>
      <c r="N1050" s="165">
        <v>0</v>
      </c>
      <c r="O1050" s="165">
        <v>0</v>
      </c>
      <c r="P1050" s="165">
        <v>1292618</v>
      </c>
      <c r="Q1050" s="165">
        <v>47</v>
      </c>
      <c r="R1050" s="165">
        <v>0</v>
      </c>
      <c r="S1050" s="165">
        <v>36.9</v>
      </c>
      <c r="T1050" s="165">
        <v>3.8069999999999999</v>
      </c>
      <c r="U1050" s="165">
        <v>-1</v>
      </c>
    </row>
    <row r="1051" spans="1:21">
      <c r="A1051" s="166">
        <v>43369.530590277776</v>
      </c>
      <c r="B1051" s="165" t="s">
        <v>6</v>
      </c>
      <c r="C1051" s="165">
        <v>377.48</v>
      </c>
      <c r="D1051" s="165">
        <v>10.02</v>
      </c>
      <c r="E1051" s="165">
        <v>1343.54</v>
      </c>
      <c r="F1051" s="165">
        <v>35.119999999999997</v>
      </c>
      <c r="G1051" s="165">
        <v>85.04</v>
      </c>
      <c r="H1051" s="165">
        <v>87.65</v>
      </c>
      <c r="I1051" s="165">
        <v>85.79</v>
      </c>
      <c r="J1051" s="165">
        <v>83.25</v>
      </c>
      <c r="K1051" s="165">
        <v>83.08</v>
      </c>
      <c r="L1051" s="165">
        <v>87.8</v>
      </c>
      <c r="M1051" s="165">
        <v>0</v>
      </c>
      <c r="N1051" s="165">
        <v>0</v>
      </c>
      <c r="O1051" s="165">
        <v>0</v>
      </c>
      <c r="P1051" s="165">
        <v>1296570</v>
      </c>
      <c r="Q1051" s="165">
        <v>47</v>
      </c>
      <c r="R1051" s="165">
        <v>0</v>
      </c>
      <c r="S1051" s="165">
        <v>36.9</v>
      </c>
      <c r="T1051" s="165">
        <v>3.819</v>
      </c>
      <c r="U1051" s="165">
        <v>-1</v>
      </c>
    </row>
    <row r="1052" spans="1:21">
      <c r="A1052" s="166">
        <v>43369.530648148146</v>
      </c>
      <c r="B1052" s="165" t="s">
        <v>6</v>
      </c>
      <c r="C1052" s="165">
        <v>382.32</v>
      </c>
      <c r="D1052" s="165">
        <v>10.15</v>
      </c>
      <c r="E1052" s="165">
        <v>1359.5</v>
      </c>
      <c r="F1052" s="165">
        <v>35.840000000000003</v>
      </c>
      <c r="G1052" s="165">
        <v>73.81</v>
      </c>
      <c r="H1052" s="165">
        <v>75.22</v>
      </c>
      <c r="I1052" s="165">
        <v>71.349999999999994</v>
      </c>
      <c r="J1052" s="165">
        <v>72.06</v>
      </c>
      <c r="K1052" s="165">
        <v>68.540000000000006</v>
      </c>
      <c r="L1052" s="165">
        <v>82.4</v>
      </c>
      <c r="M1052" s="165">
        <v>0</v>
      </c>
      <c r="N1052" s="165">
        <v>0</v>
      </c>
      <c r="O1052" s="165">
        <v>0</v>
      </c>
      <c r="P1052" s="165">
        <v>1302470</v>
      </c>
      <c r="Q1052" s="165">
        <v>47</v>
      </c>
      <c r="R1052" s="165">
        <v>0</v>
      </c>
      <c r="S1052" s="165">
        <v>37</v>
      </c>
      <c r="T1052" s="165">
        <v>3.81</v>
      </c>
      <c r="U1052" s="165">
        <v>-1</v>
      </c>
    </row>
    <row r="1053" spans="1:21">
      <c r="A1053" s="166">
        <v>43369.530717592592</v>
      </c>
      <c r="B1053" s="165" t="s">
        <v>6</v>
      </c>
      <c r="C1053" s="165">
        <v>387.01</v>
      </c>
      <c r="D1053" s="165">
        <v>10.27</v>
      </c>
      <c r="E1053" s="165">
        <v>1338.23</v>
      </c>
      <c r="F1053" s="165">
        <v>26.68</v>
      </c>
      <c r="G1053" s="165">
        <v>78.959999999999994</v>
      </c>
      <c r="H1053" s="165">
        <v>80.45</v>
      </c>
      <c r="I1053" s="165">
        <v>79.760000000000005</v>
      </c>
      <c r="J1053" s="165">
        <v>78.22</v>
      </c>
      <c r="K1053" s="165">
        <v>78.040000000000006</v>
      </c>
      <c r="L1053" s="165">
        <v>45.45</v>
      </c>
      <c r="M1053" s="165">
        <v>0</v>
      </c>
      <c r="N1053" s="165">
        <v>0</v>
      </c>
      <c r="O1053" s="165">
        <v>0</v>
      </c>
      <c r="P1053" s="165">
        <v>1303320</v>
      </c>
      <c r="Q1053" s="165">
        <v>47</v>
      </c>
      <c r="R1053" s="165">
        <v>0</v>
      </c>
      <c r="S1053" s="165">
        <v>37</v>
      </c>
      <c r="T1053" s="165">
        <v>3.8220000000000001</v>
      </c>
      <c r="U1053" s="165">
        <v>-1</v>
      </c>
    </row>
    <row r="1054" spans="1:21">
      <c r="A1054" s="166">
        <v>43369.530787037038</v>
      </c>
      <c r="B1054" s="165" t="s">
        <v>6</v>
      </c>
      <c r="C1054" s="165">
        <v>390.28</v>
      </c>
      <c r="D1054" s="165">
        <v>10.36</v>
      </c>
      <c r="E1054" s="165">
        <v>1340.31</v>
      </c>
      <c r="F1054" s="165">
        <v>26.12</v>
      </c>
      <c r="G1054" s="165">
        <v>80.41</v>
      </c>
      <c r="H1054" s="165">
        <v>82.47</v>
      </c>
      <c r="I1054" s="165">
        <v>81.62</v>
      </c>
      <c r="J1054" s="165">
        <v>79.55</v>
      </c>
      <c r="K1054" s="165">
        <v>78.010000000000005</v>
      </c>
      <c r="L1054" s="165">
        <v>0</v>
      </c>
      <c r="M1054" s="165">
        <v>0</v>
      </c>
      <c r="N1054" s="165">
        <v>0</v>
      </c>
      <c r="O1054" s="165">
        <v>0</v>
      </c>
      <c r="P1054" s="165">
        <v>1304204</v>
      </c>
      <c r="Q1054" s="165">
        <v>47</v>
      </c>
      <c r="R1054" s="165">
        <v>0</v>
      </c>
      <c r="S1054" s="165">
        <v>37</v>
      </c>
      <c r="T1054" s="165">
        <v>3.8180000000000001</v>
      </c>
      <c r="U1054" s="165">
        <v>-1</v>
      </c>
    </row>
    <row r="1055" spans="1:21">
      <c r="A1055" s="166">
        <v>43369.530856481484</v>
      </c>
      <c r="B1055" s="165" t="s">
        <v>6</v>
      </c>
      <c r="C1055" s="165">
        <v>393.36</v>
      </c>
      <c r="D1055" s="165">
        <v>10.44</v>
      </c>
      <c r="E1055" s="165">
        <v>1358.69</v>
      </c>
      <c r="F1055" s="165">
        <v>29.01</v>
      </c>
      <c r="G1055" s="165">
        <v>68.150000000000006</v>
      </c>
      <c r="H1055" s="165">
        <v>72.59</v>
      </c>
      <c r="I1055" s="165">
        <v>67.930000000000007</v>
      </c>
      <c r="J1055" s="165">
        <v>67.59</v>
      </c>
      <c r="K1055" s="165">
        <v>64.48</v>
      </c>
      <c r="L1055" s="165">
        <v>0</v>
      </c>
      <c r="M1055" s="165">
        <v>0</v>
      </c>
      <c r="N1055" s="165">
        <v>0</v>
      </c>
      <c r="O1055" s="165">
        <v>0</v>
      </c>
      <c r="P1055" s="165">
        <v>1304847</v>
      </c>
      <c r="Q1055" s="165">
        <v>47</v>
      </c>
      <c r="R1055" s="165">
        <v>0</v>
      </c>
      <c r="S1055" s="165">
        <v>37</v>
      </c>
      <c r="T1055" s="165">
        <v>3.8239999999999998</v>
      </c>
      <c r="U1055" s="165">
        <v>-1</v>
      </c>
    </row>
    <row r="1056" spans="1:21">
      <c r="A1056" s="166">
        <v>43369.530925925923</v>
      </c>
      <c r="B1056" s="165" t="s">
        <v>6</v>
      </c>
      <c r="C1056" s="165">
        <v>398.44</v>
      </c>
      <c r="D1056" s="165">
        <v>10.58</v>
      </c>
      <c r="E1056" s="165">
        <v>1328.55</v>
      </c>
      <c r="F1056" s="165">
        <v>28.69</v>
      </c>
      <c r="G1056" s="165">
        <v>71.31</v>
      </c>
      <c r="H1056" s="165">
        <v>74.27</v>
      </c>
      <c r="I1056" s="165">
        <v>72.209999999999994</v>
      </c>
      <c r="J1056" s="165">
        <v>68.099999999999994</v>
      </c>
      <c r="K1056" s="165">
        <v>70.67</v>
      </c>
      <c r="L1056" s="165">
        <v>0</v>
      </c>
      <c r="M1056" s="165">
        <v>0</v>
      </c>
      <c r="N1056" s="165">
        <v>0</v>
      </c>
      <c r="O1056" s="165">
        <v>0</v>
      </c>
      <c r="P1056" s="165">
        <v>1305634</v>
      </c>
      <c r="Q1056" s="165">
        <v>47</v>
      </c>
      <c r="R1056" s="165">
        <v>0</v>
      </c>
      <c r="S1056" s="165">
        <v>37</v>
      </c>
      <c r="T1056" s="165">
        <v>3.83</v>
      </c>
      <c r="U1056" s="165">
        <v>-1</v>
      </c>
    </row>
    <row r="1057" spans="1:21">
      <c r="A1057" s="166">
        <v>43369.5309837963</v>
      </c>
      <c r="B1057" s="165" t="s">
        <v>6</v>
      </c>
      <c r="C1057" s="165">
        <v>402.54</v>
      </c>
      <c r="D1057" s="165">
        <v>10.69</v>
      </c>
      <c r="E1057" s="165">
        <v>1313.66</v>
      </c>
      <c r="F1057" s="165">
        <v>25.24</v>
      </c>
      <c r="G1057" s="165">
        <v>81.680000000000007</v>
      </c>
      <c r="H1057" s="165">
        <v>83.56</v>
      </c>
      <c r="I1057" s="165">
        <v>81.510000000000005</v>
      </c>
      <c r="J1057" s="165">
        <v>81.34</v>
      </c>
      <c r="K1057" s="165">
        <v>79.790000000000006</v>
      </c>
      <c r="L1057" s="165">
        <v>90.91</v>
      </c>
      <c r="M1057" s="165">
        <v>0</v>
      </c>
      <c r="N1057" s="165">
        <v>0</v>
      </c>
      <c r="O1057" s="165">
        <v>0</v>
      </c>
      <c r="P1057" s="165">
        <v>1306312</v>
      </c>
      <c r="Q1057" s="165">
        <v>47</v>
      </c>
      <c r="R1057" s="165">
        <v>0</v>
      </c>
      <c r="S1057" s="165">
        <v>37</v>
      </c>
      <c r="T1057" s="165">
        <v>3.8279999999999998</v>
      </c>
      <c r="U1057" s="165">
        <v>-1</v>
      </c>
    </row>
    <row r="1058" spans="1:21">
      <c r="A1058" s="166">
        <v>43369.531053240738</v>
      </c>
      <c r="B1058" s="165" t="s">
        <v>6</v>
      </c>
      <c r="C1058" s="165">
        <v>406.96</v>
      </c>
      <c r="D1058" s="165">
        <v>10.8</v>
      </c>
      <c r="E1058" s="165">
        <v>1341.18</v>
      </c>
      <c r="F1058" s="165">
        <v>21.54</v>
      </c>
      <c r="G1058" s="165">
        <v>74.52</v>
      </c>
      <c r="H1058" s="165">
        <v>75.569999999999993</v>
      </c>
      <c r="I1058" s="165">
        <v>75.569999999999993</v>
      </c>
      <c r="J1058" s="165">
        <v>75.040000000000006</v>
      </c>
      <c r="K1058" s="165">
        <v>66.319999999999993</v>
      </c>
      <c r="L1058" s="165">
        <v>82.08</v>
      </c>
      <c r="M1058" s="165">
        <v>0</v>
      </c>
      <c r="N1058" s="165">
        <v>0</v>
      </c>
      <c r="O1058" s="165">
        <v>0</v>
      </c>
      <c r="P1058" s="165">
        <v>1307208</v>
      </c>
      <c r="Q1058" s="165">
        <v>46</v>
      </c>
      <c r="R1058" s="165">
        <v>0</v>
      </c>
      <c r="S1058" s="165">
        <v>37</v>
      </c>
      <c r="T1058" s="165">
        <v>3.819</v>
      </c>
      <c r="U1058" s="165">
        <v>-1</v>
      </c>
    </row>
    <row r="1059" spans="1:21">
      <c r="A1059" s="166">
        <v>43369.531122685185</v>
      </c>
      <c r="B1059" s="165" t="s">
        <v>6</v>
      </c>
      <c r="C1059" s="165">
        <v>412.84</v>
      </c>
      <c r="D1059" s="165">
        <v>10.96</v>
      </c>
      <c r="E1059" s="165">
        <v>1323.46</v>
      </c>
      <c r="F1059" s="165">
        <v>30.04</v>
      </c>
      <c r="G1059" s="165">
        <v>62.46</v>
      </c>
      <c r="H1059" s="165">
        <v>62.76</v>
      </c>
      <c r="I1059" s="165">
        <v>63.62</v>
      </c>
      <c r="J1059" s="165">
        <v>62.41</v>
      </c>
      <c r="K1059" s="165">
        <v>61.03</v>
      </c>
      <c r="L1059" s="165">
        <v>0</v>
      </c>
      <c r="M1059" s="165">
        <v>0</v>
      </c>
      <c r="N1059" s="165">
        <v>0</v>
      </c>
      <c r="O1059" s="165">
        <v>0</v>
      </c>
      <c r="P1059" s="165">
        <v>1307981</v>
      </c>
      <c r="Q1059" s="165">
        <v>46</v>
      </c>
      <c r="R1059" s="165">
        <v>0</v>
      </c>
      <c r="S1059" s="165">
        <v>37</v>
      </c>
      <c r="T1059" s="165">
        <v>3.827</v>
      </c>
      <c r="U1059" s="165">
        <v>-1</v>
      </c>
    </row>
    <row r="1060" spans="1:21">
      <c r="A1060" s="166">
        <v>43369.531192129631</v>
      </c>
      <c r="B1060" s="165" t="s">
        <v>6</v>
      </c>
      <c r="C1060" s="165">
        <v>416.98</v>
      </c>
      <c r="D1060" s="165">
        <v>11.07</v>
      </c>
      <c r="E1060" s="165">
        <v>1320.81</v>
      </c>
      <c r="F1060" s="165">
        <v>26.45</v>
      </c>
      <c r="G1060" s="165">
        <v>80.239999999999995</v>
      </c>
      <c r="H1060" s="165">
        <v>81.77</v>
      </c>
      <c r="I1060" s="165">
        <v>79.73</v>
      </c>
      <c r="J1060" s="165">
        <v>81.430000000000007</v>
      </c>
      <c r="K1060" s="165">
        <v>78.02</v>
      </c>
      <c r="L1060" s="165">
        <v>0</v>
      </c>
      <c r="M1060" s="165">
        <v>0</v>
      </c>
      <c r="N1060" s="165">
        <v>0</v>
      </c>
      <c r="O1060" s="165">
        <v>0</v>
      </c>
      <c r="P1060" s="165">
        <v>1308831</v>
      </c>
      <c r="Q1060" s="165">
        <v>46</v>
      </c>
      <c r="R1060" s="165">
        <v>0</v>
      </c>
      <c r="S1060" s="165">
        <v>37</v>
      </c>
      <c r="T1060" s="165">
        <v>3.8140000000000001</v>
      </c>
      <c r="U1060" s="165">
        <v>-1</v>
      </c>
    </row>
    <row r="1061" spans="1:21">
      <c r="A1061" s="166">
        <v>43369.531261574077</v>
      </c>
      <c r="B1061" s="165" t="s">
        <v>6</v>
      </c>
      <c r="C1061" s="165">
        <v>422.97</v>
      </c>
      <c r="D1061" s="165">
        <v>11.23</v>
      </c>
      <c r="E1061" s="165">
        <v>1313.49</v>
      </c>
      <c r="F1061" s="165">
        <v>24</v>
      </c>
      <c r="G1061" s="165">
        <v>79.84</v>
      </c>
      <c r="H1061" s="165">
        <v>80.45</v>
      </c>
      <c r="I1061" s="165">
        <v>83.04</v>
      </c>
      <c r="J1061" s="165">
        <v>79.239999999999995</v>
      </c>
      <c r="K1061" s="165">
        <v>76.47</v>
      </c>
      <c r="L1061" s="165">
        <v>81.36</v>
      </c>
      <c r="M1061" s="165">
        <v>0</v>
      </c>
      <c r="N1061" s="165">
        <v>0</v>
      </c>
      <c r="O1061" s="165">
        <v>0</v>
      </c>
      <c r="P1061" s="165">
        <v>1309955</v>
      </c>
      <c r="Q1061" s="165">
        <v>46</v>
      </c>
      <c r="R1061" s="165">
        <v>0</v>
      </c>
      <c r="S1061" s="165">
        <v>37</v>
      </c>
      <c r="T1061" s="165">
        <v>3.823</v>
      </c>
      <c r="U1061" s="165">
        <v>-1</v>
      </c>
    </row>
    <row r="1062" spans="1:21">
      <c r="A1062" s="166">
        <v>43369.531319444446</v>
      </c>
      <c r="B1062" s="165" t="s">
        <v>6</v>
      </c>
      <c r="C1062" s="165">
        <v>425.19</v>
      </c>
      <c r="D1062" s="165">
        <v>11.29</v>
      </c>
      <c r="E1062" s="165">
        <v>1333.33</v>
      </c>
      <c r="F1062" s="165">
        <v>27.24</v>
      </c>
      <c r="G1062" s="165">
        <v>55.03</v>
      </c>
      <c r="H1062" s="165">
        <v>60.07</v>
      </c>
      <c r="I1062" s="165">
        <v>51.56</v>
      </c>
      <c r="J1062" s="165">
        <v>52.6</v>
      </c>
      <c r="K1062" s="165">
        <v>48.09</v>
      </c>
      <c r="L1062" s="165">
        <v>64.319999999999993</v>
      </c>
      <c r="M1062" s="165">
        <v>0</v>
      </c>
      <c r="N1062" s="165">
        <v>0</v>
      </c>
      <c r="O1062" s="165">
        <v>0</v>
      </c>
      <c r="P1062" s="165">
        <v>1311241</v>
      </c>
      <c r="Q1062" s="165">
        <v>46</v>
      </c>
      <c r="R1062" s="165">
        <v>0</v>
      </c>
      <c r="S1062" s="165">
        <v>37</v>
      </c>
      <c r="T1062" s="165">
        <v>3.827</v>
      </c>
      <c r="U1062" s="165">
        <v>-1</v>
      </c>
    </row>
    <row r="1063" spans="1:21">
      <c r="A1063" s="166">
        <v>43369.531388888892</v>
      </c>
      <c r="B1063" s="165" t="s">
        <v>6</v>
      </c>
      <c r="C1063" s="165">
        <v>426.38</v>
      </c>
      <c r="D1063" s="165">
        <v>11.32</v>
      </c>
      <c r="E1063" s="165">
        <v>1305.42</v>
      </c>
      <c r="F1063" s="165">
        <v>30.99</v>
      </c>
      <c r="G1063" s="165">
        <v>77.3</v>
      </c>
      <c r="H1063" s="165">
        <v>76</v>
      </c>
      <c r="I1063" s="165">
        <v>80.52</v>
      </c>
      <c r="J1063" s="165">
        <v>78.959999999999994</v>
      </c>
      <c r="K1063" s="165">
        <v>72.17</v>
      </c>
      <c r="L1063" s="165">
        <v>79.55</v>
      </c>
      <c r="M1063" s="165">
        <v>0</v>
      </c>
      <c r="N1063" s="165">
        <v>0</v>
      </c>
      <c r="O1063" s="165">
        <v>0</v>
      </c>
      <c r="P1063" s="165">
        <v>1312964</v>
      </c>
      <c r="Q1063" s="165">
        <v>46</v>
      </c>
      <c r="R1063" s="165">
        <v>0</v>
      </c>
      <c r="S1063" s="165">
        <v>37</v>
      </c>
      <c r="T1063" s="165">
        <v>3.8220000000000001</v>
      </c>
      <c r="U1063" s="165">
        <v>-1</v>
      </c>
    </row>
    <row r="1064" spans="1:21">
      <c r="A1064" s="166">
        <v>43369.531458333331</v>
      </c>
      <c r="B1064" s="165" t="s">
        <v>6</v>
      </c>
      <c r="C1064" s="165">
        <v>422.58</v>
      </c>
      <c r="D1064" s="165">
        <v>11.22</v>
      </c>
      <c r="E1064" s="165">
        <v>1305.18</v>
      </c>
      <c r="F1064" s="165">
        <v>35.76</v>
      </c>
      <c r="G1064" s="165">
        <v>79.930000000000007</v>
      </c>
      <c r="H1064" s="165">
        <v>83.36</v>
      </c>
      <c r="I1064" s="165">
        <v>81.09</v>
      </c>
      <c r="J1064" s="165">
        <v>77.930000000000007</v>
      </c>
      <c r="K1064" s="165">
        <v>73.73</v>
      </c>
      <c r="L1064" s="165">
        <v>83.54</v>
      </c>
      <c r="M1064" s="165">
        <v>0</v>
      </c>
      <c r="N1064" s="165">
        <v>0</v>
      </c>
      <c r="O1064" s="165">
        <v>0</v>
      </c>
      <c r="P1064" s="165">
        <v>1315659</v>
      </c>
      <c r="Q1064" s="165">
        <v>46</v>
      </c>
      <c r="R1064" s="165">
        <v>0</v>
      </c>
      <c r="S1064" s="165">
        <v>37</v>
      </c>
      <c r="T1064" s="165">
        <v>3.8079999999999998</v>
      </c>
      <c r="U1064" s="165">
        <v>-1</v>
      </c>
    </row>
    <row r="1065" spans="1:21">
      <c r="A1065" s="166">
        <v>43369.531527777777</v>
      </c>
      <c r="B1065" s="165" t="s">
        <v>6</v>
      </c>
      <c r="C1065" s="165">
        <v>421.17</v>
      </c>
      <c r="D1065" s="165">
        <v>11.18</v>
      </c>
      <c r="E1065" s="165">
        <v>1331.73</v>
      </c>
      <c r="F1065" s="165">
        <v>36.29</v>
      </c>
      <c r="G1065" s="165">
        <v>70.59</v>
      </c>
      <c r="H1065" s="165">
        <v>72.95</v>
      </c>
      <c r="I1065" s="165">
        <v>70.33</v>
      </c>
      <c r="J1065" s="165">
        <v>67.19</v>
      </c>
      <c r="K1065" s="165">
        <v>66.84</v>
      </c>
      <c r="L1065" s="165">
        <v>77.62</v>
      </c>
      <c r="M1065" s="165">
        <v>0</v>
      </c>
      <c r="N1065" s="165">
        <v>0</v>
      </c>
      <c r="O1065" s="165">
        <v>0</v>
      </c>
      <c r="P1065" s="165">
        <v>1318106</v>
      </c>
      <c r="Q1065" s="165">
        <v>46</v>
      </c>
      <c r="R1065" s="165">
        <v>0</v>
      </c>
      <c r="S1065" s="165">
        <v>37</v>
      </c>
      <c r="T1065" s="165">
        <v>3.8170000000000002</v>
      </c>
      <c r="U1065" s="165">
        <v>-1</v>
      </c>
    </row>
    <row r="1066" spans="1:21">
      <c r="A1066" s="166">
        <v>43369.531585648147</v>
      </c>
      <c r="B1066" s="165" t="s">
        <v>6</v>
      </c>
      <c r="C1066" s="165">
        <v>423.2</v>
      </c>
      <c r="D1066" s="165">
        <v>11.23</v>
      </c>
      <c r="E1066" s="165">
        <v>1305.54</v>
      </c>
      <c r="F1066" s="165">
        <v>36.08</v>
      </c>
      <c r="G1066" s="165">
        <v>67.680000000000007</v>
      </c>
      <c r="H1066" s="165">
        <v>68.36</v>
      </c>
      <c r="I1066" s="165">
        <v>71.91</v>
      </c>
      <c r="J1066" s="165">
        <v>66.5</v>
      </c>
      <c r="K1066" s="165">
        <v>63.96</v>
      </c>
      <c r="L1066" s="165">
        <v>0</v>
      </c>
      <c r="M1066" s="165">
        <v>0</v>
      </c>
      <c r="N1066" s="165">
        <v>0</v>
      </c>
      <c r="O1066" s="165">
        <v>0</v>
      </c>
      <c r="P1066" s="165">
        <v>1319824</v>
      </c>
      <c r="Q1066" s="165">
        <v>46</v>
      </c>
      <c r="R1066" s="165">
        <v>0</v>
      </c>
      <c r="S1066" s="165">
        <v>37</v>
      </c>
      <c r="T1066" s="165">
        <v>3.8180000000000001</v>
      </c>
      <c r="U1066" s="165">
        <v>-1</v>
      </c>
    </row>
    <row r="1067" spans="1:21">
      <c r="A1067" s="166">
        <v>43369.531655092593</v>
      </c>
      <c r="B1067" s="165" t="s">
        <v>6</v>
      </c>
      <c r="C1067" s="165">
        <v>426.06</v>
      </c>
      <c r="D1067" s="165">
        <v>11.31</v>
      </c>
      <c r="E1067" s="165">
        <v>1304.46</v>
      </c>
      <c r="F1067" s="165">
        <v>25.43</v>
      </c>
      <c r="G1067" s="165">
        <v>81.78</v>
      </c>
      <c r="H1067" s="165">
        <v>83.42</v>
      </c>
      <c r="I1067" s="165">
        <v>84.46</v>
      </c>
      <c r="J1067" s="165">
        <v>77.72</v>
      </c>
      <c r="K1067" s="165">
        <v>81.52</v>
      </c>
      <c r="L1067" s="165">
        <v>0</v>
      </c>
      <c r="M1067" s="165">
        <v>0</v>
      </c>
      <c r="N1067" s="165">
        <v>0</v>
      </c>
      <c r="O1067" s="165">
        <v>0</v>
      </c>
      <c r="P1067" s="165">
        <v>1320696</v>
      </c>
      <c r="Q1067" s="165">
        <v>46</v>
      </c>
      <c r="R1067" s="165">
        <v>0</v>
      </c>
      <c r="S1067" s="165">
        <v>37</v>
      </c>
      <c r="T1067" s="165">
        <v>3.823</v>
      </c>
      <c r="U1067" s="165">
        <v>-1</v>
      </c>
    </row>
    <row r="1068" spans="1:21">
      <c r="A1068" s="166">
        <v>43369.531724537039</v>
      </c>
      <c r="B1068" s="165" t="s">
        <v>6</v>
      </c>
      <c r="C1068" s="165">
        <v>426.22</v>
      </c>
      <c r="D1068" s="165">
        <v>11.31</v>
      </c>
      <c r="E1068" s="165">
        <v>1297.42</v>
      </c>
      <c r="F1068" s="165">
        <v>21.5</v>
      </c>
      <c r="G1068" s="165">
        <v>77.36</v>
      </c>
      <c r="H1068" s="165">
        <v>78.16</v>
      </c>
      <c r="I1068" s="165">
        <v>79.900000000000006</v>
      </c>
      <c r="J1068" s="165">
        <v>75.91</v>
      </c>
      <c r="K1068" s="165">
        <v>73.48</v>
      </c>
      <c r="L1068" s="165">
        <v>80.77</v>
      </c>
      <c r="M1068" s="165">
        <v>0</v>
      </c>
      <c r="N1068" s="165">
        <v>0</v>
      </c>
      <c r="O1068" s="165">
        <v>0</v>
      </c>
      <c r="P1068" s="165">
        <v>1321586</v>
      </c>
      <c r="Q1068" s="165">
        <v>46</v>
      </c>
      <c r="R1068" s="165">
        <v>0</v>
      </c>
      <c r="S1068" s="165">
        <v>37</v>
      </c>
      <c r="T1068" s="165">
        <v>3.8210000000000002</v>
      </c>
      <c r="U1068" s="165">
        <v>-1</v>
      </c>
    </row>
    <row r="1069" spans="1:21">
      <c r="A1069" s="166">
        <v>43369.531793981485</v>
      </c>
      <c r="B1069" s="165" t="s">
        <v>6</v>
      </c>
      <c r="C1069" s="165">
        <v>427.32</v>
      </c>
      <c r="D1069" s="165">
        <v>11.34</v>
      </c>
      <c r="E1069" s="165">
        <v>1323.82</v>
      </c>
      <c r="F1069" s="165">
        <v>28.48</v>
      </c>
      <c r="G1069" s="165">
        <v>61.21</v>
      </c>
      <c r="H1069" s="165">
        <v>64.89</v>
      </c>
      <c r="I1069" s="165">
        <v>60.24</v>
      </c>
      <c r="J1069" s="165">
        <v>60.24</v>
      </c>
      <c r="K1069" s="165">
        <v>58.18</v>
      </c>
      <c r="L1069" s="165">
        <v>71.83</v>
      </c>
      <c r="M1069" s="165">
        <v>0</v>
      </c>
      <c r="N1069" s="165">
        <v>0</v>
      </c>
      <c r="O1069" s="165">
        <v>0</v>
      </c>
      <c r="P1069" s="165">
        <v>1322100</v>
      </c>
      <c r="Q1069" s="165">
        <v>46</v>
      </c>
      <c r="R1069" s="165">
        <v>0</v>
      </c>
      <c r="S1069" s="165">
        <v>37</v>
      </c>
      <c r="T1069" s="165">
        <v>3.8140000000000001</v>
      </c>
      <c r="U1069" s="165">
        <v>-1</v>
      </c>
    </row>
    <row r="1070" spans="1:21">
      <c r="A1070" s="166">
        <v>43369.531863425924</v>
      </c>
      <c r="B1070" s="165" t="s">
        <v>6</v>
      </c>
      <c r="C1070" s="165">
        <v>426.59</v>
      </c>
      <c r="D1070" s="165">
        <v>11.32</v>
      </c>
      <c r="E1070" s="165">
        <v>1306.8399999999999</v>
      </c>
      <c r="F1070" s="165">
        <v>27.25</v>
      </c>
      <c r="G1070" s="165">
        <v>75.430000000000007</v>
      </c>
      <c r="H1070" s="165">
        <v>74.569999999999993</v>
      </c>
      <c r="I1070" s="165">
        <v>77.34</v>
      </c>
      <c r="J1070" s="165">
        <v>75.61</v>
      </c>
      <c r="K1070" s="165">
        <v>74.22</v>
      </c>
      <c r="L1070" s="165">
        <v>0</v>
      </c>
      <c r="M1070" s="165">
        <v>0</v>
      </c>
      <c r="N1070" s="165">
        <v>0</v>
      </c>
      <c r="O1070" s="165">
        <v>0</v>
      </c>
      <c r="P1070" s="165">
        <v>1322675</v>
      </c>
      <c r="Q1070" s="165">
        <v>46</v>
      </c>
      <c r="R1070" s="165">
        <v>0</v>
      </c>
      <c r="S1070" s="165">
        <v>37</v>
      </c>
      <c r="T1070" s="165">
        <v>3.82</v>
      </c>
      <c r="U1070" s="165">
        <v>-1</v>
      </c>
    </row>
    <row r="1071" spans="1:21">
      <c r="A1071" s="166">
        <v>43369.531921296293</v>
      </c>
      <c r="B1071" s="165" t="s">
        <v>6</v>
      </c>
      <c r="C1071" s="165">
        <v>427.53</v>
      </c>
      <c r="D1071" s="165">
        <v>11.35</v>
      </c>
      <c r="E1071" s="165">
        <v>1304.81</v>
      </c>
      <c r="F1071" s="165">
        <v>25.26</v>
      </c>
      <c r="G1071" s="165">
        <v>79.86</v>
      </c>
      <c r="H1071" s="165">
        <v>83.13</v>
      </c>
      <c r="I1071" s="165">
        <v>81.58</v>
      </c>
      <c r="J1071" s="165">
        <v>77.45</v>
      </c>
      <c r="K1071" s="165">
        <v>77.28</v>
      </c>
      <c r="L1071" s="165">
        <v>0</v>
      </c>
      <c r="M1071" s="165">
        <v>0</v>
      </c>
      <c r="N1071" s="165">
        <v>0</v>
      </c>
      <c r="O1071" s="165">
        <v>0</v>
      </c>
      <c r="P1071" s="165">
        <v>1323181</v>
      </c>
      <c r="Q1071" s="165">
        <v>46</v>
      </c>
      <c r="R1071" s="165">
        <v>0</v>
      </c>
      <c r="S1071" s="165">
        <v>37</v>
      </c>
      <c r="T1071" s="165">
        <v>3.823</v>
      </c>
      <c r="U1071" s="165">
        <v>-1</v>
      </c>
    </row>
    <row r="1072" spans="1:21">
      <c r="A1072" s="166">
        <v>43369.531990740739</v>
      </c>
      <c r="B1072" s="165" t="s">
        <v>6</v>
      </c>
      <c r="C1072" s="165">
        <v>428.1</v>
      </c>
      <c r="D1072" s="165">
        <v>11.36</v>
      </c>
      <c r="E1072" s="165">
        <v>1323.01</v>
      </c>
      <c r="F1072" s="165">
        <v>26.59</v>
      </c>
      <c r="G1072" s="165">
        <v>72.5</v>
      </c>
      <c r="H1072" s="165">
        <v>73.099999999999994</v>
      </c>
      <c r="I1072" s="165">
        <v>72.069999999999993</v>
      </c>
      <c r="J1072" s="165">
        <v>73.62</v>
      </c>
      <c r="K1072" s="165">
        <v>71.209999999999994</v>
      </c>
      <c r="L1072" s="165">
        <v>0</v>
      </c>
      <c r="M1072" s="165">
        <v>0</v>
      </c>
      <c r="N1072" s="165">
        <v>0</v>
      </c>
      <c r="O1072" s="165">
        <v>0</v>
      </c>
      <c r="P1072" s="165">
        <v>1324083</v>
      </c>
      <c r="Q1072" s="165">
        <v>46</v>
      </c>
      <c r="R1072" s="165">
        <v>0</v>
      </c>
      <c r="S1072" s="165">
        <v>37</v>
      </c>
      <c r="T1072" s="165">
        <v>3.819</v>
      </c>
      <c r="U1072" s="165">
        <v>-1</v>
      </c>
    </row>
    <row r="1073" spans="1:21">
      <c r="A1073" s="166">
        <v>43369.532060185185</v>
      </c>
      <c r="B1073" s="165" t="s">
        <v>6</v>
      </c>
      <c r="C1073" s="165">
        <v>428.87</v>
      </c>
      <c r="D1073" s="165">
        <v>11.38</v>
      </c>
      <c r="E1073" s="165">
        <v>1305.18</v>
      </c>
      <c r="F1073" s="165">
        <v>25.57</v>
      </c>
      <c r="G1073" s="165">
        <v>66.290000000000006</v>
      </c>
      <c r="H1073" s="165">
        <v>65.33</v>
      </c>
      <c r="I1073" s="165">
        <v>66.72</v>
      </c>
      <c r="J1073" s="165">
        <v>65.680000000000007</v>
      </c>
      <c r="K1073" s="165">
        <v>65.16</v>
      </c>
      <c r="L1073" s="165">
        <v>73.84</v>
      </c>
      <c r="M1073" s="165">
        <v>0</v>
      </c>
      <c r="N1073" s="165">
        <v>0</v>
      </c>
      <c r="O1073" s="165">
        <v>0</v>
      </c>
      <c r="P1073" s="165">
        <v>1324706</v>
      </c>
      <c r="Q1073" s="165">
        <v>46</v>
      </c>
      <c r="R1073" s="165">
        <v>0</v>
      </c>
      <c r="S1073" s="165">
        <v>37</v>
      </c>
      <c r="T1073" s="165">
        <v>3.8210000000000002</v>
      </c>
      <c r="U1073" s="165">
        <v>-1</v>
      </c>
    </row>
    <row r="1074" spans="1:21">
      <c r="A1074" s="166">
        <v>43369.532129629632</v>
      </c>
      <c r="B1074" s="165" t="s">
        <v>6</v>
      </c>
      <c r="C1074" s="165">
        <v>432.1</v>
      </c>
      <c r="D1074" s="165">
        <v>11.47</v>
      </c>
      <c r="E1074" s="165">
        <v>1301.6400000000001</v>
      </c>
      <c r="F1074" s="165">
        <v>23.64</v>
      </c>
      <c r="G1074" s="165">
        <v>69.72</v>
      </c>
      <c r="H1074" s="165">
        <v>79.02</v>
      </c>
      <c r="I1074" s="165">
        <v>66.430000000000007</v>
      </c>
      <c r="J1074" s="165">
        <v>65.91</v>
      </c>
      <c r="K1074" s="165">
        <v>60.14</v>
      </c>
      <c r="L1074" s="165">
        <v>77.099999999999994</v>
      </c>
      <c r="M1074" s="165">
        <v>0</v>
      </c>
      <c r="N1074" s="165">
        <v>0</v>
      </c>
      <c r="O1074" s="165">
        <v>0</v>
      </c>
      <c r="P1074" s="165">
        <v>1325735</v>
      </c>
      <c r="Q1074" s="165">
        <v>46</v>
      </c>
      <c r="R1074" s="165">
        <v>0</v>
      </c>
      <c r="S1074" s="165">
        <v>37</v>
      </c>
      <c r="T1074" s="165">
        <v>3.8109999999999999</v>
      </c>
      <c r="U1074" s="165">
        <v>-1</v>
      </c>
    </row>
    <row r="1075" spans="1:21">
      <c r="A1075" s="166">
        <v>43369.532199074078</v>
      </c>
      <c r="B1075" s="165" t="s">
        <v>6</v>
      </c>
      <c r="C1075" s="165">
        <v>432.34</v>
      </c>
      <c r="D1075" s="165">
        <v>11.48</v>
      </c>
      <c r="E1075" s="165">
        <v>1327.5</v>
      </c>
      <c r="F1075" s="165">
        <v>23.25</v>
      </c>
      <c r="G1075" s="165">
        <v>75.22</v>
      </c>
      <c r="H1075" s="165">
        <v>80.48</v>
      </c>
      <c r="I1075" s="165">
        <v>76.37</v>
      </c>
      <c r="J1075" s="165">
        <v>71.75</v>
      </c>
      <c r="K1075" s="165">
        <v>71.06</v>
      </c>
      <c r="L1075" s="165">
        <v>77</v>
      </c>
      <c r="M1075" s="165">
        <v>0</v>
      </c>
      <c r="N1075" s="165">
        <v>0</v>
      </c>
      <c r="O1075" s="165">
        <v>0</v>
      </c>
      <c r="P1075" s="165">
        <v>1326743</v>
      </c>
      <c r="Q1075" s="165">
        <v>46</v>
      </c>
      <c r="R1075" s="165">
        <v>0</v>
      </c>
      <c r="S1075" s="165">
        <v>37</v>
      </c>
      <c r="T1075" s="165">
        <v>3.82</v>
      </c>
      <c r="U1075" s="165">
        <v>-1</v>
      </c>
    </row>
    <row r="1076" spans="1:21">
      <c r="A1076" s="166">
        <v>43369.532256944447</v>
      </c>
      <c r="B1076" s="165" t="s">
        <v>6</v>
      </c>
      <c r="C1076" s="165">
        <v>437.29</v>
      </c>
      <c r="D1076" s="165">
        <v>11.61</v>
      </c>
      <c r="E1076" s="165">
        <v>1327.13</v>
      </c>
      <c r="F1076" s="165">
        <v>35.229999999999997</v>
      </c>
      <c r="G1076" s="165">
        <v>63.73</v>
      </c>
      <c r="H1076" s="165">
        <v>67.47</v>
      </c>
      <c r="I1076" s="165">
        <v>64.55</v>
      </c>
      <c r="J1076" s="165">
        <v>63.7</v>
      </c>
      <c r="K1076" s="165">
        <v>59.59</v>
      </c>
      <c r="L1076" s="165">
        <v>61.18</v>
      </c>
      <c r="M1076" s="165">
        <v>0</v>
      </c>
      <c r="N1076" s="165">
        <v>0</v>
      </c>
      <c r="O1076" s="165">
        <v>0</v>
      </c>
      <c r="P1076" s="165">
        <v>1330927</v>
      </c>
      <c r="Q1076" s="165">
        <v>46</v>
      </c>
      <c r="R1076" s="165">
        <v>0</v>
      </c>
      <c r="S1076" s="165">
        <v>37</v>
      </c>
      <c r="T1076" s="165">
        <v>3.823</v>
      </c>
      <c r="U1076" s="165">
        <v>-1</v>
      </c>
    </row>
    <row r="1077" spans="1:21">
      <c r="A1077" s="166">
        <v>43369.532326388886</v>
      </c>
      <c r="B1077" s="165" t="s">
        <v>6</v>
      </c>
      <c r="C1077" s="165">
        <v>437.41</v>
      </c>
      <c r="D1077" s="165">
        <v>11.61</v>
      </c>
      <c r="E1077" s="165">
        <v>1302.96</v>
      </c>
      <c r="F1077" s="165">
        <v>31.69</v>
      </c>
      <c r="G1077" s="165">
        <v>78.77</v>
      </c>
      <c r="H1077" s="165">
        <v>81.48</v>
      </c>
      <c r="I1077" s="165">
        <v>79.59</v>
      </c>
      <c r="J1077" s="165">
        <v>77.7</v>
      </c>
      <c r="K1077" s="165">
        <v>76.33</v>
      </c>
      <c r="L1077" s="165">
        <v>0</v>
      </c>
      <c r="M1077" s="165">
        <v>0</v>
      </c>
      <c r="N1077" s="165">
        <v>0</v>
      </c>
      <c r="O1077" s="165">
        <v>0</v>
      </c>
      <c r="P1077" s="165">
        <v>1334383</v>
      </c>
      <c r="Q1077" s="165">
        <v>46</v>
      </c>
      <c r="R1077" s="165">
        <v>0</v>
      </c>
      <c r="S1077" s="165">
        <v>37</v>
      </c>
      <c r="T1077" s="165">
        <v>3.8140000000000001</v>
      </c>
      <c r="U1077" s="165">
        <v>-1</v>
      </c>
    </row>
    <row r="1078" spans="1:21">
      <c r="A1078" s="166">
        <v>43369.532395833332</v>
      </c>
      <c r="B1078" s="165" t="s">
        <v>6</v>
      </c>
      <c r="C1078" s="165">
        <v>437.08</v>
      </c>
      <c r="D1078" s="165">
        <v>11.6</v>
      </c>
      <c r="E1078" s="165">
        <v>1298.3900000000001</v>
      </c>
      <c r="F1078" s="165">
        <v>25.01</v>
      </c>
      <c r="G1078" s="165">
        <v>80.930000000000007</v>
      </c>
      <c r="H1078" s="165">
        <v>79.66</v>
      </c>
      <c r="I1078" s="165">
        <v>83.45</v>
      </c>
      <c r="J1078" s="165">
        <v>80.52</v>
      </c>
      <c r="K1078" s="165">
        <v>81.03</v>
      </c>
      <c r="L1078" s="165">
        <v>73.239999999999995</v>
      </c>
      <c r="M1078" s="165">
        <v>0</v>
      </c>
      <c r="N1078" s="165">
        <v>0</v>
      </c>
      <c r="O1078" s="165">
        <v>0</v>
      </c>
      <c r="P1078" s="165">
        <v>1335322</v>
      </c>
      <c r="Q1078" s="165">
        <v>46</v>
      </c>
      <c r="R1078" s="165">
        <v>0</v>
      </c>
      <c r="S1078" s="165">
        <v>37</v>
      </c>
      <c r="T1078" s="165">
        <v>3.8170000000000002</v>
      </c>
      <c r="U1078" s="165">
        <v>-1</v>
      </c>
    </row>
    <row r="1079" spans="1:21">
      <c r="A1079" s="166">
        <v>43369.532465277778</v>
      </c>
      <c r="B1079" s="165" t="s">
        <v>6</v>
      </c>
      <c r="C1079" s="165">
        <v>439.15</v>
      </c>
      <c r="D1079" s="165">
        <v>11.66</v>
      </c>
      <c r="E1079" s="165">
        <v>1317.63</v>
      </c>
      <c r="F1079" s="165">
        <v>24.75</v>
      </c>
      <c r="G1079" s="165">
        <v>68.59</v>
      </c>
      <c r="H1079" s="165">
        <v>71.28</v>
      </c>
      <c r="I1079" s="165">
        <v>64.88</v>
      </c>
      <c r="J1079" s="165">
        <v>66.78</v>
      </c>
      <c r="K1079" s="165">
        <v>65.569999999999993</v>
      </c>
      <c r="L1079" s="165">
        <v>77.599999999999994</v>
      </c>
      <c r="M1079" s="165">
        <v>0</v>
      </c>
      <c r="N1079" s="165">
        <v>0</v>
      </c>
      <c r="O1079" s="165">
        <v>0</v>
      </c>
      <c r="P1079" s="165">
        <v>1336480</v>
      </c>
      <c r="Q1079" s="165">
        <v>46</v>
      </c>
      <c r="R1079" s="165">
        <v>0</v>
      </c>
      <c r="S1079" s="165">
        <v>37</v>
      </c>
      <c r="T1079" s="165">
        <v>3.81</v>
      </c>
      <c r="U1079" s="165">
        <v>-1</v>
      </c>
    </row>
    <row r="1080" spans="1:21">
      <c r="A1080" s="166">
        <v>43369.532523148147</v>
      </c>
      <c r="B1080" s="165" t="s">
        <v>6</v>
      </c>
      <c r="C1080" s="165">
        <v>441.17</v>
      </c>
      <c r="D1080" s="165">
        <v>11.71</v>
      </c>
      <c r="E1080" s="165">
        <v>1290.19</v>
      </c>
      <c r="F1080" s="165">
        <v>29.43</v>
      </c>
      <c r="G1080" s="165">
        <v>67.66</v>
      </c>
      <c r="H1080" s="165">
        <v>68.400000000000006</v>
      </c>
      <c r="I1080" s="165">
        <v>67.53</v>
      </c>
      <c r="J1080" s="165">
        <v>68.400000000000006</v>
      </c>
      <c r="K1080" s="165">
        <v>66.319999999999993</v>
      </c>
      <c r="L1080" s="165">
        <v>0</v>
      </c>
      <c r="M1080" s="165">
        <v>0</v>
      </c>
      <c r="N1080" s="165">
        <v>0</v>
      </c>
      <c r="O1080" s="165">
        <v>0</v>
      </c>
      <c r="P1080" s="165">
        <v>1337341</v>
      </c>
      <c r="Q1080" s="165">
        <v>46</v>
      </c>
      <c r="R1080" s="165">
        <v>0</v>
      </c>
      <c r="S1080" s="165">
        <v>37</v>
      </c>
      <c r="T1080" s="165">
        <v>3.8250000000000002</v>
      </c>
      <c r="U1080" s="165">
        <v>-1</v>
      </c>
    </row>
    <row r="1081" spans="1:21">
      <c r="A1081" s="166">
        <v>43369.532592592594</v>
      </c>
      <c r="B1081" s="165" t="s">
        <v>6</v>
      </c>
      <c r="C1081" s="165">
        <v>443.73</v>
      </c>
      <c r="D1081" s="165">
        <v>11.78</v>
      </c>
      <c r="E1081" s="165">
        <v>1288.31</v>
      </c>
      <c r="F1081" s="165">
        <v>29.98</v>
      </c>
      <c r="G1081" s="165">
        <v>81.2</v>
      </c>
      <c r="H1081" s="165">
        <v>80.56</v>
      </c>
      <c r="I1081" s="165">
        <v>79.34</v>
      </c>
      <c r="J1081" s="165">
        <v>83.85</v>
      </c>
      <c r="K1081" s="165">
        <v>80.900000000000006</v>
      </c>
      <c r="L1081" s="165">
        <v>85.71</v>
      </c>
      <c r="M1081" s="165">
        <v>0</v>
      </c>
      <c r="N1081" s="165">
        <v>0</v>
      </c>
      <c r="O1081" s="165">
        <v>0</v>
      </c>
      <c r="P1081" s="165">
        <v>1338383</v>
      </c>
      <c r="Q1081" s="165">
        <v>46</v>
      </c>
      <c r="R1081" s="165">
        <v>0</v>
      </c>
      <c r="S1081" s="165">
        <v>37</v>
      </c>
      <c r="T1081" s="165">
        <v>3.831</v>
      </c>
      <c r="U1081" s="165">
        <v>-1</v>
      </c>
    </row>
    <row r="1082" spans="1:21">
      <c r="A1082" s="166">
        <v>43369.53266203704</v>
      </c>
      <c r="B1082" s="165" t="s">
        <v>6</v>
      </c>
      <c r="C1082" s="165">
        <v>441.47</v>
      </c>
      <c r="D1082" s="165">
        <v>11.72</v>
      </c>
      <c r="E1082" s="165">
        <v>1310.56</v>
      </c>
      <c r="F1082" s="165">
        <v>28.15</v>
      </c>
      <c r="G1082" s="165">
        <v>71.599999999999994</v>
      </c>
      <c r="H1082" s="165">
        <v>76.37</v>
      </c>
      <c r="I1082" s="165">
        <v>72.84</v>
      </c>
      <c r="J1082" s="165">
        <v>68.25</v>
      </c>
      <c r="K1082" s="165">
        <v>63.14</v>
      </c>
      <c r="L1082" s="165">
        <v>77.430000000000007</v>
      </c>
      <c r="M1082" s="165">
        <v>0</v>
      </c>
      <c r="N1082" s="165">
        <v>0</v>
      </c>
      <c r="O1082" s="165">
        <v>0</v>
      </c>
      <c r="P1082" s="165">
        <v>1339446</v>
      </c>
      <c r="Q1082" s="165">
        <v>46</v>
      </c>
      <c r="R1082" s="165">
        <v>0</v>
      </c>
      <c r="S1082" s="165">
        <v>37</v>
      </c>
      <c r="T1082" s="165">
        <v>3.8140000000000001</v>
      </c>
      <c r="U1082" s="165">
        <v>-1</v>
      </c>
    </row>
    <row r="1083" spans="1:21">
      <c r="A1083" s="166">
        <v>43369.532731481479</v>
      </c>
      <c r="B1083" s="165" t="s">
        <v>6</v>
      </c>
      <c r="C1083" s="165">
        <v>444.79</v>
      </c>
      <c r="D1083" s="165">
        <v>11.81</v>
      </c>
      <c r="E1083" s="165">
        <v>1308.67</v>
      </c>
      <c r="F1083" s="165">
        <v>30.06</v>
      </c>
      <c r="G1083" s="165">
        <v>57.21</v>
      </c>
      <c r="H1083" s="165">
        <v>59.25</v>
      </c>
      <c r="I1083" s="165">
        <v>57.72</v>
      </c>
      <c r="J1083" s="165">
        <v>53.99</v>
      </c>
      <c r="K1083" s="165">
        <v>52.97</v>
      </c>
      <c r="L1083" s="165">
        <v>67.37</v>
      </c>
      <c r="M1083" s="165">
        <v>0</v>
      </c>
      <c r="N1083" s="165">
        <v>0</v>
      </c>
      <c r="O1083" s="165">
        <v>0</v>
      </c>
      <c r="P1083" s="165">
        <v>1341116</v>
      </c>
      <c r="Q1083" s="165">
        <v>46</v>
      </c>
      <c r="R1083" s="165">
        <v>0</v>
      </c>
      <c r="S1083" s="165">
        <v>37</v>
      </c>
      <c r="T1083" s="165">
        <v>3.8290000000000002</v>
      </c>
      <c r="U1083" s="165">
        <v>-1</v>
      </c>
    </row>
    <row r="1084" spans="1:21">
      <c r="A1084" s="166">
        <v>43369.532800925925</v>
      </c>
      <c r="B1084" s="165" t="s">
        <v>6</v>
      </c>
      <c r="C1084" s="165">
        <v>444.55</v>
      </c>
      <c r="D1084" s="165">
        <v>11.8</v>
      </c>
      <c r="E1084" s="165">
        <v>1287.7</v>
      </c>
      <c r="F1084" s="165">
        <v>25.41</v>
      </c>
      <c r="G1084" s="165">
        <v>77.17</v>
      </c>
      <c r="H1084" s="165">
        <v>79.459999999999994</v>
      </c>
      <c r="I1084" s="165">
        <v>78.27</v>
      </c>
      <c r="J1084" s="165">
        <v>77.760000000000005</v>
      </c>
      <c r="K1084" s="165">
        <v>74.19</v>
      </c>
      <c r="L1084" s="165">
        <v>65.31</v>
      </c>
      <c r="M1084" s="165">
        <v>0</v>
      </c>
      <c r="N1084" s="165">
        <v>0</v>
      </c>
      <c r="O1084" s="165">
        <v>0</v>
      </c>
      <c r="P1084" s="165">
        <v>1342521</v>
      </c>
      <c r="Q1084" s="165">
        <v>46</v>
      </c>
      <c r="R1084" s="165">
        <v>0</v>
      </c>
      <c r="S1084" s="165">
        <v>37</v>
      </c>
      <c r="T1084" s="165">
        <v>3.827</v>
      </c>
      <c r="U1084" s="165">
        <v>-1</v>
      </c>
    </row>
    <row r="1085" spans="1:21">
      <c r="A1085" s="166">
        <v>43369.532870370371</v>
      </c>
      <c r="B1085" s="165" t="s">
        <v>6</v>
      </c>
      <c r="C1085" s="165">
        <v>443.07</v>
      </c>
      <c r="D1085" s="165">
        <v>11.76</v>
      </c>
      <c r="E1085" s="165">
        <v>1278.83</v>
      </c>
      <c r="F1085" s="165">
        <v>26.63</v>
      </c>
      <c r="G1085" s="165">
        <v>79.64</v>
      </c>
      <c r="H1085" s="165">
        <v>82.3</v>
      </c>
      <c r="I1085" s="165">
        <v>81.27</v>
      </c>
      <c r="J1085" s="165">
        <v>77.319999999999993</v>
      </c>
      <c r="K1085" s="165">
        <v>77.66</v>
      </c>
      <c r="L1085" s="165">
        <v>0</v>
      </c>
      <c r="M1085" s="165">
        <v>0</v>
      </c>
      <c r="N1085" s="165">
        <v>0</v>
      </c>
      <c r="O1085" s="165">
        <v>0</v>
      </c>
      <c r="P1085" s="165">
        <v>1343900</v>
      </c>
      <c r="Q1085" s="165">
        <v>46</v>
      </c>
      <c r="R1085" s="165">
        <v>0</v>
      </c>
      <c r="S1085" s="165">
        <v>37</v>
      </c>
      <c r="T1085" s="165">
        <v>3.8170000000000002</v>
      </c>
      <c r="U1085" s="165">
        <v>-1</v>
      </c>
    </row>
    <row r="1086" spans="1:21">
      <c r="A1086" s="166">
        <v>43369.53292824074</v>
      </c>
      <c r="B1086" s="165" t="s">
        <v>6</v>
      </c>
      <c r="C1086" s="165">
        <v>446.15</v>
      </c>
      <c r="D1086" s="165">
        <v>11.84</v>
      </c>
      <c r="E1086" s="165">
        <v>1298.33</v>
      </c>
      <c r="F1086" s="165">
        <v>28.98</v>
      </c>
      <c r="G1086" s="165">
        <v>66.52</v>
      </c>
      <c r="H1086" s="165">
        <v>65.92</v>
      </c>
      <c r="I1086" s="165">
        <v>65.069999999999993</v>
      </c>
      <c r="J1086" s="165">
        <v>67.12</v>
      </c>
      <c r="K1086" s="165">
        <v>67.98</v>
      </c>
      <c r="L1086" s="165">
        <v>0</v>
      </c>
      <c r="M1086" s="165">
        <v>0</v>
      </c>
      <c r="N1086" s="165">
        <v>0</v>
      </c>
      <c r="O1086" s="165">
        <v>0</v>
      </c>
      <c r="P1086" s="165">
        <v>1345577</v>
      </c>
      <c r="Q1086" s="165">
        <v>46</v>
      </c>
      <c r="R1086" s="165">
        <v>0</v>
      </c>
      <c r="S1086" s="165">
        <v>37</v>
      </c>
      <c r="T1086" s="165">
        <v>3.8250000000000002</v>
      </c>
      <c r="U1086" s="165">
        <v>-1</v>
      </c>
    </row>
    <row r="1087" spans="1:21">
      <c r="A1087" s="166">
        <v>43369.532997685186</v>
      </c>
      <c r="B1087" s="165" t="s">
        <v>6</v>
      </c>
      <c r="C1087" s="165">
        <v>445.87</v>
      </c>
      <c r="D1087" s="165">
        <v>11.84</v>
      </c>
      <c r="E1087" s="165">
        <v>1283.57</v>
      </c>
      <c r="F1087" s="165">
        <v>28.8</v>
      </c>
      <c r="G1087" s="165">
        <v>70.510000000000005</v>
      </c>
      <c r="H1087" s="165">
        <v>73.680000000000007</v>
      </c>
      <c r="I1087" s="165">
        <v>68.72</v>
      </c>
      <c r="J1087" s="165">
        <v>70.260000000000005</v>
      </c>
      <c r="K1087" s="165">
        <v>69.400000000000006</v>
      </c>
      <c r="L1087" s="165">
        <v>0</v>
      </c>
      <c r="M1087" s="165">
        <v>0</v>
      </c>
      <c r="N1087" s="165">
        <v>0</v>
      </c>
      <c r="O1087" s="165">
        <v>0</v>
      </c>
      <c r="P1087" s="165">
        <v>1346927</v>
      </c>
      <c r="Q1087" s="165">
        <v>46</v>
      </c>
      <c r="R1087" s="165">
        <v>0</v>
      </c>
      <c r="S1087" s="165">
        <v>37</v>
      </c>
      <c r="T1087" s="165">
        <v>3.8239999999999998</v>
      </c>
      <c r="U1087" s="165">
        <v>-1</v>
      </c>
    </row>
    <row r="1088" spans="1:21">
      <c r="A1088" s="166">
        <v>43369.533067129632</v>
      </c>
      <c r="B1088" s="165" t="s">
        <v>6</v>
      </c>
      <c r="C1088" s="165">
        <v>446.49</v>
      </c>
      <c r="D1088" s="165">
        <v>11.85</v>
      </c>
      <c r="E1088" s="165">
        <v>1281.8800000000001</v>
      </c>
      <c r="F1088" s="165">
        <v>24.54</v>
      </c>
      <c r="G1088" s="165">
        <v>72.91</v>
      </c>
      <c r="H1088" s="165">
        <v>76.39</v>
      </c>
      <c r="I1088" s="165">
        <v>73.959999999999994</v>
      </c>
      <c r="J1088" s="165">
        <v>69.44</v>
      </c>
      <c r="K1088" s="165">
        <v>68.23</v>
      </c>
      <c r="L1088" s="165">
        <v>79.27</v>
      </c>
      <c r="M1088" s="165">
        <v>0</v>
      </c>
      <c r="N1088" s="165">
        <v>0</v>
      </c>
      <c r="O1088" s="165">
        <v>0</v>
      </c>
      <c r="P1088" s="165">
        <v>1348212</v>
      </c>
      <c r="Q1088" s="165">
        <v>46</v>
      </c>
      <c r="R1088" s="165">
        <v>0</v>
      </c>
      <c r="S1088" s="165">
        <v>37</v>
      </c>
      <c r="T1088" s="165">
        <v>3.823</v>
      </c>
      <c r="U1088" s="165">
        <v>-1</v>
      </c>
    </row>
    <row r="1089" spans="1:21">
      <c r="A1089" s="166">
        <v>43369.533136574071</v>
      </c>
      <c r="B1089" s="165" t="s">
        <v>6</v>
      </c>
      <c r="C1089" s="165">
        <v>447.05</v>
      </c>
      <c r="D1089" s="165">
        <v>11.87</v>
      </c>
      <c r="E1089" s="165">
        <v>1306.93</v>
      </c>
      <c r="F1089" s="165">
        <v>23.32</v>
      </c>
      <c r="G1089" s="165">
        <v>71.099999999999994</v>
      </c>
      <c r="H1089" s="165">
        <v>73.239999999999995</v>
      </c>
      <c r="I1089" s="165">
        <v>72.900000000000006</v>
      </c>
      <c r="J1089" s="165">
        <v>66.209999999999994</v>
      </c>
      <c r="K1089" s="165">
        <v>62.95</v>
      </c>
      <c r="L1089" s="165">
        <v>83.07</v>
      </c>
      <c r="M1089" s="165">
        <v>0</v>
      </c>
      <c r="N1089" s="165">
        <v>0</v>
      </c>
      <c r="O1089" s="165">
        <v>0</v>
      </c>
      <c r="P1089" s="165">
        <v>1349418</v>
      </c>
      <c r="Q1089" s="165">
        <v>46</v>
      </c>
      <c r="R1089" s="165">
        <v>0</v>
      </c>
      <c r="S1089" s="165">
        <v>37</v>
      </c>
      <c r="T1089" s="165">
        <v>3.819</v>
      </c>
      <c r="U1089" s="165">
        <v>-1</v>
      </c>
    </row>
    <row r="1090" spans="1:21">
      <c r="A1090" s="166">
        <v>43369.533206018517</v>
      </c>
      <c r="B1090" s="165" t="s">
        <v>6</v>
      </c>
      <c r="C1090" s="165">
        <v>446.37</v>
      </c>
      <c r="D1090" s="165">
        <v>11.85</v>
      </c>
      <c r="E1090" s="165">
        <v>1306.49</v>
      </c>
      <c r="F1090" s="165">
        <v>38.18</v>
      </c>
      <c r="G1090" s="165">
        <v>64.430000000000007</v>
      </c>
      <c r="H1090" s="165">
        <v>65.34</v>
      </c>
      <c r="I1090" s="165">
        <v>64.12</v>
      </c>
      <c r="J1090" s="165">
        <v>62.56</v>
      </c>
      <c r="K1090" s="165">
        <v>64.819999999999993</v>
      </c>
      <c r="L1090" s="165">
        <v>66.819999999999993</v>
      </c>
      <c r="M1090" s="165">
        <v>0</v>
      </c>
      <c r="N1090" s="165">
        <v>0</v>
      </c>
      <c r="O1090" s="165">
        <v>0</v>
      </c>
      <c r="P1090" s="165">
        <v>1353819</v>
      </c>
      <c r="Q1090" s="165">
        <v>46</v>
      </c>
      <c r="R1090" s="165">
        <v>0</v>
      </c>
      <c r="S1090" s="165">
        <v>37</v>
      </c>
      <c r="T1090" s="165">
        <v>3.8220000000000001</v>
      </c>
      <c r="U1090" s="165">
        <v>-1</v>
      </c>
    </row>
    <row r="1091" spans="1:21">
      <c r="A1091" s="166">
        <v>43369.533263888887</v>
      </c>
      <c r="B1091" s="165" t="s">
        <v>6</v>
      </c>
      <c r="C1091" s="165">
        <v>444.59</v>
      </c>
      <c r="D1091" s="165">
        <v>11.8</v>
      </c>
      <c r="E1091" s="165">
        <v>1284.57</v>
      </c>
      <c r="F1091" s="165">
        <v>29.85</v>
      </c>
      <c r="G1091" s="165">
        <v>74.95</v>
      </c>
      <c r="H1091" s="165">
        <v>77.930000000000007</v>
      </c>
      <c r="I1091" s="165">
        <v>76.010000000000005</v>
      </c>
      <c r="J1091" s="165">
        <v>73.56</v>
      </c>
      <c r="K1091" s="165">
        <v>70.05</v>
      </c>
      <c r="L1091" s="165">
        <v>78.510000000000005</v>
      </c>
      <c r="M1091" s="165">
        <v>0</v>
      </c>
      <c r="N1091" s="165">
        <v>0</v>
      </c>
      <c r="O1091" s="165">
        <v>0</v>
      </c>
      <c r="P1091" s="165">
        <v>1357877</v>
      </c>
      <c r="Q1091" s="165">
        <v>46</v>
      </c>
      <c r="R1091" s="165">
        <v>0</v>
      </c>
      <c r="S1091" s="165">
        <v>37</v>
      </c>
      <c r="T1091" s="165">
        <v>3.81</v>
      </c>
      <c r="U1091" s="165">
        <v>-1</v>
      </c>
    </row>
    <row r="1092" spans="1:21">
      <c r="A1092" s="166">
        <v>43369.533333333333</v>
      </c>
      <c r="B1092" s="165" t="s">
        <v>6</v>
      </c>
      <c r="C1092" s="165">
        <v>444.44</v>
      </c>
      <c r="D1092" s="165">
        <v>11.8</v>
      </c>
      <c r="E1092" s="165">
        <v>1288.21</v>
      </c>
      <c r="F1092" s="165">
        <v>26.65</v>
      </c>
      <c r="G1092" s="165">
        <v>78.73</v>
      </c>
      <c r="H1092" s="165">
        <v>80.42</v>
      </c>
      <c r="I1092" s="165">
        <v>77.989999999999995</v>
      </c>
      <c r="J1092" s="165">
        <v>79.2</v>
      </c>
      <c r="K1092" s="165">
        <v>77.3</v>
      </c>
      <c r="L1092" s="165">
        <v>0</v>
      </c>
      <c r="M1092" s="165">
        <v>0</v>
      </c>
      <c r="N1092" s="165">
        <v>0</v>
      </c>
      <c r="O1092" s="165">
        <v>0</v>
      </c>
      <c r="P1092" s="165">
        <v>1358797</v>
      </c>
      <c r="Q1092" s="165">
        <v>46</v>
      </c>
      <c r="R1092" s="165">
        <v>0</v>
      </c>
      <c r="S1092" s="165">
        <v>37</v>
      </c>
      <c r="T1092" s="165">
        <v>3.8140000000000001</v>
      </c>
      <c r="U1092" s="165">
        <v>-1</v>
      </c>
    </row>
    <row r="1093" spans="1:21">
      <c r="A1093" s="166">
        <v>43369.533402777779</v>
      </c>
      <c r="B1093" s="165" t="s">
        <v>6</v>
      </c>
      <c r="C1093" s="165">
        <v>445.31</v>
      </c>
      <c r="D1093" s="165">
        <v>11.82</v>
      </c>
      <c r="E1093" s="165">
        <v>1304.51</v>
      </c>
      <c r="F1093" s="165">
        <v>28.3</v>
      </c>
      <c r="G1093" s="165">
        <v>73.84</v>
      </c>
      <c r="H1093" s="165">
        <v>76.540000000000006</v>
      </c>
      <c r="I1093" s="165">
        <v>73.459999999999994</v>
      </c>
      <c r="J1093" s="165">
        <v>73.63</v>
      </c>
      <c r="K1093" s="165">
        <v>71.75</v>
      </c>
      <c r="L1093" s="165">
        <v>0</v>
      </c>
      <c r="M1093" s="165">
        <v>0</v>
      </c>
      <c r="N1093" s="165">
        <v>0</v>
      </c>
      <c r="O1093" s="165">
        <v>0</v>
      </c>
      <c r="P1093" s="165">
        <v>1359954</v>
      </c>
      <c r="Q1093" s="165">
        <v>46</v>
      </c>
      <c r="R1093" s="165">
        <v>0</v>
      </c>
      <c r="S1093" s="165">
        <v>37</v>
      </c>
      <c r="T1093" s="165">
        <v>3.8210000000000002</v>
      </c>
      <c r="U1093" s="165">
        <v>-1</v>
      </c>
    </row>
    <row r="1094" spans="1:21">
      <c r="A1094" s="166">
        <v>43369.533472222225</v>
      </c>
      <c r="B1094" s="165" t="s">
        <v>6</v>
      </c>
      <c r="C1094" s="165">
        <v>443.99</v>
      </c>
      <c r="D1094" s="165">
        <v>11.79</v>
      </c>
      <c r="E1094" s="165">
        <v>1287.42</v>
      </c>
      <c r="F1094" s="165">
        <v>23.47</v>
      </c>
      <c r="G1094" s="165">
        <v>67.069999999999993</v>
      </c>
      <c r="H1094" s="165">
        <v>70.400000000000006</v>
      </c>
      <c r="I1094" s="165">
        <v>65.92</v>
      </c>
      <c r="J1094" s="165">
        <v>64.03</v>
      </c>
      <c r="K1094" s="165">
        <v>60.24</v>
      </c>
      <c r="L1094" s="165">
        <v>80.61</v>
      </c>
      <c r="M1094" s="165">
        <v>0</v>
      </c>
      <c r="N1094" s="165">
        <v>0</v>
      </c>
      <c r="O1094" s="165">
        <v>0</v>
      </c>
      <c r="P1094" s="165">
        <v>1360875</v>
      </c>
      <c r="Q1094" s="165">
        <v>46</v>
      </c>
      <c r="R1094" s="165">
        <v>0</v>
      </c>
      <c r="S1094" s="165">
        <v>37</v>
      </c>
      <c r="T1094" s="165">
        <v>3.8220000000000001</v>
      </c>
      <c r="U1094" s="165">
        <v>-1</v>
      </c>
    </row>
    <row r="1095" spans="1:21">
      <c r="A1095" s="166">
        <v>43369.533530092594</v>
      </c>
      <c r="B1095" s="165" t="s">
        <v>6</v>
      </c>
      <c r="C1095" s="165">
        <v>443.89</v>
      </c>
      <c r="D1095" s="165">
        <v>11.78</v>
      </c>
      <c r="E1095" s="165">
        <v>1264.1099999999999</v>
      </c>
      <c r="F1095" s="165">
        <v>21.35</v>
      </c>
      <c r="G1095" s="165">
        <v>71.84</v>
      </c>
      <c r="H1095" s="165">
        <v>73.09</v>
      </c>
      <c r="I1095" s="165">
        <v>71.010000000000005</v>
      </c>
      <c r="J1095" s="165">
        <v>69.97</v>
      </c>
      <c r="K1095" s="165">
        <v>64.239999999999995</v>
      </c>
      <c r="L1095" s="165">
        <v>80.900000000000006</v>
      </c>
      <c r="M1095" s="165">
        <v>0</v>
      </c>
      <c r="N1095" s="165">
        <v>0</v>
      </c>
      <c r="O1095" s="165">
        <v>0</v>
      </c>
      <c r="P1095" s="165">
        <v>1362031</v>
      </c>
      <c r="Q1095" s="165">
        <v>46</v>
      </c>
      <c r="R1095" s="165">
        <v>0</v>
      </c>
      <c r="S1095" s="165">
        <v>37</v>
      </c>
      <c r="T1095" s="165">
        <v>3.82</v>
      </c>
      <c r="U1095" s="165">
        <v>-1</v>
      </c>
    </row>
    <row r="1096" spans="1:21">
      <c r="A1096" s="166">
        <v>43369.533599537041</v>
      </c>
      <c r="B1096" s="165" t="s">
        <v>6</v>
      </c>
      <c r="C1096" s="165">
        <v>444.92</v>
      </c>
      <c r="D1096" s="165">
        <v>11.81</v>
      </c>
      <c r="E1096" s="165">
        <v>1280.8399999999999</v>
      </c>
      <c r="F1096" s="165">
        <v>21.9</v>
      </c>
      <c r="G1096" s="165">
        <v>67.39</v>
      </c>
      <c r="H1096" s="165">
        <v>68.98</v>
      </c>
      <c r="I1096" s="165">
        <v>68.459999999999994</v>
      </c>
      <c r="J1096" s="165">
        <v>65.680000000000007</v>
      </c>
      <c r="K1096" s="165">
        <v>59.62</v>
      </c>
      <c r="L1096" s="165">
        <v>77.69</v>
      </c>
      <c r="M1096" s="165">
        <v>0</v>
      </c>
      <c r="N1096" s="165">
        <v>0</v>
      </c>
      <c r="O1096" s="165">
        <v>0</v>
      </c>
      <c r="P1096" s="165">
        <v>1362880</v>
      </c>
      <c r="Q1096" s="165">
        <v>46</v>
      </c>
      <c r="R1096" s="165">
        <v>0</v>
      </c>
      <c r="S1096" s="165">
        <v>37</v>
      </c>
      <c r="T1096" s="165">
        <v>3.8119999999999998</v>
      </c>
      <c r="U1096" s="165">
        <v>-1</v>
      </c>
    </row>
    <row r="1097" spans="1:21">
      <c r="A1097" s="166">
        <v>43369.533668981479</v>
      </c>
      <c r="B1097" s="165" t="s">
        <v>6</v>
      </c>
      <c r="C1097" s="165">
        <v>446.2</v>
      </c>
      <c r="D1097" s="165">
        <v>11.84</v>
      </c>
      <c r="E1097" s="165">
        <v>1281.5999999999999</v>
      </c>
      <c r="F1097" s="165">
        <v>28.66</v>
      </c>
      <c r="G1097" s="165">
        <v>62.95</v>
      </c>
      <c r="H1097" s="165">
        <v>64.400000000000006</v>
      </c>
      <c r="I1097" s="165">
        <v>64.91</v>
      </c>
      <c r="J1097" s="165">
        <v>59.8</v>
      </c>
      <c r="K1097" s="165">
        <v>62.69</v>
      </c>
      <c r="L1097" s="165">
        <v>0</v>
      </c>
      <c r="M1097" s="165">
        <v>0</v>
      </c>
      <c r="N1097" s="165">
        <v>0</v>
      </c>
      <c r="O1097" s="165">
        <v>0</v>
      </c>
      <c r="P1097" s="165">
        <v>1363763</v>
      </c>
      <c r="Q1097" s="165">
        <v>46</v>
      </c>
      <c r="R1097" s="165">
        <v>0</v>
      </c>
      <c r="S1097" s="165">
        <v>37</v>
      </c>
      <c r="T1097" s="165">
        <v>3.8250000000000002</v>
      </c>
      <c r="U1097" s="165">
        <v>-1</v>
      </c>
    </row>
    <row r="1098" spans="1:21">
      <c r="A1098" s="166">
        <v>43369.533738425926</v>
      </c>
      <c r="B1098" s="165" t="s">
        <v>6</v>
      </c>
      <c r="C1098" s="165">
        <v>445.56</v>
      </c>
      <c r="D1098" s="165">
        <v>11.83</v>
      </c>
      <c r="E1098" s="165">
        <v>1279.9000000000001</v>
      </c>
      <c r="F1098" s="165">
        <v>25.6</v>
      </c>
      <c r="G1098" s="165">
        <v>81.260000000000005</v>
      </c>
      <c r="H1098" s="165">
        <v>81.94</v>
      </c>
      <c r="I1098" s="165">
        <v>84.16</v>
      </c>
      <c r="J1098" s="165">
        <v>78.53</v>
      </c>
      <c r="K1098" s="165">
        <v>80.41</v>
      </c>
      <c r="L1098" s="165">
        <v>0</v>
      </c>
      <c r="M1098" s="165">
        <v>0</v>
      </c>
      <c r="N1098" s="165">
        <v>0</v>
      </c>
      <c r="O1098" s="165">
        <v>0</v>
      </c>
      <c r="P1098" s="165">
        <v>1364794</v>
      </c>
      <c r="Q1098" s="165">
        <v>46</v>
      </c>
      <c r="R1098" s="165">
        <v>0</v>
      </c>
      <c r="S1098" s="165">
        <v>37</v>
      </c>
      <c r="T1098" s="165">
        <v>3.8130000000000002</v>
      </c>
      <c r="U1098" s="165">
        <v>-1</v>
      </c>
    </row>
    <row r="1099" spans="1:21">
      <c r="A1099" s="166">
        <v>43369.533807870372</v>
      </c>
      <c r="B1099" s="165" t="s">
        <v>6</v>
      </c>
      <c r="C1099" s="165">
        <v>446.6</v>
      </c>
      <c r="D1099" s="165">
        <v>11.85</v>
      </c>
      <c r="E1099" s="165">
        <v>1274.6300000000001</v>
      </c>
      <c r="F1099" s="165">
        <v>21.79</v>
      </c>
      <c r="G1099" s="165">
        <v>73.819999999999993</v>
      </c>
      <c r="H1099" s="165">
        <v>77.930000000000007</v>
      </c>
      <c r="I1099" s="165">
        <v>72.239999999999995</v>
      </c>
      <c r="J1099" s="165">
        <v>72.41</v>
      </c>
      <c r="K1099" s="165">
        <v>68.45</v>
      </c>
      <c r="L1099" s="165">
        <v>78.89</v>
      </c>
      <c r="M1099" s="165">
        <v>0</v>
      </c>
      <c r="N1099" s="165">
        <v>0</v>
      </c>
      <c r="O1099" s="165">
        <v>0</v>
      </c>
      <c r="P1099" s="165">
        <v>1365702</v>
      </c>
      <c r="Q1099" s="165">
        <v>46</v>
      </c>
      <c r="R1099" s="165">
        <v>0</v>
      </c>
      <c r="S1099" s="165">
        <v>37</v>
      </c>
      <c r="T1099" s="165">
        <v>3.8140000000000001</v>
      </c>
      <c r="U1099" s="165">
        <v>-1</v>
      </c>
    </row>
    <row r="1100" spans="1:21">
      <c r="A1100" s="166">
        <v>43369.533877314818</v>
      </c>
      <c r="B1100" s="165" t="s">
        <v>6</v>
      </c>
      <c r="C1100" s="165">
        <v>445.85</v>
      </c>
      <c r="D1100" s="165">
        <v>11.83</v>
      </c>
      <c r="E1100" s="165">
        <v>1296.02</v>
      </c>
      <c r="F1100" s="165">
        <v>27.01</v>
      </c>
      <c r="G1100" s="165">
        <v>61.88</v>
      </c>
      <c r="H1100" s="165">
        <v>66.72</v>
      </c>
      <c r="I1100" s="165">
        <v>57.84</v>
      </c>
      <c r="J1100" s="165">
        <v>59.76</v>
      </c>
      <c r="K1100" s="165">
        <v>59.58</v>
      </c>
      <c r="L1100" s="165">
        <v>72.36</v>
      </c>
      <c r="M1100" s="165">
        <v>0</v>
      </c>
      <c r="N1100" s="165">
        <v>0</v>
      </c>
      <c r="O1100" s="165">
        <v>0</v>
      </c>
      <c r="P1100" s="165">
        <v>1367243</v>
      </c>
      <c r="Q1100" s="165">
        <v>46</v>
      </c>
      <c r="R1100" s="165">
        <v>0</v>
      </c>
      <c r="S1100" s="165">
        <v>37</v>
      </c>
      <c r="T1100" s="165">
        <v>3.8239999999999998</v>
      </c>
      <c r="U1100" s="165">
        <v>-1</v>
      </c>
    </row>
    <row r="1101" spans="1:21">
      <c r="A1101" s="166">
        <v>43369.533935185187</v>
      </c>
      <c r="B1101" s="165" t="s">
        <v>6</v>
      </c>
      <c r="C1101" s="165">
        <v>453.41</v>
      </c>
      <c r="D1101" s="165">
        <v>12.04</v>
      </c>
      <c r="E1101" s="165">
        <v>1272.43</v>
      </c>
      <c r="F1101" s="165">
        <v>31.36</v>
      </c>
      <c r="G1101" s="165">
        <v>74.31</v>
      </c>
      <c r="H1101" s="165">
        <v>79.069999999999993</v>
      </c>
      <c r="I1101" s="165">
        <v>72.66</v>
      </c>
      <c r="J1101" s="165">
        <v>73.53</v>
      </c>
      <c r="K1101" s="165">
        <v>71.97</v>
      </c>
      <c r="L1101" s="165">
        <v>0</v>
      </c>
      <c r="M1101" s="165">
        <v>0</v>
      </c>
      <c r="N1101" s="165">
        <v>0</v>
      </c>
      <c r="O1101" s="165">
        <v>0</v>
      </c>
      <c r="P1101" s="165">
        <v>1368357</v>
      </c>
      <c r="Q1101" s="165">
        <v>46</v>
      </c>
      <c r="R1101" s="165">
        <v>0</v>
      </c>
      <c r="S1101" s="165">
        <v>37</v>
      </c>
      <c r="T1101" s="165">
        <v>3.8140000000000001</v>
      </c>
      <c r="U1101" s="165">
        <v>-1</v>
      </c>
    </row>
    <row r="1102" spans="1:21">
      <c r="A1102" s="166">
        <v>43369.534004629626</v>
      </c>
      <c r="B1102" s="165" t="s">
        <v>6</v>
      </c>
      <c r="C1102" s="165">
        <v>445.71</v>
      </c>
      <c r="D1102" s="165">
        <v>11.83</v>
      </c>
      <c r="E1102" s="165">
        <v>1254.4100000000001</v>
      </c>
      <c r="F1102" s="165">
        <v>36.19</v>
      </c>
      <c r="G1102" s="165">
        <v>93.26</v>
      </c>
      <c r="H1102" s="165">
        <v>92.06</v>
      </c>
      <c r="I1102" s="165">
        <v>95.27</v>
      </c>
      <c r="J1102" s="165">
        <v>93.07</v>
      </c>
      <c r="K1102" s="165">
        <v>90.88</v>
      </c>
      <c r="L1102" s="165">
        <v>96.68</v>
      </c>
      <c r="M1102" s="165">
        <v>0</v>
      </c>
      <c r="N1102" s="165">
        <v>0</v>
      </c>
      <c r="O1102" s="165">
        <v>0</v>
      </c>
      <c r="P1102" s="165">
        <v>1375387</v>
      </c>
      <c r="Q1102" s="165">
        <v>46</v>
      </c>
      <c r="R1102" s="165">
        <v>0</v>
      </c>
      <c r="S1102" s="165">
        <v>37</v>
      </c>
      <c r="T1102" s="165">
        <v>3.8140000000000001</v>
      </c>
      <c r="U1102" s="165">
        <v>-1</v>
      </c>
    </row>
    <row r="1103" spans="1:21">
      <c r="A1103" s="166">
        <v>43369.534074074072</v>
      </c>
      <c r="B1103" s="165" t="s">
        <v>6</v>
      </c>
      <c r="C1103" s="165">
        <v>444.39</v>
      </c>
      <c r="D1103" s="165">
        <v>11.8</v>
      </c>
      <c r="E1103" s="165">
        <v>1269.01</v>
      </c>
      <c r="F1103" s="165">
        <v>22.73</v>
      </c>
      <c r="G1103" s="165">
        <v>83.7</v>
      </c>
      <c r="H1103" s="165">
        <v>85.02</v>
      </c>
      <c r="I1103" s="165">
        <v>82.66</v>
      </c>
      <c r="J1103" s="165">
        <v>79.290000000000006</v>
      </c>
      <c r="K1103" s="165">
        <v>82.32</v>
      </c>
      <c r="L1103" s="165">
        <v>89.23</v>
      </c>
      <c r="M1103" s="165">
        <v>0</v>
      </c>
      <c r="N1103" s="165">
        <v>0</v>
      </c>
      <c r="O1103" s="165">
        <v>0</v>
      </c>
      <c r="P1103" s="165">
        <v>1378619</v>
      </c>
      <c r="Q1103" s="165">
        <v>46</v>
      </c>
      <c r="R1103" s="165">
        <v>0</v>
      </c>
      <c r="S1103" s="165">
        <v>37</v>
      </c>
      <c r="T1103" s="165">
        <v>3.802</v>
      </c>
      <c r="U1103" s="165">
        <v>-1</v>
      </c>
    </row>
    <row r="1104" spans="1:21">
      <c r="A1104" s="166">
        <v>43369.534143518518</v>
      </c>
      <c r="B1104" s="165" t="s">
        <v>6</v>
      </c>
      <c r="C1104" s="165">
        <v>445.98</v>
      </c>
      <c r="D1104" s="165">
        <v>11.84</v>
      </c>
      <c r="E1104" s="165">
        <v>1276.03</v>
      </c>
      <c r="F1104" s="165">
        <v>24.89</v>
      </c>
      <c r="G1104" s="165">
        <v>62.99</v>
      </c>
      <c r="H1104" s="165">
        <v>65.45</v>
      </c>
      <c r="I1104" s="165">
        <v>64.75</v>
      </c>
      <c r="J1104" s="165">
        <v>59.51</v>
      </c>
      <c r="K1104" s="165">
        <v>60.38</v>
      </c>
      <c r="L1104" s="165">
        <v>69.459999999999994</v>
      </c>
      <c r="M1104" s="165">
        <v>0</v>
      </c>
      <c r="N1104" s="165">
        <v>0</v>
      </c>
      <c r="O1104" s="165">
        <v>0</v>
      </c>
      <c r="P1104" s="165">
        <v>1379331</v>
      </c>
      <c r="Q1104" s="165">
        <v>46</v>
      </c>
      <c r="R1104" s="165">
        <v>0</v>
      </c>
      <c r="S1104" s="165">
        <v>37</v>
      </c>
      <c r="T1104" s="165">
        <v>3.8210000000000002</v>
      </c>
      <c r="U1104" s="165">
        <v>-1</v>
      </c>
    </row>
    <row r="1105" spans="1:21">
      <c r="A1105" s="166">
        <v>43369.534212962964</v>
      </c>
      <c r="B1105" s="165" t="s">
        <v>6</v>
      </c>
      <c r="C1105" s="165">
        <v>446.14</v>
      </c>
      <c r="D1105" s="165">
        <v>11.84</v>
      </c>
      <c r="E1105" s="165">
        <v>1280.19</v>
      </c>
      <c r="F1105" s="165">
        <v>24.5</v>
      </c>
      <c r="G1105" s="165">
        <v>76.319999999999993</v>
      </c>
      <c r="H1105" s="165">
        <v>80.66</v>
      </c>
      <c r="I1105" s="165">
        <v>78.569999999999993</v>
      </c>
      <c r="J1105" s="165">
        <v>71.95</v>
      </c>
      <c r="K1105" s="165">
        <v>73.69</v>
      </c>
      <c r="L1105" s="165">
        <v>77.930000000000007</v>
      </c>
      <c r="M1105" s="165">
        <v>0</v>
      </c>
      <c r="N1105" s="165">
        <v>0</v>
      </c>
      <c r="O1105" s="165">
        <v>0</v>
      </c>
      <c r="P1105" s="165">
        <v>1379974</v>
      </c>
      <c r="Q1105" s="165">
        <v>46</v>
      </c>
      <c r="R1105" s="165">
        <v>0</v>
      </c>
      <c r="S1105" s="165">
        <v>37</v>
      </c>
      <c r="T1105" s="165">
        <v>3.8079999999999998</v>
      </c>
      <c r="U1105" s="165">
        <v>-1</v>
      </c>
    </row>
    <row r="1106" spans="1:21">
      <c r="A1106" s="166">
        <v>43369.534270833334</v>
      </c>
      <c r="B1106" s="165" t="s">
        <v>6</v>
      </c>
      <c r="C1106" s="165">
        <v>443.21</v>
      </c>
      <c r="D1106" s="165">
        <v>11.76</v>
      </c>
      <c r="E1106" s="165">
        <v>1279.52</v>
      </c>
      <c r="F1106" s="165">
        <v>25.3</v>
      </c>
      <c r="G1106" s="165">
        <v>80.709999999999994</v>
      </c>
      <c r="H1106" s="165">
        <v>82.82</v>
      </c>
      <c r="I1106" s="165">
        <v>81.099999999999994</v>
      </c>
      <c r="J1106" s="165">
        <v>79.73</v>
      </c>
      <c r="K1106" s="165">
        <v>79.209999999999994</v>
      </c>
      <c r="L1106" s="165">
        <v>0</v>
      </c>
      <c r="M1106" s="165">
        <v>0</v>
      </c>
      <c r="N1106" s="165">
        <v>0</v>
      </c>
      <c r="O1106" s="165">
        <v>0</v>
      </c>
      <c r="P1106" s="165">
        <v>1380501</v>
      </c>
      <c r="Q1106" s="165">
        <v>46</v>
      </c>
      <c r="R1106" s="165">
        <v>0</v>
      </c>
      <c r="S1106" s="165">
        <v>37</v>
      </c>
      <c r="T1106" s="165">
        <v>3.8170000000000002</v>
      </c>
      <c r="U1106" s="165">
        <v>-1</v>
      </c>
    </row>
    <row r="1107" spans="1:21">
      <c r="A1107" s="166">
        <v>43369.53434027778</v>
      </c>
      <c r="B1107" s="165" t="s">
        <v>6</v>
      </c>
      <c r="C1107" s="165">
        <v>443.88</v>
      </c>
      <c r="D1107" s="165">
        <v>11.78</v>
      </c>
      <c r="E1107" s="165">
        <v>1295.52</v>
      </c>
      <c r="F1107" s="165">
        <v>29.1</v>
      </c>
      <c r="G1107" s="165">
        <v>64.53</v>
      </c>
      <c r="H1107" s="165">
        <v>66.150000000000006</v>
      </c>
      <c r="I1107" s="165">
        <v>63.08</v>
      </c>
      <c r="J1107" s="165">
        <v>66.84</v>
      </c>
      <c r="K1107" s="165">
        <v>62.05</v>
      </c>
      <c r="L1107" s="165">
        <v>0</v>
      </c>
      <c r="M1107" s="165">
        <v>0</v>
      </c>
      <c r="N1107" s="165">
        <v>0</v>
      </c>
      <c r="O1107" s="165">
        <v>0</v>
      </c>
      <c r="P1107" s="165">
        <v>1381116</v>
      </c>
      <c r="Q1107" s="165">
        <v>46</v>
      </c>
      <c r="R1107" s="165">
        <v>0</v>
      </c>
      <c r="S1107" s="165">
        <v>37</v>
      </c>
      <c r="T1107" s="165">
        <v>3.8239999999999998</v>
      </c>
      <c r="U1107" s="165">
        <v>-1</v>
      </c>
    </row>
    <row r="1108" spans="1:21">
      <c r="A1108" s="166">
        <v>43369.534409722219</v>
      </c>
      <c r="B1108" s="165" t="s">
        <v>6</v>
      </c>
      <c r="C1108" s="165">
        <v>444.86</v>
      </c>
      <c r="D1108" s="165">
        <v>11.81</v>
      </c>
      <c r="E1108" s="165">
        <v>1272.1500000000001</v>
      </c>
      <c r="F1108" s="165">
        <v>26.15</v>
      </c>
      <c r="G1108" s="165">
        <v>76.25</v>
      </c>
      <c r="H1108" s="165">
        <v>79.900000000000006</v>
      </c>
      <c r="I1108" s="165">
        <v>75.260000000000005</v>
      </c>
      <c r="J1108" s="165">
        <v>76.8</v>
      </c>
      <c r="K1108" s="165">
        <v>73.02</v>
      </c>
      <c r="L1108" s="165">
        <v>80</v>
      </c>
      <c r="M1108" s="165">
        <v>0</v>
      </c>
      <c r="N1108" s="165">
        <v>0</v>
      </c>
      <c r="O1108" s="165">
        <v>0</v>
      </c>
      <c r="P1108" s="165">
        <v>1381761</v>
      </c>
      <c r="Q1108" s="165">
        <v>46</v>
      </c>
      <c r="R1108" s="165">
        <v>0</v>
      </c>
      <c r="S1108" s="165">
        <v>37</v>
      </c>
      <c r="T1108" s="165">
        <v>3.8130000000000002</v>
      </c>
      <c r="U1108" s="165">
        <v>-1</v>
      </c>
    </row>
    <row r="1109" spans="1:21">
      <c r="A1109" s="166">
        <v>43369.534479166665</v>
      </c>
      <c r="B1109" s="165" t="s">
        <v>6</v>
      </c>
      <c r="C1109" s="165">
        <v>444.33</v>
      </c>
      <c r="D1109" s="165">
        <v>11.79</v>
      </c>
      <c r="E1109" s="165">
        <v>1266.31</v>
      </c>
      <c r="F1109" s="165">
        <v>20.74</v>
      </c>
      <c r="G1109" s="165">
        <v>71.56</v>
      </c>
      <c r="H1109" s="165">
        <v>73.73</v>
      </c>
      <c r="I1109" s="165">
        <v>70.23</v>
      </c>
      <c r="J1109" s="165">
        <v>68.48</v>
      </c>
      <c r="K1109" s="165">
        <v>64.97</v>
      </c>
      <c r="L1109" s="165">
        <v>80.39</v>
      </c>
      <c r="M1109" s="165">
        <v>0</v>
      </c>
      <c r="N1109" s="165">
        <v>0</v>
      </c>
      <c r="O1109" s="165">
        <v>0</v>
      </c>
      <c r="P1109" s="165">
        <v>1382385</v>
      </c>
      <c r="Q1109" s="165">
        <v>46</v>
      </c>
      <c r="R1109" s="165">
        <v>0</v>
      </c>
      <c r="S1109" s="165">
        <v>37</v>
      </c>
      <c r="T1109" s="165">
        <v>3.8170000000000002</v>
      </c>
      <c r="U1109" s="165">
        <v>-1</v>
      </c>
    </row>
    <row r="1110" spans="1:21">
      <c r="A1110" s="166">
        <v>43369.534548611111</v>
      </c>
      <c r="B1110" s="165" t="s">
        <v>6</v>
      </c>
      <c r="C1110" s="165">
        <v>445.57</v>
      </c>
      <c r="D1110" s="165">
        <v>11.83</v>
      </c>
      <c r="E1110" s="165">
        <v>1297.8399999999999</v>
      </c>
      <c r="F1110" s="165">
        <v>25.43</v>
      </c>
      <c r="G1110" s="165">
        <v>65.260000000000005</v>
      </c>
      <c r="H1110" s="165">
        <v>68.349999999999994</v>
      </c>
      <c r="I1110" s="165">
        <v>64.349999999999994</v>
      </c>
      <c r="J1110" s="165">
        <v>60.17</v>
      </c>
      <c r="K1110" s="165">
        <v>60.87</v>
      </c>
      <c r="L1110" s="165">
        <v>79.73</v>
      </c>
      <c r="M1110" s="165">
        <v>0</v>
      </c>
      <c r="N1110" s="165">
        <v>0</v>
      </c>
      <c r="O1110" s="165">
        <v>0</v>
      </c>
      <c r="P1110" s="165">
        <v>1383158</v>
      </c>
      <c r="Q1110" s="165">
        <v>46</v>
      </c>
      <c r="R1110" s="165">
        <v>0</v>
      </c>
      <c r="S1110" s="165">
        <v>37</v>
      </c>
      <c r="T1110" s="165">
        <v>3.8119999999999998</v>
      </c>
      <c r="U1110" s="165">
        <v>-1</v>
      </c>
    </row>
    <row r="1111" spans="1:21">
      <c r="A1111" s="166">
        <v>43369.53460648148</v>
      </c>
      <c r="B1111" s="165" t="s">
        <v>6</v>
      </c>
      <c r="C1111" s="165">
        <v>441.55</v>
      </c>
      <c r="D1111" s="165">
        <v>11.72</v>
      </c>
      <c r="E1111" s="165">
        <v>1279.58</v>
      </c>
      <c r="F1111" s="165">
        <v>28.74</v>
      </c>
      <c r="G1111" s="165">
        <v>64.59</v>
      </c>
      <c r="H1111" s="165">
        <v>64.72</v>
      </c>
      <c r="I1111" s="165">
        <v>66.44</v>
      </c>
      <c r="J1111" s="165">
        <v>64.72</v>
      </c>
      <c r="K1111" s="165">
        <v>62.48</v>
      </c>
      <c r="L1111" s="165">
        <v>0</v>
      </c>
      <c r="M1111" s="165">
        <v>0</v>
      </c>
      <c r="N1111" s="165">
        <v>0</v>
      </c>
      <c r="O1111" s="165">
        <v>0</v>
      </c>
      <c r="P1111" s="165">
        <v>1383725</v>
      </c>
      <c r="Q1111" s="165">
        <v>46</v>
      </c>
      <c r="R1111" s="165">
        <v>0</v>
      </c>
      <c r="S1111" s="165">
        <v>37</v>
      </c>
      <c r="T1111" s="165">
        <v>3.8140000000000001</v>
      </c>
      <c r="U1111" s="165">
        <v>-1</v>
      </c>
    </row>
    <row r="1112" spans="1:21">
      <c r="A1112" s="166">
        <v>43369.534675925926</v>
      </c>
      <c r="B1112" s="165" t="s">
        <v>6</v>
      </c>
      <c r="C1112" s="165">
        <v>441.8</v>
      </c>
      <c r="D1112" s="165">
        <v>11.73</v>
      </c>
      <c r="E1112" s="165">
        <v>1278.8499999999999</v>
      </c>
      <c r="F1112" s="165">
        <v>26.08</v>
      </c>
      <c r="G1112" s="165">
        <v>80.010000000000005</v>
      </c>
      <c r="H1112" s="165">
        <v>78.58</v>
      </c>
      <c r="I1112" s="165">
        <v>82.73</v>
      </c>
      <c r="J1112" s="165">
        <v>79.790000000000006</v>
      </c>
      <c r="K1112" s="165">
        <v>78.930000000000007</v>
      </c>
      <c r="L1112" s="165">
        <v>0</v>
      </c>
      <c r="M1112" s="165">
        <v>0</v>
      </c>
      <c r="N1112" s="165">
        <v>0</v>
      </c>
      <c r="O1112" s="165">
        <v>0</v>
      </c>
      <c r="P1112" s="165">
        <v>1384532</v>
      </c>
      <c r="Q1112" s="165">
        <v>46</v>
      </c>
      <c r="R1112" s="165">
        <v>0</v>
      </c>
      <c r="S1112" s="165">
        <v>37</v>
      </c>
      <c r="T1112" s="165">
        <v>3.8149999999999999</v>
      </c>
      <c r="U1112" s="165">
        <v>-1</v>
      </c>
    </row>
    <row r="1113" spans="1:21">
      <c r="A1113" s="166">
        <v>43369.534745370373</v>
      </c>
      <c r="B1113" s="165" t="s">
        <v>6</v>
      </c>
      <c r="C1113" s="165">
        <v>443.53</v>
      </c>
      <c r="D1113" s="165">
        <v>11.77</v>
      </c>
      <c r="E1113" s="165">
        <v>1298.3800000000001</v>
      </c>
      <c r="F1113" s="165">
        <v>26.26</v>
      </c>
      <c r="G1113" s="165">
        <v>79.290000000000006</v>
      </c>
      <c r="H1113" s="165">
        <v>81.28</v>
      </c>
      <c r="I1113" s="165">
        <v>79.900000000000006</v>
      </c>
      <c r="J1113" s="165">
        <v>76.78</v>
      </c>
      <c r="K1113" s="165">
        <v>79.2</v>
      </c>
      <c r="L1113" s="165">
        <v>0</v>
      </c>
      <c r="M1113" s="165">
        <v>0</v>
      </c>
      <c r="N1113" s="165">
        <v>0</v>
      </c>
      <c r="O1113" s="165">
        <v>0</v>
      </c>
      <c r="P1113" s="165">
        <v>1385169</v>
      </c>
      <c r="Q1113" s="165">
        <v>46</v>
      </c>
      <c r="R1113" s="165">
        <v>0</v>
      </c>
      <c r="S1113" s="165">
        <v>37</v>
      </c>
      <c r="T1113" s="165">
        <v>3.8170000000000002</v>
      </c>
      <c r="U1113" s="165">
        <v>-1</v>
      </c>
    </row>
    <row r="1114" spans="1:21">
      <c r="A1114" s="166">
        <v>43369.534814814811</v>
      </c>
      <c r="B1114" s="165" t="s">
        <v>6</v>
      </c>
      <c r="C1114" s="165">
        <v>443.01</v>
      </c>
      <c r="D1114" s="165">
        <v>11.76</v>
      </c>
      <c r="E1114" s="165">
        <v>1296.5999999999999</v>
      </c>
      <c r="F1114" s="165">
        <v>29.98</v>
      </c>
      <c r="G1114" s="165">
        <v>64.180000000000007</v>
      </c>
      <c r="H1114" s="165">
        <v>67.7</v>
      </c>
      <c r="I1114" s="165">
        <v>62.2</v>
      </c>
      <c r="J1114" s="165">
        <v>64.09</v>
      </c>
      <c r="K1114" s="165">
        <v>62.71</v>
      </c>
      <c r="L1114" s="165">
        <v>0</v>
      </c>
      <c r="M1114" s="165">
        <v>0</v>
      </c>
      <c r="N1114" s="165">
        <v>0</v>
      </c>
      <c r="O1114" s="165">
        <v>0</v>
      </c>
      <c r="P1114" s="165">
        <v>1385845</v>
      </c>
      <c r="Q1114" s="165">
        <v>46</v>
      </c>
      <c r="R1114" s="165">
        <v>0</v>
      </c>
      <c r="S1114" s="165">
        <v>37</v>
      </c>
      <c r="T1114" s="165">
        <v>3.8279999999999998</v>
      </c>
      <c r="U1114" s="165">
        <v>-1</v>
      </c>
    </row>
    <row r="1115" spans="1:21">
      <c r="A1115" s="166">
        <v>43369.534884259258</v>
      </c>
      <c r="B1115" s="165" t="s">
        <v>6</v>
      </c>
      <c r="C1115" s="165">
        <v>442.93</v>
      </c>
      <c r="D1115" s="165">
        <v>11.76</v>
      </c>
      <c r="E1115" s="165">
        <v>1278.03</v>
      </c>
      <c r="F1115" s="165">
        <v>22.78</v>
      </c>
      <c r="G1115" s="165">
        <v>70.09</v>
      </c>
      <c r="H1115" s="165">
        <v>76.41</v>
      </c>
      <c r="I1115" s="165">
        <v>70.430000000000007</v>
      </c>
      <c r="J1115" s="165">
        <v>64.27</v>
      </c>
      <c r="K1115" s="165">
        <v>64.62</v>
      </c>
      <c r="L1115" s="165">
        <v>75.44</v>
      </c>
      <c r="M1115" s="165">
        <v>0</v>
      </c>
      <c r="N1115" s="165">
        <v>0</v>
      </c>
      <c r="O1115" s="165">
        <v>0</v>
      </c>
      <c r="P1115" s="165">
        <v>1386490</v>
      </c>
      <c r="Q1115" s="165">
        <v>46</v>
      </c>
      <c r="R1115" s="165">
        <v>0</v>
      </c>
      <c r="S1115" s="165">
        <v>37</v>
      </c>
      <c r="T1115" s="165">
        <v>3.819</v>
      </c>
      <c r="U1115" s="165">
        <v>-1</v>
      </c>
    </row>
    <row r="1116" spans="1:21">
      <c r="A1116" s="166">
        <v>43369.534942129627</v>
      </c>
      <c r="B1116" s="165" t="s">
        <v>6</v>
      </c>
      <c r="C1116" s="165">
        <v>442.55</v>
      </c>
      <c r="D1116" s="165">
        <v>11.75</v>
      </c>
      <c r="E1116" s="165">
        <v>1276.9000000000001</v>
      </c>
      <c r="F1116" s="165">
        <v>23.03</v>
      </c>
      <c r="G1116" s="165">
        <v>69.040000000000006</v>
      </c>
      <c r="H1116" s="165">
        <v>75.13</v>
      </c>
      <c r="I1116" s="165">
        <v>68.7</v>
      </c>
      <c r="J1116" s="165">
        <v>61.91</v>
      </c>
      <c r="K1116" s="165">
        <v>62.43</v>
      </c>
      <c r="L1116" s="165">
        <v>77.040000000000006</v>
      </c>
      <c r="M1116" s="165">
        <v>0</v>
      </c>
      <c r="N1116" s="165">
        <v>0</v>
      </c>
      <c r="O1116" s="165">
        <v>0</v>
      </c>
      <c r="P1116" s="165">
        <v>1387269</v>
      </c>
      <c r="Q1116" s="165">
        <v>46</v>
      </c>
      <c r="R1116" s="165">
        <v>0</v>
      </c>
      <c r="S1116" s="165">
        <v>37</v>
      </c>
      <c r="T1116" s="165">
        <v>3.8159999999999998</v>
      </c>
      <c r="U1116" s="165">
        <v>-1</v>
      </c>
    </row>
    <row r="1117" spans="1:21">
      <c r="A1117" s="166">
        <v>43369.535011574073</v>
      </c>
      <c r="B1117" s="165" t="s">
        <v>6</v>
      </c>
      <c r="C1117" s="165">
        <v>444.92</v>
      </c>
      <c r="D1117" s="165">
        <v>11.81</v>
      </c>
      <c r="E1117" s="165">
        <v>1311.53</v>
      </c>
      <c r="F1117" s="165">
        <v>25.84</v>
      </c>
      <c r="G1117" s="165">
        <v>61.97</v>
      </c>
      <c r="H1117" s="165">
        <v>64.11</v>
      </c>
      <c r="I1117" s="165">
        <v>62.02</v>
      </c>
      <c r="J1117" s="165">
        <v>57.49</v>
      </c>
      <c r="K1117" s="165">
        <v>58.89</v>
      </c>
      <c r="L1117" s="165">
        <v>74.900000000000006</v>
      </c>
      <c r="M1117" s="165">
        <v>0</v>
      </c>
      <c r="N1117" s="165">
        <v>0</v>
      </c>
      <c r="O1117" s="165">
        <v>0</v>
      </c>
      <c r="P1117" s="165">
        <v>1387913</v>
      </c>
      <c r="Q1117" s="165">
        <v>46</v>
      </c>
      <c r="R1117" s="165">
        <v>0</v>
      </c>
      <c r="S1117" s="165">
        <v>37</v>
      </c>
      <c r="T1117" s="165">
        <v>3.8069999999999999</v>
      </c>
      <c r="U1117" s="165">
        <v>-1</v>
      </c>
    </row>
    <row r="1118" spans="1:21">
      <c r="A1118" s="166">
        <v>43369.535081018519</v>
      </c>
      <c r="B1118" s="165" t="s">
        <v>6</v>
      </c>
      <c r="C1118" s="165">
        <v>444.39</v>
      </c>
      <c r="D1118" s="165">
        <v>11.8</v>
      </c>
      <c r="E1118" s="165">
        <v>1286.76</v>
      </c>
      <c r="F1118" s="165">
        <v>27.94</v>
      </c>
      <c r="G1118" s="165">
        <v>67.959999999999994</v>
      </c>
      <c r="H1118" s="165">
        <v>68.91</v>
      </c>
      <c r="I1118" s="165">
        <v>69.95</v>
      </c>
      <c r="J1118" s="165">
        <v>67.7</v>
      </c>
      <c r="K1118" s="165">
        <v>65.28</v>
      </c>
      <c r="L1118" s="165">
        <v>0</v>
      </c>
      <c r="M1118" s="165">
        <v>0</v>
      </c>
      <c r="N1118" s="165">
        <v>0</v>
      </c>
      <c r="O1118" s="165">
        <v>0</v>
      </c>
      <c r="P1118" s="165">
        <v>1388352</v>
      </c>
      <c r="Q1118" s="165">
        <v>46</v>
      </c>
      <c r="R1118" s="165">
        <v>0</v>
      </c>
      <c r="S1118" s="165">
        <v>37</v>
      </c>
      <c r="T1118" s="165">
        <v>3.8260000000000001</v>
      </c>
      <c r="U1118" s="165">
        <v>-1</v>
      </c>
    </row>
    <row r="1119" spans="1:21">
      <c r="A1119" s="166">
        <v>43369.535150462965</v>
      </c>
      <c r="B1119" s="165" t="s">
        <v>6</v>
      </c>
      <c r="C1119" s="165">
        <v>442.04</v>
      </c>
      <c r="D1119" s="165">
        <v>11.73</v>
      </c>
      <c r="E1119" s="165">
        <v>1289.5999999999999</v>
      </c>
      <c r="F1119" s="165">
        <v>23.9</v>
      </c>
      <c r="G1119" s="165">
        <v>80.099999999999994</v>
      </c>
      <c r="H1119" s="165">
        <v>81.25</v>
      </c>
      <c r="I1119" s="165">
        <v>80.209999999999994</v>
      </c>
      <c r="J1119" s="165">
        <v>80.73</v>
      </c>
      <c r="K1119" s="165">
        <v>78.12</v>
      </c>
      <c r="L1119" s="165">
        <v>80.819999999999993</v>
      </c>
      <c r="M1119" s="165">
        <v>0</v>
      </c>
      <c r="N1119" s="165">
        <v>0</v>
      </c>
      <c r="O1119" s="165">
        <v>0</v>
      </c>
      <c r="P1119" s="165">
        <v>1388995</v>
      </c>
      <c r="Q1119" s="165">
        <v>46</v>
      </c>
      <c r="R1119" s="165">
        <v>0</v>
      </c>
      <c r="S1119" s="165">
        <v>37</v>
      </c>
      <c r="T1119" s="165">
        <v>3.8180000000000001</v>
      </c>
      <c r="U1119" s="165">
        <v>-1</v>
      </c>
    </row>
    <row r="1120" spans="1:21">
      <c r="A1120" s="166">
        <v>43369.535208333335</v>
      </c>
      <c r="B1120" s="165" t="s">
        <v>6</v>
      </c>
      <c r="C1120" s="165">
        <v>444.58</v>
      </c>
      <c r="D1120" s="165">
        <v>11.8</v>
      </c>
      <c r="E1120" s="165">
        <v>1312.51</v>
      </c>
      <c r="F1120" s="165">
        <v>21.67</v>
      </c>
      <c r="G1120" s="165">
        <v>69.400000000000006</v>
      </c>
      <c r="H1120" s="165">
        <v>73.92</v>
      </c>
      <c r="I1120" s="165">
        <v>69.430000000000007</v>
      </c>
      <c r="J1120" s="165">
        <v>68.05</v>
      </c>
      <c r="K1120" s="165">
        <v>61.83</v>
      </c>
      <c r="L1120" s="165">
        <v>74.27</v>
      </c>
      <c r="M1120" s="165">
        <v>0</v>
      </c>
      <c r="N1120" s="165">
        <v>0</v>
      </c>
      <c r="O1120" s="165">
        <v>0</v>
      </c>
      <c r="P1120" s="165">
        <v>1389525</v>
      </c>
      <c r="Q1120" s="165">
        <v>46</v>
      </c>
      <c r="R1120" s="165">
        <v>0</v>
      </c>
      <c r="S1120" s="165">
        <v>37</v>
      </c>
      <c r="T1120" s="165">
        <v>3.8149999999999999</v>
      </c>
      <c r="U1120" s="165">
        <v>-1</v>
      </c>
    </row>
    <row r="1121" spans="1:21">
      <c r="A1121" s="166">
        <v>43369.535277777781</v>
      </c>
      <c r="B1121" s="165" t="s">
        <v>6</v>
      </c>
      <c r="C1121" s="165">
        <v>442.12</v>
      </c>
      <c r="D1121" s="165">
        <v>11.74</v>
      </c>
      <c r="E1121" s="165">
        <v>1315.54</v>
      </c>
      <c r="F1121" s="165">
        <v>28.5</v>
      </c>
      <c r="G1121" s="165">
        <v>61.99</v>
      </c>
      <c r="H1121" s="165">
        <v>65.02</v>
      </c>
      <c r="I1121" s="165">
        <v>61.77</v>
      </c>
      <c r="J1121" s="165">
        <v>60.92</v>
      </c>
      <c r="K1121" s="165">
        <v>60.24</v>
      </c>
      <c r="L1121" s="165">
        <v>0</v>
      </c>
      <c r="M1121" s="165">
        <v>0</v>
      </c>
      <c r="N1121" s="165">
        <v>0</v>
      </c>
      <c r="O1121" s="165">
        <v>0</v>
      </c>
      <c r="P1121" s="165">
        <v>1390153</v>
      </c>
      <c r="Q1121" s="165">
        <v>46</v>
      </c>
      <c r="R1121" s="165">
        <v>0</v>
      </c>
      <c r="S1121" s="165">
        <v>37</v>
      </c>
      <c r="T1121" s="165">
        <v>3.8149999999999999</v>
      </c>
      <c r="U1121" s="165">
        <v>-1</v>
      </c>
    </row>
    <row r="1122" spans="1:21">
      <c r="A1122" s="166">
        <v>43369.53534722222</v>
      </c>
      <c r="B1122" s="165" t="s">
        <v>6</v>
      </c>
      <c r="C1122" s="165">
        <v>445.14</v>
      </c>
      <c r="D1122" s="165">
        <v>11.82</v>
      </c>
      <c r="E1122" s="165">
        <v>1292.68</v>
      </c>
      <c r="F1122" s="165">
        <v>26.44</v>
      </c>
      <c r="G1122" s="165">
        <v>77.05</v>
      </c>
      <c r="H1122" s="165">
        <v>77.84</v>
      </c>
      <c r="I1122" s="165">
        <v>75.739999999999995</v>
      </c>
      <c r="J1122" s="165">
        <v>80.45</v>
      </c>
      <c r="K1122" s="165">
        <v>74.17</v>
      </c>
      <c r="L1122" s="165">
        <v>0</v>
      </c>
      <c r="M1122" s="165">
        <v>0</v>
      </c>
      <c r="N1122" s="165">
        <v>0</v>
      </c>
      <c r="O1122" s="165">
        <v>0</v>
      </c>
      <c r="P1122" s="165">
        <v>1390681</v>
      </c>
      <c r="Q1122" s="165">
        <v>46</v>
      </c>
      <c r="R1122" s="165">
        <v>0</v>
      </c>
      <c r="S1122" s="165">
        <v>37</v>
      </c>
      <c r="T1122" s="165">
        <v>3.8130000000000002</v>
      </c>
      <c r="U1122" s="165">
        <v>-1</v>
      </c>
    </row>
    <row r="1123" spans="1:21">
      <c r="A1123" s="166">
        <v>43369.535416666666</v>
      </c>
      <c r="B1123" s="165" t="s">
        <v>6</v>
      </c>
      <c r="C1123" s="165">
        <v>443.79</v>
      </c>
      <c r="D1123" s="165">
        <v>11.78</v>
      </c>
      <c r="E1123" s="165">
        <v>1292</v>
      </c>
      <c r="F1123" s="165">
        <v>31.69</v>
      </c>
      <c r="G1123" s="165">
        <v>82.24</v>
      </c>
      <c r="H1123" s="165">
        <v>84.51</v>
      </c>
      <c r="I1123" s="165">
        <v>82.49</v>
      </c>
      <c r="J1123" s="165">
        <v>81.31</v>
      </c>
      <c r="K1123" s="165">
        <v>80.64</v>
      </c>
      <c r="L1123" s="165">
        <v>0</v>
      </c>
      <c r="M1123" s="165">
        <v>0</v>
      </c>
      <c r="N1123" s="165">
        <v>0</v>
      </c>
      <c r="O1123" s="165">
        <v>0</v>
      </c>
      <c r="P1123" s="165">
        <v>1391965</v>
      </c>
      <c r="Q1123" s="165">
        <v>46</v>
      </c>
      <c r="R1123" s="165">
        <v>0</v>
      </c>
      <c r="S1123" s="165">
        <v>37</v>
      </c>
      <c r="T1123" s="165">
        <v>3.8130000000000002</v>
      </c>
      <c r="U1123" s="165">
        <v>-1</v>
      </c>
    </row>
    <row r="1124" spans="1:21">
      <c r="A1124" s="166">
        <v>43369.535486111112</v>
      </c>
      <c r="B1124" s="165" t="s">
        <v>6</v>
      </c>
      <c r="C1124" s="165">
        <v>444.48</v>
      </c>
      <c r="D1124" s="165">
        <v>11.8</v>
      </c>
      <c r="E1124" s="165">
        <v>1313.47</v>
      </c>
      <c r="F1124" s="165">
        <v>38.869999999999997</v>
      </c>
      <c r="G1124" s="165">
        <v>73.84</v>
      </c>
      <c r="H1124" s="165">
        <v>73.790000000000006</v>
      </c>
      <c r="I1124" s="165">
        <v>76.959999999999994</v>
      </c>
      <c r="J1124" s="165">
        <v>73.790000000000006</v>
      </c>
      <c r="K1124" s="165">
        <v>71.12</v>
      </c>
      <c r="L1124" s="165">
        <v>73.349999999999994</v>
      </c>
      <c r="M1124" s="165">
        <v>0</v>
      </c>
      <c r="N1124" s="165">
        <v>0</v>
      </c>
      <c r="O1124" s="165">
        <v>0</v>
      </c>
      <c r="P1124" s="165">
        <v>1395780</v>
      </c>
      <c r="Q1124" s="165">
        <v>46</v>
      </c>
      <c r="R1124" s="165">
        <v>0</v>
      </c>
      <c r="S1124" s="165">
        <v>37</v>
      </c>
      <c r="T1124" s="165">
        <v>3.8119999999999998</v>
      </c>
      <c r="U1124" s="165">
        <v>-1</v>
      </c>
    </row>
    <row r="1125" spans="1:21">
      <c r="A1125" s="166">
        <v>43369.535555555558</v>
      </c>
      <c r="B1125" s="165" t="s">
        <v>6</v>
      </c>
      <c r="C1125" s="165">
        <v>446.05</v>
      </c>
      <c r="D1125" s="165">
        <v>11.84</v>
      </c>
      <c r="E1125" s="165">
        <v>1287.06</v>
      </c>
      <c r="F1125" s="165">
        <v>29.47</v>
      </c>
      <c r="G1125" s="165">
        <v>72.03</v>
      </c>
      <c r="H1125" s="165">
        <v>72.239999999999995</v>
      </c>
      <c r="I1125" s="165">
        <v>70.69</v>
      </c>
      <c r="J1125" s="165">
        <v>74.66</v>
      </c>
      <c r="K1125" s="165">
        <v>71.209999999999994</v>
      </c>
      <c r="L1125" s="165">
        <v>56</v>
      </c>
      <c r="M1125" s="165">
        <v>0</v>
      </c>
      <c r="N1125" s="165">
        <v>0</v>
      </c>
      <c r="O1125" s="165">
        <v>0</v>
      </c>
      <c r="P1125" s="165">
        <v>1396440</v>
      </c>
      <c r="Q1125" s="165">
        <v>46</v>
      </c>
      <c r="R1125" s="165">
        <v>0</v>
      </c>
      <c r="S1125" s="165">
        <v>37</v>
      </c>
      <c r="T1125" s="165">
        <v>3.8140000000000001</v>
      </c>
      <c r="U1125" s="165">
        <v>-1</v>
      </c>
    </row>
    <row r="1126" spans="1:21">
      <c r="A1126" s="166">
        <v>43369.535624999997</v>
      </c>
      <c r="B1126" s="165" t="s">
        <v>6</v>
      </c>
      <c r="C1126" s="165">
        <v>445.5</v>
      </c>
      <c r="D1126" s="165">
        <v>11.83</v>
      </c>
      <c r="E1126" s="165">
        <v>1279.24</v>
      </c>
      <c r="F1126" s="165">
        <v>27.1</v>
      </c>
      <c r="G1126" s="165">
        <v>80.41</v>
      </c>
      <c r="H1126" s="165">
        <v>81.790000000000006</v>
      </c>
      <c r="I1126" s="165">
        <v>80.41</v>
      </c>
      <c r="J1126" s="165">
        <v>82.65</v>
      </c>
      <c r="K1126" s="165">
        <v>76.8</v>
      </c>
      <c r="L1126" s="165">
        <v>0</v>
      </c>
      <c r="M1126" s="165">
        <v>0</v>
      </c>
      <c r="N1126" s="165">
        <v>0</v>
      </c>
      <c r="O1126" s="165">
        <v>0</v>
      </c>
      <c r="P1126" s="165">
        <v>1397298</v>
      </c>
      <c r="Q1126" s="165">
        <v>46</v>
      </c>
      <c r="R1126" s="165">
        <v>0</v>
      </c>
      <c r="S1126" s="165">
        <v>37</v>
      </c>
      <c r="T1126" s="165">
        <v>3.82</v>
      </c>
      <c r="U1126" s="165">
        <v>-1</v>
      </c>
    </row>
    <row r="1127" spans="1:21">
      <c r="A1127" s="166">
        <v>43369.535682870373</v>
      </c>
      <c r="B1127" s="165" t="s">
        <v>6</v>
      </c>
      <c r="C1127" s="165">
        <v>448.13</v>
      </c>
      <c r="D1127" s="165">
        <v>11.9</v>
      </c>
      <c r="E1127" s="165">
        <v>1298.8399999999999</v>
      </c>
      <c r="F1127" s="165">
        <v>26.25</v>
      </c>
      <c r="G1127" s="165">
        <v>74.569999999999993</v>
      </c>
      <c r="H1127" s="165">
        <v>78.28</v>
      </c>
      <c r="I1127" s="165">
        <v>74.83</v>
      </c>
      <c r="J1127" s="165">
        <v>73.28</v>
      </c>
      <c r="K1127" s="165">
        <v>71.900000000000006</v>
      </c>
      <c r="L1127" s="165">
        <v>0</v>
      </c>
      <c r="M1127" s="165">
        <v>0</v>
      </c>
      <c r="N1127" s="165">
        <v>0</v>
      </c>
      <c r="O1127" s="165">
        <v>0</v>
      </c>
      <c r="P1127" s="165">
        <v>1397815</v>
      </c>
      <c r="Q1127" s="165">
        <v>46</v>
      </c>
      <c r="R1127" s="165">
        <v>0</v>
      </c>
      <c r="S1127" s="165">
        <v>37</v>
      </c>
      <c r="T1127" s="165">
        <v>3.82</v>
      </c>
      <c r="U1127" s="165">
        <v>-1</v>
      </c>
    </row>
    <row r="1128" spans="1:21">
      <c r="A1128" s="166">
        <v>43369.535752314812</v>
      </c>
      <c r="B1128" s="165" t="s">
        <v>6</v>
      </c>
      <c r="C1128" s="165">
        <v>448.57</v>
      </c>
      <c r="D1128" s="165">
        <v>11.91</v>
      </c>
      <c r="E1128" s="165">
        <v>1276.02</v>
      </c>
      <c r="F1128" s="165">
        <v>29.51</v>
      </c>
      <c r="G1128" s="165">
        <v>61.18</v>
      </c>
      <c r="H1128" s="165">
        <v>61.7</v>
      </c>
      <c r="I1128" s="165">
        <v>66.03</v>
      </c>
      <c r="J1128" s="165">
        <v>58.23</v>
      </c>
      <c r="K1128" s="165">
        <v>58.75</v>
      </c>
      <c r="L1128" s="165">
        <v>0</v>
      </c>
      <c r="M1128" s="165">
        <v>0</v>
      </c>
      <c r="N1128" s="165">
        <v>0</v>
      </c>
      <c r="O1128" s="165">
        <v>0</v>
      </c>
      <c r="P1128" s="165">
        <v>1398179</v>
      </c>
      <c r="Q1128" s="165">
        <v>46</v>
      </c>
      <c r="R1128" s="165">
        <v>0</v>
      </c>
      <c r="S1128" s="165">
        <v>37</v>
      </c>
      <c r="T1128" s="165">
        <v>3.8260000000000001</v>
      </c>
      <c r="U1128" s="165">
        <v>-1</v>
      </c>
    </row>
    <row r="1129" spans="1:21">
      <c r="A1129" s="166">
        <v>43369.535821759258</v>
      </c>
      <c r="B1129" s="165" t="s">
        <v>6</v>
      </c>
      <c r="C1129" s="165">
        <v>446.05</v>
      </c>
      <c r="D1129" s="165">
        <v>11.84</v>
      </c>
      <c r="E1129" s="165">
        <v>1276.47</v>
      </c>
      <c r="F1129" s="165">
        <v>26.45</v>
      </c>
      <c r="G1129" s="165">
        <v>80.11</v>
      </c>
      <c r="H1129" s="165">
        <v>78.36</v>
      </c>
      <c r="I1129" s="165">
        <v>83.3</v>
      </c>
      <c r="J1129" s="165">
        <v>80.92</v>
      </c>
      <c r="K1129" s="165">
        <v>77.849999999999994</v>
      </c>
      <c r="L1129" s="165">
        <v>0</v>
      </c>
      <c r="M1129" s="165">
        <v>0</v>
      </c>
      <c r="N1129" s="165">
        <v>0</v>
      </c>
      <c r="O1129" s="165">
        <v>0</v>
      </c>
      <c r="P1129" s="165">
        <v>1398952</v>
      </c>
      <c r="Q1129" s="165">
        <v>46</v>
      </c>
      <c r="R1129" s="165">
        <v>0</v>
      </c>
      <c r="S1129" s="165">
        <v>37</v>
      </c>
      <c r="T1129" s="165">
        <v>3.8170000000000002</v>
      </c>
      <c r="U1129" s="165">
        <v>-1</v>
      </c>
    </row>
    <row r="1130" spans="1:21">
      <c r="A1130" s="166">
        <v>43369.535891203705</v>
      </c>
      <c r="B1130" s="165" t="s">
        <v>6</v>
      </c>
      <c r="C1130" s="165">
        <v>446.89</v>
      </c>
      <c r="D1130" s="165">
        <v>11.86</v>
      </c>
      <c r="E1130" s="165">
        <v>1271.53</v>
      </c>
      <c r="F1130" s="165">
        <v>22.35</v>
      </c>
      <c r="G1130" s="165">
        <v>79.760000000000005</v>
      </c>
      <c r="H1130" s="165">
        <v>81.819999999999993</v>
      </c>
      <c r="I1130" s="165">
        <v>79.72</v>
      </c>
      <c r="J1130" s="165">
        <v>80.069999999999993</v>
      </c>
      <c r="K1130" s="165">
        <v>75.7</v>
      </c>
      <c r="L1130" s="165">
        <v>84.23</v>
      </c>
      <c r="M1130" s="165">
        <v>0</v>
      </c>
      <c r="N1130" s="165">
        <v>0</v>
      </c>
      <c r="O1130" s="165">
        <v>0</v>
      </c>
      <c r="P1130" s="165">
        <v>1399606</v>
      </c>
      <c r="Q1130" s="165">
        <v>46</v>
      </c>
      <c r="R1130" s="165">
        <v>0</v>
      </c>
      <c r="S1130" s="165">
        <v>37</v>
      </c>
      <c r="T1130" s="165">
        <v>3.819</v>
      </c>
      <c r="U1130" s="165">
        <v>-1</v>
      </c>
    </row>
    <row r="1131" spans="1:21">
      <c r="A1131" s="166">
        <v>43369.535960648151</v>
      </c>
      <c r="B1131" s="165" t="s">
        <v>6</v>
      </c>
      <c r="C1131" s="165">
        <v>449.18</v>
      </c>
      <c r="D1131" s="165">
        <v>11.92</v>
      </c>
      <c r="E1131" s="165">
        <v>1293.3900000000001</v>
      </c>
      <c r="F1131" s="165">
        <v>26.84</v>
      </c>
      <c r="G1131" s="165">
        <v>62.91</v>
      </c>
      <c r="H1131" s="165">
        <v>66.03</v>
      </c>
      <c r="I1131" s="165">
        <v>61.53</v>
      </c>
      <c r="J1131" s="165">
        <v>61.7</v>
      </c>
      <c r="K1131" s="165">
        <v>59.27</v>
      </c>
      <c r="L1131" s="165">
        <v>74.83</v>
      </c>
      <c r="M1131" s="165">
        <v>0</v>
      </c>
      <c r="N1131" s="165">
        <v>0</v>
      </c>
      <c r="O1131" s="165">
        <v>0</v>
      </c>
      <c r="P1131" s="165">
        <v>1401147</v>
      </c>
      <c r="Q1131" s="165">
        <v>46</v>
      </c>
      <c r="R1131" s="165">
        <v>0</v>
      </c>
      <c r="S1131" s="165">
        <v>37</v>
      </c>
      <c r="T1131" s="165">
        <v>3.8250000000000002</v>
      </c>
      <c r="U1131" s="165">
        <v>-1</v>
      </c>
    </row>
    <row r="1132" spans="1:21">
      <c r="A1132" s="166">
        <v>43369.53601851852</v>
      </c>
      <c r="B1132" s="165" t="s">
        <v>6</v>
      </c>
      <c r="C1132" s="165">
        <v>449.58</v>
      </c>
      <c r="D1132" s="165">
        <v>11.93</v>
      </c>
      <c r="E1132" s="165">
        <v>1275.24</v>
      </c>
      <c r="F1132" s="165">
        <v>23.15</v>
      </c>
      <c r="G1132" s="165">
        <v>70.73</v>
      </c>
      <c r="H1132" s="165">
        <v>72.14</v>
      </c>
      <c r="I1132" s="165">
        <v>71.45</v>
      </c>
      <c r="J1132" s="165">
        <v>69.06</v>
      </c>
      <c r="K1132" s="165">
        <v>66.84</v>
      </c>
      <c r="L1132" s="165">
        <v>77.3</v>
      </c>
      <c r="M1132" s="165">
        <v>0</v>
      </c>
      <c r="N1132" s="165">
        <v>0</v>
      </c>
      <c r="O1132" s="165">
        <v>0</v>
      </c>
      <c r="P1132" s="165">
        <v>1401927</v>
      </c>
      <c r="Q1132" s="165">
        <v>46</v>
      </c>
      <c r="R1132" s="165">
        <v>0</v>
      </c>
      <c r="S1132" s="165">
        <v>37</v>
      </c>
      <c r="T1132" s="165">
        <v>3.81</v>
      </c>
      <c r="U1132" s="165">
        <v>-1</v>
      </c>
    </row>
    <row r="1133" spans="1:21">
      <c r="A1133" s="166">
        <v>43369.536087962966</v>
      </c>
      <c r="B1133" s="165" t="s">
        <v>6</v>
      </c>
      <c r="C1133" s="165">
        <v>449.79</v>
      </c>
      <c r="D1133" s="165">
        <v>11.94</v>
      </c>
      <c r="E1133" s="165">
        <v>1275.8499999999999</v>
      </c>
      <c r="F1133" s="165">
        <v>22.07</v>
      </c>
      <c r="G1133" s="165">
        <v>69.11</v>
      </c>
      <c r="H1133" s="165">
        <v>74.78</v>
      </c>
      <c r="I1133" s="165">
        <v>67.430000000000007</v>
      </c>
      <c r="J1133" s="165">
        <v>65.849999999999994</v>
      </c>
      <c r="K1133" s="165">
        <v>59.37</v>
      </c>
      <c r="L1133" s="165">
        <v>78.11</v>
      </c>
      <c r="M1133" s="165">
        <v>0</v>
      </c>
      <c r="N1133" s="165">
        <v>0</v>
      </c>
      <c r="O1133" s="165">
        <v>0</v>
      </c>
      <c r="P1133" s="165">
        <v>1402733</v>
      </c>
      <c r="Q1133" s="165">
        <v>46</v>
      </c>
      <c r="R1133" s="165">
        <v>0</v>
      </c>
      <c r="S1133" s="165">
        <v>37</v>
      </c>
      <c r="T1133" s="165">
        <v>3.8159999999999998</v>
      </c>
      <c r="U1133" s="165">
        <v>-1</v>
      </c>
    </row>
    <row r="1134" spans="1:21">
      <c r="A1134" s="166">
        <v>43369.536157407405</v>
      </c>
      <c r="B1134" s="165" t="s">
        <v>6</v>
      </c>
      <c r="C1134" s="165">
        <v>449.13</v>
      </c>
      <c r="D1134" s="165">
        <v>11.92</v>
      </c>
      <c r="E1134" s="165">
        <v>1298.74</v>
      </c>
      <c r="F1134" s="165">
        <v>25.27</v>
      </c>
      <c r="G1134" s="165">
        <v>65.87</v>
      </c>
      <c r="H1134" s="165">
        <v>68.92</v>
      </c>
      <c r="I1134" s="165">
        <v>67.709999999999994</v>
      </c>
      <c r="J1134" s="165">
        <v>62.67</v>
      </c>
      <c r="K1134" s="165">
        <v>59.03</v>
      </c>
      <c r="L1134" s="165">
        <v>74.63</v>
      </c>
      <c r="M1134" s="165">
        <v>0</v>
      </c>
      <c r="N1134" s="165">
        <v>0</v>
      </c>
      <c r="O1134" s="165">
        <v>0</v>
      </c>
      <c r="P1134" s="165">
        <v>1403989</v>
      </c>
      <c r="Q1134" s="165">
        <v>46</v>
      </c>
      <c r="R1134" s="165">
        <v>0</v>
      </c>
      <c r="S1134" s="165">
        <v>37</v>
      </c>
      <c r="T1134" s="165">
        <v>3.8159999999999998</v>
      </c>
      <c r="U1134" s="165">
        <v>-1</v>
      </c>
    </row>
    <row r="1135" spans="1:21">
      <c r="A1135" s="166">
        <v>43369.536226851851</v>
      </c>
      <c r="B1135" s="165" t="s">
        <v>6</v>
      </c>
      <c r="C1135" s="165">
        <v>448.9</v>
      </c>
      <c r="D1135" s="165">
        <v>11.92</v>
      </c>
      <c r="E1135" s="165">
        <v>1280.26</v>
      </c>
      <c r="F1135" s="165">
        <v>30.56</v>
      </c>
      <c r="G1135" s="165">
        <v>70.23</v>
      </c>
      <c r="H1135" s="165">
        <v>72.959999999999994</v>
      </c>
      <c r="I1135" s="165">
        <v>70.540000000000006</v>
      </c>
      <c r="J1135" s="165">
        <v>67.42</v>
      </c>
      <c r="K1135" s="165">
        <v>68.28</v>
      </c>
      <c r="L1135" s="165">
        <v>79.44</v>
      </c>
      <c r="M1135" s="165">
        <v>0</v>
      </c>
      <c r="N1135" s="165">
        <v>0</v>
      </c>
      <c r="O1135" s="165">
        <v>0</v>
      </c>
      <c r="P1135" s="165">
        <v>1407894</v>
      </c>
      <c r="Q1135" s="165">
        <v>46</v>
      </c>
      <c r="R1135" s="165">
        <v>0</v>
      </c>
      <c r="S1135" s="165">
        <v>37</v>
      </c>
      <c r="T1135" s="165">
        <v>3.8220000000000001</v>
      </c>
      <c r="U1135" s="165">
        <v>-1</v>
      </c>
    </row>
    <row r="1136" spans="1:21">
      <c r="A1136" s="166">
        <v>43369.53628472222</v>
      </c>
      <c r="B1136" s="165" t="s">
        <v>6</v>
      </c>
      <c r="C1136" s="165">
        <v>450.41</v>
      </c>
      <c r="D1136" s="165">
        <v>11.96</v>
      </c>
      <c r="E1136" s="165">
        <v>1282.3900000000001</v>
      </c>
      <c r="F1136" s="165">
        <v>24.66</v>
      </c>
      <c r="G1136" s="165">
        <v>70.64</v>
      </c>
      <c r="H1136" s="165">
        <v>71.83</v>
      </c>
      <c r="I1136" s="165">
        <v>70.260000000000005</v>
      </c>
      <c r="J1136" s="165">
        <v>66.430000000000007</v>
      </c>
      <c r="K1136" s="165">
        <v>63.48</v>
      </c>
      <c r="L1136" s="165">
        <v>81.22</v>
      </c>
      <c r="M1136" s="165">
        <v>0</v>
      </c>
      <c r="N1136" s="165">
        <v>0</v>
      </c>
      <c r="O1136" s="165">
        <v>0</v>
      </c>
      <c r="P1136" s="165">
        <v>1411124</v>
      </c>
      <c r="Q1136" s="165">
        <v>46</v>
      </c>
      <c r="R1136" s="165">
        <v>0</v>
      </c>
      <c r="S1136" s="165">
        <v>37</v>
      </c>
      <c r="T1136" s="165">
        <v>3.8069999999999999</v>
      </c>
      <c r="U1136" s="165">
        <v>-1</v>
      </c>
    </row>
    <row r="1137" spans="1:21">
      <c r="A1137" s="166">
        <v>43369.536354166667</v>
      </c>
      <c r="B1137" s="165" t="s">
        <v>6</v>
      </c>
      <c r="C1137" s="165">
        <v>455.14</v>
      </c>
      <c r="D1137" s="165">
        <v>12.08</v>
      </c>
      <c r="E1137" s="165">
        <v>1278.8</v>
      </c>
      <c r="F1137" s="165">
        <v>22.42</v>
      </c>
      <c r="G1137" s="165">
        <v>69.790000000000006</v>
      </c>
      <c r="H1137" s="165">
        <v>75.260000000000005</v>
      </c>
      <c r="I1137" s="165">
        <v>70</v>
      </c>
      <c r="J1137" s="165">
        <v>66.84</v>
      </c>
      <c r="K1137" s="165">
        <v>56.84</v>
      </c>
      <c r="L1137" s="165">
        <v>80</v>
      </c>
      <c r="M1137" s="165">
        <v>0</v>
      </c>
      <c r="N1137" s="165">
        <v>0</v>
      </c>
      <c r="O1137" s="165">
        <v>0</v>
      </c>
      <c r="P1137" s="165">
        <v>1411990</v>
      </c>
      <c r="Q1137" s="165">
        <v>46</v>
      </c>
      <c r="R1137" s="165">
        <v>0</v>
      </c>
      <c r="S1137" s="165">
        <v>37</v>
      </c>
      <c r="T1137" s="165">
        <v>3.8130000000000002</v>
      </c>
      <c r="U1137" s="165">
        <v>-1</v>
      </c>
    </row>
    <row r="1138" spans="1:21">
      <c r="A1138" s="166">
        <v>43369.536423611113</v>
      </c>
      <c r="B1138" s="165" t="s">
        <v>6</v>
      </c>
      <c r="C1138" s="165">
        <v>452.03</v>
      </c>
      <c r="D1138" s="165">
        <v>12</v>
      </c>
      <c r="E1138" s="165">
        <v>1301.3699999999999</v>
      </c>
      <c r="F1138" s="165">
        <v>28.36</v>
      </c>
      <c r="G1138" s="165">
        <v>63.05</v>
      </c>
      <c r="H1138" s="165">
        <v>65.28</v>
      </c>
      <c r="I1138" s="165">
        <v>63.73</v>
      </c>
      <c r="J1138" s="165">
        <v>62.18</v>
      </c>
      <c r="K1138" s="165">
        <v>58.38</v>
      </c>
      <c r="L1138" s="165">
        <v>81.709999999999994</v>
      </c>
      <c r="M1138" s="165">
        <v>0</v>
      </c>
      <c r="N1138" s="165">
        <v>0</v>
      </c>
      <c r="O1138" s="165">
        <v>0</v>
      </c>
      <c r="P1138" s="165">
        <v>1412890</v>
      </c>
      <c r="Q1138" s="165">
        <v>46</v>
      </c>
      <c r="R1138" s="165">
        <v>0</v>
      </c>
      <c r="S1138" s="165">
        <v>37</v>
      </c>
      <c r="T1138" s="165">
        <v>3.8260000000000001</v>
      </c>
      <c r="U1138" s="165">
        <v>-1</v>
      </c>
    </row>
    <row r="1139" spans="1:21">
      <c r="A1139" s="166">
        <v>43369.536493055559</v>
      </c>
      <c r="B1139" s="165" t="s">
        <v>6</v>
      </c>
      <c r="C1139" s="165">
        <v>453.19</v>
      </c>
      <c r="D1139" s="165">
        <v>12.03</v>
      </c>
      <c r="E1139" s="165">
        <v>1275.6300000000001</v>
      </c>
      <c r="F1139" s="165">
        <v>26.95</v>
      </c>
      <c r="G1139" s="165">
        <v>70.81</v>
      </c>
      <c r="H1139" s="165">
        <v>74.3</v>
      </c>
      <c r="I1139" s="165">
        <v>69.760000000000005</v>
      </c>
      <c r="J1139" s="165">
        <v>68.36</v>
      </c>
      <c r="K1139" s="165">
        <v>70.28</v>
      </c>
      <c r="L1139" s="165">
        <v>80</v>
      </c>
      <c r="M1139" s="165">
        <v>0</v>
      </c>
      <c r="N1139" s="165">
        <v>0</v>
      </c>
      <c r="O1139" s="165">
        <v>0</v>
      </c>
      <c r="P1139" s="165">
        <v>1413609</v>
      </c>
      <c r="Q1139" s="165">
        <v>46</v>
      </c>
      <c r="R1139" s="165">
        <v>0</v>
      </c>
      <c r="S1139" s="165">
        <v>37</v>
      </c>
      <c r="T1139" s="165">
        <v>3.823</v>
      </c>
      <c r="U1139" s="165">
        <v>-1</v>
      </c>
    </row>
    <row r="1140" spans="1:21">
      <c r="A1140" s="166">
        <v>43369.536550925928</v>
      </c>
      <c r="B1140" s="165" t="s">
        <v>6</v>
      </c>
      <c r="C1140" s="165">
        <v>454.75</v>
      </c>
      <c r="D1140" s="165">
        <v>12.07</v>
      </c>
      <c r="E1140" s="165">
        <v>1272.98</v>
      </c>
      <c r="F1140" s="165">
        <v>21.58</v>
      </c>
      <c r="G1140" s="165">
        <v>70.790000000000006</v>
      </c>
      <c r="H1140" s="165">
        <v>78.56</v>
      </c>
      <c r="I1140" s="165">
        <v>71.88</v>
      </c>
      <c r="J1140" s="165">
        <v>63.62</v>
      </c>
      <c r="K1140" s="165">
        <v>59.4</v>
      </c>
      <c r="L1140" s="165">
        <v>80.489999999999995</v>
      </c>
      <c r="M1140" s="165">
        <v>0</v>
      </c>
      <c r="N1140" s="165">
        <v>0</v>
      </c>
      <c r="O1140" s="165">
        <v>0</v>
      </c>
      <c r="P1140" s="165">
        <v>1414621</v>
      </c>
      <c r="Q1140" s="165">
        <v>46</v>
      </c>
      <c r="R1140" s="165">
        <v>0</v>
      </c>
      <c r="S1140" s="165">
        <v>37</v>
      </c>
      <c r="T1140" s="165">
        <v>3.8149999999999999</v>
      </c>
      <c r="U1140" s="165">
        <v>-1</v>
      </c>
    </row>
    <row r="1141" spans="1:21">
      <c r="A1141" s="166">
        <v>43369.536620370367</v>
      </c>
      <c r="B1141" s="165" t="s">
        <v>6</v>
      </c>
      <c r="C1141" s="165">
        <v>451.47</v>
      </c>
      <c r="D1141" s="165">
        <v>11.98</v>
      </c>
      <c r="E1141" s="165">
        <v>1297.3499999999999</v>
      </c>
      <c r="F1141" s="165">
        <v>23.33</v>
      </c>
      <c r="G1141" s="165">
        <v>68.63</v>
      </c>
      <c r="H1141" s="165">
        <v>71.08</v>
      </c>
      <c r="I1141" s="165">
        <v>71.430000000000007</v>
      </c>
      <c r="J1141" s="165">
        <v>63.34</v>
      </c>
      <c r="K1141" s="165">
        <v>59.38</v>
      </c>
      <c r="L1141" s="165">
        <v>78.900000000000006</v>
      </c>
      <c r="M1141" s="165">
        <v>0</v>
      </c>
      <c r="N1141" s="165">
        <v>0</v>
      </c>
      <c r="O1141" s="165">
        <v>0</v>
      </c>
      <c r="P1141" s="165">
        <v>1415651</v>
      </c>
      <c r="Q1141" s="165">
        <v>46</v>
      </c>
      <c r="R1141" s="165">
        <v>0</v>
      </c>
      <c r="S1141" s="165">
        <v>37</v>
      </c>
      <c r="T1141" s="165">
        <v>3.8159999999999998</v>
      </c>
      <c r="U1141" s="165">
        <v>-1</v>
      </c>
    </row>
    <row r="1142" spans="1:21">
      <c r="A1142" s="166">
        <v>43369.536689814813</v>
      </c>
      <c r="B1142" s="165" t="s">
        <v>6</v>
      </c>
      <c r="C1142" s="165">
        <v>450.82</v>
      </c>
      <c r="D1142" s="165">
        <v>11.97</v>
      </c>
      <c r="E1142" s="165">
        <v>1274.6400000000001</v>
      </c>
      <c r="F1142" s="165">
        <v>29.96</v>
      </c>
      <c r="G1142" s="165">
        <v>64.52</v>
      </c>
      <c r="H1142" s="165">
        <v>66.260000000000005</v>
      </c>
      <c r="I1142" s="165">
        <v>65.22</v>
      </c>
      <c r="J1142" s="165">
        <v>64.349999999999994</v>
      </c>
      <c r="K1142" s="165">
        <v>62.26</v>
      </c>
      <c r="L1142" s="165">
        <v>0</v>
      </c>
      <c r="M1142" s="165">
        <v>0</v>
      </c>
      <c r="N1142" s="165">
        <v>0</v>
      </c>
      <c r="O1142" s="165">
        <v>0</v>
      </c>
      <c r="P1142" s="165">
        <v>1416415</v>
      </c>
      <c r="Q1142" s="165">
        <v>46</v>
      </c>
      <c r="R1142" s="165">
        <v>0</v>
      </c>
      <c r="S1142" s="165">
        <v>37</v>
      </c>
      <c r="T1142" s="165">
        <v>3.82</v>
      </c>
      <c r="U1142" s="165">
        <v>-1</v>
      </c>
    </row>
    <row r="1143" spans="1:21">
      <c r="A1143" s="166">
        <v>43369.536759259259</v>
      </c>
      <c r="B1143" s="165" t="s">
        <v>6</v>
      </c>
      <c r="C1143" s="165">
        <v>450.07</v>
      </c>
      <c r="D1143" s="165">
        <v>11.95</v>
      </c>
      <c r="E1143" s="165">
        <v>1274.56</v>
      </c>
      <c r="F1143" s="165">
        <v>26.15</v>
      </c>
      <c r="G1143" s="165">
        <v>80.98</v>
      </c>
      <c r="H1143" s="165">
        <v>82</v>
      </c>
      <c r="I1143" s="165">
        <v>82</v>
      </c>
      <c r="J1143" s="165">
        <v>81.83</v>
      </c>
      <c r="K1143" s="165">
        <v>78.099999999999994</v>
      </c>
      <c r="L1143" s="165">
        <v>0</v>
      </c>
      <c r="M1143" s="165">
        <v>0</v>
      </c>
      <c r="N1143" s="165">
        <v>0</v>
      </c>
      <c r="O1143" s="165">
        <v>0</v>
      </c>
      <c r="P1143" s="165">
        <v>1417471</v>
      </c>
      <c r="Q1143" s="165">
        <v>46</v>
      </c>
      <c r="R1143" s="165">
        <v>0</v>
      </c>
      <c r="S1143" s="165">
        <v>37</v>
      </c>
      <c r="T1143" s="165">
        <v>3.82</v>
      </c>
      <c r="U1143" s="165">
        <v>-1</v>
      </c>
    </row>
    <row r="1144" spans="1:21">
      <c r="A1144" s="166">
        <v>43369.536828703705</v>
      </c>
      <c r="B1144" s="165" t="s">
        <v>6</v>
      </c>
      <c r="C1144" s="165">
        <v>448.12</v>
      </c>
      <c r="D1144" s="165">
        <v>11.9</v>
      </c>
      <c r="E1144" s="165">
        <v>1274.7</v>
      </c>
      <c r="F1144" s="165">
        <v>24.31</v>
      </c>
      <c r="G1144" s="165">
        <v>82.06</v>
      </c>
      <c r="H1144" s="165">
        <v>84.51</v>
      </c>
      <c r="I1144" s="165">
        <v>82.1</v>
      </c>
      <c r="J1144" s="165">
        <v>82.27</v>
      </c>
      <c r="K1144" s="165">
        <v>79.349999999999994</v>
      </c>
      <c r="L1144" s="165">
        <v>0</v>
      </c>
      <c r="M1144" s="165">
        <v>0</v>
      </c>
      <c r="N1144" s="165">
        <v>0</v>
      </c>
      <c r="O1144" s="165">
        <v>0</v>
      </c>
      <c r="P1144" s="165">
        <v>1418124</v>
      </c>
      <c r="Q1144" s="165">
        <v>46</v>
      </c>
      <c r="R1144" s="165">
        <v>0</v>
      </c>
      <c r="S1144" s="165">
        <v>37</v>
      </c>
      <c r="T1144" s="165">
        <v>3.8149999999999999</v>
      </c>
      <c r="U1144" s="165">
        <v>-1</v>
      </c>
    </row>
    <row r="1145" spans="1:21">
      <c r="A1145" s="166">
        <v>43369.536886574075</v>
      </c>
      <c r="B1145" s="165" t="s">
        <v>6</v>
      </c>
      <c r="C1145" s="165">
        <v>450.24</v>
      </c>
      <c r="D1145" s="165">
        <v>11.95</v>
      </c>
      <c r="E1145" s="165">
        <v>1295.8499999999999</v>
      </c>
      <c r="F1145" s="165">
        <v>32.61</v>
      </c>
      <c r="G1145" s="165">
        <v>66.78</v>
      </c>
      <c r="H1145" s="165">
        <v>67.3</v>
      </c>
      <c r="I1145" s="165">
        <v>69.03</v>
      </c>
      <c r="J1145" s="165">
        <v>67.13</v>
      </c>
      <c r="K1145" s="165">
        <v>63.67</v>
      </c>
      <c r="L1145" s="165">
        <v>0</v>
      </c>
      <c r="M1145" s="165">
        <v>0</v>
      </c>
      <c r="N1145" s="165">
        <v>0</v>
      </c>
      <c r="O1145" s="165">
        <v>0</v>
      </c>
      <c r="P1145" s="165">
        <v>1418896</v>
      </c>
      <c r="Q1145" s="165">
        <v>46</v>
      </c>
      <c r="R1145" s="165">
        <v>0</v>
      </c>
      <c r="S1145" s="165">
        <v>37</v>
      </c>
      <c r="T1145" s="165">
        <v>3.8220000000000001</v>
      </c>
      <c r="U1145" s="165">
        <v>-1</v>
      </c>
    </row>
    <row r="1146" spans="1:21">
      <c r="A1146" s="166">
        <v>43369.536956018521</v>
      </c>
      <c r="B1146" s="165" t="s">
        <v>6</v>
      </c>
      <c r="C1146" s="165">
        <v>450.83</v>
      </c>
      <c r="D1146" s="165">
        <v>11.97</v>
      </c>
      <c r="E1146" s="165">
        <v>1274.57</v>
      </c>
      <c r="F1146" s="165">
        <v>29.22</v>
      </c>
      <c r="G1146" s="165">
        <v>74.77</v>
      </c>
      <c r="H1146" s="165">
        <v>80.069999999999993</v>
      </c>
      <c r="I1146" s="165">
        <v>71.31</v>
      </c>
      <c r="J1146" s="165">
        <v>72.849999999999994</v>
      </c>
      <c r="K1146" s="165">
        <v>69.930000000000007</v>
      </c>
      <c r="L1146" s="165">
        <v>80.709999999999994</v>
      </c>
      <c r="M1146" s="165">
        <v>0</v>
      </c>
      <c r="N1146" s="165">
        <v>0</v>
      </c>
      <c r="O1146" s="165">
        <v>0</v>
      </c>
      <c r="P1146" s="165">
        <v>1419482</v>
      </c>
      <c r="Q1146" s="165">
        <v>46</v>
      </c>
      <c r="R1146" s="165">
        <v>0</v>
      </c>
      <c r="S1146" s="165">
        <v>37</v>
      </c>
      <c r="T1146" s="165">
        <v>3.8090000000000002</v>
      </c>
      <c r="U1146" s="165">
        <v>-1</v>
      </c>
    </row>
    <row r="1147" spans="1:21">
      <c r="A1147" s="166">
        <v>43369.53702546296</v>
      </c>
      <c r="B1147" s="165" t="s">
        <v>6</v>
      </c>
      <c r="C1147" s="165">
        <v>451.16</v>
      </c>
      <c r="D1147" s="165">
        <v>11.98</v>
      </c>
      <c r="E1147" s="165">
        <v>1261.69</v>
      </c>
      <c r="F1147" s="165">
        <v>29.93</v>
      </c>
      <c r="G1147" s="165">
        <v>76.53</v>
      </c>
      <c r="H1147" s="165">
        <v>78.95</v>
      </c>
      <c r="I1147" s="165">
        <v>77.19</v>
      </c>
      <c r="J1147" s="165">
        <v>73.33</v>
      </c>
      <c r="K1147" s="165">
        <v>71.930000000000007</v>
      </c>
      <c r="L1147" s="165">
        <v>81.23</v>
      </c>
      <c r="M1147" s="165">
        <v>0</v>
      </c>
      <c r="N1147" s="165">
        <v>0</v>
      </c>
      <c r="O1147" s="165">
        <v>0</v>
      </c>
      <c r="P1147" s="165">
        <v>1423196</v>
      </c>
      <c r="Q1147" s="165">
        <v>46</v>
      </c>
      <c r="R1147" s="165">
        <v>0</v>
      </c>
      <c r="S1147" s="165">
        <v>37</v>
      </c>
      <c r="T1147" s="165">
        <v>3.81</v>
      </c>
      <c r="U1147" s="165">
        <v>-1</v>
      </c>
    </row>
    <row r="1148" spans="1:21">
      <c r="A1148" s="166">
        <v>43369.537094907406</v>
      </c>
      <c r="B1148" s="165" t="s">
        <v>6</v>
      </c>
      <c r="C1148" s="165">
        <v>449.5</v>
      </c>
      <c r="D1148" s="165">
        <v>11.93</v>
      </c>
      <c r="E1148" s="165">
        <v>1285.53</v>
      </c>
      <c r="F1148" s="165">
        <v>25.17</v>
      </c>
      <c r="G1148" s="165">
        <v>71.69</v>
      </c>
      <c r="H1148" s="165">
        <v>72.73</v>
      </c>
      <c r="I1148" s="165">
        <v>72.209999999999994</v>
      </c>
      <c r="J1148" s="165">
        <v>69.3</v>
      </c>
      <c r="K1148" s="165">
        <v>64.84</v>
      </c>
      <c r="L1148" s="165">
        <v>83.69</v>
      </c>
      <c r="M1148" s="165">
        <v>0</v>
      </c>
      <c r="N1148" s="165">
        <v>0</v>
      </c>
      <c r="O1148" s="165">
        <v>0</v>
      </c>
      <c r="P1148" s="165">
        <v>1425378</v>
      </c>
      <c r="Q1148" s="165">
        <v>46</v>
      </c>
      <c r="R1148" s="165">
        <v>0</v>
      </c>
      <c r="S1148" s="165">
        <v>37</v>
      </c>
      <c r="T1148" s="165">
        <v>3.8010000000000002</v>
      </c>
      <c r="U1148" s="165">
        <v>-1</v>
      </c>
    </row>
    <row r="1149" spans="1:21">
      <c r="A1149" s="166">
        <v>43369.537152777775</v>
      </c>
      <c r="B1149" s="165" t="s">
        <v>6</v>
      </c>
      <c r="C1149" s="165">
        <v>450.38</v>
      </c>
      <c r="D1149" s="165">
        <v>11.96</v>
      </c>
      <c r="E1149" s="165">
        <v>1262.32</v>
      </c>
      <c r="F1149" s="165">
        <v>29.16</v>
      </c>
      <c r="G1149" s="165">
        <v>64.84</v>
      </c>
      <c r="H1149" s="165">
        <v>65.87</v>
      </c>
      <c r="I1149" s="165">
        <v>66.040000000000006</v>
      </c>
      <c r="J1149" s="165">
        <v>63.98</v>
      </c>
      <c r="K1149" s="165">
        <v>63.46</v>
      </c>
      <c r="L1149" s="165">
        <v>0</v>
      </c>
      <c r="M1149" s="165">
        <v>0</v>
      </c>
      <c r="N1149" s="165">
        <v>0</v>
      </c>
      <c r="O1149" s="165">
        <v>0</v>
      </c>
      <c r="P1149" s="165">
        <v>1425983</v>
      </c>
      <c r="Q1149" s="165">
        <v>46</v>
      </c>
      <c r="R1149" s="165">
        <v>0</v>
      </c>
      <c r="S1149" s="165">
        <v>37</v>
      </c>
      <c r="T1149" s="165">
        <v>3.819</v>
      </c>
      <c r="U1149" s="165">
        <v>-1</v>
      </c>
    </row>
    <row r="1150" spans="1:21">
      <c r="A1150" s="166">
        <v>43369.537222222221</v>
      </c>
      <c r="B1150" s="165" t="s">
        <v>6</v>
      </c>
      <c r="C1150" s="165">
        <v>450.99</v>
      </c>
      <c r="D1150" s="165">
        <v>11.97</v>
      </c>
      <c r="E1150" s="165">
        <v>1267.76</v>
      </c>
      <c r="F1150" s="165">
        <v>21.72</v>
      </c>
      <c r="G1150" s="165">
        <v>73.91</v>
      </c>
      <c r="H1150" s="165">
        <v>77.650000000000006</v>
      </c>
      <c r="I1150" s="165">
        <v>74.06</v>
      </c>
      <c r="J1150" s="165">
        <v>70.989999999999995</v>
      </c>
      <c r="K1150" s="165">
        <v>67.41</v>
      </c>
      <c r="L1150" s="165">
        <v>81.22</v>
      </c>
      <c r="M1150" s="165">
        <v>0</v>
      </c>
      <c r="N1150" s="165">
        <v>0</v>
      </c>
      <c r="O1150" s="165">
        <v>0</v>
      </c>
      <c r="P1150" s="165">
        <v>1426627</v>
      </c>
      <c r="Q1150" s="165">
        <v>46</v>
      </c>
      <c r="R1150" s="165">
        <v>0</v>
      </c>
      <c r="S1150" s="165">
        <v>37</v>
      </c>
      <c r="T1150" s="165">
        <v>3.8119999999999998</v>
      </c>
      <c r="U1150" s="165">
        <v>-1</v>
      </c>
    </row>
    <row r="1151" spans="1:21">
      <c r="A1151" s="166">
        <v>43369.537291666667</v>
      </c>
      <c r="B1151" s="165" t="s">
        <v>6</v>
      </c>
      <c r="C1151" s="165">
        <v>450.16</v>
      </c>
      <c r="D1151" s="165">
        <v>11.95</v>
      </c>
      <c r="E1151" s="165">
        <v>1296.05</v>
      </c>
      <c r="F1151" s="165">
        <v>20.95</v>
      </c>
      <c r="G1151" s="165">
        <v>69.55</v>
      </c>
      <c r="H1151" s="165">
        <v>71.48</v>
      </c>
      <c r="I1151" s="165">
        <v>70.260000000000005</v>
      </c>
      <c r="J1151" s="165">
        <v>65.39</v>
      </c>
      <c r="K1151" s="165">
        <v>61.57</v>
      </c>
      <c r="L1151" s="165">
        <v>80.040000000000006</v>
      </c>
      <c r="M1151" s="165">
        <v>0</v>
      </c>
      <c r="N1151" s="165">
        <v>0</v>
      </c>
      <c r="O1151" s="165">
        <v>0</v>
      </c>
      <c r="P1151" s="165">
        <v>1427123</v>
      </c>
      <c r="Q1151" s="165">
        <v>46</v>
      </c>
      <c r="R1151" s="165">
        <v>0</v>
      </c>
      <c r="S1151" s="165">
        <v>37</v>
      </c>
      <c r="T1151" s="165">
        <v>3.806</v>
      </c>
      <c r="U1151" s="165">
        <v>-1</v>
      </c>
    </row>
    <row r="1152" spans="1:21">
      <c r="A1152" s="166">
        <v>43369.537361111114</v>
      </c>
      <c r="B1152" s="165" t="s">
        <v>6</v>
      </c>
      <c r="C1152" s="165">
        <v>450.84</v>
      </c>
      <c r="D1152" s="165">
        <v>11.97</v>
      </c>
      <c r="E1152" s="165">
        <v>1293.43</v>
      </c>
      <c r="F1152" s="165">
        <v>29.58</v>
      </c>
      <c r="G1152" s="165">
        <v>63.19</v>
      </c>
      <c r="H1152" s="165">
        <v>64.36</v>
      </c>
      <c r="I1152" s="165">
        <v>61.42</v>
      </c>
      <c r="J1152" s="165">
        <v>63.49</v>
      </c>
      <c r="K1152" s="165">
        <v>63.49</v>
      </c>
      <c r="L1152" s="165">
        <v>0</v>
      </c>
      <c r="M1152" s="165">
        <v>0</v>
      </c>
      <c r="N1152" s="165">
        <v>0</v>
      </c>
      <c r="O1152" s="165">
        <v>0</v>
      </c>
      <c r="P1152" s="165">
        <v>1427634</v>
      </c>
      <c r="Q1152" s="165">
        <v>46</v>
      </c>
      <c r="R1152" s="165">
        <v>0</v>
      </c>
      <c r="S1152" s="165">
        <v>37</v>
      </c>
      <c r="T1152" s="165">
        <v>3.8210000000000002</v>
      </c>
      <c r="U1152" s="165">
        <v>-1</v>
      </c>
    </row>
    <row r="1153" spans="1:21">
      <c r="A1153" s="166">
        <v>43369.537430555552</v>
      </c>
      <c r="B1153" s="165" t="s">
        <v>6</v>
      </c>
      <c r="C1153" s="165">
        <v>455.98</v>
      </c>
      <c r="D1153" s="165">
        <v>12.1</v>
      </c>
      <c r="E1153" s="165">
        <v>1265.6400000000001</v>
      </c>
      <c r="F1153" s="165">
        <v>26.7</v>
      </c>
      <c r="G1153" s="165">
        <v>74.959999999999994</v>
      </c>
      <c r="H1153" s="165">
        <v>75.78</v>
      </c>
      <c r="I1153" s="165">
        <v>76.48</v>
      </c>
      <c r="J1153" s="165">
        <v>75.260000000000005</v>
      </c>
      <c r="K1153" s="165">
        <v>72.3</v>
      </c>
      <c r="L1153" s="165">
        <v>0</v>
      </c>
      <c r="M1153" s="165">
        <v>0</v>
      </c>
      <c r="N1153" s="165">
        <v>0</v>
      </c>
      <c r="O1153" s="165">
        <v>0</v>
      </c>
      <c r="P1153" s="165">
        <v>1428423</v>
      </c>
      <c r="Q1153" s="165">
        <v>46</v>
      </c>
      <c r="R1153" s="165">
        <v>0</v>
      </c>
      <c r="S1153" s="165">
        <v>37</v>
      </c>
      <c r="T1153" s="165">
        <v>3.8170000000000002</v>
      </c>
      <c r="U1153" s="165">
        <v>-1</v>
      </c>
    </row>
    <row r="1154" spans="1:21">
      <c r="A1154" s="166">
        <v>43369.537488425929</v>
      </c>
      <c r="B1154" s="165" t="s">
        <v>6</v>
      </c>
      <c r="C1154" s="165">
        <v>454.88</v>
      </c>
      <c r="D1154" s="165">
        <v>12.07</v>
      </c>
      <c r="E1154" s="165">
        <v>1266.6600000000001</v>
      </c>
      <c r="F1154" s="165">
        <v>24.96</v>
      </c>
      <c r="G1154" s="165">
        <v>82.2</v>
      </c>
      <c r="H1154" s="165">
        <v>85.86</v>
      </c>
      <c r="I1154" s="165">
        <v>80.69</v>
      </c>
      <c r="J1154" s="165">
        <v>80.52</v>
      </c>
      <c r="K1154" s="165">
        <v>81.72</v>
      </c>
      <c r="L1154" s="165">
        <v>0</v>
      </c>
      <c r="M1154" s="165">
        <v>0</v>
      </c>
      <c r="N1154" s="165">
        <v>0</v>
      </c>
      <c r="O1154" s="165">
        <v>0</v>
      </c>
      <c r="P1154" s="165">
        <v>1429230</v>
      </c>
      <c r="Q1154" s="165">
        <v>46</v>
      </c>
      <c r="R1154" s="165">
        <v>0</v>
      </c>
      <c r="S1154" s="165">
        <v>37</v>
      </c>
      <c r="T1154" s="165">
        <v>3.8140000000000001</v>
      </c>
      <c r="U1154" s="165">
        <v>-1</v>
      </c>
    </row>
    <row r="1155" spans="1:21">
      <c r="A1155" s="166">
        <v>43369.537557870368</v>
      </c>
      <c r="B1155" s="165" t="s">
        <v>6</v>
      </c>
      <c r="C1155" s="165">
        <v>456.93</v>
      </c>
      <c r="D1155" s="165">
        <v>12.13</v>
      </c>
      <c r="E1155" s="165">
        <v>1251.3900000000001</v>
      </c>
      <c r="F1155" s="165">
        <v>22.82</v>
      </c>
      <c r="G1155" s="165">
        <v>78.58</v>
      </c>
      <c r="H1155" s="165">
        <v>75.989999999999995</v>
      </c>
      <c r="I1155" s="165">
        <v>79.25</v>
      </c>
      <c r="J1155" s="165">
        <v>77.19</v>
      </c>
      <c r="K1155" s="165">
        <v>77.7</v>
      </c>
      <c r="L1155" s="165">
        <v>93.79</v>
      </c>
      <c r="M1155" s="165">
        <v>0</v>
      </c>
      <c r="N1155" s="165">
        <v>0</v>
      </c>
      <c r="O1155" s="165">
        <v>0</v>
      </c>
      <c r="P1155" s="165">
        <v>1430129</v>
      </c>
      <c r="Q1155" s="165">
        <v>46</v>
      </c>
      <c r="R1155" s="165">
        <v>0</v>
      </c>
      <c r="S1155" s="165">
        <v>37</v>
      </c>
      <c r="T1155" s="165">
        <v>3.8140000000000001</v>
      </c>
      <c r="U1155" s="165">
        <v>-1</v>
      </c>
    </row>
    <row r="1156" spans="1:21">
      <c r="A1156" s="166">
        <v>43369.537627314814</v>
      </c>
      <c r="B1156" s="165" t="s">
        <v>6</v>
      </c>
      <c r="C1156" s="165">
        <v>454.18</v>
      </c>
      <c r="D1156" s="165">
        <v>12.06</v>
      </c>
      <c r="E1156" s="165">
        <v>1254.6199999999999</v>
      </c>
      <c r="F1156" s="165">
        <v>18.829999999999998</v>
      </c>
      <c r="G1156" s="165">
        <v>76.72</v>
      </c>
      <c r="H1156" s="165">
        <v>76.59</v>
      </c>
      <c r="I1156" s="165">
        <v>77.760000000000005</v>
      </c>
      <c r="J1156" s="165">
        <v>75.08</v>
      </c>
      <c r="K1156" s="165">
        <v>72.069999999999993</v>
      </c>
      <c r="L1156" s="165">
        <v>82.11</v>
      </c>
      <c r="M1156" s="165">
        <v>0</v>
      </c>
      <c r="N1156" s="165">
        <v>0</v>
      </c>
      <c r="O1156" s="165">
        <v>0</v>
      </c>
      <c r="P1156" s="165">
        <v>1430703</v>
      </c>
      <c r="Q1156" s="165">
        <v>46</v>
      </c>
      <c r="R1156" s="165">
        <v>0</v>
      </c>
      <c r="S1156" s="165">
        <v>37</v>
      </c>
      <c r="T1156" s="165">
        <v>3.8159999999999998</v>
      </c>
      <c r="U1156" s="165">
        <v>-1</v>
      </c>
    </row>
    <row r="1157" spans="1:21">
      <c r="A1157" s="166">
        <v>43369.53769675926</v>
      </c>
      <c r="B1157" s="165" t="s">
        <v>6</v>
      </c>
      <c r="C1157" s="165">
        <v>456.47</v>
      </c>
      <c r="D1157" s="165">
        <v>12.12</v>
      </c>
      <c r="E1157" s="165">
        <v>1262.3599999999999</v>
      </c>
      <c r="F1157" s="165">
        <v>22.9</v>
      </c>
      <c r="G1157" s="165">
        <v>70.94</v>
      </c>
      <c r="H1157" s="165">
        <v>77.97</v>
      </c>
      <c r="I1157" s="165">
        <v>68.180000000000007</v>
      </c>
      <c r="J1157" s="165">
        <v>66.08</v>
      </c>
      <c r="K1157" s="165">
        <v>63.29</v>
      </c>
      <c r="L1157" s="165">
        <v>79.2</v>
      </c>
      <c r="M1157" s="165">
        <v>0</v>
      </c>
      <c r="N1157" s="165">
        <v>0</v>
      </c>
      <c r="O1157" s="165">
        <v>0</v>
      </c>
      <c r="P1157" s="165">
        <v>1431346</v>
      </c>
      <c r="Q1157" s="165">
        <v>46</v>
      </c>
      <c r="R1157" s="165">
        <v>0</v>
      </c>
      <c r="S1157" s="165">
        <v>37</v>
      </c>
      <c r="T1157" s="165">
        <v>3.8149999999999999</v>
      </c>
      <c r="U1157" s="165">
        <v>-1</v>
      </c>
    </row>
    <row r="1158" spans="1:21">
      <c r="A1158" s="166">
        <v>43369.537766203706</v>
      </c>
      <c r="B1158" s="165" t="s">
        <v>6</v>
      </c>
      <c r="C1158" s="165">
        <v>455.02</v>
      </c>
      <c r="D1158" s="165">
        <v>12.08</v>
      </c>
      <c r="E1158" s="165">
        <v>1285.29</v>
      </c>
      <c r="F1158" s="165">
        <v>23.28</v>
      </c>
      <c r="G1158" s="165">
        <v>67.290000000000006</v>
      </c>
      <c r="H1158" s="165">
        <v>75.52</v>
      </c>
      <c r="I1158" s="165">
        <v>66.55</v>
      </c>
      <c r="J1158" s="165">
        <v>60.34</v>
      </c>
      <c r="K1158" s="165">
        <v>59.48</v>
      </c>
      <c r="L1158" s="165">
        <v>75.540000000000006</v>
      </c>
      <c r="M1158" s="165">
        <v>0</v>
      </c>
      <c r="N1158" s="165">
        <v>0</v>
      </c>
      <c r="O1158" s="165">
        <v>0</v>
      </c>
      <c r="P1158" s="165">
        <v>1432040</v>
      </c>
      <c r="Q1158" s="165">
        <v>46</v>
      </c>
      <c r="R1158" s="165">
        <v>0</v>
      </c>
      <c r="S1158" s="165">
        <v>37</v>
      </c>
      <c r="T1158" s="165">
        <v>3.8069999999999999</v>
      </c>
      <c r="U1158" s="165">
        <v>-1</v>
      </c>
    </row>
    <row r="1159" spans="1:21">
      <c r="A1159" s="166">
        <v>43369.537835648145</v>
      </c>
      <c r="B1159" s="165" t="s">
        <v>6</v>
      </c>
      <c r="C1159" s="165">
        <v>453.17</v>
      </c>
      <c r="D1159" s="165">
        <v>12.03</v>
      </c>
      <c r="E1159" s="165">
        <v>1278.1500000000001</v>
      </c>
      <c r="F1159" s="165">
        <v>30.62</v>
      </c>
      <c r="G1159" s="165">
        <v>64.14</v>
      </c>
      <c r="H1159" s="165">
        <v>64.22</v>
      </c>
      <c r="I1159" s="165">
        <v>65.59</v>
      </c>
      <c r="J1159" s="165">
        <v>64.400000000000006</v>
      </c>
      <c r="K1159" s="165">
        <v>62.35</v>
      </c>
      <c r="L1159" s="165">
        <v>0</v>
      </c>
      <c r="M1159" s="165">
        <v>0</v>
      </c>
      <c r="N1159" s="165">
        <v>0</v>
      </c>
      <c r="O1159" s="165">
        <v>0</v>
      </c>
      <c r="P1159" s="165">
        <v>1433396</v>
      </c>
      <c r="Q1159" s="165">
        <v>46</v>
      </c>
      <c r="R1159" s="165">
        <v>0</v>
      </c>
      <c r="S1159" s="165">
        <v>37</v>
      </c>
      <c r="T1159" s="165">
        <v>3.82</v>
      </c>
      <c r="U1159" s="165">
        <v>-1</v>
      </c>
    </row>
    <row r="1160" spans="1:21">
      <c r="A1160" s="166">
        <v>43369.537893518522</v>
      </c>
      <c r="B1160" s="165" t="s">
        <v>6</v>
      </c>
      <c r="C1160" s="165">
        <v>456.03</v>
      </c>
      <c r="D1160" s="165">
        <v>12.11</v>
      </c>
      <c r="E1160" s="165">
        <v>1260.78</v>
      </c>
      <c r="F1160" s="165">
        <v>31.79</v>
      </c>
      <c r="G1160" s="165">
        <v>84.47</v>
      </c>
      <c r="H1160" s="165">
        <v>85.91</v>
      </c>
      <c r="I1160" s="165">
        <v>83.19</v>
      </c>
      <c r="J1160" s="165">
        <v>85.23</v>
      </c>
      <c r="K1160" s="165">
        <v>83.53</v>
      </c>
      <c r="L1160" s="165">
        <v>0</v>
      </c>
      <c r="M1160" s="165">
        <v>0</v>
      </c>
      <c r="N1160" s="165">
        <v>0</v>
      </c>
      <c r="O1160" s="165">
        <v>0</v>
      </c>
      <c r="P1160" s="165">
        <v>1439701</v>
      </c>
      <c r="Q1160" s="165">
        <v>46</v>
      </c>
      <c r="R1160" s="165">
        <v>0</v>
      </c>
      <c r="S1160" s="165">
        <v>37</v>
      </c>
      <c r="T1160" s="165">
        <v>3.8090000000000002</v>
      </c>
      <c r="U1160" s="165">
        <v>-1</v>
      </c>
    </row>
    <row r="1161" spans="1:21">
      <c r="A1161" s="166">
        <v>43369.537962962961</v>
      </c>
      <c r="B1161" s="165" t="s">
        <v>6</v>
      </c>
      <c r="C1161" s="165">
        <v>457.01</v>
      </c>
      <c r="D1161" s="165">
        <v>12.13</v>
      </c>
      <c r="E1161" s="165">
        <v>1250.8</v>
      </c>
      <c r="F1161" s="165">
        <v>24.01</v>
      </c>
      <c r="G1161" s="165">
        <v>81.569999999999993</v>
      </c>
      <c r="H1161" s="165">
        <v>85.37</v>
      </c>
      <c r="I1161" s="165">
        <v>81.459999999999994</v>
      </c>
      <c r="J1161" s="165">
        <v>80.27</v>
      </c>
      <c r="K1161" s="165">
        <v>79.42</v>
      </c>
      <c r="L1161" s="165">
        <v>80.680000000000007</v>
      </c>
      <c r="M1161" s="165">
        <v>0</v>
      </c>
      <c r="N1161" s="165">
        <v>0</v>
      </c>
      <c r="O1161" s="165">
        <v>0</v>
      </c>
      <c r="P1161" s="165">
        <v>1440319</v>
      </c>
      <c r="Q1161" s="165">
        <v>46</v>
      </c>
      <c r="R1161" s="165">
        <v>0</v>
      </c>
      <c r="S1161" s="165">
        <v>37.1</v>
      </c>
      <c r="T1161" s="165">
        <v>3.8079999999999998</v>
      </c>
      <c r="U1161" s="165">
        <v>-1</v>
      </c>
    </row>
    <row r="1162" spans="1:21">
      <c r="A1162" s="166">
        <v>43369.538032407407</v>
      </c>
      <c r="B1162" s="165" t="s">
        <v>6</v>
      </c>
      <c r="C1162" s="165">
        <v>457.65</v>
      </c>
      <c r="D1162" s="165">
        <v>12.15</v>
      </c>
      <c r="E1162" s="165">
        <v>1281.8399999999999</v>
      </c>
      <c r="F1162" s="165">
        <v>25.67</v>
      </c>
      <c r="G1162" s="165">
        <v>67.040000000000006</v>
      </c>
      <c r="H1162" s="165">
        <v>72.38</v>
      </c>
      <c r="I1162" s="165">
        <v>65.03</v>
      </c>
      <c r="J1162" s="165">
        <v>65.91</v>
      </c>
      <c r="K1162" s="165">
        <v>61.54</v>
      </c>
      <c r="L1162" s="165">
        <v>76.08</v>
      </c>
      <c r="M1162" s="165">
        <v>0</v>
      </c>
      <c r="N1162" s="165">
        <v>0</v>
      </c>
      <c r="O1162" s="165">
        <v>0</v>
      </c>
      <c r="P1162" s="165">
        <v>1440962</v>
      </c>
      <c r="Q1162" s="165">
        <v>46</v>
      </c>
      <c r="R1162" s="165">
        <v>0</v>
      </c>
      <c r="S1162" s="165">
        <v>37.1</v>
      </c>
      <c r="T1162" s="165">
        <v>3.8220000000000001</v>
      </c>
      <c r="U1162" s="165">
        <v>-1</v>
      </c>
    </row>
    <row r="1163" spans="1:21">
      <c r="A1163" s="166">
        <v>43369.538101851853</v>
      </c>
      <c r="B1163" s="165" t="s">
        <v>6</v>
      </c>
      <c r="C1163" s="165">
        <v>456.32</v>
      </c>
      <c r="D1163" s="165">
        <v>12.11</v>
      </c>
      <c r="E1163" s="165">
        <v>1261.23</v>
      </c>
      <c r="F1163" s="165">
        <v>34.01</v>
      </c>
      <c r="G1163" s="165">
        <v>75.040000000000006</v>
      </c>
      <c r="H1163" s="165">
        <v>75.680000000000007</v>
      </c>
      <c r="I1163" s="165">
        <v>78.23</v>
      </c>
      <c r="J1163" s="165">
        <v>75</v>
      </c>
      <c r="K1163" s="165">
        <v>71.260000000000005</v>
      </c>
      <c r="L1163" s="165">
        <v>0</v>
      </c>
      <c r="M1163" s="165">
        <v>0</v>
      </c>
      <c r="N1163" s="165">
        <v>0</v>
      </c>
      <c r="O1163" s="165">
        <v>0</v>
      </c>
      <c r="P1163" s="165">
        <v>1441599</v>
      </c>
      <c r="Q1163" s="165">
        <v>46</v>
      </c>
      <c r="R1163" s="165">
        <v>0</v>
      </c>
      <c r="S1163" s="165">
        <v>37.1</v>
      </c>
      <c r="T1163" s="165">
        <v>3.8159999999999998</v>
      </c>
      <c r="U1163" s="165">
        <v>-1</v>
      </c>
    </row>
    <row r="1164" spans="1:21">
      <c r="A1164" s="166">
        <v>43369.538171296299</v>
      </c>
      <c r="B1164" s="165" t="s">
        <v>6</v>
      </c>
      <c r="C1164" s="165">
        <v>457.58</v>
      </c>
      <c r="D1164" s="165">
        <v>12.15</v>
      </c>
      <c r="E1164" s="165">
        <v>1255.77</v>
      </c>
      <c r="F1164" s="165">
        <v>28.87</v>
      </c>
      <c r="G1164" s="165">
        <v>79.89</v>
      </c>
      <c r="H1164" s="165">
        <v>82.65</v>
      </c>
      <c r="I1164" s="165">
        <v>76.87</v>
      </c>
      <c r="J1164" s="165">
        <v>80.27</v>
      </c>
      <c r="K1164" s="165">
        <v>79.760000000000005</v>
      </c>
      <c r="L1164" s="165">
        <v>0</v>
      </c>
      <c r="M1164" s="165">
        <v>0</v>
      </c>
      <c r="N1164" s="165">
        <v>0</v>
      </c>
      <c r="O1164" s="165">
        <v>0</v>
      </c>
      <c r="P1164" s="165">
        <v>1442295</v>
      </c>
      <c r="Q1164" s="165">
        <v>46</v>
      </c>
      <c r="R1164" s="165">
        <v>0</v>
      </c>
      <c r="S1164" s="165">
        <v>37.1</v>
      </c>
      <c r="T1164" s="165">
        <v>3.8149999999999999</v>
      </c>
      <c r="U1164" s="165">
        <v>-1</v>
      </c>
    </row>
    <row r="1165" spans="1:21">
      <c r="A1165" s="166">
        <v>43369.538240740738</v>
      </c>
      <c r="B1165" s="165" t="s">
        <v>6</v>
      </c>
      <c r="C1165" s="165">
        <v>460.17</v>
      </c>
      <c r="D1165" s="165">
        <v>12.21</v>
      </c>
      <c r="E1165" s="165">
        <v>1271.51</v>
      </c>
      <c r="F1165" s="165">
        <v>25.69</v>
      </c>
      <c r="G1165" s="165">
        <v>75.56</v>
      </c>
      <c r="H1165" s="165">
        <v>76.680000000000007</v>
      </c>
      <c r="I1165" s="165">
        <v>77.03</v>
      </c>
      <c r="J1165" s="165">
        <v>77.03</v>
      </c>
      <c r="K1165" s="165">
        <v>71.5</v>
      </c>
      <c r="L1165" s="165">
        <v>0</v>
      </c>
      <c r="M1165" s="165">
        <v>0</v>
      </c>
      <c r="N1165" s="165">
        <v>0</v>
      </c>
      <c r="O1165" s="165">
        <v>0</v>
      </c>
      <c r="P1165" s="165">
        <v>1442945</v>
      </c>
      <c r="Q1165" s="165">
        <v>46</v>
      </c>
      <c r="R1165" s="165">
        <v>0</v>
      </c>
      <c r="S1165" s="165">
        <v>37.1</v>
      </c>
      <c r="T1165" s="165">
        <v>3.81</v>
      </c>
      <c r="U1165" s="165">
        <v>-1</v>
      </c>
    </row>
    <row r="1166" spans="1:21">
      <c r="A1166" s="166">
        <v>43369.538298611114</v>
      </c>
      <c r="B1166" s="165" t="s">
        <v>6</v>
      </c>
      <c r="C1166" s="165">
        <v>460.04</v>
      </c>
      <c r="D1166" s="165">
        <v>12.21</v>
      </c>
      <c r="E1166" s="165">
        <v>1249.97</v>
      </c>
      <c r="F1166" s="165">
        <v>26.73</v>
      </c>
      <c r="G1166" s="165">
        <v>66.45</v>
      </c>
      <c r="H1166" s="165">
        <v>67.47</v>
      </c>
      <c r="I1166" s="165">
        <v>63.86</v>
      </c>
      <c r="J1166" s="165">
        <v>71.08</v>
      </c>
      <c r="K1166" s="165">
        <v>63.17</v>
      </c>
      <c r="L1166" s="165">
        <v>72</v>
      </c>
      <c r="M1166" s="165">
        <v>0</v>
      </c>
      <c r="N1166" s="165">
        <v>0</v>
      </c>
      <c r="O1166" s="165">
        <v>0</v>
      </c>
      <c r="P1166" s="165">
        <v>1443735</v>
      </c>
      <c r="Q1166" s="165">
        <v>46</v>
      </c>
      <c r="R1166" s="165">
        <v>0</v>
      </c>
      <c r="S1166" s="165">
        <v>37.1</v>
      </c>
      <c r="T1166" s="165">
        <v>3.8180000000000001</v>
      </c>
      <c r="U1166" s="165">
        <v>-1</v>
      </c>
    </row>
    <row r="1167" spans="1:21">
      <c r="A1167" s="166">
        <v>43369.538368055553</v>
      </c>
      <c r="B1167" s="165" t="s">
        <v>6</v>
      </c>
      <c r="C1167" s="165">
        <v>459.75</v>
      </c>
      <c r="D1167" s="165">
        <v>12.2</v>
      </c>
      <c r="E1167" s="165">
        <v>1250.72</v>
      </c>
      <c r="F1167" s="165">
        <v>24.14</v>
      </c>
      <c r="G1167" s="165">
        <v>82.06</v>
      </c>
      <c r="H1167" s="165">
        <v>84.85</v>
      </c>
      <c r="I1167" s="165">
        <v>80.72</v>
      </c>
      <c r="J1167" s="165">
        <v>81.239999999999995</v>
      </c>
      <c r="K1167" s="165">
        <v>81.41</v>
      </c>
      <c r="L1167" s="165">
        <v>0</v>
      </c>
      <c r="M1167" s="165">
        <v>0</v>
      </c>
      <c r="N1167" s="165">
        <v>0</v>
      </c>
      <c r="O1167" s="165">
        <v>0</v>
      </c>
      <c r="P1167" s="165">
        <v>1444507</v>
      </c>
      <c r="Q1167" s="165">
        <v>46</v>
      </c>
      <c r="R1167" s="165">
        <v>0</v>
      </c>
      <c r="S1167" s="165">
        <v>37.1</v>
      </c>
      <c r="T1167" s="165">
        <v>3.8090000000000002</v>
      </c>
      <c r="U1167" s="165">
        <v>-1</v>
      </c>
    </row>
    <row r="1168" spans="1:21">
      <c r="A1168" s="166">
        <v>43369.538437499999</v>
      </c>
      <c r="B1168" s="165" t="s">
        <v>6</v>
      </c>
      <c r="C1168" s="165">
        <v>457.87</v>
      </c>
      <c r="D1168" s="165">
        <v>12.15</v>
      </c>
      <c r="E1168" s="165">
        <v>1264.27</v>
      </c>
      <c r="F1168" s="165">
        <v>24.91</v>
      </c>
      <c r="G1168" s="165">
        <v>82.36</v>
      </c>
      <c r="H1168" s="165">
        <v>83.82</v>
      </c>
      <c r="I1168" s="165">
        <v>82.44</v>
      </c>
      <c r="J1168" s="165">
        <v>80.900000000000006</v>
      </c>
      <c r="K1168" s="165">
        <v>82.27</v>
      </c>
      <c r="L1168" s="165">
        <v>0</v>
      </c>
      <c r="M1168" s="165">
        <v>0</v>
      </c>
      <c r="N1168" s="165">
        <v>0</v>
      </c>
      <c r="O1168" s="165">
        <v>0</v>
      </c>
      <c r="P1168" s="165">
        <v>1445071</v>
      </c>
      <c r="Q1168" s="165">
        <v>46</v>
      </c>
      <c r="R1168" s="165">
        <v>0</v>
      </c>
      <c r="S1168" s="165">
        <v>37.1</v>
      </c>
      <c r="T1168" s="165">
        <v>3.8180000000000001</v>
      </c>
      <c r="U1168" s="165">
        <v>-1</v>
      </c>
    </row>
    <row r="1169" spans="1:21">
      <c r="A1169" s="166">
        <v>43369.538506944446</v>
      </c>
      <c r="B1169" s="165" t="s">
        <v>6</v>
      </c>
      <c r="C1169" s="165">
        <v>459.57</v>
      </c>
      <c r="D1169" s="165">
        <v>12.2</v>
      </c>
      <c r="E1169" s="165">
        <v>1264.05</v>
      </c>
      <c r="F1169" s="165">
        <v>28.89</v>
      </c>
      <c r="G1169" s="165">
        <v>60.49</v>
      </c>
      <c r="H1169" s="165">
        <v>63.56</v>
      </c>
      <c r="I1169" s="165">
        <v>63.73</v>
      </c>
      <c r="J1169" s="165">
        <v>58.38</v>
      </c>
      <c r="K1169" s="165">
        <v>56.3</v>
      </c>
      <c r="L1169" s="165">
        <v>0</v>
      </c>
      <c r="M1169" s="165">
        <v>0</v>
      </c>
      <c r="N1169" s="165">
        <v>0</v>
      </c>
      <c r="O1169" s="165">
        <v>0</v>
      </c>
      <c r="P1169" s="165">
        <v>1445973</v>
      </c>
      <c r="Q1169" s="165">
        <v>46</v>
      </c>
      <c r="R1169" s="165">
        <v>0</v>
      </c>
      <c r="S1169" s="165">
        <v>37.1</v>
      </c>
      <c r="T1169" s="165">
        <v>3.8220000000000001</v>
      </c>
      <c r="U1169" s="165">
        <v>-1</v>
      </c>
    </row>
    <row r="1170" spans="1:21">
      <c r="A1170" s="166">
        <v>43369.538576388892</v>
      </c>
      <c r="B1170" s="165" t="s">
        <v>6</v>
      </c>
      <c r="C1170" s="165">
        <v>458.1</v>
      </c>
      <c r="D1170" s="165">
        <v>12.16</v>
      </c>
      <c r="E1170" s="165">
        <v>1242.1600000000001</v>
      </c>
      <c r="F1170" s="165">
        <v>26.43</v>
      </c>
      <c r="G1170" s="165">
        <v>72.099999999999994</v>
      </c>
      <c r="H1170" s="165">
        <v>73.53</v>
      </c>
      <c r="I1170" s="165">
        <v>74.739999999999995</v>
      </c>
      <c r="J1170" s="165">
        <v>72.150000000000006</v>
      </c>
      <c r="K1170" s="165">
        <v>67.989999999999995</v>
      </c>
      <c r="L1170" s="165">
        <v>0</v>
      </c>
      <c r="M1170" s="165">
        <v>0</v>
      </c>
      <c r="N1170" s="165">
        <v>0</v>
      </c>
      <c r="O1170" s="165">
        <v>0</v>
      </c>
      <c r="P1170" s="165">
        <v>1446630</v>
      </c>
      <c r="Q1170" s="165">
        <v>46</v>
      </c>
      <c r="R1170" s="165">
        <v>0</v>
      </c>
      <c r="S1170" s="165">
        <v>37.1</v>
      </c>
      <c r="T1170" s="165">
        <v>3.8220000000000001</v>
      </c>
      <c r="U1170" s="165">
        <v>-1</v>
      </c>
    </row>
    <row r="1171" spans="1:21">
      <c r="A1171" s="166">
        <v>43369.538645833331</v>
      </c>
      <c r="B1171" s="165" t="s">
        <v>6</v>
      </c>
      <c r="C1171" s="165">
        <v>459.57</v>
      </c>
      <c r="D1171" s="165">
        <v>12.2</v>
      </c>
      <c r="E1171" s="165">
        <v>1231.9100000000001</v>
      </c>
      <c r="F1171" s="165">
        <v>23.09</v>
      </c>
      <c r="G1171" s="165">
        <v>85.34</v>
      </c>
      <c r="H1171" s="165">
        <v>87.12</v>
      </c>
      <c r="I1171" s="165">
        <v>86.95</v>
      </c>
      <c r="J1171" s="165">
        <v>84.07</v>
      </c>
      <c r="K1171" s="165">
        <v>83.22</v>
      </c>
      <c r="L1171" s="165">
        <v>0</v>
      </c>
      <c r="M1171" s="165">
        <v>0</v>
      </c>
      <c r="N1171" s="165">
        <v>0</v>
      </c>
      <c r="O1171" s="165">
        <v>0</v>
      </c>
      <c r="P1171" s="165">
        <v>1447199</v>
      </c>
      <c r="Q1171" s="165">
        <v>46</v>
      </c>
      <c r="R1171" s="165">
        <v>0</v>
      </c>
      <c r="S1171" s="165">
        <v>37.1</v>
      </c>
      <c r="T1171" s="165">
        <v>3.8130000000000002</v>
      </c>
      <c r="U1171" s="165">
        <v>-1</v>
      </c>
    </row>
    <row r="1172" spans="1:21">
      <c r="A1172" s="166">
        <v>43369.538715277777</v>
      </c>
      <c r="B1172" s="165" t="s">
        <v>6</v>
      </c>
      <c r="C1172" s="165">
        <v>458.78</v>
      </c>
      <c r="D1172" s="165">
        <v>12.18</v>
      </c>
      <c r="E1172" s="165">
        <v>1258.92</v>
      </c>
      <c r="F1172" s="165">
        <v>22.36</v>
      </c>
      <c r="G1172" s="165">
        <v>70.27</v>
      </c>
      <c r="H1172" s="165">
        <v>75.17</v>
      </c>
      <c r="I1172" s="165">
        <v>72.83</v>
      </c>
      <c r="J1172" s="165">
        <v>65.67</v>
      </c>
      <c r="K1172" s="165">
        <v>61.67</v>
      </c>
      <c r="L1172" s="165">
        <v>78.44</v>
      </c>
      <c r="M1172" s="165">
        <v>0</v>
      </c>
      <c r="N1172" s="165">
        <v>0</v>
      </c>
      <c r="O1172" s="165">
        <v>0</v>
      </c>
      <c r="P1172" s="165">
        <v>1447844</v>
      </c>
      <c r="Q1172" s="165">
        <v>46</v>
      </c>
      <c r="R1172" s="165">
        <v>0</v>
      </c>
      <c r="S1172" s="165">
        <v>37.1</v>
      </c>
      <c r="T1172" s="165">
        <v>3.82</v>
      </c>
      <c r="U1172" s="165">
        <v>-1</v>
      </c>
    </row>
    <row r="1173" spans="1:21">
      <c r="A1173" s="166">
        <v>43369.538773148146</v>
      </c>
      <c r="B1173" s="165" t="s">
        <v>6</v>
      </c>
      <c r="C1173" s="165">
        <v>458.21</v>
      </c>
      <c r="D1173" s="165">
        <v>12.16</v>
      </c>
      <c r="E1173" s="165">
        <v>1243.53</v>
      </c>
      <c r="F1173" s="165">
        <v>38.46</v>
      </c>
      <c r="G1173" s="165">
        <v>76.64</v>
      </c>
      <c r="H1173" s="165">
        <v>79.05</v>
      </c>
      <c r="I1173" s="165">
        <v>77.510000000000005</v>
      </c>
      <c r="J1173" s="165">
        <v>73.59</v>
      </c>
      <c r="K1173" s="165">
        <v>76.83</v>
      </c>
      <c r="L1173" s="165">
        <v>71.430000000000007</v>
      </c>
      <c r="M1173" s="165">
        <v>0</v>
      </c>
      <c r="N1173" s="165">
        <v>0</v>
      </c>
      <c r="O1173" s="165">
        <v>0</v>
      </c>
      <c r="P1173" s="165">
        <v>1452672</v>
      </c>
      <c r="Q1173" s="165">
        <v>46</v>
      </c>
      <c r="R1173" s="165">
        <v>0</v>
      </c>
      <c r="S1173" s="165">
        <v>37.1</v>
      </c>
      <c r="T1173" s="165">
        <v>3.8170000000000002</v>
      </c>
      <c r="U1173" s="165">
        <v>-1</v>
      </c>
    </row>
    <row r="1174" spans="1:21">
      <c r="A1174" s="166">
        <v>43369.538842592592</v>
      </c>
      <c r="B1174" s="165" t="s">
        <v>6</v>
      </c>
      <c r="C1174" s="165">
        <v>455.9</v>
      </c>
      <c r="D1174" s="165">
        <v>12.1</v>
      </c>
      <c r="E1174" s="165">
        <v>1252.81</v>
      </c>
      <c r="F1174" s="165">
        <v>26.28</v>
      </c>
      <c r="G1174" s="165">
        <v>79.83</v>
      </c>
      <c r="H1174" s="165">
        <v>80.17</v>
      </c>
      <c r="I1174" s="165">
        <v>80.680000000000007</v>
      </c>
      <c r="J1174" s="165">
        <v>79.319999999999993</v>
      </c>
      <c r="K1174" s="165">
        <v>79.150000000000006</v>
      </c>
      <c r="L1174" s="165">
        <v>0</v>
      </c>
      <c r="M1174" s="165">
        <v>0</v>
      </c>
      <c r="N1174" s="165">
        <v>0</v>
      </c>
      <c r="O1174" s="165">
        <v>0</v>
      </c>
      <c r="P1174" s="165">
        <v>1453595</v>
      </c>
      <c r="Q1174" s="165">
        <v>46</v>
      </c>
      <c r="R1174" s="165">
        <v>0</v>
      </c>
      <c r="S1174" s="165">
        <v>37.1</v>
      </c>
      <c r="T1174" s="165">
        <v>3.819</v>
      </c>
      <c r="U1174" s="165">
        <v>-1</v>
      </c>
    </row>
    <row r="1175" spans="1:21">
      <c r="A1175" s="166">
        <v>43369.538912037038</v>
      </c>
      <c r="B1175" s="165" t="s">
        <v>6</v>
      </c>
      <c r="C1175" s="165">
        <v>456.08</v>
      </c>
      <c r="D1175" s="165">
        <v>12.11</v>
      </c>
      <c r="E1175" s="165">
        <v>1275.83</v>
      </c>
      <c r="F1175" s="165">
        <v>25.43</v>
      </c>
      <c r="G1175" s="165">
        <v>81.39</v>
      </c>
      <c r="H1175" s="165">
        <v>84.39</v>
      </c>
      <c r="I1175" s="165">
        <v>83.7</v>
      </c>
      <c r="J1175" s="165">
        <v>79.59</v>
      </c>
      <c r="K1175" s="165">
        <v>77.87</v>
      </c>
      <c r="L1175" s="165">
        <v>0</v>
      </c>
      <c r="M1175" s="165">
        <v>0</v>
      </c>
      <c r="N1175" s="165">
        <v>0</v>
      </c>
      <c r="O1175" s="165">
        <v>0</v>
      </c>
      <c r="P1175" s="165">
        <v>1454166</v>
      </c>
      <c r="Q1175" s="165">
        <v>46</v>
      </c>
      <c r="R1175" s="165">
        <v>0</v>
      </c>
      <c r="S1175" s="165">
        <v>37.1</v>
      </c>
      <c r="T1175" s="165">
        <v>3.8149999999999999</v>
      </c>
      <c r="U1175" s="165">
        <v>-1</v>
      </c>
    </row>
    <row r="1176" spans="1:21">
      <c r="A1176" s="166">
        <v>43369.538981481484</v>
      </c>
      <c r="B1176" s="165" t="s">
        <v>6</v>
      </c>
      <c r="C1176" s="165">
        <v>454.61</v>
      </c>
      <c r="D1176" s="165">
        <v>12.07</v>
      </c>
      <c r="E1176" s="165">
        <v>1265.2</v>
      </c>
      <c r="F1176" s="165">
        <v>28.94</v>
      </c>
      <c r="G1176" s="165">
        <v>63.49</v>
      </c>
      <c r="H1176" s="165">
        <v>65.569999999999993</v>
      </c>
      <c r="I1176" s="165">
        <v>64.88</v>
      </c>
      <c r="J1176" s="165">
        <v>62.98</v>
      </c>
      <c r="K1176" s="165">
        <v>60.55</v>
      </c>
      <c r="L1176" s="165">
        <v>0</v>
      </c>
      <c r="M1176" s="165">
        <v>0</v>
      </c>
      <c r="N1176" s="165">
        <v>0</v>
      </c>
      <c r="O1176" s="165">
        <v>0</v>
      </c>
      <c r="P1176" s="165">
        <v>1454898</v>
      </c>
      <c r="Q1176" s="165">
        <v>46</v>
      </c>
      <c r="R1176" s="165">
        <v>0</v>
      </c>
      <c r="S1176" s="165">
        <v>37.1</v>
      </c>
      <c r="T1176" s="165">
        <v>3.823</v>
      </c>
      <c r="U1176" s="165">
        <v>-1</v>
      </c>
    </row>
    <row r="1177" spans="1:21">
      <c r="A1177" s="166">
        <v>43369.539050925923</v>
      </c>
      <c r="B1177" s="165" t="s">
        <v>6</v>
      </c>
      <c r="C1177" s="165">
        <v>454.89</v>
      </c>
      <c r="D1177" s="165">
        <v>12.07</v>
      </c>
      <c r="E1177" s="165">
        <v>1248.23</v>
      </c>
      <c r="F1177" s="165">
        <v>22.09</v>
      </c>
      <c r="G1177" s="165">
        <v>70.2</v>
      </c>
      <c r="H1177" s="165">
        <v>75.56</v>
      </c>
      <c r="I1177" s="165">
        <v>71.790000000000006</v>
      </c>
      <c r="J1177" s="165">
        <v>66.84</v>
      </c>
      <c r="K1177" s="165">
        <v>60.17</v>
      </c>
      <c r="L1177" s="165">
        <v>77.540000000000006</v>
      </c>
      <c r="M1177" s="165">
        <v>0</v>
      </c>
      <c r="N1177" s="165">
        <v>0</v>
      </c>
      <c r="O1177" s="165">
        <v>0</v>
      </c>
      <c r="P1177" s="165">
        <v>1455414</v>
      </c>
      <c r="Q1177" s="165">
        <v>46</v>
      </c>
      <c r="R1177" s="165">
        <v>0</v>
      </c>
      <c r="S1177" s="165">
        <v>37.1</v>
      </c>
      <c r="T1177" s="165">
        <v>3.8159999999999998</v>
      </c>
      <c r="U1177" s="165">
        <v>-1</v>
      </c>
    </row>
    <row r="1178" spans="1:21">
      <c r="A1178" s="166">
        <v>43369.539120370369</v>
      </c>
      <c r="B1178" s="165" t="s">
        <v>6</v>
      </c>
      <c r="C1178" s="165">
        <v>456.98</v>
      </c>
      <c r="D1178" s="165">
        <v>12.13</v>
      </c>
      <c r="E1178" s="165">
        <v>1243.29</v>
      </c>
      <c r="F1178" s="165">
        <v>21.59</v>
      </c>
      <c r="G1178" s="165">
        <v>69.67</v>
      </c>
      <c r="H1178" s="165">
        <v>78.239999999999995</v>
      </c>
      <c r="I1178" s="165">
        <v>70.290000000000006</v>
      </c>
      <c r="J1178" s="165">
        <v>60.79</v>
      </c>
      <c r="K1178" s="165">
        <v>60.1</v>
      </c>
      <c r="L1178" s="165">
        <v>78.930000000000007</v>
      </c>
      <c r="M1178" s="165">
        <v>0</v>
      </c>
      <c r="N1178" s="165">
        <v>0</v>
      </c>
      <c r="O1178" s="165">
        <v>0</v>
      </c>
      <c r="P1178" s="165">
        <v>1456033</v>
      </c>
      <c r="Q1178" s="165">
        <v>46</v>
      </c>
      <c r="R1178" s="165">
        <v>0</v>
      </c>
      <c r="S1178" s="165">
        <v>37.1</v>
      </c>
      <c r="T1178" s="165">
        <v>3.8119999999999998</v>
      </c>
      <c r="U1178" s="165">
        <v>-1</v>
      </c>
    </row>
    <row r="1179" spans="1:21">
      <c r="A1179" s="166">
        <v>43369.539178240739</v>
      </c>
      <c r="B1179" s="165" t="s">
        <v>6</v>
      </c>
      <c r="C1179" s="165">
        <v>456.66</v>
      </c>
      <c r="D1179" s="165">
        <v>12.12</v>
      </c>
      <c r="E1179" s="165">
        <v>1263.33</v>
      </c>
      <c r="F1179" s="165">
        <v>24.93</v>
      </c>
      <c r="G1179" s="165">
        <v>66.069999999999993</v>
      </c>
      <c r="H1179" s="165">
        <v>68.31</v>
      </c>
      <c r="I1179" s="165">
        <v>67.430000000000007</v>
      </c>
      <c r="J1179" s="165">
        <v>64.260000000000005</v>
      </c>
      <c r="K1179" s="165">
        <v>61.09</v>
      </c>
      <c r="L1179" s="165">
        <v>75.959999999999994</v>
      </c>
      <c r="M1179" s="165">
        <v>0</v>
      </c>
      <c r="N1179" s="165">
        <v>0</v>
      </c>
      <c r="O1179" s="165">
        <v>0</v>
      </c>
      <c r="P1179" s="165">
        <v>1456805</v>
      </c>
      <c r="Q1179" s="165">
        <v>46</v>
      </c>
      <c r="R1179" s="165">
        <v>0</v>
      </c>
      <c r="S1179" s="165">
        <v>37.1</v>
      </c>
      <c r="T1179" s="165">
        <v>3.8039999999999998</v>
      </c>
      <c r="U1179" s="165">
        <v>-1</v>
      </c>
    </row>
    <row r="1180" spans="1:21">
      <c r="A1180" s="166">
        <v>43369.539247685185</v>
      </c>
      <c r="B1180" s="165" t="s">
        <v>6</v>
      </c>
      <c r="C1180" s="165">
        <v>457.9</v>
      </c>
      <c r="D1180" s="165">
        <v>12.15</v>
      </c>
      <c r="E1180" s="165">
        <v>1248.54</v>
      </c>
      <c r="F1180" s="165">
        <v>28.39</v>
      </c>
      <c r="G1180" s="165">
        <v>68.06</v>
      </c>
      <c r="H1180" s="165">
        <v>66.67</v>
      </c>
      <c r="I1180" s="165">
        <v>69.099999999999994</v>
      </c>
      <c r="J1180" s="165">
        <v>67.709999999999994</v>
      </c>
      <c r="K1180" s="165">
        <v>68.75</v>
      </c>
      <c r="L1180" s="165">
        <v>0</v>
      </c>
      <c r="M1180" s="165">
        <v>0</v>
      </c>
      <c r="N1180" s="165">
        <v>0</v>
      </c>
      <c r="O1180" s="165">
        <v>0</v>
      </c>
      <c r="P1180" s="165">
        <v>1457378</v>
      </c>
      <c r="Q1180" s="165">
        <v>46</v>
      </c>
      <c r="R1180" s="165">
        <v>0</v>
      </c>
      <c r="S1180" s="165">
        <v>37.1</v>
      </c>
      <c r="T1180" s="165">
        <v>3.8170000000000002</v>
      </c>
      <c r="U1180" s="165">
        <v>-1</v>
      </c>
    </row>
    <row r="1181" spans="1:21">
      <c r="A1181" s="166">
        <v>43369.539317129631</v>
      </c>
      <c r="B1181" s="165" t="s">
        <v>6</v>
      </c>
      <c r="C1181" s="165">
        <v>459.05</v>
      </c>
      <c r="D1181" s="165">
        <v>12.19</v>
      </c>
      <c r="E1181" s="165">
        <v>1245.05</v>
      </c>
      <c r="F1181" s="165">
        <v>25.81</v>
      </c>
      <c r="G1181" s="165">
        <v>77.98</v>
      </c>
      <c r="H1181" s="165">
        <v>80.78</v>
      </c>
      <c r="I1181" s="165">
        <v>79.08</v>
      </c>
      <c r="J1181" s="165">
        <v>77.209999999999994</v>
      </c>
      <c r="K1181" s="165">
        <v>74.83</v>
      </c>
      <c r="L1181" s="165">
        <v>0</v>
      </c>
      <c r="M1181" s="165">
        <v>0</v>
      </c>
      <c r="N1181" s="165">
        <v>0</v>
      </c>
      <c r="O1181" s="165">
        <v>0</v>
      </c>
      <c r="P1181" s="165">
        <v>1458150</v>
      </c>
      <c r="Q1181" s="165">
        <v>46</v>
      </c>
      <c r="R1181" s="165">
        <v>0</v>
      </c>
      <c r="S1181" s="165">
        <v>37.1</v>
      </c>
      <c r="T1181" s="165">
        <v>3.8180000000000001</v>
      </c>
      <c r="U1181" s="165">
        <v>-1</v>
      </c>
    </row>
    <row r="1182" spans="1:21">
      <c r="A1182" s="166">
        <v>43369.539386574077</v>
      </c>
      <c r="B1182" s="165" t="s">
        <v>6</v>
      </c>
      <c r="C1182" s="165">
        <v>459.01</v>
      </c>
      <c r="D1182" s="165">
        <v>12.18</v>
      </c>
      <c r="E1182" s="165">
        <v>1264.79</v>
      </c>
      <c r="F1182" s="165">
        <v>21.42</v>
      </c>
      <c r="G1182" s="165">
        <v>73.81</v>
      </c>
      <c r="H1182" s="165">
        <v>77.89</v>
      </c>
      <c r="I1182" s="165">
        <v>76.680000000000007</v>
      </c>
      <c r="J1182" s="165">
        <v>71.16</v>
      </c>
      <c r="K1182" s="165">
        <v>63.21</v>
      </c>
      <c r="L1182" s="165">
        <v>83.2</v>
      </c>
      <c r="M1182" s="165">
        <v>0</v>
      </c>
      <c r="N1182" s="165">
        <v>0</v>
      </c>
      <c r="O1182" s="165">
        <v>0</v>
      </c>
      <c r="P1182" s="165">
        <v>1458635</v>
      </c>
      <c r="Q1182" s="165">
        <v>46</v>
      </c>
      <c r="R1182" s="165">
        <v>0</v>
      </c>
      <c r="S1182" s="165">
        <v>37.1</v>
      </c>
      <c r="T1182" s="165">
        <v>3.8109999999999999</v>
      </c>
      <c r="U1182" s="165">
        <v>-1</v>
      </c>
    </row>
    <row r="1183" spans="1:21">
      <c r="A1183" s="166">
        <v>43369.539444444446</v>
      </c>
      <c r="B1183" s="165" t="s">
        <v>6</v>
      </c>
      <c r="C1183" s="165">
        <v>458.2</v>
      </c>
      <c r="D1183" s="165">
        <v>12.16</v>
      </c>
      <c r="E1183" s="165">
        <v>1264.6199999999999</v>
      </c>
      <c r="F1183" s="165">
        <v>29.04</v>
      </c>
      <c r="G1183" s="165">
        <v>60.41</v>
      </c>
      <c r="H1183" s="165">
        <v>61.62</v>
      </c>
      <c r="I1183" s="165">
        <v>60.93</v>
      </c>
      <c r="J1183" s="165">
        <v>59.38</v>
      </c>
      <c r="K1183" s="165">
        <v>59.72</v>
      </c>
      <c r="L1183" s="165">
        <v>0</v>
      </c>
      <c r="M1183" s="165">
        <v>0</v>
      </c>
      <c r="N1183" s="165">
        <v>0</v>
      </c>
      <c r="O1183" s="165">
        <v>0</v>
      </c>
      <c r="P1183" s="165">
        <v>1459226</v>
      </c>
      <c r="Q1183" s="165">
        <v>46</v>
      </c>
      <c r="R1183" s="165">
        <v>0</v>
      </c>
      <c r="S1183" s="165">
        <v>37.1</v>
      </c>
      <c r="T1183" s="165">
        <v>3.8180000000000001</v>
      </c>
      <c r="U1183" s="165">
        <v>-1</v>
      </c>
    </row>
    <row r="1184" spans="1:21">
      <c r="A1184" s="166">
        <v>43369.539513888885</v>
      </c>
      <c r="B1184" s="165" t="s">
        <v>6</v>
      </c>
      <c r="C1184" s="165">
        <v>459.33</v>
      </c>
      <c r="D1184" s="165">
        <v>12.19</v>
      </c>
      <c r="E1184" s="165">
        <v>1249.46</v>
      </c>
      <c r="F1184" s="165">
        <v>26.34</v>
      </c>
      <c r="G1184" s="165">
        <v>78.709999999999994</v>
      </c>
      <c r="H1184" s="165">
        <v>81.38</v>
      </c>
      <c r="I1184" s="165">
        <v>81.55</v>
      </c>
      <c r="J1184" s="165">
        <v>76.209999999999994</v>
      </c>
      <c r="K1184" s="165">
        <v>75.69</v>
      </c>
      <c r="L1184" s="165">
        <v>0</v>
      </c>
      <c r="M1184" s="165">
        <v>0</v>
      </c>
      <c r="N1184" s="165">
        <v>0</v>
      </c>
      <c r="O1184" s="165">
        <v>0</v>
      </c>
      <c r="P1184" s="165">
        <v>1460034</v>
      </c>
      <c r="Q1184" s="165">
        <v>46</v>
      </c>
      <c r="R1184" s="165">
        <v>0</v>
      </c>
      <c r="S1184" s="165">
        <v>37.1</v>
      </c>
      <c r="T1184" s="165">
        <v>3.8180000000000001</v>
      </c>
      <c r="U1184" s="165">
        <v>-1</v>
      </c>
    </row>
    <row r="1185" spans="1:21">
      <c r="A1185" s="166">
        <v>43369.539583333331</v>
      </c>
      <c r="B1185" s="165" t="s">
        <v>6</v>
      </c>
      <c r="C1185" s="165">
        <v>456.27</v>
      </c>
      <c r="D1185" s="165">
        <v>12.11</v>
      </c>
      <c r="E1185" s="165">
        <v>1258.54</v>
      </c>
      <c r="F1185" s="165">
        <v>26.47</v>
      </c>
      <c r="G1185" s="165">
        <v>79.16</v>
      </c>
      <c r="H1185" s="165">
        <v>80.760000000000005</v>
      </c>
      <c r="I1185" s="165">
        <v>80.42</v>
      </c>
      <c r="J1185" s="165">
        <v>80.239999999999995</v>
      </c>
      <c r="K1185" s="165">
        <v>75.22</v>
      </c>
      <c r="L1185" s="165">
        <v>0</v>
      </c>
      <c r="M1185" s="165">
        <v>0</v>
      </c>
      <c r="N1185" s="165">
        <v>0</v>
      </c>
      <c r="O1185" s="165">
        <v>0</v>
      </c>
      <c r="P1185" s="165">
        <v>1460720</v>
      </c>
      <c r="Q1185" s="165">
        <v>46</v>
      </c>
      <c r="R1185" s="165">
        <v>0</v>
      </c>
      <c r="S1185" s="165">
        <v>37.1</v>
      </c>
      <c r="T1185" s="165">
        <v>3.8140000000000001</v>
      </c>
      <c r="U1185" s="165">
        <v>-1</v>
      </c>
    </row>
    <row r="1186" spans="1:21">
      <c r="A1186" s="166">
        <v>43369.539652777778</v>
      </c>
      <c r="B1186" s="165" t="s">
        <v>6</v>
      </c>
      <c r="C1186" s="165">
        <v>452.56</v>
      </c>
      <c r="D1186" s="165">
        <v>12.01</v>
      </c>
      <c r="E1186" s="165">
        <v>1279.07</v>
      </c>
      <c r="F1186" s="165">
        <v>35.54</v>
      </c>
      <c r="G1186" s="165">
        <v>72.209999999999994</v>
      </c>
      <c r="H1186" s="165">
        <v>71.400000000000006</v>
      </c>
      <c r="I1186" s="165">
        <v>73.099999999999994</v>
      </c>
      <c r="J1186" s="165">
        <v>73.430000000000007</v>
      </c>
      <c r="K1186" s="165">
        <v>70.900000000000006</v>
      </c>
      <c r="L1186" s="165">
        <v>72.73</v>
      </c>
      <c r="M1186" s="165">
        <v>0</v>
      </c>
      <c r="N1186" s="165">
        <v>0</v>
      </c>
      <c r="O1186" s="165">
        <v>0</v>
      </c>
      <c r="P1186" s="165">
        <v>1463743</v>
      </c>
      <c r="Q1186" s="165">
        <v>46</v>
      </c>
      <c r="R1186" s="165">
        <v>0</v>
      </c>
      <c r="S1186" s="165">
        <v>37.1</v>
      </c>
      <c r="T1186" s="165">
        <v>3.8149999999999999</v>
      </c>
      <c r="U1186" s="165">
        <v>-1</v>
      </c>
    </row>
    <row r="1187" spans="1:21">
      <c r="A1187" s="166">
        <v>43346.511782407404</v>
      </c>
      <c r="B1187" s="165" t="s">
        <v>6</v>
      </c>
      <c r="C1187" s="165">
        <v>729.54</v>
      </c>
      <c r="D1187" s="165">
        <v>19.37</v>
      </c>
      <c r="E1187" s="165">
        <v>847.14</v>
      </c>
      <c r="F1187" s="165">
        <v>23.96</v>
      </c>
      <c r="G1187" s="165">
        <v>71.77</v>
      </c>
      <c r="H1187" s="165">
        <v>73.84</v>
      </c>
      <c r="I1187" s="165">
        <v>70.7</v>
      </c>
      <c r="J1187" s="165">
        <v>70.2</v>
      </c>
      <c r="K1187" s="165">
        <v>67.05</v>
      </c>
      <c r="L1187" s="165">
        <v>78.319999999999993</v>
      </c>
      <c r="M1187" s="165">
        <v>0</v>
      </c>
      <c r="N1187" s="165">
        <v>0</v>
      </c>
      <c r="O1187" s="165">
        <v>0</v>
      </c>
      <c r="P1187" s="165">
        <v>8328040</v>
      </c>
      <c r="Q1187" s="165">
        <v>100</v>
      </c>
      <c r="R1187" s="165">
        <v>0</v>
      </c>
      <c r="S1187" s="165">
        <v>40.5</v>
      </c>
      <c r="T1187" s="165">
        <v>4.3029999999999999</v>
      </c>
      <c r="U1187" s="165">
        <v>-1</v>
      </c>
    </row>
    <row r="1188" spans="1:21">
      <c r="A1188" s="166">
        <v>43346.51185185185</v>
      </c>
      <c r="B1188" s="165" t="s">
        <v>6</v>
      </c>
      <c r="C1188" s="165">
        <v>760.98</v>
      </c>
      <c r="D1188" s="165">
        <v>20.2</v>
      </c>
      <c r="E1188" s="165">
        <v>802.01</v>
      </c>
      <c r="F1188" s="165">
        <v>30.63</v>
      </c>
      <c r="G1188" s="165">
        <v>68.34</v>
      </c>
      <c r="H1188" s="165">
        <v>70.430000000000007</v>
      </c>
      <c r="I1188" s="165">
        <v>69.599999999999994</v>
      </c>
      <c r="J1188" s="165">
        <v>67.94</v>
      </c>
      <c r="K1188" s="165">
        <v>65.28</v>
      </c>
      <c r="L1188" s="165">
        <v>68.81</v>
      </c>
      <c r="M1188" s="165">
        <v>0</v>
      </c>
      <c r="N1188" s="165">
        <v>0</v>
      </c>
      <c r="O1188" s="165">
        <v>0</v>
      </c>
      <c r="P1188" s="165">
        <v>8338647</v>
      </c>
      <c r="Q1188" s="165">
        <v>100</v>
      </c>
      <c r="R1188" s="165">
        <v>0</v>
      </c>
      <c r="S1188" s="165">
        <v>40.5</v>
      </c>
      <c r="T1188" s="165">
        <v>4.3040000000000003</v>
      </c>
      <c r="U1188" s="165">
        <v>-1</v>
      </c>
    </row>
    <row r="1189" spans="1:21">
      <c r="A1189" s="166">
        <v>43346.511921296296</v>
      </c>
      <c r="B1189" s="165" t="s">
        <v>6</v>
      </c>
      <c r="C1189" s="165">
        <v>757.98</v>
      </c>
      <c r="D1189" s="165">
        <v>20.12</v>
      </c>
      <c r="E1189" s="165">
        <v>853.89</v>
      </c>
      <c r="F1189" s="165">
        <v>28.82</v>
      </c>
      <c r="G1189" s="165">
        <v>73.91</v>
      </c>
      <c r="H1189" s="165">
        <v>75.040000000000006</v>
      </c>
      <c r="I1189" s="165">
        <v>74.040000000000006</v>
      </c>
      <c r="J1189" s="165">
        <v>71.88</v>
      </c>
      <c r="K1189" s="165">
        <v>69.22</v>
      </c>
      <c r="L1189" s="165">
        <v>79.37</v>
      </c>
      <c r="M1189" s="165">
        <v>0</v>
      </c>
      <c r="N1189" s="165">
        <v>0</v>
      </c>
      <c r="O1189" s="165">
        <v>0</v>
      </c>
      <c r="P1189" s="165">
        <v>8354389</v>
      </c>
      <c r="Q1189" s="165">
        <v>100</v>
      </c>
      <c r="R1189" s="165">
        <v>0</v>
      </c>
      <c r="S1189" s="165">
        <v>40.5</v>
      </c>
      <c r="T1189" s="165">
        <v>4.3029999999999999</v>
      </c>
      <c r="U1189" s="165">
        <v>-1</v>
      </c>
    </row>
    <row r="1190" spans="1:21">
      <c r="A1190" s="166">
        <v>43346.511990740742</v>
      </c>
      <c r="B1190" s="165" t="s">
        <v>6</v>
      </c>
      <c r="C1190" s="165">
        <v>761.28</v>
      </c>
      <c r="D1190" s="165">
        <v>20.21</v>
      </c>
      <c r="E1190" s="165">
        <v>1039.04</v>
      </c>
      <c r="F1190" s="165">
        <v>29.49</v>
      </c>
      <c r="G1190" s="165">
        <v>81.569999999999993</v>
      </c>
      <c r="H1190" s="165">
        <v>84.45</v>
      </c>
      <c r="I1190" s="165">
        <v>82.82</v>
      </c>
      <c r="J1190" s="165">
        <v>78.23</v>
      </c>
      <c r="K1190" s="165">
        <v>77.739999999999995</v>
      </c>
      <c r="L1190" s="165">
        <v>84.62</v>
      </c>
      <c r="M1190" s="165">
        <v>0</v>
      </c>
      <c r="N1190" s="165">
        <v>0</v>
      </c>
      <c r="O1190" s="165">
        <v>0</v>
      </c>
      <c r="P1190" s="165">
        <v>8359535</v>
      </c>
      <c r="Q1190" s="165">
        <v>100</v>
      </c>
      <c r="R1190" s="165">
        <v>0</v>
      </c>
      <c r="S1190" s="165">
        <v>40.5</v>
      </c>
      <c r="T1190" s="165">
        <v>4.3019999999999996</v>
      </c>
      <c r="U1190" s="165">
        <v>-1</v>
      </c>
    </row>
    <row r="1191" spans="1:21">
      <c r="A1191" s="166">
        <v>43346.512060185189</v>
      </c>
      <c r="B1191" s="165" t="s">
        <v>6</v>
      </c>
      <c r="C1191" s="165">
        <v>759.3</v>
      </c>
      <c r="D1191" s="165">
        <v>20.16</v>
      </c>
      <c r="E1191" s="165">
        <v>1048.77</v>
      </c>
      <c r="F1191" s="165">
        <v>32.24</v>
      </c>
      <c r="G1191" s="165">
        <v>70.569999999999993</v>
      </c>
      <c r="H1191" s="165">
        <v>71.91</v>
      </c>
      <c r="I1191" s="165">
        <v>71.239999999999995</v>
      </c>
      <c r="J1191" s="165">
        <v>66.39</v>
      </c>
      <c r="K1191" s="165">
        <v>65.38</v>
      </c>
      <c r="L1191" s="165">
        <v>77.930000000000007</v>
      </c>
      <c r="M1191" s="165">
        <v>0</v>
      </c>
      <c r="N1191" s="165">
        <v>0</v>
      </c>
      <c r="O1191" s="165">
        <v>0</v>
      </c>
      <c r="P1191" s="165">
        <v>8364496</v>
      </c>
      <c r="Q1191" s="165">
        <v>100</v>
      </c>
      <c r="R1191" s="165">
        <v>0</v>
      </c>
      <c r="S1191" s="165">
        <v>40.5</v>
      </c>
      <c r="T1191" s="165">
        <v>4.3019999999999996</v>
      </c>
      <c r="U1191" s="165">
        <v>-1</v>
      </c>
    </row>
    <row r="1192" spans="1:21">
      <c r="A1192" s="166">
        <v>43346.512129629627</v>
      </c>
      <c r="B1192" s="165" t="s">
        <v>6</v>
      </c>
      <c r="C1192" s="165">
        <v>758.5</v>
      </c>
      <c r="D1192" s="165">
        <v>20.13</v>
      </c>
      <c r="E1192" s="165">
        <v>1018.83</v>
      </c>
      <c r="F1192" s="165">
        <v>31.93</v>
      </c>
      <c r="G1192" s="165">
        <v>75.569999999999993</v>
      </c>
      <c r="H1192" s="165">
        <v>78.510000000000005</v>
      </c>
      <c r="I1192" s="165">
        <v>75.040000000000006</v>
      </c>
      <c r="J1192" s="165">
        <v>72.56</v>
      </c>
      <c r="K1192" s="165">
        <v>70.41</v>
      </c>
      <c r="L1192" s="165">
        <v>81.319999999999993</v>
      </c>
      <c r="M1192" s="165">
        <v>0</v>
      </c>
      <c r="N1192" s="165">
        <v>0</v>
      </c>
      <c r="O1192" s="165">
        <v>0</v>
      </c>
      <c r="P1192" s="165">
        <v>8370213</v>
      </c>
      <c r="Q1192" s="165">
        <v>100</v>
      </c>
      <c r="R1192" s="165">
        <v>0</v>
      </c>
      <c r="S1192" s="165">
        <v>40.5</v>
      </c>
      <c r="T1192" s="165">
        <v>4.3040000000000003</v>
      </c>
      <c r="U1192" s="165">
        <v>-1</v>
      </c>
    </row>
    <row r="1193" spans="1:21">
      <c r="A1193" s="166">
        <v>43346.512199074074</v>
      </c>
      <c r="B1193" s="165" t="s">
        <v>6</v>
      </c>
      <c r="C1193" s="165">
        <v>762.06</v>
      </c>
      <c r="D1193" s="165">
        <v>20.23</v>
      </c>
      <c r="E1193" s="165">
        <v>1025.7</v>
      </c>
      <c r="F1193" s="165">
        <v>29.22</v>
      </c>
      <c r="G1193" s="165">
        <v>83.49</v>
      </c>
      <c r="H1193" s="165">
        <v>86.77</v>
      </c>
      <c r="I1193" s="165">
        <v>83.06</v>
      </c>
      <c r="J1193" s="165">
        <v>80.48</v>
      </c>
      <c r="K1193" s="165">
        <v>77.099999999999994</v>
      </c>
      <c r="L1193" s="165">
        <v>88.87</v>
      </c>
      <c r="M1193" s="165">
        <v>93.15</v>
      </c>
      <c r="N1193" s="165">
        <v>0</v>
      </c>
      <c r="O1193" s="165">
        <v>0</v>
      </c>
      <c r="P1193" s="165">
        <v>8377072</v>
      </c>
      <c r="Q1193" s="165">
        <v>100</v>
      </c>
      <c r="R1193" s="165">
        <v>0</v>
      </c>
      <c r="S1193" s="165">
        <v>40.5</v>
      </c>
      <c r="T1193" s="165">
        <v>4.3029999999999999</v>
      </c>
      <c r="U1193" s="165">
        <v>-1</v>
      </c>
    </row>
    <row r="1194" spans="1:21">
      <c r="A1194" s="166">
        <v>43346.51226851852</v>
      </c>
      <c r="B1194" s="165" t="s">
        <v>6</v>
      </c>
      <c r="C1194" s="165">
        <v>760.24</v>
      </c>
      <c r="D1194" s="165">
        <v>20.18</v>
      </c>
      <c r="E1194" s="165">
        <v>1038.1199999999999</v>
      </c>
      <c r="F1194" s="165">
        <v>31.8</v>
      </c>
      <c r="G1194" s="165">
        <v>74.33</v>
      </c>
      <c r="H1194" s="165">
        <v>77.760000000000005</v>
      </c>
      <c r="I1194" s="165">
        <v>71.989999999999995</v>
      </c>
      <c r="J1194" s="165">
        <v>72.16</v>
      </c>
      <c r="K1194" s="165">
        <v>69.36</v>
      </c>
      <c r="L1194" s="165">
        <v>80.400000000000006</v>
      </c>
      <c r="M1194" s="165">
        <v>0</v>
      </c>
      <c r="N1194" s="165">
        <v>0</v>
      </c>
      <c r="O1194" s="165">
        <v>0</v>
      </c>
      <c r="P1194" s="165">
        <v>8384032</v>
      </c>
      <c r="Q1194" s="165">
        <v>100</v>
      </c>
      <c r="R1194" s="165">
        <v>0</v>
      </c>
      <c r="S1194" s="165">
        <v>40.6</v>
      </c>
      <c r="T1194" s="165">
        <v>4.3029999999999999</v>
      </c>
      <c r="U1194" s="165">
        <v>-1</v>
      </c>
    </row>
    <row r="1195" spans="1:21">
      <c r="A1195" s="166">
        <v>43346.512337962966</v>
      </c>
      <c r="B1195" s="165" t="s">
        <v>6</v>
      </c>
      <c r="C1195" s="165">
        <v>760.11</v>
      </c>
      <c r="D1195" s="165">
        <v>20.18</v>
      </c>
      <c r="E1195" s="165">
        <v>1031.1400000000001</v>
      </c>
      <c r="F1195" s="165">
        <v>34.67</v>
      </c>
      <c r="G1195" s="165">
        <v>66.48</v>
      </c>
      <c r="H1195" s="165">
        <v>69.42</v>
      </c>
      <c r="I1195" s="165">
        <v>65.62</v>
      </c>
      <c r="J1195" s="165">
        <v>67.44</v>
      </c>
      <c r="K1195" s="165">
        <v>58.02</v>
      </c>
      <c r="L1195" s="165">
        <v>73.78</v>
      </c>
      <c r="M1195" s="165">
        <v>0</v>
      </c>
      <c r="N1195" s="165">
        <v>0</v>
      </c>
      <c r="O1195" s="165">
        <v>0</v>
      </c>
      <c r="P1195" s="165">
        <v>8389799</v>
      </c>
      <c r="Q1195" s="165">
        <v>100</v>
      </c>
      <c r="R1195" s="165">
        <v>0</v>
      </c>
      <c r="S1195" s="165">
        <v>40.6</v>
      </c>
      <c r="T1195" s="165">
        <v>4.3040000000000003</v>
      </c>
      <c r="U1195" s="165">
        <v>-1</v>
      </c>
    </row>
    <row r="1196" spans="1:21">
      <c r="A1196" s="166">
        <v>43346.512407407405</v>
      </c>
      <c r="B1196" s="165" t="s">
        <v>6</v>
      </c>
      <c r="C1196" s="165">
        <v>760.92</v>
      </c>
      <c r="D1196" s="165">
        <v>20.2</v>
      </c>
      <c r="E1196" s="165">
        <v>1025.53</v>
      </c>
      <c r="F1196" s="165">
        <v>23.29</v>
      </c>
      <c r="G1196" s="165">
        <v>72.3</v>
      </c>
      <c r="H1196" s="165">
        <v>77.47</v>
      </c>
      <c r="I1196" s="165">
        <v>70.89</v>
      </c>
      <c r="J1196" s="165">
        <v>68.75</v>
      </c>
      <c r="K1196" s="165">
        <v>64.47</v>
      </c>
      <c r="L1196" s="165">
        <v>79.930000000000007</v>
      </c>
      <c r="M1196" s="165">
        <v>0</v>
      </c>
      <c r="N1196" s="165">
        <v>0</v>
      </c>
      <c r="O1196" s="165">
        <v>0</v>
      </c>
      <c r="P1196" s="165">
        <v>8391979</v>
      </c>
      <c r="Q1196" s="165">
        <v>100</v>
      </c>
      <c r="R1196" s="165">
        <v>0</v>
      </c>
      <c r="S1196" s="165">
        <v>40.6</v>
      </c>
      <c r="T1196" s="165">
        <v>4.3040000000000003</v>
      </c>
      <c r="U1196" s="165">
        <v>-1</v>
      </c>
    </row>
    <row r="1197" spans="1:21">
      <c r="A1197" s="166">
        <v>43346.512488425928</v>
      </c>
      <c r="B1197" s="165" t="s">
        <v>6</v>
      </c>
      <c r="C1197" s="165">
        <v>760.59</v>
      </c>
      <c r="D1197" s="165">
        <v>20.190000000000001</v>
      </c>
      <c r="E1197" s="165">
        <v>1028.8499999999999</v>
      </c>
      <c r="F1197" s="165">
        <v>22.25</v>
      </c>
      <c r="G1197" s="165">
        <v>68.09</v>
      </c>
      <c r="H1197" s="165">
        <v>69.33</v>
      </c>
      <c r="I1197" s="165">
        <v>65.91</v>
      </c>
      <c r="J1197" s="165">
        <v>64.11</v>
      </c>
      <c r="K1197" s="165">
        <v>63.78</v>
      </c>
      <c r="L1197" s="165">
        <v>77.319999999999993</v>
      </c>
      <c r="M1197" s="165">
        <v>0</v>
      </c>
      <c r="N1197" s="165">
        <v>0</v>
      </c>
      <c r="O1197" s="165">
        <v>0</v>
      </c>
      <c r="P1197" s="165">
        <v>8393795</v>
      </c>
      <c r="Q1197" s="165">
        <v>100</v>
      </c>
      <c r="R1197" s="165">
        <v>0</v>
      </c>
      <c r="S1197" s="165">
        <v>40.6</v>
      </c>
      <c r="T1197" s="165">
        <v>4.3040000000000003</v>
      </c>
      <c r="U1197" s="165">
        <v>-1</v>
      </c>
    </row>
    <row r="1198" spans="1:21">
      <c r="A1198" s="166">
        <v>43346.512557870374</v>
      </c>
      <c r="B1198" s="165" t="s">
        <v>6</v>
      </c>
      <c r="C1198" s="165">
        <v>760.82</v>
      </c>
      <c r="D1198" s="165">
        <v>20.2</v>
      </c>
      <c r="E1198" s="165">
        <v>1031.29</v>
      </c>
      <c r="F1198" s="165">
        <v>27.73</v>
      </c>
      <c r="G1198" s="165">
        <v>70.099999999999994</v>
      </c>
      <c r="H1198" s="165">
        <v>71.81</v>
      </c>
      <c r="I1198" s="165">
        <v>70.48</v>
      </c>
      <c r="J1198" s="165">
        <v>70.98</v>
      </c>
      <c r="K1198" s="165">
        <v>66.67</v>
      </c>
      <c r="L1198" s="165">
        <v>73.680000000000007</v>
      </c>
      <c r="M1198" s="165">
        <v>0</v>
      </c>
      <c r="N1198" s="165">
        <v>0</v>
      </c>
      <c r="O1198" s="165">
        <v>0</v>
      </c>
      <c r="P1198" s="165">
        <v>8395723</v>
      </c>
      <c r="Q1198" s="165">
        <v>100</v>
      </c>
      <c r="R1198" s="165">
        <v>0</v>
      </c>
      <c r="S1198" s="165">
        <v>40.700000000000003</v>
      </c>
      <c r="T1198" s="165">
        <v>4.3049999999999997</v>
      </c>
      <c r="U1198" s="165">
        <v>-1</v>
      </c>
    </row>
    <row r="1199" spans="1:21">
      <c r="A1199" s="166">
        <v>43346.512627314813</v>
      </c>
      <c r="B1199" s="165" t="s">
        <v>6</v>
      </c>
      <c r="C1199" s="165">
        <v>760.19</v>
      </c>
      <c r="D1199" s="165">
        <v>20.18</v>
      </c>
      <c r="E1199" s="165">
        <v>1016.09</v>
      </c>
      <c r="F1199" s="165">
        <v>22.58</v>
      </c>
      <c r="G1199" s="165">
        <v>63.92</v>
      </c>
      <c r="H1199" s="165">
        <v>69.61</v>
      </c>
      <c r="I1199" s="165">
        <v>60.95</v>
      </c>
      <c r="J1199" s="165">
        <v>60.29</v>
      </c>
      <c r="K1199" s="165">
        <v>53.59</v>
      </c>
      <c r="L1199" s="165">
        <v>75.16</v>
      </c>
      <c r="M1199" s="165">
        <v>0</v>
      </c>
      <c r="N1199" s="165">
        <v>0</v>
      </c>
      <c r="O1199" s="165">
        <v>0</v>
      </c>
      <c r="P1199" s="165">
        <v>8397731</v>
      </c>
      <c r="Q1199" s="165">
        <v>100</v>
      </c>
      <c r="R1199" s="165">
        <v>0</v>
      </c>
      <c r="S1199" s="165">
        <v>40.700000000000003</v>
      </c>
      <c r="T1199" s="165">
        <v>4.306</v>
      </c>
      <c r="U1199" s="165">
        <v>-1</v>
      </c>
    </row>
    <row r="1200" spans="1:21">
      <c r="A1200" s="166">
        <v>43346.512696759259</v>
      </c>
      <c r="B1200" s="165" t="s">
        <v>6</v>
      </c>
      <c r="C1200" s="165">
        <v>762.99</v>
      </c>
      <c r="D1200" s="165">
        <v>20.25</v>
      </c>
      <c r="E1200" s="165">
        <v>1031.18</v>
      </c>
      <c r="F1200" s="165">
        <v>25.08</v>
      </c>
      <c r="G1200" s="165">
        <v>72.55</v>
      </c>
      <c r="H1200" s="165">
        <v>76.400000000000006</v>
      </c>
      <c r="I1200" s="165">
        <v>73.27</v>
      </c>
      <c r="J1200" s="165">
        <v>65.510000000000005</v>
      </c>
      <c r="K1200" s="165">
        <v>66.67</v>
      </c>
      <c r="L1200" s="165">
        <v>82.96</v>
      </c>
      <c r="M1200" s="165">
        <v>0</v>
      </c>
      <c r="N1200" s="165">
        <v>0</v>
      </c>
      <c r="O1200" s="165">
        <v>0</v>
      </c>
      <c r="P1200" s="165">
        <v>8399912</v>
      </c>
      <c r="Q1200" s="165">
        <v>100</v>
      </c>
      <c r="R1200" s="165">
        <v>0</v>
      </c>
      <c r="S1200" s="165">
        <v>40.700000000000003</v>
      </c>
      <c r="T1200" s="165">
        <v>4.3049999999999997</v>
      </c>
      <c r="U1200" s="165">
        <v>-1</v>
      </c>
    </row>
    <row r="1201" spans="1:21">
      <c r="A1201" s="166">
        <v>43346.512766203705</v>
      </c>
      <c r="B1201" s="165" t="s">
        <v>6</v>
      </c>
      <c r="C1201" s="165">
        <v>760.32</v>
      </c>
      <c r="D1201" s="165">
        <v>20.18</v>
      </c>
      <c r="E1201" s="165">
        <v>1030.3399999999999</v>
      </c>
      <c r="F1201" s="165">
        <v>24.3</v>
      </c>
      <c r="G1201" s="165">
        <v>53.4</v>
      </c>
      <c r="H1201" s="165">
        <v>56.32</v>
      </c>
      <c r="I1201" s="165">
        <v>51.4</v>
      </c>
      <c r="J1201" s="165">
        <v>47.13</v>
      </c>
      <c r="K1201" s="165">
        <v>45.32</v>
      </c>
      <c r="L1201" s="165">
        <v>66.83</v>
      </c>
      <c r="M1201" s="165">
        <v>0</v>
      </c>
      <c r="N1201" s="165">
        <v>0</v>
      </c>
      <c r="O1201" s="165">
        <v>0</v>
      </c>
      <c r="P1201" s="165">
        <v>8402562</v>
      </c>
      <c r="Q1201" s="165">
        <v>100</v>
      </c>
      <c r="R1201" s="165">
        <v>0</v>
      </c>
      <c r="S1201" s="165">
        <v>40.700000000000003</v>
      </c>
      <c r="T1201" s="165">
        <v>4.3049999999999997</v>
      </c>
      <c r="U1201" s="165">
        <v>-1</v>
      </c>
    </row>
    <row r="1202" spans="1:21">
      <c r="A1202" s="166">
        <v>43346.512835648151</v>
      </c>
      <c r="B1202" s="165" t="s">
        <v>6</v>
      </c>
      <c r="C1202" s="165">
        <v>763.25</v>
      </c>
      <c r="D1202" s="165">
        <v>20.260000000000002</v>
      </c>
      <c r="E1202" s="165">
        <v>1011</v>
      </c>
      <c r="F1202" s="165">
        <v>22.16</v>
      </c>
      <c r="G1202" s="165">
        <v>66.400000000000006</v>
      </c>
      <c r="H1202" s="165">
        <v>69.489999999999995</v>
      </c>
      <c r="I1202" s="165">
        <v>63.02</v>
      </c>
      <c r="J1202" s="165">
        <v>61.53</v>
      </c>
      <c r="K1202" s="165">
        <v>62.02</v>
      </c>
      <c r="L1202" s="165">
        <v>75.95</v>
      </c>
      <c r="M1202" s="165">
        <v>0</v>
      </c>
      <c r="N1202" s="165">
        <v>0</v>
      </c>
      <c r="O1202" s="165">
        <v>0</v>
      </c>
      <c r="P1202" s="165">
        <v>8405564</v>
      </c>
      <c r="Q1202" s="165">
        <v>100</v>
      </c>
      <c r="R1202" s="165">
        <v>0</v>
      </c>
      <c r="S1202" s="165">
        <v>40.700000000000003</v>
      </c>
      <c r="T1202" s="165">
        <v>4.3049999999999997</v>
      </c>
      <c r="U1202" s="165">
        <v>-1</v>
      </c>
    </row>
    <row r="1203" spans="1:21">
      <c r="A1203" s="166">
        <v>43346.51290509259</v>
      </c>
      <c r="B1203" s="165" t="s">
        <v>6</v>
      </c>
      <c r="C1203" s="165">
        <v>763.33</v>
      </c>
      <c r="D1203" s="165">
        <v>20.260000000000002</v>
      </c>
      <c r="E1203" s="165">
        <v>1013.48</v>
      </c>
      <c r="F1203" s="165">
        <v>23.69</v>
      </c>
      <c r="G1203" s="165">
        <v>74.63</v>
      </c>
      <c r="H1203" s="165">
        <v>80.23</v>
      </c>
      <c r="I1203" s="165">
        <v>74.459999999999994</v>
      </c>
      <c r="J1203" s="165">
        <v>70.510000000000005</v>
      </c>
      <c r="K1203" s="165">
        <v>64.58</v>
      </c>
      <c r="L1203" s="165">
        <v>83.36</v>
      </c>
      <c r="M1203" s="165">
        <v>0</v>
      </c>
      <c r="N1203" s="165">
        <v>0</v>
      </c>
      <c r="O1203" s="165">
        <v>0</v>
      </c>
      <c r="P1203" s="165">
        <v>8408315</v>
      </c>
      <c r="Q1203" s="165">
        <v>100</v>
      </c>
      <c r="R1203" s="165">
        <v>0</v>
      </c>
      <c r="S1203" s="165">
        <v>40.700000000000003</v>
      </c>
      <c r="T1203" s="165">
        <v>4.3049999999999997</v>
      </c>
      <c r="U1203" s="165">
        <v>-1</v>
      </c>
    </row>
    <row r="1204" spans="1:21">
      <c r="A1204" s="166">
        <v>43346.512974537036</v>
      </c>
      <c r="B1204" s="165" t="s">
        <v>6</v>
      </c>
      <c r="C1204" s="165">
        <v>761.09</v>
      </c>
      <c r="D1204" s="165">
        <v>20.2</v>
      </c>
      <c r="E1204" s="165">
        <v>1030.6500000000001</v>
      </c>
      <c r="F1204" s="165">
        <v>23.7</v>
      </c>
      <c r="G1204" s="165">
        <v>59.66</v>
      </c>
      <c r="H1204" s="165">
        <v>62.69</v>
      </c>
      <c r="I1204" s="165">
        <v>57.21</v>
      </c>
      <c r="J1204" s="165">
        <v>57.38</v>
      </c>
      <c r="K1204" s="165">
        <v>52.24</v>
      </c>
      <c r="L1204" s="165">
        <v>70.47</v>
      </c>
      <c r="M1204" s="165">
        <v>0</v>
      </c>
      <c r="N1204" s="165">
        <v>0</v>
      </c>
      <c r="O1204" s="165">
        <v>0</v>
      </c>
      <c r="P1204" s="165">
        <v>8410242</v>
      </c>
      <c r="Q1204" s="165">
        <v>100</v>
      </c>
      <c r="R1204" s="165">
        <v>0</v>
      </c>
      <c r="S1204" s="165">
        <v>40.700000000000003</v>
      </c>
      <c r="T1204" s="165">
        <v>4.306</v>
      </c>
      <c r="U1204" s="165">
        <v>-1</v>
      </c>
    </row>
    <row r="1205" spans="1:21">
      <c r="A1205" s="166">
        <v>43346.513043981482</v>
      </c>
      <c r="B1205" s="165" t="s">
        <v>6</v>
      </c>
      <c r="C1205" s="165">
        <v>761.79</v>
      </c>
      <c r="D1205" s="165">
        <v>20.22</v>
      </c>
      <c r="E1205" s="165">
        <v>1018.48</v>
      </c>
      <c r="F1205" s="165">
        <v>26.15</v>
      </c>
      <c r="G1205" s="165">
        <v>59.47</v>
      </c>
      <c r="H1205" s="165">
        <v>61.92</v>
      </c>
      <c r="I1205" s="165">
        <v>59.6</v>
      </c>
      <c r="J1205" s="165">
        <v>56.29</v>
      </c>
      <c r="K1205" s="165">
        <v>55.79</v>
      </c>
      <c r="L1205" s="165">
        <v>67.27</v>
      </c>
      <c r="M1205" s="165">
        <v>0</v>
      </c>
      <c r="N1205" s="165">
        <v>0</v>
      </c>
      <c r="O1205" s="165">
        <v>0</v>
      </c>
      <c r="P1205" s="165">
        <v>8412356</v>
      </c>
      <c r="Q1205" s="165">
        <v>100</v>
      </c>
      <c r="R1205" s="165">
        <v>0</v>
      </c>
      <c r="S1205" s="165">
        <v>40.700000000000003</v>
      </c>
      <c r="T1205" s="165">
        <v>4.306</v>
      </c>
      <c r="U1205" s="165">
        <v>-1</v>
      </c>
    </row>
    <row r="1206" spans="1:21">
      <c r="A1206" s="166">
        <v>43346.513113425928</v>
      </c>
      <c r="B1206" s="165" t="s">
        <v>6</v>
      </c>
      <c r="C1206" s="165">
        <v>763.21</v>
      </c>
      <c r="D1206" s="165">
        <v>20.260000000000002</v>
      </c>
      <c r="E1206" s="165">
        <v>1020.45</v>
      </c>
      <c r="F1206" s="165">
        <v>22</v>
      </c>
      <c r="G1206" s="165">
        <v>75.53</v>
      </c>
      <c r="H1206" s="165">
        <v>81</v>
      </c>
      <c r="I1206" s="165">
        <v>73.83</v>
      </c>
      <c r="J1206" s="165">
        <v>71.83</v>
      </c>
      <c r="K1206" s="165">
        <v>69.17</v>
      </c>
      <c r="L1206" s="165">
        <v>81.83</v>
      </c>
      <c r="M1206" s="165">
        <v>0</v>
      </c>
      <c r="N1206" s="165">
        <v>0</v>
      </c>
      <c r="O1206" s="165">
        <v>0</v>
      </c>
      <c r="P1206" s="165">
        <v>8414890</v>
      </c>
      <c r="Q1206" s="165">
        <v>100</v>
      </c>
      <c r="R1206" s="165">
        <v>0</v>
      </c>
      <c r="S1206" s="165">
        <v>40.6</v>
      </c>
      <c r="T1206" s="165">
        <v>4.306</v>
      </c>
      <c r="U1206" s="165">
        <v>-1</v>
      </c>
    </row>
    <row r="1207" spans="1:21">
      <c r="A1207" s="166">
        <v>43346.513182870367</v>
      </c>
      <c r="B1207" s="165" t="s">
        <v>6</v>
      </c>
      <c r="C1207" s="165">
        <v>763.05</v>
      </c>
      <c r="D1207" s="165">
        <v>20.25</v>
      </c>
      <c r="E1207" s="165">
        <v>1036.25</v>
      </c>
      <c r="F1207" s="165">
        <v>23.71</v>
      </c>
      <c r="G1207" s="165">
        <v>72.73</v>
      </c>
      <c r="H1207" s="165">
        <v>75.95</v>
      </c>
      <c r="I1207" s="165">
        <v>70.680000000000007</v>
      </c>
      <c r="J1207" s="165">
        <v>71.66</v>
      </c>
      <c r="K1207" s="165">
        <v>67.55</v>
      </c>
      <c r="L1207" s="165">
        <v>78.63</v>
      </c>
      <c r="M1207" s="165">
        <v>0</v>
      </c>
      <c r="N1207" s="165">
        <v>0</v>
      </c>
      <c r="O1207" s="165">
        <v>0</v>
      </c>
      <c r="P1207" s="165">
        <v>8417972</v>
      </c>
      <c r="Q1207" s="165">
        <v>100</v>
      </c>
      <c r="R1207" s="165">
        <v>0</v>
      </c>
      <c r="S1207" s="165">
        <v>40.6</v>
      </c>
      <c r="T1207" s="165">
        <v>4.3049999999999997</v>
      </c>
      <c r="U1207" s="165">
        <v>-1</v>
      </c>
    </row>
    <row r="1208" spans="1:21">
      <c r="A1208" s="166">
        <v>43346.513252314813</v>
      </c>
      <c r="B1208" s="165" t="s">
        <v>6</v>
      </c>
      <c r="C1208" s="165">
        <v>763.66</v>
      </c>
      <c r="D1208" s="165">
        <v>20.27</v>
      </c>
      <c r="E1208" s="165">
        <v>1045.54</v>
      </c>
      <c r="F1208" s="165">
        <v>25.03</v>
      </c>
      <c r="G1208" s="165">
        <v>58.91</v>
      </c>
      <c r="H1208" s="165">
        <v>57.95</v>
      </c>
      <c r="I1208" s="165">
        <v>60.76</v>
      </c>
      <c r="J1208" s="165">
        <v>52.81</v>
      </c>
      <c r="K1208" s="165">
        <v>54.8</v>
      </c>
      <c r="L1208" s="165">
        <v>70.52</v>
      </c>
      <c r="M1208" s="165">
        <v>0</v>
      </c>
      <c r="N1208" s="165">
        <v>0</v>
      </c>
      <c r="O1208" s="165">
        <v>0</v>
      </c>
      <c r="P1208" s="165">
        <v>8422667</v>
      </c>
      <c r="Q1208" s="165">
        <v>100</v>
      </c>
      <c r="R1208" s="165">
        <v>0</v>
      </c>
      <c r="S1208" s="165">
        <v>40.6</v>
      </c>
      <c r="T1208" s="165">
        <v>4.306</v>
      </c>
      <c r="U1208" s="165">
        <v>-1</v>
      </c>
    </row>
    <row r="1209" spans="1:21">
      <c r="A1209" s="166">
        <v>43346.513321759259</v>
      </c>
      <c r="B1209" s="165" t="s">
        <v>6</v>
      </c>
      <c r="C1209" s="165">
        <v>764.99</v>
      </c>
      <c r="D1209" s="165">
        <v>20.309999999999999</v>
      </c>
      <c r="E1209" s="165">
        <v>1023.84</v>
      </c>
      <c r="F1209" s="165">
        <v>24.4</v>
      </c>
      <c r="G1209" s="165">
        <v>70.73</v>
      </c>
      <c r="H1209" s="165">
        <v>75.209999999999994</v>
      </c>
      <c r="I1209" s="165">
        <v>70.25</v>
      </c>
      <c r="J1209" s="165">
        <v>66.12</v>
      </c>
      <c r="K1209" s="165">
        <v>64.63</v>
      </c>
      <c r="L1209" s="165">
        <v>78.92</v>
      </c>
      <c r="M1209" s="165">
        <v>0</v>
      </c>
      <c r="N1209" s="165">
        <v>0</v>
      </c>
      <c r="O1209" s="165">
        <v>0</v>
      </c>
      <c r="P1209" s="165">
        <v>8426771</v>
      </c>
      <c r="Q1209" s="165">
        <v>100</v>
      </c>
      <c r="R1209" s="165">
        <v>0</v>
      </c>
      <c r="S1209" s="165">
        <v>40.6</v>
      </c>
      <c r="T1209" s="165">
        <v>4.306</v>
      </c>
      <c r="U1209" s="165">
        <v>-1</v>
      </c>
    </row>
    <row r="1210" spans="1:21">
      <c r="A1210" s="166">
        <v>43346.513391203705</v>
      </c>
      <c r="B1210" s="165" t="s">
        <v>6</v>
      </c>
      <c r="C1210" s="165">
        <v>764.08</v>
      </c>
      <c r="D1210" s="165">
        <v>20.28</v>
      </c>
      <c r="E1210" s="165">
        <v>1043.58</v>
      </c>
      <c r="F1210" s="165">
        <v>24.07</v>
      </c>
      <c r="G1210" s="165">
        <v>69.510000000000005</v>
      </c>
      <c r="H1210" s="165">
        <v>74.06</v>
      </c>
      <c r="I1210" s="165">
        <v>69.790000000000006</v>
      </c>
      <c r="J1210" s="165">
        <v>65.849999999999994</v>
      </c>
      <c r="K1210" s="165">
        <v>63.71</v>
      </c>
      <c r="L1210" s="165">
        <v>74.900000000000006</v>
      </c>
      <c r="M1210" s="165">
        <v>0</v>
      </c>
      <c r="N1210" s="165">
        <v>0</v>
      </c>
      <c r="O1210" s="165">
        <v>0</v>
      </c>
      <c r="P1210" s="165">
        <v>8429739</v>
      </c>
      <c r="Q1210" s="165">
        <v>100</v>
      </c>
      <c r="R1210" s="165">
        <v>0</v>
      </c>
      <c r="S1210" s="165">
        <v>40.6</v>
      </c>
      <c r="T1210" s="165">
        <v>4.306</v>
      </c>
      <c r="U1210" s="165">
        <v>-1</v>
      </c>
    </row>
    <row r="1211" spans="1:21">
      <c r="A1211" s="166">
        <v>43346.513460648152</v>
      </c>
      <c r="B1211" s="165" t="s">
        <v>6</v>
      </c>
      <c r="C1211" s="165">
        <v>764.29</v>
      </c>
      <c r="D1211" s="165">
        <v>20.29</v>
      </c>
      <c r="E1211" s="165">
        <v>1045.96</v>
      </c>
      <c r="F1211" s="165">
        <v>29.8</v>
      </c>
      <c r="G1211" s="165">
        <v>65.67</v>
      </c>
      <c r="H1211" s="165">
        <v>70.33</v>
      </c>
      <c r="I1211" s="165">
        <v>66.5</v>
      </c>
      <c r="J1211" s="165">
        <v>63.5</v>
      </c>
      <c r="K1211" s="165">
        <v>62.83</v>
      </c>
      <c r="L1211" s="165">
        <v>61.64</v>
      </c>
      <c r="M1211" s="165">
        <v>0</v>
      </c>
      <c r="N1211" s="165">
        <v>0</v>
      </c>
      <c r="O1211" s="165">
        <v>0</v>
      </c>
      <c r="P1211" s="165">
        <v>8429740</v>
      </c>
      <c r="Q1211" s="165">
        <v>100</v>
      </c>
      <c r="R1211" s="165">
        <v>0</v>
      </c>
      <c r="S1211" s="165">
        <v>40.6</v>
      </c>
      <c r="T1211" s="165">
        <v>4.3070000000000004</v>
      </c>
      <c r="U1211" s="165">
        <v>-1</v>
      </c>
    </row>
    <row r="1212" spans="1:21">
      <c r="A1212" s="166">
        <v>43346.51353009259</v>
      </c>
      <c r="B1212" s="165" t="s">
        <v>6</v>
      </c>
      <c r="C1212" s="165">
        <v>762.6</v>
      </c>
      <c r="D1212" s="165">
        <v>20.239999999999998</v>
      </c>
      <c r="E1212" s="165">
        <v>1029.24</v>
      </c>
      <c r="F1212" s="165">
        <v>26.67</v>
      </c>
      <c r="G1212" s="165">
        <v>73.06</v>
      </c>
      <c r="H1212" s="165">
        <v>74.959999999999994</v>
      </c>
      <c r="I1212" s="165">
        <v>72.12</v>
      </c>
      <c r="J1212" s="165">
        <v>73.12</v>
      </c>
      <c r="K1212" s="165">
        <v>67.78</v>
      </c>
      <c r="L1212" s="165">
        <v>82.31</v>
      </c>
      <c r="M1212" s="165">
        <v>0</v>
      </c>
      <c r="N1212" s="165">
        <v>0</v>
      </c>
      <c r="O1212" s="165">
        <v>0</v>
      </c>
      <c r="P1212" s="165">
        <v>8429741</v>
      </c>
      <c r="Q1212" s="165">
        <v>100</v>
      </c>
      <c r="R1212" s="165">
        <v>0</v>
      </c>
      <c r="S1212" s="165">
        <v>40.6</v>
      </c>
      <c r="T1212" s="165">
        <v>4.306</v>
      </c>
      <c r="U1212" s="165">
        <v>-1</v>
      </c>
    </row>
    <row r="1213" spans="1:21">
      <c r="A1213" s="166">
        <v>43346.513599537036</v>
      </c>
      <c r="B1213" s="165" t="s">
        <v>6</v>
      </c>
      <c r="C1213" s="165">
        <v>761.82</v>
      </c>
      <c r="D1213" s="165">
        <v>20.22</v>
      </c>
      <c r="E1213" s="165">
        <v>1045.54</v>
      </c>
      <c r="F1213" s="165">
        <v>23.9</v>
      </c>
      <c r="G1213" s="165">
        <v>74.23</v>
      </c>
      <c r="H1213" s="165">
        <v>77.5</v>
      </c>
      <c r="I1213" s="165">
        <v>74.83</v>
      </c>
      <c r="J1213" s="165">
        <v>69</v>
      </c>
      <c r="K1213" s="165">
        <v>68.67</v>
      </c>
      <c r="L1213" s="165">
        <v>81.17</v>
      </c>
      <c r="M1213" s="165">
        <v>0</v>
      </c>
      <c r="N1213" s="165">
        <v>0</v>
      </c>
      <c r="O1213" s="165">
        <v>0</v>
      </c>
      <c r="P1213" s="165">
        <v>8429741</v>
      </c>
      <c r="Q1213" s="165">
        <v>100</v>
      </c>
      <c r="R1213" s="165">
        <v>0</v>
      </c>
      <c r="S1213" s="165">
        <v>40.5</v>
      </c>
      <c r="T1213" s="165">
        <v>4.3070000000000004</v>
      </c>
      <c r="U1213" s="165">
        <v>-1</v>
      </c>
    </row>
    <row r="1214" spans="1:21">
      <c r="A1214" s="166">
        <v>43346.513668981483</v>
      </c>
      <c r="B1214" s="165" t="s">
        <v>6</v>
      </c>
      <c r="C1214" s="165">
        <v>759.89</v>
      </c>
      <c r="D1214" s="165">
        <v>20.170000000000002</v>
      </c>
      <c r="E1214" s="165">
        <v>1046.47</v>
      </c>
      <c r="F1214" s="165">
        <v>30.65</v>
      </c>
      <c r="G1214" s="165">
        <v>67.22</v>
      </c>
      <c r="H1214" s="165">
        <v>69.7</v>
      </c>
      <c r="I1214" s="165">
        <v>65.89</v>
      </c>
      <c r="J1214" s="165">
        <v>65.069999999999993</v>
      </c>
      <c r="K1214" s="165">
        <v>64.739999999999995</v>
      </c>
      <c r="L1214" s="165">
        <v>74.099999999999994</v>
      </c>
      <c r="M1214" s="165">
        <v>0</v>
      </c>
      <c r="N1214" s="165">
        <v>0</v>
      </c>
      <c r="O1214" s="165">
        <v>0</v>
      </c>
      <c r="P1214" s="165">
        <v>8430987</v>
      </c>
      <c r="Q1214" s="165">
        <v>100</v>
      </c>
      <c r="R1214" s="165">
        <v>0</v>
      </c>
      <c r="S1214" s="165">
        <v>40.5</v>
      </c>
      <c r="T1214" s="165">
        <v>4.3070000000000004</v>
      </c>
      <c r="U1214" s="165">
        <v>-1</v>
      </c>
    </row>
    <row r="1215" spans="1:21">
      <c r="A1215" s="166">
        <v>43346.513738425929</v>
      </c>
      <c r="B1215" s="165" t="s">
        <v>6</v>
      </c>
      <c r="C1215" s="165">
        <v>757.42</v>
      </c>
      <c r="D1215" s="165">
        <v>20.11</v>
      </c>
      <c r="E1215" s="165">
        <v>988.83</v>
      </c>
      <c r="F1215" s="165">
        <v>27.22</v>
      </c>
      <c r="G1215" s="165">
        <v>74.099999999999994</v>
      </c>
      <c r="H1215" s="165">
        <v>74.709999999999994</v>
      </c>
      <c r="I1215" s="165">
        <v>72.58</v>
      </c>
      <c r="J1215" s="165">
        <v>75.040000000000006</v>
      </c>
      <c r="K1215" s="165">
        <v>70.28</v>
      </c>
      <c r="L1215" s="165">
        <v>82.17</v>
      </c>
      <c r="M1215" s="165">
        <v>0</v>
      </c>
      <c r="N1215" s="165">
        <v>0</v>
      </c>
      <c r="O1215" s="165">
        <v>0</v>
      </c>
      <c r="P1215" s="165">
        <v>8431407</v>
      </c>
      <c r="Q1215" s="165">
        <v>100</v>
      </c>
      <c r="R1215" s="165">
        <v>0</v>
      </c>
      <c r="S1215" s="165">
        <v>40.5</v>
      </c>
      <c r="T1215" s="165">
        <v>4.306</v>
      </c>
      <c r="U1215" s="165">
        <v>-1</v>
      </c>
    </row>
    <row r="1216" spans="1:21">
      <c r="A1216" s="166">
        <v>43346.513807870368</v>
      </c>
      <c r="B1216" s="165" t="s">
        <v>6</v>
      </c>
      <c r="C1216" s="165">
        <v>686.33</v>
      </c>
      <c r="D1216" s="165">
        <v>18.22</v>
      </c>
      <c r="E1216" s="165">
        <v>989.28</v>
      </c>
      <c r="F1216" s="165">
        <v>18.61</v>
      </c>
      <c r="G1216" s="165">
        <v>94.77</v>
      </c>
      <c r="H1216" s="165">
        <v>94.79</v>
      </c>
      <c r="I1216" s="165">
        <v>94.12</v>
      </c>
      <c r="J1216" s="165">
        <v>94.29</v>
      </c>
      <c r="K1216" s="165">
        <v>92.1</v>
      </c>
      <c r="L1216" s="165">
        <v>96.97</v>
      </c>
      <c r="M1216" s="165">
        <v>98.11</v>
      </c>
      <c r="N1216" s="165">
        <v>98.31</v>
      </c>
      <c r="O1216" s="165">
        <v>98.28</v>
      </c>
      <c r="P1216" s="165">
        <v>8431418</v>
      </c>
      <c r="Q1216" s="165">
        <v>100</v>
      </c>
      <c r="R1216" s="165">
        <v>0</v>
      </c>
      <c r="S1216" s="165">
        <v>40.4</v>
      </c>
      <c r="T1216" s="165">
        <v>4.3049999999999997</v>
      </c>
      <c r="U1216" s="165">
        <v>-1</v>
      </c>
    </row>
    <row r="1217" spans="1:21">
      <c r="A1217" s="166">
        <v>43346.513877314814</v>
      </c>
      <c r="B1217" s="165" t="s">
        <v>6</v>
      </c>
      <c r="C1217" s="165">
        <v>784.78</v>
      </c>
      <c r="D1217" s="165">
        <v>20.83</v>
      </c>
      <c r="E1217" s="165">
        <v>768.21</v>
      </c>
      <c r="F1217" s="165">
        <v>20.59</v>
      </c>
      <c r="G1217" s="165">
        <v>98.87</v>
      </c>
      <c r="H1217" s="165">
        <v>98.48</v>
      </c>
      <c r="I1217" s="165">
        <v>98.31</v>
      </c>
      <c r="J1217" s="165">
        <v>99.49</v>
      </c>
      <c r="K1217" s="165">
        <v>97.8</v>
      </c>
      <c r="L1217" s="165">
        <v>99.83</v>
      </c>
      <c r="M1217" s="165">
        <v>99.47</v>
      </c>
      <c r="N1217" s="165">
        <v>98.69</v>
      </c>
      <c r="O1217" s="165">
        <v>100</v>
      </c>
      <c r="P1217" s="165">
        <v>8450756</v>
      </c>
      <c r="Q1217" s="165">
        <v>100</v>
      </c>
      <c r="R1217" s="165">
        <v>0</v>
      </c>
      <c r="S1217" s="165">
        <v>40.4</v>
      </c>
      <c r="T1217" s="165">
        <v>4.3019999999999996</v>
      </c>
      <c r="U1217" s="165">
        <v>-1</v>
      </c>
    </row>
    <row r="1218" spans="1:21">
      <c r="A1218" s="166">
        <v>43346.51394675926</v>
      </c>
      <c r="B1218" s="165" t="s">
        <v>6</v>
      </c>
      <c r="C1218" s="165">
        <v>783.02</v>
      </c>
      <c r="D1218" s="165">
        <v>20.78</v>
      </c>
      <c r="E1218" s="165">
        <v>999.06</v>
      </c>
      <c r="F1218" s="165">
        <v>20.58</v>
      </c>
      <c r="G1218" s="165">
        <v>90.94</v>
      </c>
      <c r="H1218" s="165">
        <v>92.14</v>
      </c>
      <c r="I1218" s="165">
        <v>90.18</v>
      </c>
      <c r="J1218" s="165">
        <v>86.09</v>
      </c>
      <c r="K1218" s="165">
        <v>86.74</v>
      </c>
      <c r="L1218" s="165">
        <v>92.14</v>
      </c>
      <c r="M1218" s="165">
        <v>98.21</v>
      </c>
      <c r="N1218" s="165">
        <v>99.05</v>
      </c>
      <c r="O1218" s="165">
        <v>97.69</v>
      </c>
      <c r="P1218" s="165">
        <v>8455530</v>
      </c>
      <c r="Q1218" s="165">
        <v>100</v>
      </c>
      <c r="R1218" s="165">
        <v>0</v>
      </c>
      <c r="S1218" s="165">
        <v>40.4</v>
      </c>
      <c r="T1218" s="165">
        <v>4.2969999999999997</v>
      </c>
      <c r="U1218" s="165">
        <v>-1</v>
      </c>
    </row>
    <row r="1219" spans="1:21">
      <c r="A1219" s="166">
        <v>43346.514016203706</v>
      </c>
      <c r="B1219" s="165" t="s">
        <v>6</v>
      </c>
      <c r="C1219" s="165">
        <v>783.22</v>
      </c>
      <c r="D1219" s="165">
        <v>20.79</v>
      </c>
      <c r="E1219" s="165">
        <v>985.41</v>
      </c>
      <c r="F1219" s="165">
        <v>22.7</v>
      </c>
      <c r="G1219" s="165">
        <v>72</v>
      </c>
      <c r="H1219" s="165">
        <v>75</v>
      </c>
      <c r="I1219" s="165">
        <v>71.33</v>
      </c>
      <c r="J1219" s="165">
        <v>67</v>
      </c>
      <c r="K1219" s="165">
        <v>66</v>
      </c>
      <c r="L1219" s="165">
        <v>80.67</v>
      </c>
      <c r="M1219" s="165">
        <v>0</v>
      </c>
      <c r="N1219" s="165">
        <v>0</v>
      </c>
      <c r="O1219" s="165">
        <v>0</v>
      </c>
      <c r="P1219" s="165">
        <v>8457727</v>
      </c>
      <c r="Q1219" s="165">
        <v>100</v>
      </c>
      <c r="R1219" s="165">
        <v>0</v>
      </c>
      <c r="S1219" s="165">
        <v>40.4</v>
      </c>
      <c r="T1219" s="165">
        <v>4.306</v>
      </c>
      <c r="U1219" s="165">
        <v>-1</v>
      </c>
    </row>
    <row r="1220" spans="1:21">
      <c r="A1220" s="166">
        <v>43346.514085648145</v>
      </c>
      <c r="B1220" s="165" t="s">
        <v>6</v>
      </c>
      <c r="C1220" s="165">
        <v>784.9</v>
      </c>
      <c r="D1220" s="165">
        <v>20.83</v>
      </c>
      <c r="E1220" s="165">
        <v>997.29</v>
      </c>
      <c r="F1220" s="165">
        <v>24.31</v>
      </c>
      <c r="G1220" s="165">
        <v>71.02</v>
      </c>
      <c r="H1220" s="165">
        <v>73.099999999999994</v>
      </c>
      <c r="I1220" s="165">
        <v>69.97</v>
      </c>
      <c r="J1220" s="165">
        <v>67.989999999999995</v>
      </c>
      <c r="K1220" s="165">
        <v>65.180000000000007</v>
      </c>
      <c r="L1220" s="165">
        <v>79.33</v>
      </c>
      <c r="M1220" s="165">
        <v>0</v>
      </c>
      <c r="N1220" s="165">
        <v>0</v>
      </c>
      <c r="O1220" s="165">
        <v>0</v>
      </c>
      <c r="P1220" s="165">
        <v>8460032</v>
      </c>
      <c r="Q1220" s="165">
        <v>100</v>
      </c>
      <c r="R1220" s="165">
        <v>0</v>
      </c>
      <c r="S1220" s="165">
        <v>40.4</v>
      </c>
      <c r="T1220" s="165">
        <v>4.3049999999999997</v>
      </c>
      <c r="U1220" s="165">
        <v>-1</v>
      </c>
    </row>
    <row r="1221" spans="1:21">
      <c r="A1221" s="166">
        <v>43346.514155092591</v>
      </c>
      <c r="B1221" s="165" t="s">
        <v>6</v>
      </c>
      <c r="C1221" s="165">
        <v>779.89</v>
      </c>
      <c r="D1221" s="165">
        <v>20.7</v>
      </c>
      <c r="E1221" s="165">
        <v>1002.2</v>
      </c>
      <c r="F1221" s="165">
        <v>26.42</v>
      </c>
      <c r="G1221" s="165">
        <v>57.62</v>
      </c>
      <c r="H1221" s="165">
        <v>59.27</v>
      </c>
      <c r="I1221" s="165">
        <v>58.11</v>
      </c>
      <c r="J1221" s="165">
        <v>53.64</v>
      </c>
      <c r="K1221" s="165">
        <v>49.01</v>
      </c>
      <c r="L1221" s="165">
        <v>68.05</v>
      </c>
      <c r="M1221" s="165">
        <v>0</v>
      </c>
      <c r="N1221" s="165">
        <v>0</v>
      </c>
      <c r="O1221" s="165">
        <v>0</v>
      </c>
      <c r="P1221" s="165">
        <v>8462888</v>
      </c>
      <c r="Q1221" s="165">
        <v>100</v>
      </c>
      <c r="R1221" s="165">
        <v>0</v>
      </c>
      <c r="S1221" s="165">
        <v>40.5</v>
      </c>
      <c r="T1221" s="165">
        <v>4.3070000000000004</v>
      </c>
      <c r="U1221" s="165">
        <v>-1</v>
      </c>
    </row>
    <row r="1222" spans="1:21">
      <c r="A1222" s="166">
        <v>43346.514236111114</v>
      </c>
      <c r="B1222" s="165" t="s">
        <v>6</v>
      </c>
      <c r="C1222" s="165">
        <v>781.53</v>
      </c>
      <c r="D1222" s="165">
        <v>20.75</v>
      </c>
      <c r="E1222" s="165">
        <v>958.28</v>
      </c>
      <c r="F1222" s="165">
        <v>22.63</v>
      </c>
      <c r="G1222" s="165">
        <v>74.7</v>
      </c>
      <c r="H1222" s="165">
        <v>75.819999999999993</v>
      </c>
      <c r="I1222" s="165">
        <v>73.37</v>
      </c>
      <c r="J1222" s="165">
        <v>71.239999999999995</v>
      </c>
      <c r="K1222" s="165">
        <v>67.81</v>
      </c>
      <c r="L1222" s="165">
        <v>82.2</v>
      </c>
      <c r="M1222" s="165">
        <v>96.63</v>
      </c>
      <c r="N1222" s="165">
        <v>0</v>
      </c>
      <c r="O1222" s="165">
        <v>0</v>
      </c>
      <c r="P1222" s="165">
        <v>8465170</v>
      </c>
      <c r="Q1222" s="165">
        <v>100</v>
      </c>
      <c r="R1222" s="165">
        <v>0</v>
      </c>
      <c r="S1222" s="165">
        <v>40.5</v>
      </c>
      <c r="T1222" s="165">
        <v>4.306</v>
      </c>
      <c r="U1222" s="165">
        <v>-1</v>
      </c>
    </row>
    <row r="1223" spans="1:21">
      <c r="A1223" s="166">
        <v>43346.514305555553</v>
      </c>
      <c r="B1223" s="165" t="s">
        <v>6</v>
      </c>
      <c r="C1223" s="165">
        <v>781.58</v>
      </c>
      <c r="D1223" s="165">
        <v>20.75</v>
      </c>
      <c r="E1223" s="165">
        <v>957.8</v>
      </c>
      <c r="F1223" s="165">
        <v>20.25</v>
      </c>
      <c r="G1223" s="165">
        <v>96.76</v>
      </c>
      <c r="H1223" s="165">
        <v>97.3</v>
      </c>
      <c r="I1223" s="165">
        <v>97.62</v>
      </c>
      <c r="J1223" s="165">
        <v>96.51</v>
      </c>
      <c r="K1223" s="165">
        <v>96.03</v>
      </c>
      <c r="L1223" s="165">
        <v>98.1</v>
      </c>
      <c r="M1223" s="165">
        <v>95.47</v>
      </c>
      <c r="N1223" s="165">
        <v>92.52</v>
      </c>
      <c r="O1223" s="165">
        <v>82.61</v>
      </c>
      <c r="P1223" s="165">
        <v>8469850</v>
      </c>
      <c r="Q1223" s="165">
        <v>100</v>
      </c>
      <c r="R1223" s="165">
        <v>0</v>
      </c>
      <c r="S1223" s="165">
        <v>40.5</v>
      </c>
      <c r="T1223" s="165">
        <v>4.3040000000000003</v>
      </c>
      <c r="U1223" s="165">
        <v>-1</v>
      </c>
    </row>
    <row r="1224" spans="1:21">
      <c r="A1224" s="166">
        <v>43346.514374999999</v>
      </c>
      <c r="B1224" s="165" t="s">
        <v>6</v>
      </c>
      <c r="C1224" s="165">
        <v>781.64</v>
      </c>
      <c r="D1224" s="165">
        <v>20.75</v>
      </c>
      <c r="E1224" s="165">
        <v>986.03</v>
      </c>
      <c r="F1224" s="165">
        <v>24.8</v>
      </c>
      <c r="G1224" s="165">
        <v>78.760000000000005</v>
      </c>
      <c r="H1224" s="165">
        <v>81.7</v>
      </c>
      <c r="I1224" s="165">
        <v>79.41</v>
      </c>
      <c r="J1224" s="165">
        <v>76.14</v>
      </c>
      <c r="K1224" s="165">
        <v>73.53</v>
      </c>
      <c r="L1224" s="165">
        <v>83.01</v>
      </c>
      <c r="M1224" s="165">
        <v>0</v>
      </c>
      <c r="N1224" s="165">
        <v>0</v>
      </c>
      <c r="O1224" s="165">
        <v>0</v>
      </c>
      <c r="P1224" s="165">
        <v>8473662</v>
      </c>
      <c r="Q1224" s="165">
        <v>100</v>
      </c>
      <c r="R1224" s="165">
        <v>0</v>
      </c>
      <c r="S1224" s="165">
        <v>40.5</v>
      </c>
      <c r="T1224" s="165">
        <v>4.3049999999999997</v>
      </c>
      <c r="U1224" s="165">
        <v>-1</v>
      </c>
    </row>
    <row r="1225" spans="1:21">
      <c r="A1225" s="166">
        <v>43346.514444444445</v>
      </c>
      <c r="B1225" s="165" t="s">
        <v>6</v>
      </c>
      <c r="C1225" s="165">
        <v>782.12</v>
      </c>
      <c r="D1225" s="165">
        <v>20.76</v>
      </c>
      <c r="E1225" s="165">
        <v>980.38</v>
      </c>
      <c r="F1225" s="165">
        <v>27.93</v>
      </c>
      <c r="G1225" s="165">
        <v>68.05</v>
      </c>
      <c r="H1225" s="165">
        <v>71.81</v>
      </c>
      <c r="I1225" s="165">
        <v>68.66</v>
      </c>
      <c r="J1225" s="165">
        <v>64.84</v>
      </c>
      <c r="K1225" s="165">
        <v>67.33</v>
      </c>
      <c r="L1225" s="165">
        <v>66.47</v>
      </c>
      <c r="M1225" s="165">
        <v>0</v>
      </c>
      <c r="N1225" s="165">
        <v>0</v>
      </c>
      <c r="O1225" s="165">
        <v>0</v>
      </c>
      <c r="P1225" s="165">
        <v>8476357</v>
      </c>
      <c r="Q1225" s="165">
        <v>100</v>
      </c>
      <c r="R1225" s="165">
        <v>0</v>
      </c>
      <c r="S1225" s="165">
        <v>40.5</v>
      </c>
      <c r="T1225" s="165">
        <v>4.3070000000000004</v>
      </c>
      <c r="U1225" s="165">
        <v>-1</v>
      </c>
    </row>
    <row r="1226" spans="1:21">
      <c r="A1226" s="166">
        <v>43346.514513888891</v>
      </c>
      <c r="B1226" s="165" t="s">
        <v>6</v>
      </c>
      <c r="C1226" s="165">
        <v>781.84</v>
      </c>
      <c r="D1226" s="165">
        <v>20.75</v>
      </c>
      <c r="E1226" s="165">
        <v>977.5</v>
      </c>
      <c r="F1226" s="165">
        <v>22.26</v>
      </c>
      <c r="G1226" s="165">
        <v>75.67</v>
      </c>
      <c r="H1226" s="165">
        <v>79.03</v>
      </c>
      <c r="I1226" s="165">
        <v>73.709999999999994</v>
      </c>
      <c r="J1226" s="165">
        <v>71.38</v>
      </c>
      <c r="K1226" s="165">
        <v>72.209999999999994</v>
      </c>
      <c r="L1226" s="165">
        <v>82.03</v>
      </c>
      <c r="M1226" s="165">
        <v>0</v>
      </c>
      <c r="N1226" s="165">
        <v>0</v>
      </c>
      <c r="O1226" s="165">
        <v>0</v>
      </c>
      <c r="P1226" s="165">
        <v>8478196</v>
      </c>
      <c r="Q1226" s="165">
        <v>100</v>
      </c>
      <c r="R1226" s="165">
        <v>0</v>
      </c>
      <c r="S1226" s="165">
        <v>40.6</v>
      </c>
      <c r="T1226" s="165">
        <v>4.3070000000000004</v>
      </c>
      <c r="U1226" s="165">
        <v>-1</v>
      </c>
    </row>
    <row r="1227" spans="1:21">
      <c r="A1227" s="166">
        <v>43346.51458333333</v>
      </c>
      <c r="B1227" s="165" t="s">
        <v>6</v>
      </c>
      <c r="C1227" s="165">
        <v>782.66</v>
      </c>
      <c r="D1227" s="165">
        <v>20.78</v>
      </c>
      <c r="E1227" s="165">
        <v>986.69</v>
      </c>
      <c r="F1227" s="165">
        <v>22.6</v>
      </c>
      <c r="G1227" s="165">
        <v>66.33</v>
      </c>
      <c r="H1227" s="165">
        <v>67</v>
      </c>
      <c r="I1227" s="165">
        <v>66.33</v>
      </c>
      <c r="J1227" s="165">
        <v>63.5</v>
      </c>
      <c r="K1227" s="165">
        <v>64.5</v>
      </c>
      <c r="L1227" s="165">
        <v>72.73</v>
      </c>
      <c r="M1227" s="165">
        <v>0</v>
      </c>
      <c r="N1227" s="165">
        <v>0</v>
      </c>
      <c r="O1227" s="165">
        <v>0</v>
      </c>
      <c r="P1227" s="165">
        <v>8480273</v>
      </c>
      <c r="Q1227" s="165">
        <v>100</v>
      </c>
      <c r="R1227" s="165">
        <v>0</v>
      </c>
      <c r="S1227" s="165">
        <v>40.6</v>
      </c>
      <c r="T1227" s="165">
        <v>4.3070000000000004</v>
      </c>
      <c r="U1227" s="165">
        <v>-1</v>
      </c>
    </row>
    <row r="1228" spans="1:21">
      <c r="A1228" s="166">
        <v>43346.514652777776</v>
      </c>
      <c r="B1228" s="165" t="s">
        <v>6</v>
      </c>
      <c r="C1228" s="165">
        <v>783.85</v>
      </c>
      <c r="D1228" s="165">
        <v>20.81</v>
      </c>
      <c r="E1228" s="165">
        <v>983.23</v>
      </c>
      <c r="F1228" s="165">
        <v>23.55</v>
      </c>
      <c r="G1228" s="165">
        <v>57.45</v>
      </c>
      <c r="H1228" s="165">
        <v>57.55</v>
      </c>
      <c r="I1228" s="165">
        <v>56.38</v>
      </c>
      <c r="J1228" s="165">
        <v>56.22</v>
      </c>
      <c r="K1228" s="165">
        <v>49.75</v>
      </c>
      <c r="L1228" s="165">
        <v>67.33</v>
      </c>
      <c r="M1228" s="165">
        <v>0</v>
      </c>
      <c r="N1228" s="165">
        <v>0</v>
      </c>
      <c r="O1228" s="165">
        <v>0</v>
      </c>
      <c r="P1228" s="165">
        <v>8483355</v>
      </c>
      <c r="Q1228" s="165">
        <v>100</v>
      </c>
      <c r="R1228" s="165">
        <v>0</v>
      </c>
      <c r="S1228" s="165">
        <v>40.6</v>
      </c>
      <c r="T1228" s="165">
        <v>4.3079999999999998</v>
      </c>
      <c r="U1228" s="165">
        <v>-1</v>
      </c>
    </row>
    <row r="1229" spans="1:21">
      <c r="A1229" s="166">
        <v>43346.514722222222</v>
      </c>
      <c r="B1229" s="165" t="s">
        <v>6</v>
      </c>
      <c r="C1229" s="165">
        <v>781.35</v>
      </c>
      <c r="D1229" s="165">
        <v>20.74</v>
      </c>
      <c r="E1229" s="165">
        <v>970.29</v>
      </c>
      <c r="F1229" s="165">
        <v>23.22</v>
      </c>
      <c r="G1229" s="165">
        <v>74.709999999999994</v>
      </c>
      <c r="H1229" s="165">
        <v>76.849999999999994</v>
      </c>
      <c r="I1229" s="165">
        <v>75.53</v>
      </c>
      <c r="J1229" s="165">
        <v>70.94</v>
      </c>
      <c r="K1229" s="165">
        <v>70.44</v>
      </c>
      <c r="L1229" s="165">
        <v>79.8</v>
      </c>
      <c r="M1229" s="165">
        <v>0</v>
      </c>
      <c r="N1229" s="165">
        <v>0</v>
      </c>
      <c r="O1229" s="165">
        <v>0</v>
      </c>
      <c r="P1229" s="165">
        <v>8486076</v>
      </c>
      <c r="Q1229" s="165">
        <v>100</v>
      </c>
      <c r="R1229" s="165">
        <v>0</v>
      </c>
      <c r="S1229" s="165">
        <v>40.6</v>
      </c>
      <c r="T1229" s="165">
        <v>4.3079999999999998</v>
      </c>
      <c r="U1229" s="165">
        <v>-1</v>
      </c>
    </row>
    <row r="1230" spans="1:21">
      <c r="A1230" s="166">
        <v>43346.514791666668</v>
      </c>
      <c r="B1230" s="165" t="s">
        <v>6</v>
      </c>
      <c r="C1230" s="165">
        <v>780.14</v>
      </c>
      <c r="D1230" s="165">
        <v>20.71</v>
      </c>
      <c r="E1230" s="165">
        <v>980.89</v>
      </c>
      <c r="F1230" s="165">
        <v>22.03</v>
      </c>
      <c r="G1230" s="165">
        <v>66.569999999999993</v>
      </c>
      <c r="H1230" s="165">
        <v>68.510000000000005</v>
      </c>
      <c r="I1230" s="165">
        <v>69.180000000000007</v>
      </c>
      <c r="J1230" s="165">
        <v>64.819999999999993</v>
      </c>
      <c r="K1230" s="165">
        <v>57.79</v>
      </c>
      <c r="L1230" s="165">
        <v>73.5</v>
      </c>
      <c r="M1230" s="165">
        <v>0</v>
      </c>
      <c r="N1230" s="165">
        <v>0</v>
      </c>
      <c r="O1230" s="165">
        <v>0</v>
      </c>
      <c r="P1230" s="165">
        <v>8488537</v>
      </c>
      <c r="Q1230" s="165">
        <v>100</v>
      </c>
      <c r="R1230" s="165">
        <v>0</v>
      </c>
      <c r="S1230" s="165">
        <v>40.6</v>
      </c>
      <c r="T1230" s="165">
        <v>4.3079999999999998</v>
      </c>
      <c r="U1230" s="165">
        <v>-1</v>
      </c>
    </row>
    <row r="1231" spans="1:21">
      <c r="A1231" s="166">
        <v>43346.514861111114</v>
      </c>
      <c r="B1231" s="165" t="s">
        <v>6</v>
      </c>
      <c r="C1231" s="165">
        <v>783.33</v>
      </c>
      <c r="D1231" s="165">
        <v>20.79</v>
      </c>
      <c r="E1231" s="165">
        <v>981.04</v>
      </c>
      <c r="F1231" s="165">
        <v>25.72</v>
      </c>
      <c r="G1231" s="165">
        <v>60.36</v>
      </c>
      <c r="H1231" s="165">
        <v>63.18</v>
      </c>
      <c r="I1231" s="165">
        <v>62.67</v>
      </c>
      <c r="J1231" s="165">
        <v>59.12</v>
      </c>
      <c r="K1231" s="165">
        <v>55.41</v>
      </c>
      <c r="L1231" s="165">
        <v>63.3</v>
      </c>
      <c r="M1231" s="165">
        <v>0</v>
      </c>
      <c r="N1231" s="165">
        <v>0</v>
      </c>
      <c r="O1231" s="165">
        <v>0</v>
      </c>
      <c r="P1231" s="165">
        <v>8490464</v>
      </c>
      <c r="Q1231" s="165">
        <v>100</v>
      </c>
      <c r="R1231" s="165">
        <v>0</v>
      </c>
      <c r="S1231" s="165">
        <v>40.6</v>
      </c>
      <c r="T1231" s="165">
        <v>4.3079999999999998</v>
      </c>
      <c r="U1231" s="165">
        <v>-1</v>
      </c>
    </row>
    <row r="1232" spans="1:21">
      <c r="A1232" s="166">
        <v>43346.514930555553</v>
      </c>
      <c r="B1232" s="165" t="s">
        <v>6</v>
      </c>
      <c r="C1232" s="165">
        <v>784.24</v>
      </c>
      <c r="D1232" s="165">
        <v>20.82</v>
      </c>
      <c r="E1232" s="165">
        <v>961.91</v>
      </c>
      <c r="F1232" s="165">
        <v>23.21</v>
      </c>
      <c r="G1232" s="165">
        <v>75.13</v>
      </c>
      <c r="H1232" s="165">
        <v>78.03</v>
      </c>
      <c r="I1232" s="165">
        <v>75.08</v>
      </c>
      <c r="J1232" s="165">
        <v>76.39</v>
      </c>
      <c r="K1232" s="165">
        <v>68.36</v>
      </c>
      <c r="L1232" s="165">
        <v>78.33</v>
      </c>
      <c r="M1232" s="165">
        <v>0</v>
      </c>
      <c r="N1232" s="165">
        <v>0</v>
      </c>
      <c r="O1232" s="165">
        <v>0</v>
      </c>
      <c r="P1232" s="165">
        <v>8493316</v>
      </c>
      <c r="Q1232" s="165">
        <v>100</v>
      </c>
      <c r="R1232" s="165">
        <v>0</v>
      </c>
      <c r="S1232" s="165">
        <v>40.6</v>
      </c>
      <c r="T1232" s="165">
        <v>4.3079999999999998</v>
      </c>
      <c r="U1232" s="165">
        <v>-1</v>
      </c>
    </row>
    <row r="1233" spans="1:21">
      <c r="A1233" s="166">
        <v>43346.514999999999</v>
      </c>
      <c r="B1233" s="165" t="s">
        <v>6</v>
      </c>
      <c r="C1233" s="165">
        <v>783.32</v>
      </c>
      <c r="D1233" s="165">
        <v>20.79</v>
      </c>
      <c r="E1233" s="165">
        <v>977.76</v>
      </c>
      <c r="F1233" s="165">
        <v>23.77</v>
      </c>
      <c r="G1233" s="165">
        <v>76.599999999999994</v>
      </c>
      <c r="H1233" s="165">
        <v>79.5</v>
      </c>
      <c r="I1233" s="165">
        <v>74.209999999999994</v>
      </c>
      <c r="J1233" s="165">
        <v>74.38</v>
      </c>
      <c r="K1233" s="165">
        <v>71.400000000000006</v>
      </c>
      <c r="L1233" s="165">
        <v>83.47</v>
      </c>
      <c r="M1233" s="165">
        <v>0</v>
      </c>
      <c r="N1233" s="165">
        <v>0</v>
      </c>
      <c r="O1233" s="165">
        <v>0</v>
      </c>
      <c r="P1233" s="165">
        <v>8494096</v>
      </c>
      <c r="Q1233" s="165">
        <v>100</v>
      </c>
      <c r="R1233" s="165">
        <v>0</v>
      </c>
      <c r="S1233" s="165">
        <v>40.6</v>
      </c>
      <c r="T1233" s="165">
        <v>4.3079999999999998</v>
      </c>
      <c r="U1233" s="165">
        <v>-1</v>
      </c>
    </row>
    <row r="1234" spans="1:21">
      <c r="A1234" s="166">
        <v>43346.515069444446</v>
      </c>
      <c r="B1234" s="165" t="s">
        <v>6</v>
      </c>
      <c r="C1234" s="165">
        <v>781.76</v>
      </c>
      <c r="D1234" s="165">
        <v>20.75</v>
      </c>
      <c r="E1234" s="165">
        <v>977.12</v>
      </c>
      <c r="F1234" s="165">
        <v>23.05</v>
      </c>
      <c r="G1234" s="165">
        <v>60.09</v>
      </c>
      <c r="H1234" s="165">
        <v>62.18</v>
      </c>
      <c r="I1234" s="165">
        <v>61.68</v>
      </c>
      <c r="J1234" s="165">
        <v>54.79</v>
      </c>
      <c r="K1234" s="165">
        <v>56.97</v>
      </c>
      <c r="L1234" s="165">
        <v>66.44</v>
      </c>
      <c r="M1234" s="165">
        <v>0</v>
      </c>
      <c r="N1234" s="165">
        <v>0</v>
      </c>
      <c r="O1234" s="165">
        <v>0</v>
      </c>
      <c r="P1234" s="165">
        <v>8494097</v>
      </c>
      <c r="Q1234" s="165">
        <v>100</v>
      </c>
      <c r="R1234" s="165">
        <v>0</v>
      </c>
      <c r="S1234" s="165">
        <v>40.6</v>
      </c>
      <c r="T1234" s="165">
        <v>4.3079999999999998</v>
      </c>
      <c r="U1234" s="165">
        <v>-1</v>
      </c>
    </row>
    <row r="1235" spans="1:21">
      <c r="A1235" s="166">
        <v>43346.515138888892</v>
      </c>
      <c r="B1235" s="165" t="s">
        <v>6</v>
      </c>
      <c r="C1235" s="165">
        <v>782.93</v>
      </c>
      <c r="D1235" s="165">
        <v>20.78</v>
      </c>
      <c r="E1235" s="165">
        <v>964.48</v>
      </c>
      <c r="F1235" s="165">
        <v>22.07</v>
      </c>
      <c r="G1235" s="165">
        <v>64.739999999999995</v>
      </c>
      <c r="H1235" s="165">
        <v>68.06</v>
      </c>
      <c r="I1235" s="165">
        <v>63.88</v>
      </c>
      <c r="J1235" s="165">
        <v>61.37</v>
      </c>
      <c r="K1235" s="165">
        <v>61.87</v>
      </c>
      <c r="L1235" s="165">
        <v>69.099999999999994</v>
      </c>
      <c r="M1235" s="165">
        <v>0</v>
      </c>
      <c r="N1235" s="165">
        <v>0</v>
      </c>
      <c r="O1235" s="165">
        <v>0</v>
      </c>
      <c r="P1235" s="165">
        <v>8494098</v>
      </c>
      <c r="Q1235" s="165">
        <v>100</v>
      </c>
      <c r="R1235" s="165">
        <v>0</v>
      </c>
      <c r="S1235" s="165">
        <v>40.6</v>
      </c>
      <c r="T1235" s="165">
        <v>4.3079999999999998</v>
      </c>
      <c r="U1235" s="165">
        <v>-1</v>
      </c>
    </row>
    <row r="1236" spans="1:21">
      <c r="A1236" s="166">
        <v>43346.515208333331</v>
      </c>
      <c r="B1236" s="165" t="s">
        <v>6</v>
      </c>
      <c r="C1236" s="165">
        <v>778.63</v>
      </c>
      <c r="D1236" s="165">
        <v>20.67</v>
      </c>
      <c r="E1236" s="165">
        <v>970.43</v>
      </c>
      <c r="F1236" s="165">
        <v>22.62</v>
      </c>
      <c r="G1236" s="165">
        <v>74.680000000000007</v>
      </c>
      <c r="H1236" s="165">
        <v>77.569999999999993</v>
      </c>
      <c r="I1236" s="165">
        <v>74.25</v>
      </c>
      <c r="J1236" s="165">
        <v>72.760000000000005</v>
      </c>
      <c r="K1236" s="165">
        <v>67.94</v>
      </c>
      <c r="L1236" s="165">
        <v>80.900000000000006</v>
      </c>
      <c r="M1236" s="165">
        <v>0</v>
      </c>
      <c r="N1236" s="165">
        <v>0</v>
      </c>
      <c r="O1236" s="165">
        <v>0</v>
      </c>
      <c r="P1236" s="165">
        <v>8494099</v>
      </c>
      <c r="Q1236" s="165">
        <v>100</v>
      </c>
      <c r="R1236" s="165">
        <v>0</v>
      </c>
      <c r="S1236" s="165">
        <v>40.5</v>
      </c>
      <c r="T1236" s="165">
        <v>4.3079999999999998</v>
      </c>
      <c r="U1236" s="165">
        <v>-1</v>
      </c>
    </row>
    <row r="1237" spans="1:21">
      <c r="A1237" s="166">
        <v>43346.515277777777</v>
      </c>
      <c r="B1237" s="165" t="s">
        <v>6</v>
      </c>
      <c r="C1237" s="165">
        <v>778.39</v>
      </c>
      <c r="D1237" s="165">
        <v>20.66</v>
      </c>
      <c r="E1237" s="165">
        <v>976.16</v>
      </c>
      <c r="F1237" s="165">
        <v>23.72</v>
      </c>
      <c r="G1237" s="165">
        <v>67.400000000000006</v>
      </c>
      <c r="H1237" s="165">
        <v>68.040000000000006</v>
      </c>
      <c r="I1237" s="165">
        <v>67.87</v>
      </c>
      <c r="J1237" s="165">
        <v>62.93</v>
      </c>
      <c r="K1237" s="165">
        <v>64.91</v>
      </c>
      <c r="L1237" s="165">
        <v>74.64</v>
      </c>
      <c r="M1237" s="165">
        <v>0</v>
      </c>
      <c r="N1237" s="165">
        <v>0</v>
      </c>
      <c r="O1237" s="165">
        <v>0</v>
      </c>
      <c r="P1237" s="165">
        <v>8494104</v>
      </c>
      <c r="Q1237" s="165">
        <v>100</v>
      </c>
      <c r="R1237" s="165">
        <v>0</v>
      </c>
      <c r="S1237" s="165">
        <v>40.5</v>
      </c>
      <c r="T1237" s="165">
        <v>4.3079999999999998</v>
      </c>
      <c r="U1237" s="165">
        <v>-1</v>
      </c>
    </row>
    <row r="1238" spans="1:21">
      <c r="A1238" s="166">
        <v>43346.515347222223</v>
      </c>
      <c r="B1238" s="165" t="s">
        <v>6</v>
      </c>
      <c r="C1238" s="165">
        <v>808.34</v>
      </c>
      <c r="D1238" s="165">
        <v>21.46</v>
      </c>
      <c r="E1238" s="165">
        <v>923.04</v>
      </c>
      <c r="F1238" s="165">
        <v>29.48</v>
      </c>
      <c r="G1238" s="165">
        <v>66.599999999999994</v>
      </c>
      <c r="H1238" s="165">
        <v>70.62</v>
      </c>
      <c r="I1238" s="165">
        <v>66.23</v>
      </c>
      <c r="J1238" s="165">
        <v>63.64</v>
      </c>
      <c r="K1238" s="165">
        <v>60.88</v>
      </c>
      <c r="L1238" s="165">
        <v>72.84</v>
      </c>
      <c r="M1238" s="165">
        <v>0</v>
      </c>
      <c r="N1238" s="165">
        <v>0</v>
      </c>
      <c r="O1238" s="165">
        <v>0</v>
      </c>
      <c r="P1238" s="165">
        <v>8520874</v>
      </c>
      <c r="Q1238" s="165">
        <v>100</v>
      </c>
      <c r="R1238" s="165">
        <v>0</v>
      </c>
      <c r="S1238" s="165">
        <v>40.5</v>
      </c>
      <c r="T1238" s="165">
        <v>4.3079999999999998</v>
      </c>
      <c r="U1238" s="165">
        <v>-1</v>
      </c>
    </row>
    <row r="1239" spans="1:21">
      <c r="A1239" s="166">
        <v>43346.515416666669</v>
      </c>
      <c r="B1239" s="165" t="s">
        <v>6</v>
      </c>
      <c r="C1239" s="165">
        <v>807.08</v>
      </c>
      <c r="D1239" s="165">
        <v>21.42</v>
      </c>
      <c r="E1239" s="165">
        <v>900.87</v>
      </c>
      <c r="F1239" s="165">
        <v>26.74</v>
      </c>
      <c r="G1239" s="165">
        <v>80.03</v>
      </c>
      <c r="H1239" s="165">
        <v>83.88</v>
      </c>
      <c r="I1239" s="165">
        <v>78.010000000000005</v>
      </c>
      <c r="J1239" s="165">
        <v>77.36</v>
      </c>
      <c r="K1239" s="165">
        <v>76.38</v>
      </c>
      <c r="L1239" s="165">
        <v>84.53</v>
      </c>
      <c r="M1239" s="165">
        <v>0</v>
      </c>
      <c r="N1239" s="165">
        <v>0</v>
      </c>
      <c r="O1239" s="165">
        <v>0</v>
      </c>
      <c r="P1239" s="165">
        <v>8527001</v>
      </c>
      <c r="Q1239" s="165">
        <v>100</v>
      </c>
      <c r="R1239" s="165">
        <v>0</v>
      </c>
      <c r="S1239" s="165">
        <v>40.5</v>
      </c>
      <c r="T1239" s="165">
        <v>4.3070000000000004</v>
      </c>
      <c r="U1239" s="165">
        <v>-1</v>
      </c>
    </row>
    <row r="1240" spans="1:21">
      <c r="A1240" s="166">
        <v>43346.515486111108</v>
      </c>
      <c r="B1240" s="165" t="s">
        <v>6</v>
      </c>
      <c r="C1240" s="165">
        <v>809.11</v>
      </c>
      <c r="D1240" s="165">
        <v>21.48</v>
      </c>
      <c r="E1240" s="165">
        <v>914.12</v>
      </c>
      <c r="F1240" s="165">
        <v>25.65</v>
      </c>
      <c r="G1240" s="165">
        <v>69.2</v>
      </c>
      <c r="H1240" s="165">
        <v>72.739999999999995</v>
      </c>
      <c r="I1240" s="165">
        <v>69.73</v>
      </c>
      <c r="J1240" s="165">
        <v>65.72</v>
      </c>
      <c r="K1240" s="165">
        <v>63.55</v>
      </c>
      <c r="L1240" s="165">
        <v>74.25</v>
      </c>
      <c r="M1240" s="165">
        <v>0</v>
      </c>
      <c r="N1240" s="165">
        <v>0</v>
      </c>
      <c r="O1240" s="165">
        <v>0</v>
      </c>
      <c r="P1240" s="165">
        <v>8531999</v>
      </c>
      <c r="Q1240" s="165">
        <v>100</v>
      </c>
      <c r="R1240" s="165">
        <v>0</v>
      </c>
      <c r="S1240" s="165">
        <v>40.5</v>
      </c>
      <c r="T1240" s="165">
        <v>4.3079999999999998</v>
      </c>
      <c r="U1240" s="165">
        <v>-1</v>
      </c>
    </row>
    <row r="1241" spans="1:21">
      <c r="A1241" s="166">
        <v>43346.515555555554</v>
      </c>
      <c r="B1241" s="165" t="s">
        <v>6</v>
      </c>
      <c r="C1241" s="165">
        <v>809.4</v>
      </c>
      <c r="D1241" s="165">
        <v>21.49</v>
      </c>
      <c r="E1241" s="165">
        <v>893.89</v>
      </c>
      <c r="F1241" s="165">
        <v>24.34</v>
      </c>
      <c r="G1241" s="165">
        <v>64.94</v>
      </c>
      <c r="H1241" s="165">
        <v>63.76</v>
      </c>
      <c r="I1241" s="165">
        <v>67.28</v>
      </c>
      <c r="J1241" s="165">
        <v>65.77</v>
      </c>
      <c r="K1241" s="165">
        <v>58.56</v>
      </c>
      <c r="L1241" s="165">
        <v>69.83</v>
      </c>
      <c r="M1241" s="165">
        <v>0</v>
      </c>
      <c r="N1241" s="165">
        <v>0</v>
      </c>
      <c r="O1241" s="165">
        <v>0</v>
      </c>
      <c r="P1241" s="165">
        <v>8536520</v>
      </c>
      <c r="Q1241" s="165">
        <v>100</v>
      </c>
      <c r="R1241" s="165">
        <v>0</v>
      </c>
      <c r="S1241" s="165">
        <v>40.5</v>
      </c>
      <c r="T1241" s="165">
        <v>4.3090000000000002</v>
      </c>
      <c r="U1241" s="165">
        <v>-1</v>
      </c>
    </row>
    <row r="1242" spans="1:21">
      <c r="A1242" s="166">
        <v>43346.515625</v>
      </c>
      <c r="B1242" s="165" t="s">
        <v>6</v>
      </c>
      <c r="C1242" s="165">
        <v>806.88</v>
      </c>
      <c r="D1242" s="165">
        <v>21.42</v>
      </c>
      <c r="E1242" s="165">
        <v>879.08</v>
      </c>
      <c r="F1242" s="165">
        <v>22.45</v>
      </c>
      <c r="G1242" s="165">
        <v>74.08</v>
      </c>
      <c r="H1242" s="165">
        <v>76.680000000000007</v>
      </c>
      <c r="I1242" s="165">
        <v>74.66</v>
      </c>
      <c r="J1242" s="165">
        <v>71.48</v>
      </c>
      <c r="K1242" s="165">
        <v>69.3</v>
      </c>
      <c r="L1242" s="165">
        <v>79.44</v>
      </c>
      <c r="M1242" s="165">
        <v>0</v>
      </c>
      <c r="N1242" s="165">
        <v>0</v>
      </c>
      <c r="O1242" s="165">
        <v>0</v>
      </c>
      <c r="P1242" s="165">
        <v>8538585</v>
      </c>
      <c r="Q1242" s="165">
        <v>100</v>
      </c>
      <c r="R1242" s="165">
        <v>0</v>
      </c>
      <c r="S1242" s="165">
        <v>40.5</v>
      </c>
      <c r="T1242" s="165">
        <v>4.3079999999999998</v>
      </c>
      <c r="U1242" s="165">
        <v>-1</v>
      </c>
    </row>
    <row r="1243" spans="1:21">
      <c r="A1243" s="166">
        <v>43346.515694444446</v>
      </c>
      <c r="B1243" s="165" t="s">
        <v>6</v>
      </c>
      <c r="C1243" s="165">
        <v>807.73</v>
      </c>
      <c r="D1243" s="165">
        <v>21.44</v>
      </c>
      <c r="E1243" s="165">
        <v>893.27</v>
      </c>
      <c r="F1243" s="165">
        <v>22.35</v>
      </c>
      <c r="G1243" s="165">
        <v>67.22</v>
      </c>
      <c r="H1243" s="165">
        <v>71.03</v>
      </c>
      <c r="I1243" s="165">
        <v>67.38</v>
      </c>
      <c r="J1243" s="165">
        <v>63.08</v>
      </c>
      <c r="K1243" s="165">
        <v>60.43</v>
      </c>
      <c r="L1243" s="165">
        <v>74.17</v>
      </c>
      <c r="M1243" s="165">
        <v>0</v>
      </c>
      <c r="N1243" s="165">
        <v>0</v>
      </c>
      <c r="O1243" s="165">
        <v>0</v>
      </c>
      <c r="P1243" s="165">
        <v>8540493</v>
      </c>
      <c r="Q1243" s="165">
        <v>100</v>
      </c>
      <c r="R1243" s="165">
        <v>0</v>
      </c>
      <c r="S1243" s="165">
        <v>40.5</v>
      </c>
      <c r="T1243" s="165">
        <v>4.3079999999999998</v>
      </c>
      <c r="U1243" s="165">
        <v>-1</v>
      </c>
    </row>
    <row r="1244" spans="1:21">
      <c r="A1244" s="166">
        <v>43346.515763888892</v>
      </c>
      <c r="B1244" s="165" t="s">
        <v>6</v>
      </c>
      <c r="C1244" s="165">
        <v>809.16</v>
      </c>
      <c r="D1244" s="165">
        <v>21.48</v>
      </c>
      <c r="E1244" s="165">
        <v>891.79</v>
      </c>
      <c r="F1244" s="165">
        <v>24.09</v>
      </c>
      <c r="G1244" s="165">
        <v>56.47</v>
      </c>
      <c r="H1244" s="165">
        <v>58.14</v>
      </c>
      <c r="I1244" s="165">
        <v>55.48</v>
      </c>
      <c r="J1244" s="165">
        <v>52.66</v>
      </c>
      <c r="K1244" s="165">
        <v>53.99</v>
      </c>
      <c r="L1244" s="165">
        <v>64.72</v>
      </c>
      <c r="M1244" s="165">
        <v>0</v>
      </c>
      <c r="N1244" s="165">
        <v>0</v>
      </c>
      <c r="O1244" s="165">
        <v>0</v>
      </c>
      <c r="P1244" s="165">
        <v>8542599</v>
      </c>
      <c r="Q1244" s="165">
        <v>100</v>
      </c>
      <c r="R1244" s="165">
        <v>0</v>
      </c>
      <c r="S1244" s="165">
        <v>40.5</v>
      </c>
      <c r="T1244" s="165">
        <v>4.3090000000000002</v>
      </c>
      <c r="U1244" s="165">
        <v>-1</v>
      </c>
    </row>
    <row r="1245" spans="1:21">
      <c r="A1245" s="166">
        <v>43346.515844907408</v>
      </c>
      <c r="B1245" s="165" t="s">
        <v>6</v>
      </c>
      <c r="C1245" s="165">
        <v>809.13</v>
      </c>
      <c r="D1245" s="165">
        <v>21.48</v>
      </c>
      <c r="E1245" s="165">
        <v>883.18</v>
      </c>
      <c r="F1245" s="165">
        <v>26.76</v>
      </c>
      <c r="G1245" s="165">
        <v>66.599999999999994</v>
      </c>
      <c r="H1245" s="165">
        <v>71</v>
      </c>
      <c r="I1245" s="165">
        <v>66.72</v>
      </c>
      <c r="J1245" s="165">
        <v>64.739999999999995</v>
      </c>
      <c r="K1245" s="165">
        <v>62.6</v>
      </c>
      <c r="L1245" s="165">
        <v>71.19</v>
      </c>
      <c r="M1245" s="165">
        <v>0</v>
      </c>
      <c r="N1245" s="165">
        <v>0</v>
      </c>
      <c r="O1245" s="165">
        <v>0</v>
      </c>
      <c r="P1245" s="165">
        <v>8545040</v>
      </c>
      <c r="Q1245" s="165">
        <v>100</v>
      </c>
      <c r="R1245" s="165">
        <v>0</v>
      </c>
      <c r="S1245" s="165">
        <v>40.6</v>
      </c>
      <c r="T1245" s="165">
        <v>4.3090000000000002</v>
      </c>
      <c r="U1245" s="165">
        <v>-1</v>
      </c>
    </row>
    <row r="1246" spans="1:21">
      <c r="A1246" s="166">
        <v>43346.515914351854</v>
      </c>
      <c r="B1246" s="165" t="s">
        <v>6</v>
      </c>
      <c r="C1246" s="165">
        <v>809.29</v>
      </c>
      <c r="D1246" s="165">
        <v>21.48</v>
      </c>
      <c r="E1246" s="165">
        <v>886.85</v>
      </c>
      <c r="F1246" s="165">
        <v>22.44</v>
      </c>
      <c r="G1246" s="165">
        <v>74.53</v>
      </c>
      <c r="H1246" s="165">
        <v>78.09</v>
      </c>
      <c r="I1246" s="165">
        <v>74.790000000000006</v>
      </c>
      <c r="J1246" s="165">
        <v>72.16</v>
      </c>
      <c r="K1246" s="165">
        <v>68.53</v>
      </c>
      <c r="L1246" s="165">
        <v>79.08</v>
      </c>
      <c r="M1246" s="165">
        <v>0</v>
      </c>
      <c r="N1246" s="165">
        <v>0</v>
      </c>
      <c r="O1246" s="165">
        <v>0</v>
      </c>
      <c r="P1246" s="165">
        <v>8547320</v>
      </c>
      <c r="Q1246" s="165">
        <v>100</v>
      </c>
      <c r="R1246" s="165">
        <v>0</v>
      </c>
      <c r="S1246" s="165">
        <v>40.5</v>
      </c>
      <c r="T1246" s="165">
        <v>4.3090000000000002</v>
      </c>
      <c r="U1246" s="165">
        <v>-1</v>
      </c>
    </row>
    <row r="1247" spans="1:21">
      <c r="A1247" s="166">
        <v>43346.515983796293</v>
      </c>
      <c r="B1247" s="165" t="s">
        <v>6</v>
      </c>
      <c r="C1247" s="165">
        <v>807.81</v>
      </c>
      <c r="D1247" s="165">
        <v>21.44</v>
      </c>
      <c r="E1247" s="165">
        <v>894.67</v>
      </c>
      <c r="F1247" s="165">
        <v>21.99</v>
      </c>
      <c r="G1247" s="165">
        <v>65.209999999999994</v>
      </c>
      <c r="H1247" s="165">
        <v>61.86</v>
      </c>
      <c r="I1247" s="165">
        <v>63.68</v>
      </c>
      <c r="J1247" s="165">
        <v>64.680000000000007</v>
      </c>
      <c r="K1247" s="165">
        <v>65.34</v>
      </c>
      <c r="L1247" s="165">
        <v>71.97</v>
      </c>
      <c r="M1247" s="165">
        <v>0</v>
      </c>
      <c r="N1247" s="165">
        <v>0</v>
      </c>
      <c r="O1247" s="165">
        <v>0</v>
      </c>
      <c r="P1247" s="165">
        <v>8549525</v>
      </c>
      <c r="Q1247" s="165">
        <v>100</v>
      </c>
      <c r="R1247" s="165">
        <v>0</v>
      </c>
      <c r="S1247" s="165">
        <v>40.6</v>
      </c>
      <c r="T1247" s="165">
        <v>4.3090000000000002</v>
      </c>
      <c r="U1247" s="165">
        <v>-1</v>
      </c>
    </row>
    <row r="1248" spans="1:21">
      <c r="A1248" s="166">
        <v>43346.516053240739</v>
      </c>
      <c r="B1248" s="165" t="s">
        <v>6</v>
      </c>
      <c r="C1248" s="165">
        <v>807</v>
      </c>
      <c r="D1248" s="165">
        <v>21.42</v>
      </c>
      <c r="E1248" s="165">
        <v>881.98</v>
      </c>
      <c r="F1248" s="165">
        <v>26.7</v>
      </c>
      <c r="G1248" s="165">
        <v>59.14</v>
      </c>
      <c r="H1248" s="165">
        <v>61.88</v>
      </c>
      <c r="I1248" s="165">
        <v>59.57</v>
      </c>
      <c r="J1248" s="165">
        <v>55.78</v>
      </c>
      <c r="K1248" s="165">
        <v>54.46</v>
      </c>
      <c r="L1248" s="165">
        <v>69.959999999999994</v>
      </c>
      <c r="M1248" s="165">
        <v>0</v>
      </c>
      <c r="N1248" s="165">
        <v>0</v>
      </c>
      <c r="O1248" s="165">
        <v>0</v>
      </c>
      <c r="P1248" s="165">
        <v>8551553</v>
      </c>
      <c r="Q1248" s="165">
        <v>100</v>
      </c>
      <c r="R1248" s="165">
        <v>0</v>
      </c>
      <c r="S1248" s="165">
        <v>40.5</v>
      </c>
      <c r="T1248" s="165">
        <v>4.3090000000000002</v>
      </c>
      <c r="U1248" s="165">
        <v>-1</v>
      </c>
    </row>
    <row r="1249" spans="1:21">
      <c r="A1249" s="166">
        <v>43346.516122685185</v>
      </c>
      <c r="B1249" s="165" t="s">
        <v>6</v>
      </c>
      <c r="C1249" s="165">
        <v>808.53</v>
      </c>
      <c r="D1249" s="165">
        <v>21.46</v>
      </c>
      <c r="E1249" s="165">
        <v>880.64</v>
      </c>
      <c r="F1249" s="165">
        <v>23.12</v>
      </c>
      <c r="G1249" s="165">
        <v>76.12</v>
      </c>
      <c r="H1249" s="165">
        <v>80.260000000000005</v>
      </c>
      <c r="I1249" s="165">
        <v>73.36</v>
      </c>
      <c r="J1249" s="165">
        <v>75</v>
      </c>
      <c r="K1249" s="165">
        <v>67.11</v>
      </c>
      <c r="L1249" s="165">
        <v>84.87</v>
      </c>
      <c r="M1249" s="165">
        <v>0</v>
      </c>
      <c r="N1249" s="165">
        <v>0</v>
      </c>
      <c r="O1249" s="165">
        <v>0</v>
      </c>
      <c r="P1249" s="165">
        <v>8553874</v>
      </c>
      <c r="Q1249" s="165">
        <v>100</v>
      </c>
      <c r="R1249" s="165">
        <v>0</v>
      </c>
      <c r="S1249" s="165">
        <v>40.5</v>
      </c>
      <c r="T1249" s="165">
        <v>4.3079999999999998</v>
      </c>
      <c r="U1249" s="165">
        <v>-1</v>
      </c>
    </row>
    <row r="1250" spans="1:21">
      <c r="A1250" s="166">
        <v>43346.516192129631</v>
      </c>
      <c r="B1250" s="165" t="s">
        <v>6</v>
      </c>
      <c r="C1250" s="165">
        <v>809.04</v>
      </c>
      <c r="D1250" s="165">
        <v>21.48</v>
      </c>
      <c r="E1250" s="165">
        <v>892.04</v>
      </c>
      <c r="F1250" s="165">
        <v>26.68</v>
      </c>
      <c r="G1250" s="165">
        <v>64.09</v>
      </c>
      <c r="H1250" s="165">
        <v>67.28</v>
      </c>
      <c r="I1250" s="165">
        <v>64.12</v>
      </c>
      <c r="J1250" s="165">
        <v>62.46</v>
      </c>
      <c r="K1250" s="165">
        <v>56.81</v>
      </c>
      <c r="L1250" s="165">
        <v>76.87</v>
      </c>
      <c r="M1250" s="165">
        <v>0</v>
      </c>
      <c r="N1250" s="165">
        <v>0</v>
      </c>
      <c r="O1250" s="165">
        <v>0</v>
      </c>
      <c r="P1250" s="165">
        <v>8556361</v>
      </c>
      <c r="Q1250" s="165">
        <v>100</v>
      </c>
      <c r="R1250" s="165">
        <v>0</v>
      </c>
      <c r="S1250" s="165">
        <v>40.5</v>
      </c>
      <c r="T1250" s="165">
        <v>4.3090000000000002</v>
      </c>
      <c r="U1250" s="165">
        <v>-1</v>
      </c>
    </row>
    <row r="1251" spans="1:21">
      <c r="A1251" s="166">
        <v>43346.516261574077</v>
      </c>
      <c r="B1251" s="165" t="s">
        <v>6</v>
      </c>
      <c r="C1251" s="165">
        <v>810.09</v>
      </c>
      <c r="D1251" s="165">
        <v>21.5</v>
      </c>
      <c r="E1251" s="165">
        <v>889.78</v>
      </c>
      <c r="F1251" s="165">
        <v>27.15</v>
      </c>
      <c r="G1251" s="165">
        <v>61.86</v>
      </c>
      <c r="H1251" s="165">
        <v>64.34</v>
      </c>
      <c r="I1251" s="165">
        <v>58.04</v>
      </c>
      <c r="J1251" s="165">
        <v>60.7</v>
      </c>
      <c r="K1251" s="165">
        <v>61.03</v>
      </c>
      <c r="L1251" s="165">
        <v>70.08</v>
      </c>
      <c r="M1251" s="165">
        <v>0</v>
      </c>
      <c r="N1251" s="165">
        <v>0</v>
      </c>
      <c r="O1251" s="165">
        <v>0</v>
      </c>
      <c r="P1251" s="165">
        <v>8558949</v>
      </c>
      <c r="Q1251" s="165">
        <v>100</v>
      </c>
      <c r="R1251" s="165">
        <v>0</v>
      </c>
      <c r="S1251" s="165">
        <v>40.5</v>
      </c>
      <c r="T1251" s="165">
        <v>4.3090000000000002</v>
      </c>
      <c r="U1251" s="165">
        <v>-1</v>
      </c>
    </row>
    <row r="1252" spans="1:21">
      <c r="A1252" s="166">
        <v>43346.516331018516</v>
      </c>
      <c r="B1252" s="165" t="s">
        <v>6</v>
      </c>
      <c r="C1252" s="165">
        <v>807.29</v>
      </c>
      <c r="D1252" s="165">
        <v>21.43</v>
      </c>
      <c r="E1252" s="165">
        <v>878.41</v>
      </c>
      <c r="F1252" s="165">
        <v>22.86</v>
      </c>
      <c r="G1252" s="165">
        <v>68.569999999999993</v>
      </c>
      <c r="H1252" s="165">
        <v>69.95</v>
      </c>
      <c r="I1252" s="165">
        <v>66.34</v>
      </c>
      <c r="J1252" s="165">
        <v>66.17</v>
      </c>
      <c r="K1252" s="165">
        <v>64.53</v>
      </c>
      <c r="L1252" s="165">
        <v>75.86</v>
      </c>
      <c r="M1252" s="165">
        <v>0</v>
      </c>
      <c r="N1252" s="165">
        <v>0</v>
      </c>
      <c r="O1252" s="165">
        <v>0</v>
      </c>
      <c r="P1252" s="165">
        <v>8560006</v>
      </c>
      <c r="Q1252" s="165">
        <v>100</v>
      </c>
      <c r="R1252" s="165">
        <v>0</v>
      </c>
      <c r="S1252" s="165">
        <v>40.5</v>
      </c>
      <c r="T1252" s="165">
        <v>4.3090000000000002</v>
      </c>
      <c r="U1252" s="165">
        <v>-1</v>
      </c>
    </row>
    <row r="1253" spans="1:21">
      <c r="A1253" s="166">
        <v>43346.516400462962</v>
      </c>
      <c r="B1253" s="165" t="s">
        <v>6</v>
      </c>
      <c r="C1253" s="165">
        <v>805.17</v>
      </c>
      <c r="D1253" s="165">
        <v>21.37</v>
      </c>
      <c r="E1253" s="165">
        <v>895.79</v>
      </c>
      <c r="F1253" s="165">
        <v>23.44</v>
      </c>
      <c r="G1253" s="165">
        <v>67.48</v>
      </c>
      <c r="H1253" s="165">
        <v>71.239999999999995</v>
      </c>
      <c r="I1253" s="165">
        <v>69.400000000000006</v>
      </c>
      <c r="J1253" s="165">
        <v>60.7</v>
      </c>
      <c r="K1253" s="165">
        <v>58.03</v>
      </c>
      <c r="L1253" s="165">
        <v>79.010000000000005</v>
      </c>
      <c r="M1253" s="165">
        <v>0</v>
      </c>
      <c r="N1253" s="165">
        <v>0</v>
      </c>
      <c r="O1253" s="165">
        <v>0</v>
      </c>
      <c r="P1253" s="165">
        <v>8560007</v>
      </c>
      <c r="Q1253" s="165">
        <v>100</v>
      </c>
      <c r="R1253" s="165">
        <v>0</v>
      </c>
      <c r="S1253" s="165">
        <v>40.5</v>
      </c>
      <c r="T1253" s="165">
        <v>4.3090000000000002</v>
      </c>
      <c r="U1253" s="165">
        <v>-1</v>
      </c>
    </row>
    <row r="1254" spans="1:21">
      <c r="A1254" s="166">
        <v>43346.516469907408</v>
      </c>
      <c r="B1254" s="165" t="s">
        <v>6</v>
      </c>
      <c r="C1254" s="165">
        <v>803.69</v>
      </c>
      <c r="D1254" s="165">
        <v>21.33</v>
      </c>
      <c r="E1254" s="165">
        <v>893.8</v>
      </c>
      <c r="F1254" s="165">
        <v>25.52</v>
      </c>
      <c r="G1254" s="165">
        <v>54.71</v>
      </c>
      <c r="H1254" s="165">
        <v>60.4</v>
      </c>
      <c r="I1254" s="165">
        <v>53.69</v>
      </c>
      <c r="J1254" s="165">
        <v>52.68</v>
      </c>
      <c r="K1254" s="165">
        <v>47.82</v>
      </c>
      <c r="L1254" s="165">
        <v>61.96</v>
      </c>
      <c r="M1254" s="165">
        <v>0</v>
      </c>
      <c r="N1254" s="165">
        <v>0</v>
      </c>
      <c r="O1254" s="165">
        <v>0</v>
      </c>
      <c r="P1254" s="165">
        <v>8560008</v>
      </c>
      <c r="Q1254" s="165">
        <v>100</v>
      </c>
      <c r="R1254" s="165">
        <v>0</v>
      </c>
      <c r="S1254" s="165">
        <v>40.5</v>
      </c>
      <c r="T1254" s="165">
        <v>4.3099999999999996</v>
      </c>
      <c r="U1254" s="165">
        <v>-1</v>
      </c>
    </row>
    <row r="1255" spans="1:21">
      <c r="A1255" s="166">
        <v>43346.516539351855</v>
      </c>
      <c r="B1255" s="165" t="s">
        <v>6</v>
      </c>
      <c r="C1255" s="165">
        <v>804.73</v>
      </c>
      <c r="D1255" s="165">
        <v>21.36</v>
      </c>
      <c r="E1255" s="165">
        <v>880.96</v>
      </c>
      <c r="F1255" s="165">
        <v>22.72</v>
      </c>
      <c r="G1255" s="165">
        <v>70.67</v>
      </c>
      <c r="H1255" s="165">
        <v>71.69</v>
      </c>
      <c r="I1255" s="165">
        <v>71.19</v>
      </c>
      <c r="J1255" s="165">
        <v>75.33</v>
      </c>
      <c r="K1255" s="165">
        <v>65.400000000000006</v>
      </c>
      <c r="L1255" s="165">
        <v>69.13</v>
      </c>
      <c r="M1255" s="165">
        <v>0</v>
      </c>
      <c r="N1255" s="165">
        <v>0</v>
      </c>
      <c r="O1255" s="165">
        <v>0</v>
      </c>
      <c r="P1255" s="165">
        <v>8560009</v>
      </c>
      <c r="Q1255" s="165">
        <v>100</v>
      </c>
      <c r="R1255" s="165">
        <v>0</v>
      </c>
      <c r="S1255" s="165">
        <v>40.5</v>
      </c>
      <c r="T1255" s="165">
        <v>4.3099999999999996</v>
      </c>
      <c r="U1255" s="165">
        <v>-1</v>
      </c>
    </row>
    <row r="1256" spans="1:21">
      <c r="A1256" s="166">
        <v>43346.516608796293</v>
      </c>
      <c r="B1256" s="165" t="s">
        <v>6</v>
      </c>
      <c r="C1256" s="165">
        <v>805.94</v>
      </c>
      <c r="D1256" s="165">
        <v>21.39</v>
      </c>
      <c r="E1256" s="165">
        <v>886.68</v>
      </c>
      <c r="F1256" s="165">
        <v>24.48</v>
      </c>
      <c r="G1256" s="165">
        <v>71.8</v>
      </c>
      <c r="H1256" s="165">
        <v>72.55</v>
      </c>
      <c r="I1256" s="165">
        <v>70.75</v>
      </c>
      <c r="J1256" s="165">
        <v>67.48</v>
      </c>
      <c r="K1256" s="165">
        <v>65.52</v>
      </c>
      <c r="L1256" s="165">
        <v>82.68</v>
      </c>
      <c r="M1256" s="165">
        <v>0</v>
      </c>
      <c r="N1256" s="165">
        <v>0</v>
      </c>
      <c r="O1256" s="165">
        <v>0</v>
      </c>
      <c r="P1256" s="165">
        <v>8560010</v>
      </c>
      <c r="Q1256" s="165">
        <v>100</v>
      </c>
      <c r="R1256" s="165">
        <v>0</v>
      </c>
      <c r="S1256" s="165">
        <v>40.5</v>
      </c>
      <c r="T1256" s="165">
        <v>4.3099999999999996</v>
      </c>
      <c r="U1256" s="165">
        <v>-1</v>
      </c>
    </row>
    <row r="1257" spans="1:21">
      <c r="A1257" s="166">
        <v>43346.51667824074</v>
      </c>
      <c r="B1257" s="165" t="s">
        <v>6</v>
      </c>
      <c r="C1257" s="165">
        <v>831.99</v>
      </c>
      <c r="D1257" s="165">
        <v>22.08</v>
      </c>
      <c r="E1257" s="165">
        <v>854.67</v>
      </c>
      <c r="F1257" s="165">
        <v>28.35</v>
      </c>
      <c r="G1257" s="165">
        <v>69.84</v>
      </c>
      <c r="H1257" s="165">
        <v>70.25</v>
      </c>
      <c r="I1257" s="165">
        <v>71.739999999999995</v>
      </c>
      <c r="J1257" s="165">
        <v>67.11</v>
      </c>
      <c r="K1257" s="165">
        <v>65.95</v>
      </c>
      <c r="L1257" s="165">
        <v>75.61</v>
      </c>
      <c r="M1257" s="165">
        <v>0</v>
      </c>
      <c r="N1257" s="165">
        <v>0</v>
      </c>
      <c r="O1257" s="165">
        <v>0</v>
      </c>
      <c r="P1257" s="165">
        <v>8576437</v>
      </c>
      <c r="Q1257" s="165">
        <v>100</v>
      </c>
      <c r="R1257" s="165">
        <v>0</v>
      </c>
      <c r="S1257" s="165">
        <v>40.5</v>
      </c>
      <c r="T1257" s="165">
        <v>4.3090000000000002</v>
      </c>
      <c r="U1257" s="165">
        <v>-1</v>
      </c>
    </row>
    <row r="1258" spans="1:21">
      <c r="A1258" s="166">
        <v>43346.516747685186</v>
      </c>
      <c r="B1258" s="165" t="s">
        <v>6</v>
      </c>
      <c r="C1258" s="165">
        <v>831.72</v>
      </c>
      <c r="D1258" s="165">
        <v>22.08</v>
      </c>
      <c r="E1258" s="165">
        <v>836.98</v>
      </c>
      <c r="F1258" s="165">
        <v>34.979999999999997</v>
      </c>
      <c r="G1258" s="165">
        <v>65.739999999999995</v>
      </c>
      <c r="H1258" s="165">
        <v>67.38</v>
      </c>
      <c r="I1258" s="165">
        <v>66.39</v>
      </c>
      <c r="J1258" s="165">
        <v>62.62</v>
      </c>
      <c r="K1258" s="165">
        <v>59.67</v>
      </c>
      <c r="L1258" s="165">
        <v>72.62</v>
      </c>
      <c r="M1258" s="165">
        <v>0</v>
      </c>
      <c r="N1258" s="165">
        <v>0</v>
      </c>
      <c r="O1258" s="165">
        <v>0</v>
      </c>
      <c r="P1258" s="165">
        <v>8584666</v>
      </c>
      <c r="Q1258" s="165">
        <v>100</v>
      </c>
      <c r="R1258" s="165">
        <v>0</v>
      </c>
      <c r="S1258" s="165">
        <v>40.5</v>
      </c>
      <c r="T1258" s="165">
        <v>4.3090000000000002</v>
      </c>
      <c r="U1258" s="165">
        <v>-1</v>
      </c>
    </row>
    <row r="1259" spans="1:21">
      <c r="A1259" s="166">
        <v>43346.516817129632</v>
      </c>
      <c r="B1259" s="165" t="s">
        <v>6</v>
      </c>
      <c r="C1259" s="165">
        <v>830.15</v>
      </c>
      <c r="D1259" s="165">
        <v>22.04</v>
      </c>
      <c r="E1259" s="165">
        <v>839.51</v>
      </c>
      <c r="F1259" s="165">
        <v>26.83</v>
      </c>
      <c r="G1259" s="165">
        <v>76.12</v>
      </c>
      <c r="H1259" s="165">
        <v>78.61</v>
      </c>
      <c r="I1259" s="165">
        <v>76.45</v>
      </c>
      <c r="J1259" s="165">
        <v>73.63</v>
      </c>
      <c r="K1259" s="165">
        <v>69.489999999999995</v>
      </c>
      <c r="L1259" s="165">
        <v>82.42</v>
      </c>
      <c r="M1259" s="165">
        <v>0</v>
      </c>
      <c r="N1259" s="165">
        <v>0</v>
      </c>
      <c r="O1259" s="165">
        <v>0</v>
      </c>
      <c r="P1259" s="165">
        <v>8588009</v>
      </c>
      <c r="Q1259" s="165">
        <v>100</v>
      </c>
      <c r="R1259" s="165">
        <v>0</v>
      </c>
      <c r="S1259" s="165">
        <v>40.4</v>
      </c>
      <c r="T1259" s="165">
        <v>4.3099999999999996</v>
      </c>
      <c r="U1259" s="165">
        <v>-1</v>
      </c>
    </row>
    <row r="1260" spans="1:21">
      <c r="A1260" s="166">
        <v>43346.516886574071</v>
      </c>
      <c r="B1260" s="165" t="s">
        <v>6</v>
      </c>
      <c r="C1260" s="165">
        <v>831.59</v>
      </c>
      <c r="D1260" s="165">
        <v>22.07</v>
      </c>
      <c r="E1260" s="165">
        <v>835.62</v>
      </c>
      <c r="F1260" s="165">
        <v>23.91</v>
      </c>
      <c r="G1260" s="165">
        <v>64.72</v>
      </c>
      <c r="H1260" s="165">
        <v>65.959999999999994</v>
      </c>
      <c r="I1260" s="165">
        <v>63.03</v>
      </c>
      <c r="J1260" s="165">
        <v>62.38</v>
      </c>
      <c r="K1260" s="165">
        <v>59.77</v>
      </c>
      <c r="L1260" s="165">
        <v>73.06</v>
      </c>
      <c r="M1260" s="165">
        <v>0</v>
      </c>
      <c r="N1260" s="165">
        <v>0</v>
      </c>
      <c r="O1260" s="165">
        <v>0</v>
      </c>
      <c r="P1260" s="165">
        <v>8589638</v>
      </c>
      <c r="Q1260" s="165">
        <v>100</v>
      </c>
      <c r="R1260" s="165">
        <v>0</v>
      </c>
      <c r="S1260" s="165">
        <v>40.4</v>
      </c>
      <c r="T1260" s="165">
        <v>4.3099999999999996</v>
      </c>
      <c r="U1260" s="165">
        <v>-1</v>
      </c>
    </row>
    <row r="1261" spans="1:21">
      <c r="A1261" s="166">
        <v>43346.516956018517</v>
      </c>
      <c r="B1261" s="165" t="s">
        <v>6</v>
      </c>
      <c r="C1261" s="165">
        <v>831.27</v>
      </c>
      <c r="D1261" s="165">
        <v>22.07</v>
      </c>
      <c r="E1261" s="165">
        <v>856.29</v>
      </c>
      <c r="F1261" s="165">
        <v>23.42</v>
      </c>
      <c r="G1261" s="165">
        <v>72.39</v>
      </c>
      <c r="H1261" s="165">
        <v>72.06</v>
      </c>
      <c r="I1261" s="165">
        <v>70.59</v>
      </c>
      <c r="J1261" s="165">
        <v>72.06</v>
      </c>
      <c r="K1261" s="165">
        <v>69.930000000000007</v>
      </c>
      <c r="L1261" s="165">
        <v>80.540000000000006</v>
      </c>
      <c r="M1261" s="165">
        <v>0</v>
      </c>
      <c r="N1261" s="165">
        <v>0</v>
      </c>
      <c r="O1261" s="165">
        <v>0</v>
      </c>
      <c r="P1261" s="165">
        <v>8591030</v>
      </c>
      <c r="Q1261" s="165">
        <v>100</v>
      </c>
      <c r="R1261" s="165">
        <v>0</v>
      </c>
      <c r="S1261" s="165">
        <v>40.4</v>
      </c>
      <c r="T1261" s="165">
        <v>4.3090000000000002</v>
      </c>
      <c r="U1261" s="165">
        <v>-1</v>
      </c>
    </row>
    <row r="1262" spans="1:21">
      <c r="A1262" s="166">
        <v>43346.517025462963</v>
      </c>
      <c r="B1262" s="165" t="s">
        <v>6</v>
      </c>
      <c r="C1262" s="165">
        <v>830.55</v>
      </c>
      <c r="D1262" s="165">
        <v>22.05</v>
      </c>
      <c r="E1262" s="165">
        <v>852.87</v>
      </c>
      <c r="F1262" s="165">
        <v>22.1</v>
      </c>
      <c r="G1262" s="165">
        <v>74.11</v>
      </c>
      <c r="H1262" s="165">
        <v>77.540000000000006</v>
      </c>
      <c r="I1262" s="165">
        <v>75.37</v>
      </c>
      <c r="J1262" s="165">
        <v>71.05</v>
      </c>
      <c r="K1262" s="165">
        <v>66.72</v>
      </c>
      <c r="L1262" s="165">
        <v>81.09</v>
      </c>
      <c r="M1262" s="165">
        <v>0</v>
      </c>
      <c r="N1262" s="165">
        <v>0</v>
      </c>
      <c r="O1262" s="165">
        <v>0</v>
      </c>
      <c r="P1262" s="165">
        <v>8592315</v>
      </c>
      <c r="Q1262" s="165">
        <v>100</v>
      </c>
      <c r="R1262" s="165">
        <v>0</v>
      </c>
      <c r="S1262" s="165">
        <v>40.4</v>
      </c>
      <c r="T1262" s="165">
        <v>4.3099999999999996</v>
      </c>
      <c r="U1262" s="165">
        <v>-1</v>
      </c>
    </row>
    <row r="1263" spans="1:21">
      <c r="A1263" s="166">
        <v>43346.517106481479</v>
      </c>
      <c r="B1263" s="165" t="s">
        <v>6</v>
      </c>
      <c r="C1263" s="165">
        <v>829.03</v>
      </c>
      <c r="D1263" s="165">
        <v>22.01</v>
      </c>
      <c r="E1263" s="165">
        <v>774.44</v>
      </c>
      <c r="F1263" s="165">
        <v>18.3</v>
      </c>
      <c r="G1263" s="165">
        <v>87.15</v>
      </c>
      <c r="H1263" s="165">
        <v>87.54</v>
      </c>
      <c r="I1263" s="165">
        <v>86.56</v>
      </c>
      <c r="J1263" s="165">
        <v>87.05</v>
      </c>
      <c r="K1263" s="165">
        <v>81.150000000000006</v>
      </c>
      <c r="L1263" s="165">
        <v>89.34</v>
      </c>
      <c r="M1263" s="165">
        <v>98.84</v>
      </c>
      <c r="N1263" s="165">
        <v>97.59</v>
      </c>
      <c r="O1263" s="165">
        <v>95.06</v>
      </c>
      <c r="P1263" s="165">
        <v>8593775</v>
      </c>
      <c r="Q1263" s="165">
        <v>100</v>
      </c>
      <c r="R1263" s="165">
        <v>0</v>
      </c>
      <c r="S1263" s="165">
        <v>40.4</v>
      </c>
      <c r="T1263" s="165">
        <v>4.3090000000000002</v>
      </c>
      <c r="U1263" s="165">
        <v>-1</v>
      </c>
    </row>
    <row r="1264" spans="1:21">
      <c r="A1264" s="166">
        <v>43346.517175925925</v>
      </c>
      <c r="B1264" s="165" t="s">
        <v>6</v>
      </c>
      <c r="C1264" s="165">
        <v>830.31</v>
      </c>
      <c r="D1264" s="165">
        <v>22.04</v>
      </c>
      <c r="E1264" s="165">
        <v>733</v>
      </c>
      <c r="F1264" s="165">
        <v>14.99</v>
      </c>
      <c r="G1264" s="165">
        <v>99.09</v>
      </c>
      <c r="H1264" s="165">
        <v>99.35</v>
      </c>
      <c r="I1264" s="165">
        <v>98.22</v>
      </c>
      <c r="J1264" s="165">
        <v>99.84</v>
      </c>
      <c r="K1264" s="165">
        <v>98.54</v>
      </c>
      <c r="L1264" s="165">
        <v>99.68</v>
      </c>
      <c r="M1264" s="165">
        <v>99.72</v>
      </c>
      <c r="N1264" s="165">
        <v>98.81</v>
      </c>
      <c r="O1264" s="165">
        <v>97.59</v>
      </c>
      <c r="P1264" s="165">
        <v>8595321</v>
      </c>
      <c r="Q1264" s="165">
        <v>100</v>
      </c>
      <c r="R1264" s="165">
        <v>0</v>
      </c>
      <c r="S1264" s="165">
        <v>40.4</v>
      </c>
      <c r="T1264" s="165">
        <v>4.306</v>
      </c>
      <c r="U1264" s="165">
        <v>-1</v>
      </c>
    </row>
    <row r="1265" spans="1:21">
      <c r="A1265" s="166">
        <v>43346.517245370371</v>
      </c>
      <c r="B1265" s="165" t="s">
        <v>6</v>
      </c>
      <c r="C1265" s="165">
        <v>827.95</v>
      </c>
      <c r="D1265" s="165">
        <v>21.98</v>
      </c>
      <c r="E1265" s="165">
        <v>765.58</v>
      </c>
      <c r="F1265" s="165">
        <v>15.98</v>
      </c>
      <c r="G1265" s="165">
        <v>98.44</v>
      </c>
      <c r="H1265" s="165">
        <v>97.55</v>
      </c>
      <c r="I1265" s="165">
        <v>98.53</v>
      </c>
      <c r="J1265" s="165">
        <v>97.55</v>
      </c>
      <c r="K1265" s="165">
        <v>98.37</v>
      </c>
      <c r="L1265" s="165">
        <v>99.02</v>
      </c>
      <c r="M1265" s="165">
        <v>100</v>
      </c>
      <c r="N1265" s="165">
        <v>99.47</v>
      </c>
      <c r="O1265" s="165">
        <v>100</v>
      </c>
      <c r="P1265" s="165">
        <v>8597248</v>
      </c>
      <c r="Q1265" s="165">
        <v>100</v>
      </c>
      <c r="R1265" s="165">
        <v>0</v>
      </c>
      <c r="S1265" s="165">
        <v>40.4</v>
      </c>
      <c r="T1265" s="165">
        <v>4.3040000000000003</v>
      </c>
      <c r="U1265" s="165">
        <v>-1</v>
      </c>
    </row>
    <row r="1266" spans="1:21">
      <c r="A1266" s="166">
        <v>43346.517314814817</v>
      </c>
      <c r="B1266" s="165" t="s">
        <v>6</v>
      </c>
      <c r="C1266" s="165">
        <v>829.31</v>
      </c>
      <c r="D1266" s="165">
        <v>22.01</v>
      </c>
      <c r="E1266" s="165">
        <v>879.01</v>
      </c>
      <c r="F1266" s="165">
        <v>18.059999999999999</v>
      </c>
      <c r="G1266" s="165">
        <v>96.11</v>
      </c>
      <c r="H1266" s="165">
        <v>95.83</v>
      </c>
      <c r="I1266" s="165">
        <v>96.47</v>
      </c>
      <c r="J1266" s="165">
        <v>94.06</v>
      </c>
      <c r="K1266" s="165">
        <v>94.54</v>
      </c>
      <c r="L1266" s="165">
        <v>98.56</v>
      </c>
      <c r="M1266" s="165">
        <v>98.66</v>
      </c>
      <c r="N1266" s="165">
        <v>98.13</v>
      </c>
      <c r="O1266" s="165">
        <v>100</v>
      </c>
      <c r="P1266" s="165">
        <v>8599603</v>
      </c>
      <c r="Q1266" s="165">
        <v>100</v>
      </c>
      <c r="R1266" s="165">
        <v>0</v>
      </c>
      <c r="S1266" s="165">
        <v>40.4</v>
      </c>
      <c r="T1266" s="165">
        <v>4.3049999999999997</v>
      </c>
      <c r="U1266" s="165">
        <v>-1</v>
      </c>
    </row>
    <row r="1267" spans="1:21">
      <c r="A1267" s="166">
        <v>43346.517384259256</v>
      </c>
      <c r="B1267" s="165" t="s">
        <v>6</v>
      </c>
      <c r="C1267" s="165">
        <v>828.33</v>
      </c>
      <c r="D1267" s="165">
        <v>21.99</v>
      </c>
      <c r="E1267" s="165">
        <v>872.51</v>
      </c>
      <c r="F1267" s="165">
        <v>19.64</v>
      </c>
      <c r="G1267" s="165">
        <v>82.14</v>
      </c>
      <c r="H1267" s="165">
        <v>85.01</v>
      </c>
      <c r="I1267" s="165">
        <v>83.89</v>
      </c>
      <c r="J1267" s="165">
        <v>78.95</v>
      </c>
      <c r="K1267" s="165">
        <v>75.599999999999994</v>
      </c>
      <c r="L1267" s="165">
        <v>86.6</v>
      </c>
      <c r="M1267" s="165">
        <v>89.47</v>
      </c>
      <c r="N1267" s="165">
        <v>0</v>
      </c>
      <c r="O1267" s="165">
        <v>0</v>
      </c>
      <c r="P1267" s="165">
        <v>8602241</v>
      </c>
      <c r="Q1267" s="165">
        <v>100</v>
      </c>
      <c r="R1267" s="165">
        <v>0</v>
      </c>
      <c r="S1267" s="165">
        <v>40.5</v>
      </c>
      <c r="T1267" s="165">
        <v>4.2990000000000004</v>
      </c>
      <c r="U1267" s="165">
        <v>-1</v>
      </c>
    </row>
    <row r="1268" spans="1:21">
      <c r="A1268" s="166">
        <v>43346.517453703702</v>
      </c>
      <c r="B1268" s="165" t="s">
        <v>6</v>
      </c>
      <c r="C1268" s="165">
        <v>827.98</v>
      </c>
      <c r="D1268" s="165">
        <v>21.98</v>
      </c>
      <c r="E1268" s="165">
        <v>879.3</v>
      </c>
      <c r="F1268" s="165">
        <v>27.14</v>
      </c>
      <c r="G1268" s="165">
        <v>68.349999999999994</v>
      </c>
      <c r="H1268" s="165">
        <v>69.930000000000007</v>
      </c>
      <c r="I1268" s="165">
        <v>68.27</v>
      </c>
      <c r="J1268" s="165">
        <v>66.94</v>
      </c>
      <c r="K1268" s="165">
        <v>66.28</v>
      </c>
      <c r="L1268" s="165">
        <v>76.55</v>
      </c>
      <c r="M1268" s="165">
        <v>0</v>
      </c>
      <c r="N1268" s="165">
        <v>0</v>
      </c>
      <c r="O1268" s="165">
        <v>0</v>
      </c>
      <c r="P1268" s="165">
        <v>8604424</v>
      </c>
      <c r="Q1268" s="165">
        <v>100</v>
      </c>
      <c r="R1268" s="165">
        <v>0</v>
      </c>
      <c r="S1268" s="165">
        <v>40.5</v>
      </c>
      <c r="T1268" s="165">
        <v>4.3099999999999996</v>
      </c>
      <c r="U1268" s="165">
        <v>-1</v>
      </c>
    </row>
    <row r="1269" spans="1:21">
      <c r="A1269" s="166">
        <v>43346.517523148148</v>
      </c>
      <c r="B1269" s="165" t="s">
        <v>6</v>
      </c>
      <c r="C1269" s="165">
        <v>826.73</v>
      </c>
      <c r="D1269" s="165">
        <v>21.95</v>
      </c>
      <c r="E1269" s="165">
        <v>880.11</v>
      </c>
      <c r="F1269" s="165">
        <v>21.25</v>
      </c>
      <c r="G1269" s="165">
        <v>75.989999999999995</v>
      </c>
      <c r="H1269" s="165">
        <v>77.33</v>
      </c>
      <c r="I1269" s="165">
        <v>77.5</v>
      </c>
      <c r="J1269" s="165">
        <v>69.33</v>
      </c>
      <c r="K1269" s="165">
        <v>69.67</v>
      </c>
      <c r="L1269" s="165">
        <v>85.33</v>
      </c>
      <c r="M1269" s="165">
        <v>88.89</v>
      </c>
      <c r="N1269" s="165">
        <v>0</v>
      </c>
      <c r="O1269" s="165">
        <v>0</v>
      </c>
      <c r="P1269" s="165">
        <v>8606729</v>
      </c>
      <c r="Q1269" s="165">
        <v>100</v>
      </c>
      <c r="R1269" s="165">
        <v>0</v>
      </c>
      <c r="S1269" s="165">
        <v>40.5</v>
      </c>
      <c r="T1269" s="165">
        <v>4.3099999999999996</v>
      </c>
      <c r="U1269" s="165">
        <v>-1</v>
      </c>
    </row>
    <row r="1270" spans="1:21">
      <c r="A1270" s="166">
        <v>43346.517592592594</v>
      </c>
      <c r="B1270" s="165" t="s">
        <v>6</v>
      </c>
      <c r="C1270" s="165">
        <v>826.4</v>
      </c>
      <c r="D1270" s="165">
        <v>21.94</v>
      </c>
      <c r="E1270" s="165">
        <v>888.79</v>
      </c>
      <c r="F1270" s="165">
        <v>24.02</v>
      </c>
      <c r="G1270" s="165">
        <v>68.099999999999994</v>
      </c>
      <c r="H1270" s="165">
        <v>71.14</v>
      </c>
      <c r="I1270" s="165">
        <v>66.67</v>
      </c>
      <c r="J1270" s="165">
        <v>66.5</v>
      </c>
      <c r="K1270" s="165">
        <v>66</v>
      </c>
      <c r="L1270" s="165">
        <v>71.760000000000005</v>
      </c>
      <c r="M1270" s="165">
        <v>0</v>
      </c>
      <c r="N1270" s="165">
        <v>0</v>
      </c>
      <c r="O1270" s="165">
        <v>0</v>
      </c>
      <c r="P1270" s="165">
        <v>8608626</v>
      </c>
      <c r="Q1270" s="165">
        <v>100</v>
      </c>
      <c r="R1270" s="165">
        <v>0</v>
      </c>
      <c r="S1270" s="165">
        <v>40.6</v>
      </c>
      <c r="T1270" s="165">
        <v>4.3099999999999996</v>
      </c>
      <c r="U1270" s="165">
        <v>-1</v>
      </c>
    </row>
    <row r="1271" spans="1:21">
      <c r="A1271" s="166">
        <v>43346.51766203704</v>
      </c>
      <c r="B1271" s="165" t="s">
        <v>6</v>
      </c>
      <c r="C1271" s="165">
        <v>826.14</v>
      </c>
      <c r="D1271" s="165">
        <v>21.93</v>
      </c>
      <c r="E1271" s="165">
        <v>872.76</v>
      </c>
      <c r="F1271" s="165">
        <v>28.73</v>
      </c>
      <c r="G1271" s="165">
        <v>63.75</v>
      </c>
      <c r="H1271" s="165">
        <v>66.23</v>
      </c>
      <c r="I1271" s="165">
        <v>66.23</v>
      </c>
      <c r="J1271" s="165">
        <v>64.239999999999995</v>
      </c>
      <c r="K1271" s="165">
        <v>57.78</v>
      </c>
      <c r="L1271" s="165">
        <v>66.400000000000006</v>
      </c>
      <c r="M1271" s="165">
        <v>0</v>
      </c>
      <c r="N1271" s="165">
        <v>0</v>
      </c>
      <c r="O1271" s="165">
        <v>0</v>
      </c>
      <c r="P1271" s="165">
        <v>8608826</v>
      </c>
      <c r="Q1271" s="165">
        <v>100</v>
      </c>
      <c r="R1271" s="165">
        <v>0</v>
      </c>
      <c r="S1271" s="165">
        <v>40.6</v>
      </c>
      <c r="T1271" s="165">
        <v>4.3099999999999996</v>
      </c>
      <c r="U1271" s="165">
        <v>-1</v>
      </c>
    </row>
    <row r="1272" spans="1:21">
      <c r="A1272" s="166">
        <v>43346.517743055556</v>
      </c>
      <c r="B1272" s="165" t="s">
        <v>6</v>
      </c>
      <c r="C1272" s="165">
        <v>824.76</v>
      </c>
      <c r="D1272" s="165">
        <v>21.89</v>
      </c>
      <c r="E1272" s="165">
        <v>877.16</v>
      </c>
      <c r="F1272" s="165">
        <v>23.49</v>
      </c>
      <c r="G1272" s="165">
        <v>75.89</v>
      </c>
      <c r="H1272" s="165">
        <v>77.959999999999994</v>
      </c>
      <c r="I1272" s="165">
        <v>76.64</v>
      </c>
      <c r="J1272" s="165">
        <v>75</v>
      </c>
      <c r="K1272" s="165">
        <v>67.760000000000005</v>
      </c>
      <c r="L1272" s="165">
        <v>82.07</v>
      </c>
      <c r="M1272" s="165">
        <v>0</v>
      </c>
      <c r="N1272" s="165">
        <v>0</v>
      </c>
      <c r="O1272" s="165">
        <v>0</v>
      </c>
      <c r="P1272" s="165">
        <v>8608828</v>
      </c>
      <c r="Q1272" s="165">
        <v>100</v>
      </c>
      <c r="R1272" s="165">
        <v>0</v>
      </c>
      <c r="S1272" s="165">
        <v>40.6</v>
      </c>
      <c r="T1272" s="165">
        <v>4.3099999999999996</v>
      </c>
      <c r="U1272" s="165">
        <v>-1</v>
      </c>
    </row>
    <row r="1273" spans="1:21">
      <c r="A1273" s="166">
        <v>43346.517812500002</v>
      </c>
      <c r="B1273" s="165" t="s">
        <v>6</v>
      </c>
      <c r="C1273" s="165">
        <v>827.34</v>
      </c>
      <c r="D1273" s="165">
        <v>21.96</v>
      </c>
      <c r="E1273" s="165">
        <v>877.21</v>
      </c>
      <c r="F1273" s="165">
        <v>22.42</v>
      </c>
      <c r="G1273" s="165">
        <v>66.8</v>
      </c>
      <c r="H1273" s="165">
        <v>69.87</v>
      </c>
      <c r="I1273" s="165">
        <v>66.56</v>
      </c>
      <c r="J1273" s="165">
        <v>64.069999999999993</v>
      </c>
      <c r="K1273" s="165">
        <v>60.26</v>
      </c>
      <c r="L1273" s="165">
        <v>73.489999999999995</v>
      </c>
      <c r="M1273" s="165">
        <v>0</v>
      </c>
      <c r="N1273" s="165">
        <v>0</v>
      </c>
      <c r="O1273" s="165">
        <v>0</v>
      </c>
      <c r="P1273" s="165">
        <v>8608830</v>
      </c>
      <c r="Q1273" s="165">
        <v>100</v>
      </c>
      <c r="R1273" s="165">
        <v>0</v>
      </c>
      <c r="S1273" s="165">
        <v>40.6</v>
      </c>
      <c r="T1273" s="165">
        <v>4.3099999999999996</v>
      </c>
      <c r="U1273" s="165">
        <v>-1</v>
      </c>
    </row>
    <row r="1274" spans="1:21">
      <c r="A1274" s="166">
        <v>43346.517881944441</v>
      </c>
      <c r="B1274" s="165" t="s">
        <v>6</v>
      </c>
      <c r="C1274" s="165">
        <v>826.77</v>
      </c>
      <c r="D1274" s="165">
        <v>21.95</v>
      </c>
      <c r="E1274" s="165">
        <v>863.38</v>
      </c>
      <c r="F1274" s="165">
        <v>20.3</v>
      </c>
      <c r="G1274" s="165">
        <v>89.98</v>
      </c>
      <c r="H1274" s="165">
        <v>91.18</v>
      </c>
      <c r="I1274" s="165">
        <v>88.07</v>
      </c>
      <c r="J1274" s="165">
        <v>88.4</v>
      </c>
      <c r="K1274" s="165">
        <v>88.24</v>
      </c>
      <c r="L1274" s="165">
        <v>94.77</v>
      </c>
      <c r="M1274" s="165">
        <v>90.72</v>
      </c>
      <c r="N1274" s="165">
        <v>85.42</v>
      </c>
      <c r="O1274" s="165">
        <v>82.98</v>
      </c>
      <c r="P1274" s="165">
        <v>8608831</v>
      </c>
      <c r="Q1274" s="165">
        <v>100</v>
      </c>
      <c r="R1274" s="165">
        <v>0</v>
      </c>
      <c r="S1274" s="165">
        <v>40.6</v>
      </c>
      <c r="T1274" s="165">
        <v>4.3049999999999997</v>
      </c>
      <c r="U1274" s="165">
        <v>-1</v>
      </c>
    </row>
    <row r="1275" spans="1:21">
      <c r="A1275" s="166">
        <v>43346.517951388887</v>
      </c>
      <c r="B1275" s="165" t="s">
        <v>6</v>
      </c>
      <c r="C1275" s="165">
        <v>841.76</v>
      </c>
      <c r="D1275" s="165">
        <v>22.34</v>
      </c>
      <c r="E1275" s="165">
        <v>844.45</v>
      </c>
      <c r="F1275" s="165">
        <v>20.97</v>
      </c>
      <c r="G1275" s="165">
        <v>87.06</v>
      </c>
      <c r="H1275" s="165">
        <v>84.69</v>
      </c>
      <c r="I1275" s="165">
        <v>89.29</v>
      </c>
      <c r="J1275" s="165">
        <v>87.59</v>
      </c>
      <c r="K1275" s="165">
        <v>85.88</v>
      </c>
      <c r="L1275" s="165">
        <v>88.61</v>
      </c>
      <c r="M1275" s="165">
        <v>74.36</v>
      </c>
      <c r="N1275" s="165">
        <v>88.89</v>
      </c>
      <c r="O1275" s="165">
        <v>86.96</v>
      </c>
      <c r="P1275" s="165">
        <v>8609334</v>
      </c>
      <c r="Q1275" s="165">
        <v>100</v>
      </c>
      <c r="R1275" s="165">
        <v>0</v>
      </c>
      <c r="S1275" s="165">
        <v>40.700000000000003</v>
      </c>
      <c r="T1275" s="165">
        <v>4.3099999999999996</v>
      </c>
      <c r="U1275" s="165">
        <v>-1</v>
      </c>
    </row>
    <row r="1276" spans="1:21">
      <c r="A1276" s="166">
        <v>43346.518009259256</v>
      </c>
      <c r="B1276" s="165" t="s">
        <v>6</v>
      </c>
      <c r="C1276" s="165">
        <v>855.51</v>
      </c>
      <c r="D1276" s="165">
        <v>22.71</v>
      </c>
      <c r="E1276" s="165">
        <v>808.07</v>
      </c>
      <c r="F1276" s="165">
        <v>28.67</v>
      </c>
      <c r="G1276" s="165">
        <v>64.95</v>
      </c>
      <c r="H1276" s="165">
        <v>67.510000000000005</v>
      </c>
      <c r="I1276" s="165">
        <v>64.650000000000006</v>
      </c>
      <c r="J1276" s="165">
        <v>64.650000000000006</v>
      </c>
      <c r="K1276" s="165">
        <v>58.75</v>
      </c>
      <c r="L1276" s="165">
        <v>69.790000000000006</v>
      </c>
      <c r="M1276" s="165">
        <v>0</v>
      </c>
      <c r="N1276" s="165">
        <v>0</v>
      </c>
      <c r="O1276" s="165">
        <v>0</v>
      </c>
      <c r="P1276" s="165">
        <v>8625488</v>
      </c>
      <c r="Q1276" s="165">
        <v>100</v>
      </c>
      <c r="R1276" s="165">
        <v>0</v>
      </c>
      <c r="S1276" s="165">
        <v>40.700000000000003</v>
      </c>
      <c r="T1276" s="165">
        <v>4.3099999999999996</v>
      </c>
      <c r="U1276" s="165">
        <v>-1</v>
      </c>
    </row>
    <row r="1277" spans="1:21">
      <c r="A1277" s="166">
        <v>43346.518090277779</v>
      </c>
      <c r="B1277" s="165" t="s">
        <v>6</v>
      </c>
      <c r="C1277" s="165">
        <v>855.33</v>
      </c>
      <c r="D1277" s="165">
        <v>22.7</v>
      </c>
      <c r="E1277" s="165">
        <v>804.53</v>
      </c>
      <c r="F1277" s="165">
        <v>34.17</v>
      </c>
      <c r="G1277" s="165">
        <v>68.739999999999995</v>
      </c>
      <c r="H1277" s="165">
        <v>68.38</v>
      </c>
      <c r="I1277" s="165">
        <v>71.03</v>
      </c>
      <c r="J1277" s="165">
        <v>66.39</v>
      </c>
      <c r="K1277" s="165">
        <v>63.74</v>
      </c>
      <c r="L1277" s="165">
        <v>74.52</v>
      </c>
      <c r="M1277" s="165">
        <v>0</v>
      </c>
      <c r="N1277" s="165">
        <v>0</v>
      </c>
      <c r="O1277" s="165">
        <v>0</v>
      </c>
      <c r="P1277" s="165">
        <v>8633458</v>
      </c>
      <c r="Q1277" s="165">
        <v>100</v>
      </c>
      <c r="R1277" s="165">
        <v>0</v>
      </c>
      <c r="S1277" s="165">
        <v>40.700000000000003</v>
      </c>
      <c r="T1277" s="165">
        <v>4.3109999999999999</v>
      </c>
      <c r="U1277" s="165">
        <v>-1</v>
      </c>
    </row>
    <row r="1278" spans="1:21">
      <c r="A1278" s="166">
        <v>43346.518159722225</v>
      </c>
      <c r="B1278" s="165" t="s">
        <v>6</v>
      </c>
      <c r="C1278" s="165">
        <v>854.59</v>
      </c>
      <c r="D1278" s="165">
        <v>22.68</v>
      </c>
      <c r="E1278" s="165">
        <v>778.52</v>
      </c>
      <c r="F1278" s="165">
        <v>34.549999999999997</v>
      </c>
      <c r="G1278" s="165">
        <v>73.44</v>
      </c>
      <c r="H1278" s="165">
        <v>74.099999999999994</v>
      </c>
      <c r="I1278" s="165">
        <v>71.64</v>
      </c>
      <c r="J1278" s="165">
        <v>70.819999999999993</v>
      </c>
      <c r="K1278" s="165">
        <v>71.97</v>
      </c>
      <c r="L1278" s="165">
        <v>79.510000000000005</v>
      </c>
      <c r="M1278" s="165">
        <v>0</v>
      </c>
      <c r="N1278" s="165">
        <v>0</v>
      </c>
      <c r="O1278" s="165">
        <v>0</v>
      </c>
      <c r="P1278" s="165">
        <v>8642326</v>
      </c>
      <c r="Q1278" s="165">
        <v>100</v>
      </c>
      <c r="R1278" s="165">
        <v>0</v>
      </c>
      <c r="S1278" s="165">
        <v>40.700000000000003</v>
      </c>
      <c r="T1278" s="165">
        <v>4.3099999999999996</v>
      </c>
      <c r="U1278" s="165">
        <v>-1</v>
      </c>
    </row>
    <row r="1279" spans="1:21">
      <c r="A1279" s="166">
        <v>43346.518229166664</v>
      </c>
      <c r="B1279" s="165" t="s">
        <v>6</v>
      </c>
      <c r="C1279" s="165">
        <v>854.41</v>
      </c>
      <c r="D1279" s="165">
        <v>22.68</v>
      </c>
      <c r="E1279" s="165">
        <v>816.12</v>
      </c>
      <c r="F1279" s="165">
        <v>18.75</v>
      </c>
      <c r="G1279" s="165">
        <v>91.6</v>
      </c>
      <c r="H1279" s="165">
        <v>88.39</v>
      </c>
      <c r="I1279" s="165">
        <v>88.24</v>
      </c>
      <c r="J1279" s="165">
        <v>90.71</v>
      </c>
      <c r="K1279" s="165">
        <v>88.54</v>
      </c>
      <c r="L1279" s="165">
        <v>96.28</v>
      </c>
      <c r="M1279" s="165">
        <v>95.49</v>
      </c>
      <c r="N1279" s="165">
        <v>94</v>
      </c>
      <c r="O1279" s="165">
        <v>92.81</v>
      </c>
      <c r="P1279" s="165">
        <v>8646765</v>
      </c>
      <c r="Q1279" s="165">
        <v>100</v>
      </c>
      <c r="R1279" s="165">
        <v>0</v>
      </c>
      <c r="S1279" s="165">
        <v>40.700000000000003</v>
      </c>
      <c r="T1279" s="165">
        <v>4.3099999999999996</v>
      </c>
      <c r="U1279" s="165">
        <v>-1</v>
      </c>
    </row>
    <row r="1280" spans="1:21">
      <c r="A1280" s="166">
        <v>43346.51829861111</v>
      </c>
      <c r="B1280" s="165" t="s">
        <v>6</v>
      </c>
      <c r="C1280" s="165">
        <v>853.33</v>
      </c>
      <c r="D1280" s="165">
        <v>22.65</v>
      </c>
      <c r="E1280" s="165">
        <v>783.61</v>
      </c>
      <c r="F1280" s="165">
        <v>17.059999999999999</v>
      </c>
      <c r="G1280" s="165">
        <v>96.17</v>
      </c>
      <c r="H1280" s="165">
        <v>94.67</v>
      </c>
      <c r="I1280" s="165">
        <v>95.64</v>
      </c>
      <c r="J1280" s="165">
        <v>95.8</v>
      </c>
      <c r="K1280" s="165">
        <v>94.99</v>
      </c>
      <c r="L1280" s="165">
        <v>97.58</v>
      </c>
      <c r="M1280" s="165">
        <v>98.06</v>
      </c>
      <c r="N1280" s="165">
        <v>98.54</v>
      </c>
      <c r="O1280" s="165">
        <v>98.54</v>
      </c>
      <c r="P1280" s="165">
        <v>8648308</v>
      </c>
      <c r="Q1280" s="165">
        <v>100</v>
      </c>
      <c r="R1280" s="165">
        <v>0</v>
      </c>
      <c r="S1280" s="165">
        <v>40.700000000000003</v>
      </c>
      <c r="T1280" s="165">
        <v>4.3010000000000002</v>
      </c>
      <c r="U1280" s="165">
        <v>-1</v>
      </c>
    </row>
    <row r="1281" spans="1:21">
      <c r="A1281" s="166">
        <v>43346.518368055556</v>
      </c>
      <c r="B1281" s="165" t="s">
        <v>6</v>
      </c>
      <c r="C1281" s="165">
        <v>853.08</v>
      </c>
      <c r="D1281" s="165">
        <v>22.64</v>
      </c>
      <c r="E1281" s="165">
        <v>885.19</v>
      </c>
      <c r="F1281" s="165">
        <v>26.47</v>
      </c>
      <c r="G1281" s="165">
        <v>69.319999999999993</v>
      </c>
      <c r="H1281" s="165">
        <v>70.62</v>
      </c>
      <c r="I1281" s="165">
        <v>68.510000000000005</v>
      </c>
      <c r="J1281" s="165">
        <v>66.88</v>
      </c>
      <c r="K1281" s="165">
        <v>69.81</v>
      </c>
      <c r="L1281" s="165">
        <v>76.61</v>
      </c>
      <c r="M1281" s="165">
        <v>0</v>
      </c>
      <c r="N1281" s="165">
        <v>0</v>
      </c>
      <c r="O1281" s="165">
        <v>0</v>
      </c>
      <c r="P1281" s="165">
        <v>8649569</v>
      </c>
      <c r="Q1281" s="165">
        <v>100</v>
      </c>
      <c r="R1281" s="165">
        <v>0</v>
      </c>
      <c r="S1281" s="165">
        <v>40.700000000000003</v>
      </c>
      <c r="T1281" s="165">
        <v>4.3090000000000002</v>
      </c>
      <c r="U1281" s="165">
        <v>-1</v>
      </c>
    </row>
    <row r="1282" spans="1:21">
      <c r="A1282" s="166">
        <v>43346.518437500003</v>
      </c>
      <c r="B1282" s="165" t="s">
        <v>6</v>
      </c>
      <c r="C1282" s="165">
        <v>856.01</v>
      </c>
      <c r="D1282" s="165">
        <v>22.72</v>
      </c>
      <c r="E1282" s="165">
        <v>888.92</v>
      </c>
      <c r="F1282" s="165">
        <v>27.81</v>
      </c>
      <c r="G1282" s="165">
        <v>62</v>
      </c>
      <c r="H1282" s="165">
        <v>64.209999999999994</v>
      </c>
      <c r="I1282" s="165">
        <v>63.04</v>
      </c>
      <c r="J1282" s="165">
        <v>61.04</v>
      </c>
      <c r="K1282" s="165">
        <v>58.36</v>
      </c>
      <c r="L1282" s="165">
        <v>77.36</v>
      </c>
      <c r="M1282" s="165">
        <v>0</v>
      </c>
      <c r="N1282" s="165">
        <v>0</v>
      </c>
      <c r="O1282" s="165">
        <v>0</v>
      </c>
      <c r="P1282" s="165">
        <v>8650725</v>
      </c>
      <c r="Q1282" s="165">
        <v>100</v>
      </c>
      <c r="R1282" s="165">
        <v>0</v>
      </c>
      <c r="S1282" s="165">
        <v>40.799999999999997</v>
      </c>
      <c r="T1282" s="165">
        <v>4.3109999999999999</v>
      </c>
      <c r="U1282" s="165">
        <v>-1</v>
      </c>
    </row>
    <row r="1283" spans="1:21">
      <c r="A1283" s="166">
        <v>43346.518506944441</v>
      </c>
      <c r="B1283" s="165" t="s">
        <v>6</v>
      </c>
      <c r="C1283" s="165">
        <v>855.09</v>
      </c>
      <c r="D1283" s="165">
        <v>22.7</v>
      </c>
      <c r="E1283" s="165">
        <v>888.22</v>
      </c>
      <c r="F1283" s="165">
        <v>29.51</v>
      </c>
      <c r="G1283" s="165">
        <v>61.56</v>
      </c>
      <c r="H1283" s="165">
        <v>63.94</v>
      </c>
      <c r="I1283" s="165">
        <v>62.27</v>
      </c>
      <c r="J1283" s="165">
        <v>60.77</v>
      </c>
      <c r="K1283" s="165">
        <v>59.27</v>
      </c>
      <c r="L1283" s="165">
        <v>0</v>
      </c>
      <c r="M1283" s="165">
        <v>0</v>
      </c>
      <c r="N1283" s="165">
        <v>0</v>
      </c>
      <c r="O1283" s="165">
        <v>0</v>
      </c>
      <c r="P1283" s="165">
        <v>8652112</v>
      </c>
      <c r="Q1283" s="165">
        <v>100</v>
      </c>
      <c r="R1283" s="165">
        <v>0</v>
      </c>
      <c r="S1283" s="165">
        <v>40.799999999999997</v>
      </c>
      <c r="T1283" s="165">
        <v>4.3109999999999999</v>
      </c>
      <c r="U1283" s="165">
        <v>-1</v>
      </c>
    </row>
    <row r="1284" spans="1:21">
      <c r="A1284" s="166">
        <v>43346.518587962964</v>
      </c>
      <c r="B1284" s="165" t="s">
        <v>6</v>
      </c>
      <c r="C1284" s="165">
        <v>856.96</v>
      </c>
      <c r="D1284" s="165">
        <v>22.75</v>
      </c>
      <c r="E1284" s="165">
        <v>817.88</v>
      </c>
      <c r="F1284" s="165">
        <v>23.57</v>
      </c>
      <c r="G1284" s="165">
        <v>75.8</v>
      </c>
      <c r="H1284" s="165">
        <v>78.33</v>
      </c>
      <c r="I1284" s="165">
        <v>75.53</v>
      </c>
      <c r="J1284" s="165">
        <v>72.58</v>
      </c>
      <c r="K1284" s="165">
        <v>73.89</v>
      </c>
      <c r="L1284" s="165">
        <v>90.16</v>
      </c>
      <c r="M1284" s="165">
        <v>0</v>
      </c>
      <c r="N1284" s="165">
        <v>0</v>
      </c>
      <c r="O1284" s="165">
        <v>0</v>
      </c>
      <c r="P1284" s="165">
        <v>8653673</v>
      </c>
      <c r="Q1284" s="165">
        <v>100</v>
      </c>
      <c r="R1284" s="165">
        <v>0</v>
      </c>
      <c r="S1284" s="165">
        <v>40.799999999999997</v>
      </c>
      <c r="T1284" s="165">
        <v>4.3109999999999999</v>
      </c>
      <c r="U1284" s="165">
        <v>-1</v>
      </c>
    </row>
    <row r="1285" spans="1:21">
      <c r="A1285" s="166">
        <v>43346.518657407411</v>
      </c>
      <c r="B1285" s="165" t="s">
        <v>6</v>
      </c>
      <c r="C1285" s="165">
        <v>852.71</v>
      </c>
      <c r="D1285" s="165">
        <v>22.63</v>
      </c>
      <c r="E1285" s="165">
        <v>690.01</v>
      </c>
      <c r="F1285" s="165">
        <v>15.33</v>
      </c>
      <c r="G1285" s="165">
        <v>99.52</v>
      </c>
      <c r="H1285" s="165">
        <v>99.53</v>
      </c>
      <c r="I1285" s="165">
        <v>99.21</v>
      </c>
      <c r="J1285" s="165">
        <v>99.53</v>
      </c>
      <c r="K1285" s="165">
        <v>99.53</v>
      </c>
      <c r="L1285" s="165">
        <v>99.68</v>
      </c>
      <c r="M1285" s="165">
        <v>100</v>
      </c>
      <c r="N1285" s="165">
        <v>100</v>
      </c>
      <c r="O1285" s="165">
        <v>0</v>
      </c>
      <c r="P1285" s="165">
        <v>8655549</v>
      </c>
      <c r="Q1285" s="165">
        <v>100</v>
      </c>
      <c r="R1285" s="165">
        <v>0</v>
      </c>
      <c r="S1285" s="165">
        <v>40.799999999999997</v>
      </c>
      <c r="T1285" s="165">
        <v>4.3099999999999996</v>
      </c>
      <c r="U1285" s="165">
        <v>-1</v>
      </c>
    </row>
    <row r="1286" spans="1:21">
      <c r="A1286" s="166">
        <v>43346.518726851849</v>
      </c>
      <c r="B1286" s="165" t="s">
        <v>6</v>
      </c>
      <c r="C1286" s="165">
        <v>852.12</v>
      </c>
      <c r="D1286" s="165">
        <v>22.62</v>
      </c>
      <c r="E1286" s="165">
        <v>819.62</v>
      </c>
      <c r="F1286" s="165">
        <v>18.41</v>
      </c>
      <c r="G1286" s="165">
        <v>97.15</v>
      </c>
      <c r="H1286" s="165">
        <v>96.82</v>
      </c>
      <c r="I1286" s="165">
        <v>97.93</v>
      </c>
      <c r="J1286" s="165">
        <v>95.86</v>
      </c>
      <c r="K1286" s="165">
        <v>96.5</v>
      </c>
      <c r="L1286" s="165">
        <v>98.41</v>
      </c>
      <c r="M1286" s="165">
        <v>100</v>
      </c>
      <c r="N1286" s="165">
        <v>0</v>
      </c>
      <c r="O1286" s="165">
        <v>0</v>
      </c>
      <c r="P1286" s="165">
        <v>8657694</v>
      </c>
      <c r="Q1286" s="165">
        <v>100</v>
      </c>
      <c r="R1286" s="165">
        <v>0</v>
      </c>
      <c r="S1286" s="165">
        <v>40.799999999999997</v>
      </c>
      <c r="T1286" s="165">
        <v>4.3099999999999996</v>
      </c>
      <c r="U1286" s="165">
        <v>-1</v>
      </c>
    </row>
    <row r="1287" spans="1:21">
      <c r="A1287" s="166">
        <v>43346.518796296295</v>
      </c>
      <c r="B1287" s="165" t="s">
        <v>6</v>
      </c>
      <c r="C1287" s="165">
        <v>854.99</v>
      </c>
      <c r="D1287" s="165">
        <v>22.7</v>
      </c>
      <c r="E1287" s="165">
        <v>892.66</v>
      </c>
      <c r="F1287" s="165">
        <v>19.93</v>
      </c>
      <c r="G1287" s="165">
        <v>85.48</v>
      </c>
      <c r="H1287" s="165">
        <v>85.71</v>
      </c>
      <c r="I1287" s="165">
        <v>84.87</v>
      </c>
      <c r="J1287" s="165">
        <v>83.7</v>
      </c>
      <c r="K1287" s="165">
        <v>83.53</v>
      </c>
      <c r="L1287" s="165">
        <v>89.58</v>
      </c>
      <c r="M1287" s="165">
        <v>0</v>
      </c>
      <c r="N1287" s="165">
        <v>0</v>
      </c>
      <c r="O1287" s="165">
        <v>0</v>
      </c>
      <c r="P1287" s="165">
        <v>8659521</v>
      </c>
      <c r="Q1287" s="165">
        <v>100</v>
      </c>
      <c r="R1287" s="165">
        <v>0</v>
      </c>
      <c r="S1287" s="165">
        <v>40.799999999999997</v>
      </c>
      <c r="T1287" s="165">
        <v>4.3099999999999996</v>
      </c>
      <c r="U1287" s="165">
        <v>-1</v>
      </c>
    </row>
    <row r="1288" spans="1:21">
      <c r="A1288" s="166">
        <v>43346.518865740742</v>
      </c>
      <c r="B1288" s="165" t="s">
        <v>6</v>
      </c>
      <c r="C1288" s="165">
        <v>853.04</v>
      </c>
      <c r="D1288" s="165">
        <v>22.64</v>
      </c>
      <c r="E1288" s="165">
        <v>885.82</v>
      </c>
      <c r="F1288" s="165">
        <v>26.71</v>
      </c>
      <c r="G1288" s="165">
        <v>62.57</v>
      </c>
      <c r="H1288" s="165">
        <v>65.78</v>
      </c>
      <c r="I1288" s="165">
        <v>63.61</v>
      </c>
      <c r="J1288" s="165">
        <v>60.6</v>
      </c>
      <c r="K1288" s="165">
        <v>59.43</v>
      </c>
      <c r="L1288" s="165">
        <v>68.599999999999994</v>
      </c>
      <c r="M1288" s="165">
        <v>0</v>
      </c>
      <c r="N1288" s="165">
        <v>0</v>
      </c>
      <c r="O1288" s="165">
        <v>0</v>
      </c>
      <c r="P1288" s="165">
        <v>8661377</v>
      </c>
      <c r="Q1288" s="165">
        <v>100</v>
      </c>
      <c r="R1288" s="165">
        <v>0</v>
      </c>
      <c r="S1288" s="165">
        <v>40.799999999999997</v>
      </c>
      <c r="T1288" s="165">
        <v>4.3109999999999999</v>
      </c>
      <c r="U1288" s="165">
        <v>-1</v>
      </c>
    </row>
    <row r="1289" spans="1:21">
      <c r="A1289" s="166">
        <v>43346.518935185188</v>
      </c>
      <c r="B1289" s="165" t="s">
        <v>6</v>
      </c>
      <c r="C1289" s="165">
        <v>855.39</v>
      </c>
      <c r="D1289" s="165">
        <v>22.71</v>
      </c>
      <c r="E1289" s="165">
        <v>883.71</v>
      </c>
      <c r="F1289" s="165">
        <v>24.38</v>
      </c>
      <c r="G1289" s="165">
        <v>55.87</v>
      </c>
      <c r="H1289" s="165">
        <v>56.29</v>
      </c>
      <c r="I1289" s="165">
        <v>56.79</v>
      </c>
      <c r="J1289" s="165">
        <v>53.81</v>
      </c>
      <c r="K1289" s="165">
        <v>53.64</v>
      </c>
      <c r="L1289" s="165">
        <v>64.06</v>
      </c>
      <c r="M1289" s="165">
        <v>0</v>
      </c>
      <c r="N1289" s="165">
        <v>0</v>
      </c>
      <c r="O1289" s="165">
        <v>0</v>
      </c>
      <c r="P1289" s="165">
        <v>8663175</v>
      </c>
      <c r="Q1289" s="165">
        <v>100</v>
      </c>
      <c r="R1289" s="165">
        <v>0</v>
      </c>
      <c r="S1289" s="165">
        <v>40.9</v>
      </c>
      <c r="T1289" s="165">
        <v>4.3109999999999999</v>
      </c>
      <c r="U1289" s="165">
        <v>-1</v>
      </c>
    </row>
    <row r="1290" spans="1:21">
      <c r="A1290" s="166">
        <v>43346.519004629627</v>
      </c>
      <c r="B1290" s="165" t="s">
        <v>6</v>
      </c>
      <c r="C1290" s="165">
        <v>855.04</v>
      </c>
      <c r="D1290" s="165">
        <v>22.7</v>
      </c>
      <c r="E1290" s="165">
        <v>881.07</v>
      </c>
      <c r="F1290" s="165">
        <v>29.22</v>
      </c>
      <c r="G1290" s="165">
        <v>62.33</v>
      </c>
      <c r="H1290" s="165">
        <v>64.72</v>
      </c>
      <c r="I1290" s="165">
        <v>62.21</v>
      </c>
      <c r="J1290" s="165">
        <v>63.04</v>
      </c>
      <c r="K1290" s="165">
        <v>59.36</v>
      </c>
      <c r="L1290" s="165">
        <v>0</v>
      </c>
      <c r="M1290" s="165">
        <v>0</v>
      </c>
      <c r="N1290" s="165">
        <v>0</v>
      </c>
      <c r="O1290" s="165">
        <v>0</v>
      </c>
      <c r="P1290" s="165">
        <v>8665490</v>
      </c>
      <c r="Q1290" s="165">
        <v>100</v>
      </c>
      <c r="R1290" s="165">
        <v>0</v>
      </c>
      <c r="S1290" s="165">
        <v>40.799999999999997</v>
      </c>
      <c r="T1290" s="165">
        <v>4.3109999999999999</v>
      </c>
      <c r="U1290" s="165">
        <v>-1</v>
      </c>
    </row>
    <row r="1291" spans="1:21">
      <c r="A1291" s="166">
        <v>43346.519074074073</v>
      </c>
      <c r="B1291" s="165" t="s">
        <v>6</v>
      </c>
      <c r="C1291" s="165">
        <v>857.17</v>
      </c>
      <c r="D1291" s="165">
        <v>22.75</v>
      </c>
      <c r="E1291" s="165">
        <v>831.11</v>
      </c>
      <c r="F1291" s="165">
        <v>27.23</v>
      </c>
      <c r="G1291" s="165">
        <v>74.42</v>
      </c>
      <c r="H1291" s="165">
        <v>73.56</v>
      </c>
      <c r="I1291" s="165">
        <v>74.22</v>
      </c>
      <c r="J1291" s="165">
        <v>74.22</v>
      </c>
      <c r="K1291" s="165">
        <v>72.91</v>
      </c>
      <c r="L1291" s="165">
        <v>90.48</v>
      </c>
      <c r="M1291" s="165">
        <v>0</v>
      </c>
      <c r="N1291" s="165">
        <v>0</v>
      </c>
      <c r="O1291" s="165">
        <v>0</v>
      </c>
      <c r="P1291" s="165">
        <v>8667885</v>
      </c>
      <c r="Q1291" s="165">
        <v>100</v>
      </c>
      <c r="R1291" s="165">
        <v>0</v>
      </c>
      <c r="S1291" s="165">
        <v>40.799999999999997</v>
      </c>
      <c r="T1291" s="165">
        <v>4.3120000000000003</v>
      </c>
      <c r="U1291" s="165">
        <v>-1</v>
      </c>
    </row>
    <row r="1292" spans="1:21">
      <c r="A1292" s="166">
        <v>43346.519143518519</v>
      </c>
      <c r="B1292" s="165" t="s">
        <v>6</v>
      </c>
      <c r="C1292" s="165">
        <v>856.27</v>
      </c>
      <c r="D1292" s="165">
        <v>22.73</v>
      </c>
      <c r="E1292" s="165">
        <v>793.78</v>
      </c>
      <c r="F1292" s="165">
        <v>17.149999999999999</v>
      </c>
      <c r="G1292" s="165">
        <v>99.79</v>
      </c>
      <c r="H1292" s="165">
        <v>99.68</v>
      </c>
      <c r="I1292" s="165">
        <v>99.68</v>
      </c>
      <c r="J1292" s="165">
        <v>99.84</v>
      </c>
      <c r="K1292" s="165">
        <v>100</v>
      </c>
      <c r="L1292" s="165">
        <v>99.84</v>
      </c>
      <c r="M1292" s="165">
        <v>99.36</v>
      </c>
      <c r="N1292" s="165">
        <v>100</v>
      </c>
      <c r="O1292" s="165">
        <v>100</v>
      </c>
      <c r="P1292" s="165">
        <v>8669684</v>
      </c>
      <c r="Q1292" s="165">
        <v>100</v>
      </c>
      <c r="R1292" s="165">
        <v>0</v>
      </c>
      <c r="S1292" s="165">
        <v>40.799999999999997</v>
      </c>
      <c r="T1292" s="165">
        <v>4.3099999999999996</v>
      </c>
      <c r="U1292" s="165">
        <v>-1</v>
      </c>
    </row>
    <row r="1293" spans="1:21">
      <c r="A1293" s="166">
        <v>43346.519224537034</v>
      </c>
      <c r="B1293" s="165" t="s">
        <v>6</v>
      </c>
      <c r="C1293" s="165">
        <v>854.16</v>
      </c>
      <c r="D1293" s="165">
        <v>22.67</v>
      </c>
      <c r="E1293" s="165">
        <v>805.04</v>
      </c>
      <c r="F1293" s="165">
        <v>19.940000000000001</v>
      </c>
      <c r="G1293" s="165">
        <v>95.32</v>
      </c>
      <c r="H1293" s="165">
        <v>96.17</v>
      </c>
      <c r="I1293" s="165">
        <v>94.42</v>
      </c>
      <c r="J1293" s="165">
        <v>93.94</v>
      </c>
      <c r="K1293" s="165">
        <v>94.1</v>
      </c>
      <c r="L1293" s="165">
        <v>97.98</v>
      </c>
      <c r="M1293" s="165">
        <v>100</v>
      </c>
      <c r="N1293" s="165">
        <v>0</v>
      </c>
      <c r="O1293" s="165">
        <v>0</v>
      </c>
      <c r="P1293" s="165">
        <v>8671801</v>
      </c>
      <c r="Q1293" s="165">
        <v>100</v>
      </c>
      <c r="R1293" s="165">
        <v>0</v>
      </c>
      <c r="S1293" s="165">
        <v>40.799999999999997</v>
      </c>
      <c r="T1293" s="165">
        <v>4.3109999999999999</v>
      </c>
      <c r="U1293" s="165">
        <v>-1</v>
      </c>
    </row>
    <row r="1294" spans="1:21">
      <c r="A1294" s="166">
        <v>43346.519293981481</v>
      </c>
      <c r="B1294" s="165" t="s">
        <v>6</v>
      </c>
      <c r="C1294" s="165">
        <v>855.14</v>
      </c>
      <c r="D1294" s="165">
        <v>22.7</v>
      </c>
      <c r="E1294" s="165">
        <v>830.57</v>
      </c>
      <c r="F1294" s="165">
        <v>21.63</v>
      </c>
      <c r="G1294" s="165">
        <v>88.75</v>
      </c>
      <c r="H1294" s="165">
        <v>87.32</v>
      </c>
      <c r="I1294" s="165">
        <v>89.59</v>
      </c>
      <c r="J1294" s="165">
        <v>86.5</v>
      </c>
      <c r="K1294" s="165">
        <v>86.18</v>
      </c>
      <c r="L1294" s="165">
        <v>95.72</v>
      </c>
      <c r="M1294" s="165">
        <v>88.46</v>
      </c>
      <c r="N1294" s="165">
        <v>92</v>
      </c>
      <c r="O1294" s="165">
        <v>0</v>
      </c>
      <c r="P1294" s="165">
        <v>8674178</v>
      </c>
      <c r="Q1294" s="165">
        <v>100</v>
      </c>
      <c r="R1294" s="165">
        <v>0</v>
      </c>
      <c r="S1294" s="165">
        <v>40.799999999999997</v>
      </c>
      <c r="T1294" s="165">
        <v>4.3109999999999999</v>
      </c>
      <c r="U1294" s="165">
        <v>-1</v>
      </c>
    </row>
    <row r="1295" spans="1:21">
      <c r="A1295" s="166">
        <v>43346.519363425927</v>
      </c>
      <c r="B1295" s="165" t="s">
        <v>6</v>
      </c>
      <c r="C1295" s="165">
        <v>856.38</v>
      </c>
      <c r="D1295" s="165">
        <v>22.73</v>
      </c>
      <c r="E1295" s="165">
        <v>827</v>
      </c>
      <c r="F1295" s="165">
        <v>26.7</v>
      </c>
      <c r="G1295" s="165">
        <v>68.83</v>
      </c>
      <c r="H1295" s="165">
        <v>69.13</v>
      </c>
      <c r="I1295" s="165">
        <v>70.94</v>
      </c>
      <c r="J1295" s="165">
        <v>68.31</v>
      </c>
      <c r="K1295" s="165">
        <v>67</v>
      </c>
      <c r="L1295" s="165">
        <v>68</v>
      </c>
      <c r="M1295" s="165">
        <v>0</v>
      </c>
      <c r="N1295" s="165">
        <v>0</v>
      </c>
      <c r="O1295" s="165">
        <v>0</v>
      </c>
      <c r="P1295" s="165">
        <v>8676752</v>
      </c>
      <c r="Q1295" s="165">
        <v>100</v>
      </c>
      <c r="R1295" s="165">
        <v>0</v>
      </c>
      <c r="S1295" s="165">
        <v>40.799999999999997</v>
      </c>
      <c r="T1295" s="165">
        <v>4.3120000000000003</v>
      </c>
      <c r="U1295" s="165">
        <v>-1</v>
      </c>
    </row>
    <row r="1296" spans="1:21">
      <c r="A1296" s="166">
        <v>43346.519432870373</v>
      </c>
      <c r="B1296" s="165" t="s">
        <v>6</v>
      </c>
      <c r="C1296" s="165">
        <v>855.32</v>
      </c>
      <c r="D1296" s="165">
        <v>22.7</v>
      </c>
      <c r="E1296" s="165">
        <v>823.65</v>
      </c>
      <c r="F1296" s="165">
        <v>25.45</v>
      </c>
      <c r="G1296" s="165">
        <v>68.27</v>
      </c>
      <c r="H1296" s="165">
        <v>68.05</v>
      </c>
      <c r="I1296" s="165">
        <v>67.38</v>
      </c>
      <c r="J1296" s="165">
        <v>70.53</v>
      </c>
      <c r="K1296" s="165">
        <v>67.05</v>
      </c>
      <c r="L1296" s="165">
        <v>68.52</v>
      </c>
      <c r="M1296" s="165">
        <v>0</v>
      </c>
      <c r="N1296" s="165">
        <v>0</v>
      </c>
      <c r="O1296" s="165">
        <v>0</v>
      </c>
      <c r="P1296" s="165">
        <v>8679141</v>
      </c>
      <c r="Q1296" s="165">
        <v>100</v>
      </c>
      <c r="R1296" s="165">
        <v>0</v>
      </c>
      <c r="S1296" s="165">
        <v>40.799999999999997</v>
      </c>
      <c r="T1296" s="165">
        <v>4.3120000000000003</v>
      </c>
      <c r="U1296" s="165">
        <v>-1</v>
      </c>
    </row>
    <row r="1297" spans="1:21">
      <c r="A1297" s="166">
        <v>43346.519502314812</v>
      </c>
      <c r="B1297" s="165" t="s">
        <v>6</v>
      </c>
      <c r="C1297" s="165">
        <v>856.49</v>
      </c>
      <c r="D1297" s="165">
        <v>22.74</v>
      </c>
      <c r="E1297" s="165">
        <v>742.39</v>
      </c>
      <c r="F1297" s="165">
        <v>21.97</v>
      </c>
      <c r="G1297" s="165">
        <v>80.430000000000007</v>
      </c>
      <c r="H1297" s="165">
        <v>80.430000000000007</v>
      </c>
      <c r="I1297" s="165">
        <v>77.78</v>
      </c>
      <c r="J1297" s="165">
        <v>80.930000000000007</v>
      </c>
      <c r="K1297" s="165">
        <v>77.94</v>
      </c>
      <c r="L1297" s="165">
        <v>88.93</v>
      </c>
      <c r="M1297" s="165">
        <v>100</v>
      </c>
      <c r="N1297" s="165">
        <v>0</v>
      </c>
      <c r="O1297" s="165">
        <v>0</v>
      </c>
      <c r="P1297" s="165">
        <v>8679142</v>
      </c>
      <c r="Q1297" s="165">
        <v>100</v>
      </c>
      <c r="R1297" s="165">
        <v>0</v>
      </c>
      <c r="S1297" s="165">
        <v>40.799999999999997</v>
      </c>
      <c r="T1297" s="165">
        <v>4.3120000000000003</v>
      </c>
      <c r="U1297" s="165">
        <v>-1</v>
      </c>
    </row>
    <row r="1298" spans="1:21">
      <c r="A1298" s="166">
        <v>43346.519571759258</v>
      </c>
      <c r="B1298" s="165" t="s">
        <v>6</v>
      </c>
      <c r="C1298" s="165">
        <v>856.09</v>
      </c>
      <c r="D1298" s="165">
        <v>22.72</v>
      </c>
      <c r="E1298" s="165">
        <v>755.58</v>
      </c>
      <c r="F1298" s="165">
        <v>14.74</v>
      </c>
      <c r="G1298" s="165">
        <v>95.84</v>
      </c>
      <c r="H1298" s="165">
        <v>94.9</v>
      </c>
      <c r="I1298" s="165">
        <v>96.18</v>
      </c>
      <c r="J1298" s="165">
        <v>95.06</v>
      </c>
      <c r="K1298" s="165">
        <v>94.43</v>
      </c>
      <c r="L1298" s="165">
        <v>97.45</v>
      </c>
      <c r="M1298" s="165">
        <v>95.67</v>
      </c>
      <c r="N1298" s="165">
        <v>97.36</v>
      </c>
      <c r="O1298" s="165">
        <v>96.48</v>
      </c>
      <c r="P1298" s="165">
        <v>8679142</v>
      </c>
      <c r="Q1298" s="165">
        <v>100</v>
      </c>
      <c r="R1298" s="165">
        <v>0</v>
      </c>
      <c r="S1298" s="165">
        <v>40.799999999999997</v>
      </c>
      <c r="T1298" s="165">
        <v>4.3049999999999997</v>
      </c>
      <c r="U1298" s="165">
        <v>-1</v>
      </c>
    </row>
    <row r="1299" spans="1:21">
      <c r="A1299" s="166">
        <v>43346.519641203704</v>
      </c>
      <c r="B1299" s="165" t="s">
        <v>6</v>
      </c>
      <c r="C1299" s="165">
        <v>854.34</v>
      </c>
      <c r="D1299" s="165">
        <v>22.68</v>
      </c>
      <c r="E1299" s="165">
        <v>846.64</v>
      </c>
      <c r="F1299" s="165">
        <v>17.809999999999999</v>
      </c>
      <c r="G1299" s="165">
        <v>84.88</v>
      </c>
      <c r="H1299" s="165">
        <v>84.23</v>
      </c>
      <c r="I1299" s="165">
        <v>83.74</v>
      </c>
      <c r="J1299" s="165">
        <v>81.14</v>
      </c>
      <c r="K1299" s="165">
        <v>79.510000000000005</v>
      </c>
      <c r="L1299" s="165">
        <v>94.47</v>
      </c>
      <c r="M1299" s="165">
        <v>81.17</v>
      </c>
      <c r="N1299" s="165">
        <v>87.84</v>
      </c>
      <c r="O1299" s="165">
        <v>88.74</v>
      </c>
      <c r="P1299" s="165">
        <v>8679143</v>
      </c>
      <c r="Q1299" s="165">
        <v>100</v>
      </c>
      <c r="R1299" s="165">
        <v>0</v>
      </c>
      <c r="S1299" s="165">
        <v>40.799999999999997</v>
      </c>
      <c r="T1299" s="165">
        <v>4.3040000000000003</v>
      </c>
      <c r="U1299" s="165">
        <v>-1</v>
      </c>
    </row>
    <row r="1300" spans="1:21">
      <c r="A1300" s="166">
        <v>43346.51971064815</v>
      </c>
      <c r="B1300" s="165" t="s">
        <v>6</v>
      </c>
      <c r="C1300" s="165">
        <v>852.44</v>
      </c>
      <c r="D1300" s="165">
        <v>22.63</v>
      </c>
      <c r="E1300" s="165">
        <v>887.15</v>
      </c>
      <c r="F1300" s="165">
        <v>19.41</v>
      </c>
      <c r="G1300" s="165">
        <v>90.4</v>
      </c>
      <c r="H1300" s="165">
        <v>92.24</v>
      </c>
      <c r="I1300" s="165">
        <v>90.59</v>
      </c>
      <c r="J1300" s="165">
        <v>90.76</v>
      </c>
      <c r="K1300" s="165">
        <v>87.46</v>
      </c>
      <c r="L1300" s="165">
        <v>90.92</v>
      </c>
      <c r="M1300" s="165">
        <v>0</v>
      </c>
      <c r="N1300" s="165">
        <v>0</v>
      </c>
      <c r="O1300" s="165">
        <v>0</v>
      </c>
      <c r="P1300" s="165">
        <v>8679313</v>
      </c>
      <c r="Q1300" s="165">
        <v>100</v>
      </c>
      <c r="R1300" s="165">
        <v>0</v>
      </c>
      <c r="S1300" s="165">
        <v>40.799999999999997</v>
      </c>
      <c r="T1300" s="165">
        <v>4.3109999999999999</v>
      </c>
      <c r="U1300" s="165">
        <v>-1</v>
      </c>
    </row>
    <row r="1301" spans="1:21">
      <c r="A1301" s="166">
        <v>43346.519780092596</v>
      </c>
      <c r="B1301" s="165" t="s">
        <v>6</v>
      </c>
      <c r="C1301" s="165">
        <v>852.14</v>
      </c>
      <c r="D1301" s="165">
        <v>22.62</v>
      </c>
      <c r="E1301" s="165">
        <v>873.7</v>
      </c>
      <c r="F1301" s="165">
        <v>22.9</v>
      </c>
      <c r="G1301" s="165">
        <v>61.93</v>
      </c>
      <c r="H1301" s="165">
        <v>63</v>
      </c>
      <c r="I1301" s="165">
        <v>60.83</v>
      </c>
      <c r="J1301" s="165">
        <v>59.33</v>
      </c>
      <c r="K1301" s="165">
        <v>55.33</v>
      </c>
      <c r="L1301" s="165">
        <v>71.17</v>
      </c>
      <c r="M1301" s="165">
        <v>0</v>
      </c>
      <c r="N1301" s="165">
        <v>0</v>
      </c>
      <c r="O1301" s="165">
        <v>0</v>
      </c>
      <c r="P1301" s="165">
        <v>8679666</v>
      </c>
      <c r="Q1301" s="165">
        <v>100</v>
      </c>
      <c r="R1301" s="165">
        <v>0</v>
      </c>
      <c r="S1301" s="165">
        <v>40.799999999999997</v>
      </c>
      <c r="T1301" s="165">
        <v>4.3120000000000003</v>
      </c>
      <c r="U1301" s="165">
        <v>-1</v>
      </c>
    </row>
    <row r="1302" spans="1:21">
      <c r="A1302" s="166">
        <v>43346.519861111112</v>
      </c>
      <c r="B1302" s="165" t="s">
        <v>6</v>
      </c>
      <c r="C1302" s="165">
        <v>852.18</v>
      </c>
      <c r="D1302" s="165">
        <v>22.62</v>
      </c>
      <c r="E1302" s="165">
        <v>885.37</v>
      </c>
      <c r="F1302" s="165">
        <v>24.22</v>
      </c>
      <c r="G1302" s="165">
        <v>72.81</v>
      </c>
      <c r="H1302" s="165">
        <v>78.430000000000007</v>
      </c>
      <c r="I1302" s="165">
        <v>70.92</v>
      </c>
      <c r="J1302" s="165">
        <v>67.48</v>
      </c>
      <c r="K1302" s="165">
        <v>63.89</v>
      </c>
      <c r="L1302" s="165">
        <v>83.33</v>
      </c>
      <c r="M1302" s="165">
        <v>0</v>
      </c>
      <c r="N1302" s="165">
        <v>0</v>
      </c>
      <c r="O1302" s="165">
        <v>0</v>
      </c>
      <c r="P1302" s="165">
        <v>8679988</v>
      </c>
      <c r="Q1302" s="165">
        <v>100</v>
      </c>
      <c r="R1302" s="165">
        <v>0</v>
      </c>
      <c r="S1302" s="165">
        <v>40.799999999999997</v>
      </c>
      <c r="T1302" s="165">
        <v>4.3120000000000003</v>
      </c>
      <c r="U1302" s="165">
        <v>-1</v>
      </c>
    </row>
    <row r="1303" spans="1:21">
      <c r="A1303" s="166">
        <v>43346.519930555558</v>
      </c>
      <c r="B1303" s="165" t="s">
        <v>6</v>
      </c>
      <c r="C1303" s="165">
        <v>881.67</v>
      </c>
      <c r="D1303" s="165">
        <v>23.4</v>
      </c>
      <c r="E1303" s="165">
        <v>841.52</v>
      </c>
      <c r="F1303" s="165">
        <v>29.71</v>
      </c>
      <c r="G1303" s="165">
        <v>66.86</v>
      </c>
      <c r="H1303" s="165">
        <v>69.540000000000006</v>
      </c>
      <c r="I1303" s="165">
        <v>65.73</v>
      </c>
      <c r="J1303" s="165">
        <v>66.23</v>
      </c>
      <c r="K1303" s="165">
        <v>63.91</v>
      </c>
      <c r="L1303" s="165">
        <v>72.099999999999994</v>
      </c>
      <c r="M1303" s="165">
        <v>0</v>
      </c>
      <c r="N1303" s="165">
        <v>0</v>
      </c>
      <c r="O1303" s="165">
        <v>0</v>
      </c>
      <c r="P1303" s="165">
        <v>8695887</v>
      </c>
      <c r="Q1303" s="165">
        <v>100</v>
      </c>
      <c r="R1303" s="165">
        <v>0</v>
      </c>
      <c r="S1303" s="165">
        <v>40.799999999999997</v>
      </c>
      <c r="T1303" s="165">
        <v>4.3120000000000003</v>
      </c>
      <c r="U1303" s="165">
        <v>-1</v>
      </c>
    </row>
    <row r="1304" spans="1:21">
      <c r="A1304" s="166">
        <v>43346.52</v>
      </c>
      <c r="B1304" s="165" t="s">
        <v>6</v>
      </c>
      <c r="C1304" s="165">
        <v>891.78</v>
      </c>
      <c r="D1304" s="165">
        <v>23.67</v>
      </c>
      <c r="E1304" s="165">
        <v>792.15</v>
      </c>
      <c r="F1304" s="165">
        <v>34.58</v>
      </c>
      <c r="G1304" s="165">
        <v>64.14</v>
      </c>
      <c r="H1304" s="165">
        <v>65.09</v>
      </c>
      <c r="I1304" s="165">
        <v>64.930000000000007</v>
      </c>
      <c r="J1304" s="165">
        <v>61.83</v>
      </c>
      <c r="K1304" s="165">
        <v>59.54</v>
      </c>
      <c r="L1304" s="165">
        <v>69.33</v>
      </c>
      <c r="M1304" s="165">
        <v>0</v>
      </c>
      <c r="N1304" s="165">
        <v>0</v>
      </c>
      <c r="O1304" s="165">
        <v>0</v>
      </c>
      <c r="P1304" s="165">
        <v>8703501</v>
      </c>
      <c r="Q1304" s="165">
        <v>100</v>
      </c>
      <c r="R1304" s="165">
        <v>0</v>
      </c>
      <c r="S1304" s="165">
        <v>40.9</v>
      </c>
      <c r="T1304" s="165">
        <v>4.3120000000000003</v>
      </c>
      <c r="U1304" s="165">
        <v>-1</v>
      </c>
    </row>
    <row r="1305" spans="1:21">
      <c r="A1305" s="166">
        <v>43346.520069444443</v>
      </c>
      <c r="B1305" s="165" t="s">
        <v>6</v>
      </c>
      <c r="C1305" s="165">
        <v>887.41</v>
      </c>
      <c r="D1305" s="165">
        <v>23.56</v>
      </c>
      <c r="E1305" s="165">
        <v>700.35</v>
      </c>
      <c r="F1305" s="165">
        <v>28.59</v>
      </c>
      <c r="G1305" s="165">
        <v>99.87</v>
      </c>
      <c r="H1305" s="165">
        <v>100</v>
      </c>
      <c r="I1305" s="165">
        <v>99.84</v>
      </c>
      <c r="J1305" s="165">
        <v>99.84</v>
      </c>
      <c r="K1305" s="165">
        <v>99.84</v>
      </c>
      <c r="L1305" s="165">
        <v>99.84</v>
      </c>
      <c r="M1305" s="165">
        <v>100</v>
      </c>
      <c r="N1305" s="165">
        <v>100</v>
      </c>
      <c r="O1305" s="165">
        <v>100</v>
      </c>
      <c r="P1305" s="165">
        <v>8713241</v>
      </c>
      <c r="Q1305" s="165">
        <v>100</v>
      </c>
      <c r="R1305" s="165">
        <v>0</v>
      </c>
      <c r="S1305" s="165">
        <v>40.9</v>
      </c>
      <c r="T1305" s="165">
        <v>4.3109999999999999</v>
      </c>
      <c r="U1305" s="165">
        <v>-1</v>
      </c>
    </row>
    <row r="1306" spans="1:21">
      <c r="A1306" s="166">
        <v>43346.520138888889</v>
      </c>
      <c r="B1306" s="165" t="s">
        <v>6</v>
      </c>
      <c r="C1306" s="165">
        <v>889.96</v>
      </c>
      <c r="D1306" s="165">
        <v>23.62</v>
      </c>
      <c r="E1306" s="165">
        <v>839.24</v>
      </c>
      <c r="F1306" s="165">
        <v>18.04</v>
      </c>
      <c r="G1306" s="165">
        <v>87.19</v>
      </c>
      <c r="H1306" s="165">
        <v>83.36</v>
      </c>
      <c r="I1306" s="165">
        <v>80.400000000000006</v>
      </c>
      <c r="J1306" s="165">
        <v>79.08</v>
      </c>
      <c r="K1306" s="165">
        <v>79.239999999999995</v>
      </c>
      <c r="L1306" s="165">
        <v>93.08</v>
      </c>
      <c r="M1306" s="165">
        <v>93.41</v>
      </c>
      <c r="N1306" s="165">
        <v>94.07</v>
      </c>
      <c r="O1306" s="165">
        <v>94.89</v>
      </c>
      <c r="P1306" s="165">
        <v>8717380</v>
      </c>
      <c r="Q1306" s="165">
        <v>100</v>
      </c>
      <c r="R1306" s="165">
        <v>0</v>
      </c>
      <c r="S1306" s="165">
        <v>40.9</v>
      </c>
      <c r="T1306" s="165">
        <v>4.3049999999999997</v>
      </c>
      <c r="U1306" s="165">
        <v>-1</v>
      </c>
    </row>
    <row r="1307" spans="1:21">
      <c r="A1307" s="166">
        <v>43346.520208333335</v>
      </c>
      <c r="B1307" s="165" t="s">
        <v>6</v>
      </c>
      <c r="C1307" s="165">
        <v>888.98</v>
      </c>
      <c r="D1307" s="165">
        <v>23.6</v>
      </c>
      <c r="E1307" s="165">
        <v>856.32</v>
      </c>
      <c r="F1307" s="165">
        <v>10.199999999999999</v>
      </c>
      <c r="G1307" s="165">
        <v>26.14</v>
      </c>
      <c r="H1307" s="165">
        <v>14.97</v>
      </c>
      <c r="I1307" s="165">
        <v>11.88</v>
      </c>
      <c r="J1307" s="165">
        <v>8.09</v>
      </c>
      <c r="K1307" s="165">
        <v>7.23</v>
      </c>
      <c r="L1307" s="165">
        <v>44.41</v>
      </c>
      <c r="M1307" s="165">
        <v>41.48</v>
      </c>
      <c r="N1307" s="165">
        <v>45.09</v>
      </c>
      <c r="O1307" s="165">
        <v>35.97</v>
      </c>
      <c r="P1307" s="165">
        <v>8719050</v>
      </c>
      <c r="Q1307" s="165">
        <v>100</v>
      </c>
      <c r="R1307" s="165">
        <v>0</v>
      </c>
      <c r="S1307" s="165">
        <v>40.9</v>
      </c>
      <c r="T1307" s="165">
        <v>4.3099999999999996</v>
      </c>
      <c r="U1307" s="165">
        <v>-1</v>
      </c>
    </row>
    <row r="1308" spans="1:21">
      <c r="A1308" s="166">
        <v>43346.520277777781</v>
      </c>
      <c r="B1308" s="165" t="s">
        <v>6</v>
      </c>
      <c r="C1308" s="165">
        <v>893.56</v>
      </c>
      <c r="D1308" s="165">
        <v>23.72</v>
      </c>
      <c r="E1308" s="165">
        <v>836.27</v>
      </c>
      <c r="F1308" s="165">
        <v>11.81</v>
      </c>
      <c r="G1308" s="165">
        <v>37.29</v>
      </c>
      <c r="H1308" s="165">
        <v>25.6</v>
      </c>
      <c r="I1308" s="165">
        <v>18.73</v>
      </c>
      <c r="J1308" s="165">
        <v>10.65</v>
      </c>
      <c r="K1308" s="165">
        <v>9.11</v>
      </c>
      <c r="L1308" s="165">
        <v>61.68</v>
      </c>
      <c r="M1308" s="165">
        <v>61.17</v>
      </c>
      <c r="N1308" s="165">
        <v>56.7</v>
      </c>
      <c r="O1308" s="165">
        <v>54.64</v>
      </c>
      <c r="P1308" s="165">
        <v>8721027</v>
      </c>
      <c r="Q1308" s="165">
        <v>100</v>
      </c>
      <c r="R1308" s="165">
        <v>0</v>
      </c>
      <c r="S1308" s="165">
        <v>40.9</v>
      </c>
      <c r="T1308" s="165">
        <v>4.3109999999999999</v>
      </c>
      <c r="U1308" s="165">
        <v>-1</v>
      </c>
    </row>
    <row r="1309" spans="1:21">
      <c r="A1309" s="166">
        <v>43346.520335648151</v>
      </c>
      <c r="B1309" s="165" t="s">
        <v>6</v>
      </c>
      <c r="C1309" s="165">
        <v>891.73</v>
      </c>
      <c r="D1309" s="165">
        <v>23.67</v>
      </c>
      <c r="E1309" s="165">
        <v>834.22</v>
      </c>
      <c r="F1309" s="165">
        <v>20.68</v>
      </c>
      <c r="G1309" s="165">
        <v>57.63</v>
      </c>
      <c r="H1309" s="165">
        <v>59.7</v>
      </c>
      <c r="I1309" s="165">
        <v>51.94</v>
      </c>
      <c r="J1309" s="165">
        <v>49.92</v>
      </c>
      <c r="K1309" s="165">
        <v>48.57</v>
      </c>
      <c r="L1309" s="165">
        <v>74.23</v>
      </c>
      <c r="M1309" s="165">
        <v>75.12</v>
      </c>
      <c r="N1309" s="165">
        <v>65.37</v>
      </c>
      <c r="O1309" s="165">
        <v>67.8</v>
      </c>
      <c r="P1309" s="165">
        <v>8723175</v>
      </c>
      <c r="Q1309" s="165">
        <v>100</v>
      </c>
      <c r="R1309" s="165">
        <v>0</v>
      </c>
      <c r="S1309" s="165">
        <v>40.9</v>
      </c>
      <c r="T1309" s="165">
        <v>4.3109999999999999</v>
      </c>
      <c r="U1309" s="165">
        <v>-1</v>
      </c>
    </row>
    <row r="1310" spans="1:21">
      <c r="A1310" s="166">
        <v>43346.520405092589</v>
      </c>
      <c r="B1310" s="165" t="s">
        <v>6</v>
      </c>
      <c r="C1310" s="165">
        <v>894.12</v>
      </c>
      <c r="D1310" s="165">
        <v>23.73</v>
      </c>
      <c r="E1310" s="165">
        <v>823.92</v>
      </c>
      <c r="F1310" s="165">
        <v>29.02</v>
      </c>
      <c r="G1310" s="165">
        <v>71.180000000000007</v>
      </c>
      <c r="H1310" s="165">
        <v>73.53</v>
      </c>
      <c r="I1310" s="165">
        <v>69.680000000000007</v>
      </c>
      <c r="J1310" s="165">
        <v>70.02</v>
      </c>
      <c r="K1310" s="165">
        <v>68.680000000000007</v>
      </c>
      <c r="L1310" s="165">
        <v>94.44</v>
      </c>
      <c r="M1310" s="165">
        <v>0</v>
      </c>
      <c r="N1310" s="165">
        <v>0</v>
      </c>
      <c r="O1310" s="165">
        <v>0</v>
      </c>
      <c r="P1310" s="165">
        <v>8724847</v>
      </c>
      <c r="Q1310" s="165">
        <v>100</v>
      </c>
      <c r="R1310" s="165">
        <v>0</v>
      </c>
      <c r="S1310" s="165">
        <v>41</v>
      </c>
      <c r="T1310" s="165">
        <v>4.3120000000000003</v>
      </c>
      <c r="U1310" s="165">
        <v>-1</v>
      </c>
    </row>
    <row r="1311" spans="1:21">
      <c r="A1311" s="166">
        <v>43346.520486111112</v>
      </c>
      <c r="B1311" s="165" t="s">
        <v>6</v>
      </c>
      <c r="C1311" s="165">
        <v>893.13</v>
      </c>
      <c r="D1311" s="165">
        <v>23.71</v>
      </c>
      <c r="E1311" s="165">
        <v>792.06</v>
      </c>
      <c r="F1311" s="165">
        <v>22.55</v>
      </c>
      <c r="G1311" s="165">
        <v>90.03</v>
      </c>
      <c r="H1311" s="165">
        <v>91.34</v>
      </c>
      <c r="I1311" s="165">
        <v>91.01</v>
      </c>
      <c r="J1311" s="165">
        <v>88.24</v>
      </c>
      <c r="K1311" s="165">
        <v>87.91</v>
      </c>
      <c r="L1311" s="165">
        <v>91.67</v>
      </c>
      <c r="M1311" s="165">
        <v>0</v>
      </c>
      <c r="N1311" s="165">
        <v>0</v>
      </c>
      <c r="O1311" s="165">
        <v>0</v>
      </c>
      <c r="P1311" s="165">
        <v>8726913</v>
      </c>
      <c r="Q1311" s="165">
        <v>100</v>
      </c>
      <c r="R1311" s="165">
        <v>0</v>
      </c>
      <c r="S1311" s="165">
        <v>41</v>
      </c>
      <c r="T1311" s="165">
        <v>4.3109999999999999</v>
      </c>
      <c r="U1311" s="165">
        <v>-1</v>
      </c>
    </row>
    <row r="1312" spans="1:21">
      <c r="A1312" s="166">
        <v>43346.520555555559</v>
      </c>
      <c r="B1312" s="165" t="s">
        <v>6</v>
      </c>
      <c r="C1312" s="165">
        <v>894.05</v>
      </c>
      <c r="D1312" s="165">
        <v>23.73</v>
      </c>
      <c r="E1312" s="165">
        <v>819.44</v>
      </c>
      <c r="F1312" s="165">
        <v>23.91</v>
      </c>
      <c r="G1312" s="165">
        <v>72.930000000000007</v>
      </c>
      <c r="H1312" s="165">
        <v>77.959999999999994</v>
      </c>
      <c r="I1312" s="165">
        <v>74.510000000000005</v>
      </c>
      <c r="J1312" s="165">
        <v>69.739999999999995</v>
      </c>
      <c r="K1312" s="165">
        <v>62.34</v>
      </c>
      <c r="L1312" s="165">
        <v>80.099999999999994</v>
      </c>
      <c r="M1312" s="165">
        <v>0</v>
      </c>
      <c r="N1312" s="165">
        <v>0</v>
      </c>
      <c r="O1312" s="165">
        <v>0</v>
      </c>
      <c r="P1312" s="165">
        <v>8728824</v>
      </c>
      <c r="Q1312" s="165">
        <v>100</v>
      </c>
      <c r="R1312" s="165">
        <v>0</v>
      </c>
      <c r="S1312" s="165">
        <v>41</v>
      </c>
      <c r="T1312" s="165">
        <v>4.3120000000000003</v>
      </c>
      <c r="U1312" s="165">
        <v>-1</v>
      </c>
    </row>
    <row r="1313" spans="1:21">
      <c r="A1313" s="166">
        <v>43346.520624999997</v>
      </c>
      <c r="B1313" s="165" t="s">
        <v>6</v>
      </c>
      <c r="C1313" s="165">
        <v>893.4</v>
      </c>
      <c r="D1313" s="165">
        <v>23.71</v>
      </c>
      <c r="E1313" s="165">
        <v>817.34</v>
      </c>
      <c r="F1313" s="165">
        <v>23.83</v>
      </c>
      <c r="G1313" s="165">
        <v>49.62</v>
      </c>
      <c r="H1313" s="165">
        <v>50.58</v>
      </c>
      <c r="I1313" s="165">
        <v>50.42</v>
      </c>
      <c r="J1313" s="165">
        <v>43.76</v>
      </c>
      <c r="K1313" s="165">
        <v>38.270000000000003</v>
      </c>
      <c r="L1313" s="165">
        <v>65.06</v>
      </c>
      <c r="M1313" s="165">
        <v>0</v>
      </c>
      <c r="N1313" s="165">
        <v>0</v>
      </c>
      <c r="O1313" s="165">
        <v>0</v>
      </c>
      <c r="P1313" s="165">
        <v>8730753</v>
      </c>
      <c r="Q1313" s="165">
        <v>100</v>
      </c>
      <c r="R1313" s="165">
        <v>0</v>
      </c>
      <c r="S1313" s="165">
        <v>41</v>
      </c>
      <c r="T1313" s="165">
        <v>4.3120000000000003</v>
      </c>
      <c r="U1313" s="165">
        <v>-1</v>
      </c>
    </row>
    <row r="1314" spans="1:21">
      <c r="A1314" s="166">
        <v>43346.520694444444</v>
      </c>
      <c r="B1314" s="165" t="s">
        <v>6</v>
      </c>
      <c r="C1314" s="165">
        <v>895.66</v>
      </c>
      <c r="D1314" s="165">
        <v>23.77</v>
      </c>
      <c r="E1314" s="165">
        <v>796.77</v>
      </c>
      <c r="F1314" s="165">
        <v>28.87</v>
      </c>
      <c r="G1314" s="165">
        <v>66.61</v>
      </c>
      <c r="H1314" s="165">
        <v>68.459999999999994</v>
      </c>
      <c r="I1314" s="165">
        <v>64.87</v>
      </c>
      <c r="J1314" s="165">
        <v>66.83</v>
      </c>
      <c r="K1314" s="165">
        <v>66.34</v>
      </c>
      <c r="L1314" s="165">
        <v>65.62</v>
      </c>
      <c r="M1314" s="165">
        <v>0</v>
      </c>
      <c r="N1314" s="165">
        <v>0</v>
      </c>
      <c r="O1314" s="165">
        <v>0</v>
      </c>
      <c r="P1314" s="165">
        <v>8732380</v>
      </c>
      <c r="Q1314" s="165">
        <v>100</v>
      </c>
      <c r="R1314" s="165">
        <v>0</v>
      </c>
      <c r="S1314" s="165">
        <v>41</v>
      </c>
      <c r="T1314" s="165">
        <v>4.3120000000000003</v>
      </c>
      <c r="U1314" s="165">
        <v>-1</v>
      </c>
    </row>
    <row r="1315" spans="1:21">
      <c r="A1315" s="166">
        <v>43346.52076388889</v>
      </c>
      <c r="B1315" s="165" t="s">
        <v>6</v>
      </c>
      <c r="C1315" s="165">
        <v>896.05</v>
      </c>
      <c r="D1315" s="165">
        <v>23.79</v>
      </c>
      <c r="E1315" s="165">
        <v>645.67999999999995</v>
      </c>
      <c r="F1315" s="165">
        <v>17.989999999999998</v>
      </c>
      <c r="G1315" s="165">
        <v>98.61</v>
      </c>
      <c r="H1315" s="165">
        <v>98.85</v>
      </c>
      <c r="I1315" s="165">
        <v>97.86</v>
      </c>
      <c r="J1315" s="165">
        <v>98.52</v>
      </c>
      <c r="K1315" s="165">
        <v>98.19</v>
      </c>
      <c r="L1315" s="165">
        <v>99.15</v>
      </c>
      <c r="M1315" s="165">
        <v>100</v>
      </c>
      <c r="N1315" s="165">
        <v>100</v>
      </c>
      <c r="O1315" s="165">
        <v>100</v>
      </c>
      <c r="P1315" s="165">
        <v>8734500</v>
      </c>
      <c r="Q1315" s="165">
        <v>100</v>
      </c>
      <c r="R1315" s="165">
        <v>0</v>
      </c>
      <c r="S1315" s="165">
        <v>41.1</v>
      </c>
      <c r="T1315" s="165">
        <v>4.3079999999999998</v>
      </c>
      <c r="U1315" s="165">
        <v>-1</v>
      </c>
    </row>
    <row r="1316" spans="1:21">
      <c r="A1316" s="166">
        <v>43346.520833333336</v>
      </c>
      <c r="B1316" s="165" t="s">
        <v>6</v>
      </c>
      <c r="C1316" s="165">
        <v>893.6</v>
      </c>
      <c r="D1316" s="165">
        <v>23.72</v>
      </c>
      <c r="E1316" s="165">
        <v>678.77</v>
      </c>
      <c r="F1316" s="165">
        <v>14.01</v>
      </c>
      <c r="G1316" s="165">
        <v>98.53</v>
      </c>
      <c r="H1316" s="165">
        <v>97.74</v>
      </c>
      <c r="I1316" s="165">
        <v>98.06</v>
      </c>
      <c r="J1316" s="165">
        <v>97.1</v>
      </c>
      <c r="K1316" s="165">
        <v>98.23</v>
      </c>
      <c r="L1316" s="165">
        <v>99.19</v>
      </c>
      <c r="M1316" s="165">
        <v>99.35</v>
      </c>
      <c r="N1316" s="165">
        <v>99.19</v>
      </c>
      <c r="O1316" s="165">
        <v>99.35</v>
      </c>
      <c r="P1316" s="165">
        <v>8737029</v>
      </c>
      <c r="Q1316" s="165">
        <v>100</v>
      </c>
      <c r="R1316" s="165">
        <v>0</v>
      </c>
      <c r="S1316" s="165">
        <v>41.1</v>
      </c>
      <c r="T1316" s="165">
        <v>4.3040000000000003</v>
      </c>
      <c r="U1316" s="165">
        <v>-1</v>
      </c>
    </row>
    <row r="1317" spans="1:21">
      <c r="A1317" s="166">
        <v>43346.520902777775</v>
      </c>
      <c r="B1317" s="165" t="s">
        <v>6</v>
      </c>
      <c r="C1317" s="165">
        <v>896.53</v>
      </c>
      <c r="D1317" s="165">
        <v>23.8</v>
      </c>
      <c r="E1317" s="165">
        <v>810.11</v>
      </c>
      <c r="F1317" s="165">
        <v>13.16</v>
      </c>
      <c r="G1317" s="165">
        <v>63.74</v>
      </c>
      <c r="H1317" s="165">
        <v>56.51</v>
      </c>
      <c r="I1317" s="165">
        <v>49.49</v>
      </c>
      <c r="J1317" s="165">
        <v>42.81</v>
      </c>
      <c r="K1317" s="165">
        <v>42.47</v>
      </c>
      <c r="L1317" s="165">
        <v>79.97</v>
      </c>
      <c r="M1317" s="165">
        <v>84.08</v>
      </c>
      <c r="N1317" s="165">
        <v>77.23</v>
      </c>
      <c r="O1317" s="165">
        <v>77.400000000000006</v>
      </c>
      <c r="P1317" s="165">
        <v>8738699</v>
      </c>
      <c r="Q1317" s="165">
        <v>100</v>
      </c>
      <c r="R1317" s="165">
        <v>0</v>
      </c>
      <c r="S1317" s="165">
        <v>41.1</v>
      </c>
      <c r="T1317" s="165">
        <v>4.3090000000000002</v>
      </c>
      <c r="U1317" s="165">
        <v>-1</v>
      </c>
    </row>
    <row r="1318" spans="1:21">
      <c r="A1318" s="166">
        <v>43346.520972222221</v>
      </c>
      <c r="B1318" s="165" t="s">
        <v>6</v>
      </c>
      <c r="C1318" s="165">
        <v>893.55</v>
      </c>
      <c r="D1318" s="165">
        <v>23.72</v>
      </c>
      <c r="E1318" s="165">
        <v>839.92</v>
      </c>
      <c r="F1318" s="165">
        <v>13.17</v>
      </c>
      <c r="G1318" s="165">
        <v>55.14</v>
      </c>
      <c r="H1318" s="165">
        <v>44.75</v>
      </c>
      <c r="I1318" s="165">
        <v>41.14</v>
      </c>
      <c r="J1318" s="165">
        <v>34.42</v>
      </c>
      <c r="K1318" s="165">
        <v>25.99</v>
      </c>
      <c r="L1318" s="165">
        <v>77.11</v>
      </c>
      <c r="M1318" s="165">
        <v>74.010000000000005</v>
      </c>
      <c r="N1318" s="165">
        <v>70.05</v>
      </c>
      <c r="O1318" s="165">
        <v>73.67</v>
      </c>
      <c r="P1318" s="165">
        <v>8740275</v>
      </c>
      <c r="Q1318" s="165">
        <v>100</v>
      </c>
      <c r="R1318" s="165">
        <v>0</v>
      </c>
      <c r="S1318" s="165">
        <v>41.1</v>
      </c>
      <c r="T1318" s="165">
        <v>4.3090000000000002</v>
      </c>
      <c r="U1318" s="165">
        <v>-1</v>
      </c>
    </row>
    <row r="1319" spans="1:21">
      <c r="A1319" s="166">
        <v>43346.521041666667</v>
      </c>
      <c r="B1319" s="165" t="s">
        <v>6</v>
      </c>
      <c r="C1319" s="165">
        <v>895.81</v>
      </c>
      <c r="D1319" s="165">
        <v>23.78</v>
      </c>
      <c r="E1319" s="165">
        <v>769.42</v>
      </c>
      <c r="F1319" s="165">
        <v>16.5</v>
      </c>
      <c r="G1319" s="165">
        <v>71.45</v>
      </c>
      <c r="H1319" s="165">
        <v>73.849999999999994</v>
      </c>
      <c r="I1319" s="165">
        <v>68.38</v>
      </c>
      <c r="J1319" s="165">
        <v>66.5</v>
      </c>
      <c r="K1319" s="165">
        <v>64.790000000000006</v>
      </c>
      <c r="L1319" s="165">
        <v>88.03</v>
      </c>
      <c r="M1319" s="165">
        <v>68.06</v>
      </c>
      <c r="N1319" s="165">
        <v>67.89</v>
      </c>
      <c r="O1319" s="165">
        <v>65.260000000000005</v>
      </c>
      <c r="P1319" s="165">
        <v>8741688</v>
      </c>
      <c r="Q1319" s="165">
        <v>100</v>
      </c>
      <c r="R1319" s="165">
        <v>0</v>
      </c>
      <c r="S1319" s="165">
        <v>41.1</v>
      </c>
      <c r="T1319" s="165">
        <v>4.3109999999999999</v>
      </c>
      <c r="U1319" s="165">
        <v>-1</v>
      </c>
    </row>
    <row r="1320" spans="1:21">
      <c r="A1320" s="166">
        <v>43346.521111111113</v>
      </c>
      <c r="B1320" s="165" t="s">
        <v>6</v>
      </c>
      <c r="C1320" s="165">
        <v>894.59</v>
      </c>
      <c r="D1320" s="165">
        <v>23.75</v>
      </c>
      <c r="E1320" s="165">
        <v>872.47</v>
      </c>
      <c r="F1320" s="165">
        <v>23.02</v>
      </c>
      <c r="G1320" s="165">
        <v>71.41</v>
      </c>
      <c r="H1320" s="165">
        <v>71.47</v>
      </c>
      <c r="I1320" s="165">
        <v>71.790000000000006</v>
      </c>
      <c r="J1320" s="165">
        <v>67.95</v>
      </c>
      <c r="K1320" s="165">
        <v>66.67</v>
      </c>
      <c r="L1320" s="165">
        <v>78.739999999999995</v>
      </c>
      <c r="M1320" s="165">
        <v>100</v>
      </c>
      <c r="N1320" s="165">
        <v>0</v>
      </c>
      <c r="O1320" s="165">
        <v>0</v>
      </c>
      <c r="P1320" s="165">
        <v>8743043</v>
      </c>
      <c r="Q1320" s="165">
        <v>100</v>
      </c>
      <c r="R1320" s="165">
        <v>0</v>
      </c>
      <c r="S1320" s="165">
        <v>41.1</v>
      </c>
      <c r="T1320" s="165">
        <v>4.3120000000000003</v>
      </c>
      <c r="U1320" s="165">
        <v>-1</v>
      </c>
    </row>
    <row r="1321" spans="1:21">
      <c r="A1321" s="166">
        <v>43346.521180555559</v>
      </c>
      <c r="B1321" s="165" t="s">
        <v>6</v>
      </c>
      <c r="C1321" s="165">
        <v>893.66</v>
      </c>
      <c r="D1321" s="165">
        <v>23.72</v>
      </c>
      <c r="E1321" s="165">
        <v>866.41</v>
      </c>
      <c r="F1321" s="165">
        <v>25.63</v>
      </c>
      <c r="G1321" s="165">
        <v>60.46</v>
      </c>
      <c r="H1321" s="165">
        <v>60.93</v>
      </c>
      <c r="I1321" s="165">
        <v>61.1</v>
      </c>
      <c r="J1321" s="165">
        <v>58.26</v>
      </c>
      <c r="K1321" s="165">
        <v>59.1</v>
      </c>
      <c r="L1321" s="165">
        <v>66.67</v>
      </c>
      <c r="M1321" s="165">
        <v>0</v>
      </c>
      <c r="N1321" s="165">
        <v>0</v>
      </c>
      <c r="O1321" s="165">
        <v>0</v>
      </c>
      <c r="P1321" s="165">
        <v>8744875</v>
      </c>
      <c r="Q1321" s="165">
        <v>100</v>
      </c>
      <c r="R1321" s="165">
        <v>0</v>
      </c>
      <c r="S1321" s="165">
        <v>41.2</v>
      </c>
      <c r="T1321" s="165">
        <v>4.3129999999999997</v>
      </c>
      <c r="U1321" s="165">
        <v>-1</v>
      </c>
    </row>
    <row r="1322" spans="1:21">
      <c r="A1322" s="166">
        <v>43346.521249999998</v>
      </c>
      <c r="B1322" s="165" t="s">
        <v>6</v>
      </c>
      <c r="C1322" s="165">
        <v>894.5</v>
      </c>
      <c r="D1322" s="165">
        <v>23.74</v>
      </c>
      <c r="E1322" s="165">
        <v>869.97</v>
      </c>
      <c r="F1322" s="165">
        <v>28.98</v>
      </c>
      <c r="G1322" s="165">
        <v>58.6</v>
      </c>
      <c r="H1322" s="165">
        <v>61.4</v>
      </c>
      <c r="I1322" s="165">
        <v>58.4</v>
      </c>
      <c r="J1322" s="165">
        <v>57.4</v>
      </c>
      <c r="K1322" s="165">
        <v>56.57</v>
      </c>
      <c r="L1322" s="165">
        <v>64.180000000000007</v>
      </c>
      <c r="M1322" s="165">
        <v>0</v>
      </c>
      <c r="N1322" s="165">
        <v>0</v>
      </c>
      <c r="O1322" s="165">
        <v>0</v>
      </c>
      <c r="P1322" s="165">
        <v>8747094</v>
      </c>
      <c r="Q1322" s="165">
        <v>100</v>
      </c>
      <c r="R1322" s="165">
        <v>0</v>
      </c>
      <c r="S1322" s="165">
        <v>41.2</v>
      </c>
      <c r="T1322" s="165">
        <v>4.3120000000000003</v>
      </c>
      <c r="U1322" s="165">
        <v>-1</v>
      </c>
    </row>
    <row r="1323" spans="1:21">
      <c r="A1323" s="166">
        <v>43346.521319444444</v>
      </c>
      <c r="B1323" s="165" t="s">
        <v>6</v>
      </c>
      <c r="C1323" s="165">
        <v>897.94</v>
      </c>
      <c r="D1323" s="165">
        <v>23.84</v>
      </c>
      <c r="E1323" s="165">
        <v>867.26</v>
      </c>
      <c r="F1323" s="165">
        <v>30.23</v>
      </c>
      <c r="G1323" s="165">
        <v>62.08</v>
      </c>
      <c r="H1323" s="165">
        <v>65.61</v>
      </c>
      <c r="I1323" s="165">
        <v>61.63</v>
      </c>
      <c r="J1323" s="165">
        <v>61.46</v>
      </c>
      <c r="K1323" s="165">
        <v>59.63</v>
      </c>
      <c r="L1323" s="165">
        <v>0</v>
      </c>
      <c r="M1323" s="165">
        <v>0</v>
      </c>
      <c r="N1323" s="165">
        <v>0</v>
      </c>
      <c r="O1323" s="165">
        <v>0</v>
      </c>
      <c r="P1323" s="165">
        <v>8749671</v>
      </c>
      <c r="Q1323" s="165">
        <v>100</v>
      </c>
      <c r="R1323" s="165">
        <v>0</v>
      </c>
      <c r="S1323" s="165">
        <v>41.2</v>
      </c>
      <c r="T1323" s="165">
        <v>4.3129999999999997</v>
      </c>
      <c r="U1323" s="165">
        <v>-1</v>
      </c>
    </row>
    <row r="1324" spans="1:21">
      <c r="A1324" s="166">
        <v>43346.52138888889</v>
      </c>
      <c r="B1324" s="165" t="s">
        <v>6</v>
      </c>
      <c r="C1324" s="165">
        <v>895.81</v>
      </c>
      <c r="D1324" s="165">
        <v>23.78</v>
      </c>
      <c r="E1324" s="165">
        <v>866.31</v>
      </c>
      <c r="F1324" s="165">
        <v>29.76</v>
      </c>
      <c r="G1324" s="165">
        <v>59.89</v>
      </c>
      <c r="H1324" s="165">
        <v>63.44</v>
      </c>
      <c r="I1324" s="165">
        <v>60.43</v>
      </c>
      <c r="J1324" s="165">
        <v>58.93</v>
      </c>
      <c r="K1324" s="165">
        <v>56.76</v>
      </c>
      <c r="L1324" s="165">
        <v>0</v>
      </c>
      <c r="M1324" s="165">
        <v>0</v>
      </c>
      <c r="N1324" s="165">
        <v>0</v>
      </c>
      <c r="O1324" s="165">
        <v>0</v>
      </c>
      <c r="P1324" s="165">
        <v>8752548</v>
      </c>
      <c r="Q1324" s="165">
        <v>100</v>
      </c>
      <c r="R1324" s="165">
        <v>0</v>
      </c>
      <c r="S1324" s="165">
        <v>41.2</v>
      </c>
      <c r="T1324" s="165">
        <v>4.3129999999999997</v>
      </c>
      <c r="U1324" s="165">
        <v>-1</v>
      </c>
    </row>
    <row r="1325" spans="1:21">
      <c r="A1325" s="166">
        <v>43346.521458333336</v>
      </c>
      <c r="B1325" s="165" t="s">
        <v>6</v>
      </c>
      <c r="C1325" s="165">
        <v>896.98</v>
      </c>
      <c r="D1325" s="165">
        <v>23.81</v>
      </c>
      <c r="E1325" s="165">
        <v>865.79</v>
      </c>
      <c r="F1325" s="165">
        <v>30.68</v>
      </c>
      <c r="G1325" s="165">
        <v>61.57</v>
      </c>
      <c r="H1325" s="165">
        <v>64.680000000000007</v>
      </c>
      <c r="I1325" s="165">
        <v>61.03</v>
      </c>
      <c r="J1325" s="165">
        <v>60.53</v>
      </c>
      <c r="K1325" s="165">
        <v>60.03</v>
      </c>
      <c r="L1325" s="165">
        <v>0</v>
      </c>
      <c r="M1325" s="165">
        <v>0</v>
      </c>
      <c r="N1325" s="165">
        <v>0</v>
      </c>
      <c r="O1325" s="165">
        <v>0</v>
      </c>
      <c r="P1325" s="165">
        <v>8752549</v>
      </c>
      <c r="Q1325" s="165">
        <v>100</v>
      </c>
      <c r="R1325" s="165">
        <v>0</v>
      </c>
      <c r="S1325" s="165">
        <v>41.2</v>
      </c>
      <c r="T1325" s="165">
        <v>4.3129999999999997</v>
      </c>
      <c r="U1325" s="165">
        <v>-1</v>
      </c>
    </row>
    <row r="1326" spans="1:21">
      <c r="A1326" s="166">
        <v>43346.521527777775</v>
      </c>
      <c r="B1326" s="165" t="s">
        <v>6</v>
      </c>
      <c r="C1326" s="165">
        <v>893.93</v>
      </c>
      <c r="D1326" s="165">
        <v>23.73</v>
      </c>
      <c r="E1326" s="165">
        <v>867.47</v>
      </c>
      <c r="F1326" s="165">
        <v>26.31</v>
      </c>
      <c r="G1326" s="165">
        <v>60.21</v>
      </c>
      <c r="H1326" s="165">
        <v>63.27</v>
      </c>
      <c r="I1326" s="165">
        <v>59.6</v>
      </c>
      <c r="J1326" s="165">
        <v>56.43</v>
      </c>
      <c r="K1326" s="165">
        <v>59.43</v>
      </c>
      <c r="L1326" s="165">
        <v>65.92</v>
      </c>
      <c r="M1326" s="165">
        <v>0</v>
      </c>
      <c r="N1326" s="165">
        <v>0</v>
      </c>
      <c r="O1326" s="165">
        <v>0</v>
      </c>
      <c r="P1326" s="165">
        <v>8752550</v>
      </c>
      <c r="Q1326" s="165">
        <v>100</v>
      </c>
      <c r="R1326" s="165">
        <v>0</v>
      </c>
      <c r="S1326" s="165">
        <v>41.2</v>
      </c>
      <c r="T1326" s="165">
        <v>4.3129999999999997</v>
      </c>
      <c r="U1326" s="165">
        <v>-1</v>
      </c>
    </row>
    <row r="1327" spans="1:21">
      <c r="A1327" s="166">
        <v>43346.521597222221</v>
      </c>
      <c r="B1327" s="165" t="s">
        <v>6</v>
      </c>
      <c r="C1327" s="165">
        <v>893.67</v>
      </c>
      <c r="D1327" s="165">
        <v>23.72</v>
      </c>
      <c r="E1327" s="165">
        <v>871.35</v>
      </c>
      <c r="F1327" s="165">
        <v>27.31</v>
      </c>
      <c r="G1327" s="165">
        <v>56.23</v>
      </c>
      <c r="H1327" s="165">
        <v>58.72</v>
      </c>
      <c r="I1327" s="165">
        <v>55.26</v>
      </c>
      <c r="J1327" s="165">
        <v>54.11</v>
      </c>
      <c r="K1327" s="165">
        <v>52.14</v>
      </c>
      <c r="L1327" s="165">
        <v>65.88</v>
      </c>
      <c r="M1327" s="165">
        <v>0</v>
      </c>
      <c r="N1327" s="165">
        <v>0</v>
      </c>
      <c r="O1327" s="165">
        <v>0</v>
      </c>
      <c r="P1327" s="165">
        <v>8752550</v>
      </c>
      <c r="Q1327" s="165">
        <v>100</v>
      </c>
      <c r="R1327" s="165">
        <v>0</v>
      </c>
      <c r="S1327" s="165">
        <v>41.2</v>
      </c>
      <c r="T1327" s="165">
        <v>4.3129999999999997</v>
      </c>
      <c r="U1327" s="165">
        <v>-1</v>
      </c>
    </row>
    <row r="1328" spans="1:21">
      <c r="A1328" s="166">
        <v>43346.521666666667</v>
      </c>
      <c r="B1328" s="165" t="s">
        <v>6</v>
      </c>
      <c r="C1328" s="165">
        <v>894.83</v>
      </c>
      <c r="D1328" s="165">
        <v>23.75</v>
      </c>
      <c r="E1328" s="165">
        <v>864.87</v>
      </c>
      <c r="F1328" s="165">
        <v>29.67</v>
      </c>
      <c r="G1328" s="165">
        <v>62.92</v>
      </c>
      <c r="H1328" s="165">
        <v>63.67</v>
      </c>
      <c r="I1328" s="165">
        <v>65.67</v>
      </c>
      <c r="J1328" s="165">
        <v>62.33</v>
      </c>
      <c r="K1328" s="165">
        <v>60</v>
      </c>
      <c r="L1328" s="165">
        <v>0</v>
      </c>
      <c r="M1328" s="165">
        <v>0</v>
      </c>
      <c r="N1328" s="165">
        <v>0</v>
      </c>
      <c r="O1328" s="165">
        <v>0</v>
      </c>
      <c r="P1328" s="165">
        <v>8752550</v>
      </c>
      <c r="Q1328" s="165">
        <v>100</v>
      </c>
      <c r="R1328" s="165">
        <v>0</v>
      </c>
      <c r="S1328" s="165">
        <v>41.1</v>
      </c>
      <c r="T1328" s="165">
        <v>4.3129999999999997</v>
      </c>
      <c r="U1328" s="165">
        <v>-1</v>
      </c>
    </row>
    <row r="1329" spans="1:21">
      <c r="A1329" s="166">
        <v>43346.521736111114</v>
      </c>
      <c r="B1329" s="165" t="s">
        <v>6</v>
      </c>
      <c r="C1329" s="165">
        <v>891.81</v>
      </c>
      <c r="D1329" s="165">
        <v>23.67</v>
      </c>
      <c r="E1329" s="165">
        <v>847.93</v>
      </c>
      <c r="F1329" s="165">
        <v>27.41</v>
      </c>
      <c r="G1329" s="165">
        <v>70.87</v>
      </c>
      <c r="H1329" s="165">
        <v>72.19</v>
      </c>
      <c r="I1329" s="165">
        <v>73.03</v>
      </c>
      <c r="J1329" s="165">
        <v>69.010000000000005</v>
      </c>
      <c r="K1329" s="165">
        <v>68.84</v>
      </c>
      <c r="L1329" s="165">
        <v>75.510000000000005</v>
      </c>
      <c r="M1329" s="165">
        <v>0</v>
      </c>
      <c r="N1329" s="165">
        <v>0</v>
      </c>
      <c r="O1329" s="165">
        <v>0</v>
      </c>
      <c r="P1329" s="165">
        <v>8752551</v>
      </c>
      <c r="Q1329" s="165">
        <v>100</v>
      </c>
      <c r="R1329" s="165">
        <v>0</v>
      </c>
      <c r="S1329" s="165">
        <v>41.1</v>
      </c>
      <c r="T1329" s="165">
        <v>4.3129999999999997</v>
      </c>
      <c r="U1329" s="165">
        <v>-1</v>
      </c>
    </row>
    <row r="1330" spans="1:21">
      <c r="A1330" s="166">
        <v>43346.521805555552</v>
      </c>
      <c r="B1330" s="165" t="s">
        <v>6</v>
      </c>
      <c r="C1330" s="165">
        <v>830.57</v>
      </c>
      <c r="D1330" s="165">
        <v>22.05</v>
      </c>
      <c r="E1330" s="165">
        <v>906.82</v>
      </c>
      <c r="F1330" s="165">
        <v>29.38</v>
      </c>
      <c r="G1330" s="165">
        <v>63.49</v>
      </c>
      <c r="H1330" s="165">
        <v>65.94</v>
      </c>
      <c r="I1330" s="165">
        <v>64.08</v>
      </c>
      <c r="J1330" s="165">
        <v>63.41</v>
      </c>
      <c r="K1330" s="165">
        <v>60.54</v>
      </c>
      <c r="L1330" s="165">
        <v>0</v>
      </c>
      <c r="M1330" s="165">
        <v>0</v>
      </c>
      <c r="N1330" s="165">
        <v>0</v>
      </c>
      <c r="O1330" s="165">
        <v>0</v>
      </c>
      <c r="P1330" s="165">
        <v>8752561</v>
      </c>
      <c r="Q1330" s="165">
        <v>100</v>
      </c>
      <c r="R1330" s="165">
        <v>0</v>
      </c>
      <c r="S1330" s="165">
        <v>41</v>
      </c>
      <c r="T1330" s="165">
        <v>4.3129999999999997</v>
      </c>
      <c r="U1330" s="165">
        <v>-1</v>
      </c>
    </row>
    <row r="1331" spans="1:21">
      <c r="A1331" s="166">
        <v>43346.521874999999</v>
      </c>
      <c r="B1331" s="165" t="s">
        <v>6</v>
      </c>
      <c r="C1331" s="165">
        <v>914.44</v>
      </c>
      <c r="D1331" s="165">
        <v>24.27</v>
      </c>
      <c r="E1331" s="165">
        <v>763.41</v>
      </c>
      <c r="F1331" s="165">
        <v>27.79</v>
      </c>
      <c r="G1331" s="165">
        <v>91.67</v>
      </c>
      <c r="H1331" s="165">
        <v>92.23</v>
      </c>
      <c r="I1331" s="165">
        <v>89.86</v>
      </c>
      <c r="J1331" s="165">
        <v>92.4</v>
      </c>
      <c r="K1331" s="165">
        <v>89.36</v>
      </c>
      <c r="L1331" s="165">
        <v>95.41</v>
      </c>
      <c r="M1331" s="165">
        <v>97.22</v>
      </c>
      <c r="N1331" s="165">
        <v>0</v>
      </c>
      <c r="O1331" s="165">
        <v>0</v>
      </c>
      <c r="P1331" s="165">
        <v>8777713</v>
      </c>
      <c r="Q1331" s="165">
        <v>100</v>
      </c>
      <c r="R1331" s="165">
        <v>0</v>
      </c>
      <c r="S1331" s="165">
        <v>41</v>
      </c>
      <c r="T1331" s="165">
        <v>4.3129999999999997</v>
      </c>
      <c r="U1331" s="165">
        <v>-1</v>
      </c>
    </row>
    <row r="1332" spans="1:21">
      <c r="A1332" s="166">
        <v>43346.521944444445</v>
      </c>
      <c r="B1332" s="165" t="s">
        <v>6</v>
      </c>
      <c r="C1332" s="165">
        <v>916.29</v>
      </c>
      <c r="D1332" s="165">
        <v>24.32</v>
      </c>
      <c r="E1332" s="165">
        <v>815.75</v>
      </c>
      <c r="F1332" s="165">
        <v>30.79</v>
      </c>
      <c r="G1332" s="165">
        <v>64.56</v>
      </c>
      <c r="H1332" s="165">
        <v>64.16</v>
      </c>
      <c r="I1332" s="165">
        <v>64.81</v>
      </c>
      <c r="J1332" s="165">
        <v>65.47</v>
      </c>
      <c r="K1332" s="165">
        <v>59.08</v>
      </c>
      <c r="L1332" s="165">
        <v>74.510000000000005</v>
      </c>
      <c r="M1332" s="165">
        <v>62.5</v>
      </c>
      <c r="N1332" s="165">
        <v>0</v>
      </c>
      <c r="O1332" s="165">
        <v>0</v>
      </c>
      <c r="P1332" s="165">
        <v>8784080</v>
      </c>
      <c r="Q1332" s="165">
        <v>100</v>
      </c>
      <c r="R1332" s="165">
        <v>0</v>
      </c>
      <c r="S1332" s="165">
        <v>40.9</v>
      </c>
      <c r="T1332" s="165">
        <v>4.3129999999999997</v>
      </c>
      <c r="U1332" s="165">
        <v>-1</v>
      </c>
    </row>
    <row r="1333" spans="1:21">
      <c r="A1333" s="166">
        <v>43346.522013888891</v>
      </c>
      <c r="B1333" s="165" t="s">
        <v>6</v>
      </c>
      <c r="C1333" s="165">
        <v>918.55</v>
      </c>
      <c r="D1333" s="165">
        <v>24.38</v>
      </c>
      <c r="E1333" s="165">
        <v>813.95</v>
      </c>
      <c r="F1333" s="165">
        <v>30.22</v>
      </c>
      <c r="G1333" s="165">
        <v>61.88</v>
      </c>
      <c r="H1333" s="165">
        <v>62.34</v>
      </c>
      <c r="I1333" s="165">
        <v>62.66</v>
      </c>
      <c r="J1333" s="165">
        <v>60.86</v>
      </c>
      <c r="K1333" s="165">
        <v>61.68</v>
      </c>
      <c r="L1333" s="165">
        <v>0</v>
      </c>
      <c r="M1333" s="165">
        <v>0</v>
      </c>
      <c r="N1333" s="165">
        <v>0</v>
      </c>
      <c r="O1333" s="165">
        <v>0</v>
      </c>
      <c r="P1333" s="165">
        <v>8786651</v>
      </c>
      <c r="Q1333" s="165">
        <v>100</v>
      </c>
      <c r="R1333" s="165">
        <v>0</v>
      </c>
      <c r="S1333" s="165">
        <v>40.9</v>
      </c>
      <c r="T1333" s="165">
        <v>4.3129999999999997</v>
      </c>
      <c r="U1333" s="165">
        <v>-1</v>
      </c>
    </row>
    <row r="1334" spans="1:21">
      <c r="A1334" s="166">
        <v>43346.522083333337</v>
      </c>
      <c r="B1334" s="165" t="s">
        <v>6</v>
      </c>
      <c r="C1334" s="165">
        <v>917.77</v>
      </c>
      <c r="D1334" s="165">
        <v>24.36</v>
      </c>
      <c r="E1334" s="165">
        <v>812.2</v>
      </c>
      <c r="F1334" s="165">
        <v>30.24</v>
      </c>
      <c r="G1334" s="165">
        <v>60.6</v>
      </c>
      <c r="H1334" s="165">
        <v>62.36</v>
      </c>
      <c r="I1334" s="165">
        <v>60.07</v>
      </c>
      <c r="J1334" s="165">
        <v>61.21</v>
      </c>
      <c r="K1334" s="165">
        <v>58.76</v>
      </c>
      <c r="L1334" s="165">
        <v>0</v>
      </c>
      <c r="M1334" s="165">
        <v>0</v>
      </c>
      <c r="N1334" s="165">
        <v>0</v>
      </c>
      <c r="O1334" s="165">
        <v>0</v>
      </c>
      <c r="P1334" s="165">
        <v>8788800</v>
      </c>
      <c r="Q1334" s="165">
        <v>100</v>
      </c>
      <c r="R1334" s="165">
        <v>0</v>
      </c>
      <c r="S1334" s="165">
        <v>40.9</v>
      </c>
      <c r="T1334" s="165">
        <v>4.3129999999999997</v>
      </c>
      <c r="U1334" s="165">
        <v>-1</v>
      </c>
    </row>
    <row r="1335" spans="1:21">
      <c r="A1335" s="166">
        <v>43346.522152777776</v>
      </c>
      <c r="B1335" s="165" t="s">
        <v>6</v>
      </c>
      <c r="C1335" s="165">
        <v>919.57</v>
      </c>
      <c r="D1335" s="165">
        <v>24.41</v>
      </c>
      <c r="E1335" s="165">
        <v>798.74</v>
      </c>
      <c r="F1335" s="165">
        <v>28.59</v>
      </c>
      <c r="G1335" s="165">
        <v>63.28</v>
      </c>
      <c r="H1335" s="165">
        <v>62.87</v>
      </c>
      <c r="I1335" s="165">
        <v>63.37</v>
      </c>
      <c r="J1335" s="165">
        <v>64.849999999999994</v>
      </c>
      <c r="K1335" s="165">
        <v>61.39</v>
      </c>
      <c r="L1335" s="165">
        <v>68.489999999999995</v>
      </c>
      <c r="M1335" s="165">
        <v>0</v>
      </c>
      <c r="N1335" s="165">
        <v>0</v>
      </c>
      <c r="O1335" s="165">
        <v>0</v>
      </c>
      <c r="P1335" s="165">
        <v>8791404</v>
      </c>
      <c r="Q1335" s="165">
        <v>100</v>
      </c>
      <c r="R1335" s="165">
        <v>0</v>
      </c>
      <c r="S1335" s="165">
        <v>40.799999999999997</v>
      </c>
      <c r="T1335" s="165">
        <v>4.3129999999999997</v>
      </c>
      <c r="U1335" s="165">
        <v>-1</v>
      </c>
    </row>
    <row r="1336" spans="1:21">
      <c r="A1336" s="166">
        <v>43346.522222222222</v>
      </c>
      <c r="B1336" s="165" t="s">
        <v>6</v>
      </c>
      <c r="C1336" s="165">
        <v>920.81</v>
      </c>
      <c r="D1336" s="165">
        <v>24.44</v>
      </c>
      <c r="E1336" s="165">
        <v>804.65</v>
      </c>
      <c r="F1336" s="165">
        <v>24.07</v>
      </c>
      <c r="G1336" s="165">
        <v>69.44</v>
      </c>
      <c r="H1336" s="165">
        <v>68.06</v>
      </c>
      <c r="I1336" s="165">
        <v>68.23</v>
      </c>
      <c r="J1336" s="165">
        <v>69.400000000000006</v>
      </c>
      <c r="K1336" s="165">
        <v>69.569999999999993</v>
      </c>
      <c r="L1336" s="165">
        <v>73.06</v>
      </c>
      <c r="M1336" s="165">
        <v>0</v>
      </c>
      <c r="N1336" s="165">
        <v>0</v>
      </c>
      <c r="O1336" s="165">
        <v>0</v>
      </c>
      <c r="P1336" s="165">
        <v>8796313</v>
      </c>
      <c r="Q1336" s="165">
        <v>100</v>
      </c>
      <c r="R1336" s="165">
        <v>0</v>
      </c>
      <c r="S1336" s="165">
        <v>40.799999999999997</v>
      </c>
      <c r="T1336" s="165">
        <v>4.3129999999999997</v>
      </c>
      <c r="U1336" s="165">
        <v>-1</v>
      </c>
    </row>
    <row r="1337" spans="1:21">
      <c r="A1337" s="166">
        <v>43346.522291666668</v>
      </c>
      <c r="B1337" s="165" t="s">
        <v>6</v>
      </c>
      <c r="C1337" s="165">
        <v>919.92</v>
      </c>
      <c r="D1337" s="165">
        <v>24.42</v>
      </c>
      <c r="E1337" s="165">
        <v>803.33</v>
      </c>
      <c r="F1337" s="165">
        <v>21.75</v>
      </c>
      <c r="G1337" s="165">
        <v>58.77</v>
      </c>
      <c r="H1337" s="165">
        <v>61.1</v>
      </c>
      <c r="I1337" s="165">
        <v>55.76</v>
      </c>
      <c r="J1337" s="165">
        <v>57.76</v>
      </c>
      <c r="K1337" s="165">
        <v>55.09</v>
      </c>
      <c r="L1337" s="165">
        <v>64.930000000000007</v>
      </c>
      <c r="M1337" s="165">
        <v>0</v>
      </c>
      <c r="N1337" s="165">
        <v>0</v>
      </c>
      <c r="O1337" s="165">
        <v>0</v>
      </c>
      <c r="P1337" s="165">
        <v>8799391</v>
      </c>
      <c r="Q1337" s="165">
        <v>100</v>
      </c>
      <c r="R1337" s="165">
        <v>0</v>
      </c>
      <c r="S1337" s="165">
        <v>40.799999999999997</v>
      </c>
      <c r="T1337" s="165">
        <v>4.3129999999999997</v>
      </c>
      <c r="U1337" s="165">
        <v>-1</v>
      </c>
    </row>
    <row r="1338" spans="1:21">
      <c r="A1338" s="166">
        <v>43346.522361111114</v>
      </c>
      <c r="B1338" s="165" t="s">
        <v>6</v>
      </c>
      <c r="C1338" s="165">
        <v>921.2</v>
      </c>
      <c r="D1338" s="165">
        <v>24.45</v>
      </c>
      <c r="E1338" s="165">
        <v>800.93</v>
      </c>
      <c r="F1338" s="165">
        <v>21.53</v>
      </c>
      <c r="G1338" s="165">
        <v>52.19</v>
      </c>
      <c r="H1338" s="165">
        <v>49.92</v>
      </c>
      <c r="I1338" s="165">
        <v>51.41</v>
      </c>
      <c r="J1338" s="165">
        <v>47.09</v>
      </c>
      <c r="K1338" s="165">
        <v>53.41</v>
      </c>
      <c r="L1338" s="165">
        <v>60.23</v>
      </c>
      <c r="M1338" s="165">
        <v>0</v>
      </c>
      <c r="N1338" s="165">
        <v>0</v>
      </c>
      <c r="O1338" s="165">
        <v>0</v>
      </c>
      <c r="P1338" s="165">
        <v>8801677</v>
      </c>
      <c r="Q1338" s="165">
        <v>100</v>
      </c>
      <c r="R1338" s="165">
        <v>0</v>
      </c>
      <c r="S1338" s="165">
        <v>40.700000000000003</v>
      </c>
      <c r="T1338" s="165">
        <v>4.3129999999999997</v>
      </c>
      <c r="U1338" s="165">
        <v>-1</v>
      </c>
    </row>
    <row r="1339" spans="1:21">
      <c r="A1339" s="166">
        <v>43346.522430555553</v>
      </c>
      <c r="B1339" s="165" t="s">
        <v>6</v>
      </c>
      <c r="C1339" s="165">
        <v>921.92</v>
      </c>
      <c r="D1339" s="165">
        <v>24.47</v>
      </c>
      <c r="E1339" s="165">
        <v>797.17</v>
      </c>
      <c r="F1339" s="165">
        <v>28.67</v>
      </c>
      <c r="G1339" s="165">
        <v>58.83</v>
      </c>
      <c r="H1339" s="165">
        <v>61.92</v>
      </c>
      <c r="I1339" s="165">
        <v>58.28</v>
      </c>
      <c r="J1339" s="165">
        <v>59.27</v>
      </c>
      <c r="K1339" s="165">
        <v>55.3</v>
      </c>
      <c r="L1339" s="165">
        <v>63.38</v>
      </c>
      <c r="M1339" s="165">
        <v>0</v>
      </c>
      <c r="N1339" s="165">
        <v>0</v>
      </c>
      <c r="O1339" s="165">
        <v>0</v>
      </c>
      <c r="P1339" s="165">
        <v>8803732</v>
      </c>
      <c r="Q1339" s="165">
        <v>100</v>
      </c>
      <c r="R1339" s="165">
        <v>0</v>
      </c>
      <c r="S1339" s="165">
        <v>40.700000000000003</v>
      </c>
      <c r="T1339" s="165">
        <v>4.3129999999999997</v>
      </c>
      <c r="U1339" s="165">
        <v>-1</v>
      </c>
    </row>
    <row r="1340" spans="1:21">
      <c r="A1340" s="166">
        <v>43346.522499999999</v>
      </c>
      <c r="B1340" s="165" t="s">
        <v>6</v>
      </c>
      <c r="C1340" s="165">
        <v>923.36</v>
      </c>
      <c r="D1340" s="165">
        <v>24.51</v>
      </c>
      <c r="E1340" s="165">
        <v>797.67</v>
      </c>
      <c r="F1340" s="165">
        <v>26.4</v>
      </c>
      <c r="G1340" s="165">
        <v>78.05</v>
      </c>
      <c r="H1340" s="165">
        <v>79.08</v>
      </c>
      <c r="I1340" s="165">
        <v>78.42</v>
      </c>
      <c r="J1340" s="165">
        <v>78.09</v>
      </c>
      <c r="K1340" s="165">
        <v>76.61</v>
      </c>
      <c r="L1340" s="165">
        <v>0</v>
      </c>
      <c r="M1340" s="165">
        <v>0</v>
      </c>
      <c r="N1340" s="165">
        <v>0</v>
      </c>
      <c r="O1340" s="165">
        <v>0</v>
      </c>
      <c r="P1340" s="165">
        <v>8806813</v>
      </c>
      <c r="Q1340" s="165">
        <v>100</v>
      </c>
      <c r="R1340" s="165">
        <v>0</v>
      </c>
      <c r="S1340" s="165">
        <v>40.700000000000003</v>
      </c>
      <c r="T1340" s="165">
        <v>4.3129999999999997</v>
      </c>
      <c r="U1340" s="165">
        <v>-1</v>
      </c>
    </row>
    <row r="1341" spans="1:21">
      <c r="A1341" s="166">
        <v>43346.522569444445</v>
      </c>
      <c r="B1341" s="165" t="s">
        <v>6</v>
      </c>
      <c r="C1341" s="165">
        <v>923.6</v>
      </c>
      <c r="D1341" s="165">
        <v>24.52</v>
      </c>
      <c r="E1341" s="165">
        <v>806.57</v>
      </c>
      <c r="F1341" s="165">
        <v>24.34</v>
      </c>
      <c r="G1341" s="165">
        <v>64.5</v>
      </c>
      <c r="H1341" s="165">
        <v>63.61</v>
      </c>
      <c r="I1341" s="165">
        <v>65.900000000000006</v>
      </c>
      <c r="J1341" s="165">
        <v>61.64</v>
      </c>
      <c r="K1341" s="165">
        <v>64.430000000000007</v>
      </c>
      <c r="L1341" s="165">
        <v>69.72</v>
      </c>
      <c r="M1341" s="165">
        <v>0</v>
      </c>
      <c r="N1341" s="165">
        <v>0</v>
      </c>
      <c r="O1341" s="165">
        <v>0</v>
      </c>
      <c r="P1341" s="165">
        <v>8808387</v>
      </c>
      <c r="Q1341" s="165">
        <v>100</v>
      </c>
      <c r="R1341" s="165">
        <v>0</v>
      </c>
      <c r="S1341" s="165">
        <v>40.700000000000003</v>
      </c>
      <c r="T1341" s="165">
        <v>4.3129999999999997</v>
      </c>
      <c r="U1341" s="165">
        <v>-1</v>
      </c>
    </row>
    <row r="1342" spans="1:21">
      <c r="A1342" s="166">
        <v>43346.522638888891</v>
      </c>
      <c r="B1342" s="165" t="s">
        <v>6</v>
      </c>
      <c r="C1342" s="165">
        <v>923.8</v>
      </c>
      <c r="D1342" s="165">
        <v>24.52</v>
      </c>
      <c r="E1342" s="165">
        <v>813.6</v>
      </c>
      <c r="F1342" s="165">
        <v>24.23</v>
      </c>
      <c r="G1342" s="165">
        <v>48.86</v>
      </c>
      <c r="H1342" s="165">
        <v>52.28</v>
      </c>
      <c r="I1342" s="165">
        <v>42.83</v>
      </c>
      <c r="J1342" s="165">
        <v>44.14</v>
      </c>
      <c r="K1342" s="165">
        <v>42.02</v>
      </c>
      <c r="L1342" s="165">
        <v>63.03</v>
      </c>
      <c r="M1342" s="165">
        <v>0</v>
      </c>
      <c r="N1342" s="165">
        <v>0</v>
      </c>
      <c r="O1342" s="165">
        <v>0</v>
      </c>
      <c r="P1342" s="165">
        <v>8808388</v>
      </c>
      <c r="Q1342" s="165">
        <v>100</v>
      </c>
      <c r="R1342" s="165">
        <v>0</v>
      </c>
      <c r="S1342" s="165">
        <v>40.700000000000003</v>
      </c>
      <c r="T1342" s="165">
        <v>4.3129999999999997</v>
      </c>
      <c r="U1342" s="165">
        <v>-1</v>
      </c>
    </row>
    <row r="1343" spans="1:21">
      <c r="A1343" s="166">
        <v>43346.52270833333</v>
      </c>
      <c r="B1343" s="165" t="s">
        <v>6</v>
      </c>
      <c r="C1343" s="165">
        <v>912.87</v>
      </c>
      <c r="D1343" s="165">
        <v>24.23</v>
      </c>
      <c r="E1343" s="165">
        <v>820.96</v>
      </c>
      <c r="F1343" s="165">
        <v>28.94</v>
      </c>
      <c r="G1343" s="165">
        <v>58.59</v>
      </c>
      <c r="H1343" s="165">
        <v>60.3</v>
      </c>
      <c r="I1343" s="165">
        <v>59.14</v>
      </c>
      <c r="J1343" s="165">
        <v>58.31</v>
      </c>
      <c r="K1343" s="165">
        <v>55.81</v>
      </c>
      <c r="L1343" s="165">
        <v>62.22</v>
      </c>
      <c r="M1343" s="165">
        <v>0</v>
      </c>
      <c r="N1343" s="165">
        <v>0</v>
      </c>
      <c r="O1343" s="165">
        <v>0</v>
      </c>
      <c r="P1343" s="165">
        <v>8808388</v>
      </c>
      <c r="Q1343" s="165">
        <v>100</v>
      </c>
      <c r="R1343" s="165">
        <v>0</v>
      </c>
      <c r="S1343" s="165">
        <v>40.6</v>
      </c>
      <c r="T1343" s="165">
        <v>4.3129999999999997</v>
      </c>
      <c r="U1343" s="165">
        <v>-1</v>
      </c>
    </row>
    <row r="1344" spans="1:21">
      <c r="A1344" s="166">
        <v>43346.522777777776</v>
      </c>
      <c r="B1344" s="165" t="s">
        <v>6</v>
      </c>
      <c r="C1344" s="165">
        <v>913.64</v>
      </c>
      <c r="D1344" s="165">
        <v>24.25</v>
      </c>
      <c r="E1344" s="165">
        <v>821.43</v>
      </c>
      <c r="F1344" s="165">
        <v>30.7</v>
      </c>
      <c r="G1344" s="165">
        <v>62.98</v>
      </c>
      <c r="H1344" s="165">
        <v>64.959999999999994</v>
      </c>
      <c r="I1344" s="165">
        <v>62.48</v>
      </c>
      <c r="J1344" s="165">
        <v>60.83</v>
      </c>
      <c r="K1344" s="165">
        <v>63.64</v>
      </c>
      <c r="L1344" s="165">
        <v>0</v>
      </c>
      <c r="M1344" s="165">
        <v>0</v>
      </c>
      <c r="N1344" s="165">
        <v>0</v>
      </c>
      <c r="O1344" s="165">
        <v>0</v>
      </c>
      <c r="P1344" s="165">
        <v>8808391</v>
      </c>
      <c r="Q1344" s="165">
        <v>100</v>
      </c>
      <c r="R1344" s="165">
        <v>0</v>
      </c>
      <c r="S1344" s="165">
        <v>40.6</v>
      </c>
      <c r="T1344" s="165">
        <v>4.3140000000000001</v>
      </c>
      <c r="U1344" s="165">
        <v>-1</v>
      </c>
    </row>
    <row r="1345" spans="1:21">
      <c r="A1345" s="166">
        <v>43346.522847222222</v>
      </c>
      <c r="B1345" s="165" t="s">
        <v>6</v>
      </c>
      <c r="C1345" s="165">
        <v>911.61</v>
      </c>
      <c r="D1345" s="165">
        <v>24.2</v>
      </c>
      <c r="E1345" s="165">
        <v>821.94</v>
      </c>
      <c r="F1345" s="165">
        <v>29.92</v>
      </c>
      <c r="G1345" s="165">
        <v>59.29</v>
      </c>
      <c r="H1345" s="165">
        <v>63.33</v>
      </c>
      <c r="I1345" s="165">
        <v>59</v>
      </c>
      <c r="J1345" s="165">
        <v>56.83</v>
      </c>
      <c r="K1345" s="165">
        <v>58</v>
      </c>
      <c r="L1345" s="165">
        <v>0</v>
      </c>
      <c r="M1345" s="165">
        <v>0</v>
      </c>
      <c r="N1345" s="165">
        <v>0</v>
      </c>
      <c r="O1345" s="165">
        <v>0</v>
      </c>
      <c r="P1345" s="165">
        <v>8808394</v>
      </c>
      <c r="Q1345" s="165">
        <v>100</v>
      </c>
      <c r="R1345" s="165">
        <v>0</v>
      </c>
      <c r="S1345" s="165">
        <v>40.6</v>
      </c>
      <c r="T1345" s="165">
        <v>4.3140000000000001</v>
      </c>
      <c r="U1345" s="165">
        <v>-1</v>
      </c>
    </row>
    <row r="1346" spans="1:21">
      <c r="A1346" s="166">
        <v>43346.522916666669</v>
      </c>
      <c r="B1346" s="165" t="s">
        <v>6</v>
      </c>
      <c r="C1346" s="165">
        <v>948.01</v>
      </c>
      <c r="D1346" s="165">
        <v>25.16</v>
      </c>
      <c r="E1346" s="165">
        <v>766.84</v>
      </c>
      <c r="F1346" s="165">
        <v>29.91</v>
      </c>
      <c r="G1346" s="165">
        <v>67.510000000000005</v>
      </c>
      <c r="H1346" s="165">
        <v>68.540000000000006</v>
      </c>
      <c r="I1346" s="165">
        <v>66.56</v>
      </c>
      <c r="J1346" s="165">
        <v>70.36</v>
      </c>
      <c r="K1346" s="165">
        <v>64.900000000000006</v>
      </c>
      <c r="L1346" s="165">
        <v>60</v>
      </c>
      <c r="M1346" s="165">
        <v>0</v>
      </c>
      <c r="N1346" s="165">
        <v>0</v>
      </c>
      <c r="O1346" s="165">
        <v>0</v>
      </c>
      <c r="P1346" s="165">
        <v>8823331</v>
      </c>
      <c r="Q1346" s="165">
        <v>100</v>
      </c>
      <c r="R1346" s="165">
        <v>0</v>
      </c>
      <c r="S1346" s="165">
        <v>40.6</v>
      </c>
      <c r="T1346" s="165">
        <v>4.3140000000000001</v>
      </c>
      <c r="U1346" s="165">
        <v>-1</v>
      </c>
    </row>
    <row r="1347" spans="1:21">
      <c r="A1347" s="166">
        <v>43346.522997685184</v>
      </c>
      <c r="B1347" s="165" t="s">
        <v>6</v>
      </c>
      <c r="C1347" s="165">
        <v>941.57</v>
      </c>
      <c r="D1347" s="165">
        <v>24.99</v>
      </c>
      <c r="E1347" s="165">
        <v>779.7</v>
      </c>
      <c r="F1347" s="165">
        <v>33.1</v>
      </c>
      <c r="G1347" s="165">
        <v>72.72</v>
      </c>
      <c r="H1347" s="165">
        <v>73.62</v>
      </c>
      <c r="I1347" s="165">
        <v>74.760000000000005</v>
      </c>
      <c r="J1347" s="165">
        <v>73.13</v>
      </c>
      <c r="K1347" s="165">
        <v>69.38</v>
      </c>
      <c r="L1347" s="165">
        <v>0</v>
      </c>
      <c r="M1347" s="165">
        <v>0</v>
      </c>
      <c r="N1347" s="165">
        <v>0</v>
      </c>
      <c r="O1347" s="165">
        <v>0</v>
      </c>
      <c r="P1347" s="165">
        <v>8836445</v>
      </c>
      <c r="Q1347" s="165">
        <v>100</v>
      </c>
      <c r="R1347" s="165">
        <v>0</v>
      </c>
      <c r="S1347" s="165">
        <v>40.5</v>
      </c>
      <c r="T1347" s="165">
        <v>4.3140000000000001</v>
      </c>
      <c r="U1347" s="165">
        <v>-1</v>
      </c>
    </row>
    <row r="1348" spans="1:21">
      <c r="A1348" s="166">
        <v>43346.52306712963</v>
      </c>
      <c r="B1348" s="165" t="s">
        <v>6</v>
      </c>
      <c r="C1348" s="165">
        <v>941.52</v>
      </c>
      <c r="D1348" s="165">
        <v>24.99</v>
      </c>
      <c r="E1348" s="165">
        <v>773</v>
      </c>
      <c r="F1348" s="165">
        <v>29.78</v>
      </c>
      <c r="G1348" s="165">
        <v>64.2</v>
      </c>
      <c r="H1348" s="165">
        <v>67.11</v>
      </c>
      <c r="I1348" s="165">
        <v>64.12</v>
      </c>
      <c r="J1348" s="165">
        <v>63.29</v>
      </c>
      <c r="K1348" s="165">
        <v>62.29</v>
      </c>
      <c r="L1348" s="165">
        <v>0</v>
      </c>
      <c r="M1348" s="165">
        <v>0</v>
      </c>
      <c r="N1348" s="165">
        <v>0</v>
      </c>
      <c r="O1348" s="165">
        <v>0</v>
      </c>
      <c r="P1348" s="165">
        <v>8838695</v>
      </c>
      <c r="Q1348" s="165">
        <v>100</v>
      </c>
      <c r="R1348" s="165">
        <v>0</v>
      </c>
      <c r="S1348" s="165">
        <v>40.5</v>
      </c>
      <c r="T1348" s="165">
        <v>4.3140000000000001</v>
      </c>
      <c r="U1348" s="165">
        <v>-1</v>
      </c>
    </row>
    <row r="1349" spans="1:21">
      <c r="A1349" s="166">
        <v>43346.523136574076</v>
      </c>
      <c r="B1349" s="165" t="s">
        <v>6</v>
      </c>
      <c r="C1349" s="165">
        <v>944.25</v>
      </c>
      <c r="D1349" s="165">
        <v>25.06</v>
      </c>
      <c r="E1349" s="165">
        <v>774.48</v>
      </c>
      <c r="F1349" s="165">
        <v>28.71</v>
      </c>
      <c r="G1349" s="165">
        <v>65.92</v>
      </c>
      <c r="H1349" s="165">
        <v>67.16</v>
      </c>
      <c r="I1349" s="165">
        <v>65.349999999999994</v>
      </c>
      <c r="J1349" s="165">
        <v>67.989999999999995</v>
      </c>
      <c r="K1349" s="165">
        <v>63.2</v>
      </c>
      <c r="L1349" s="165">
        <v>0</v>
      </c>
      <c r="M1349" s="165">
        <v>0</v>
      </c>
      <c r="N1349" s="165">
        <v>0</v>
      </c>
      <c r="O1349" s="165">
        <v>0</v>
      </c>
      <c r="P1349" s="165">
        <v>8840774</v>
      </c>
      <c r="Q1349" s="165">
        <v>100</v>
      </c>
      <c r="R1349" s="165">
        <v>0</v>
      </c>
      <c r="S1349" s="165">
        <v>40.5</v>
      </c>
      <c r="T1349" s="165">
        <v>4.3140000000000001</v>
      </c>
      <c r="U1349" s="165">
        <v>-1</v>
      </c>
    </row>
    <row r="1350" spans="1:21">
      <c r="A1350" s="166">
        <v>43346.523206018515</v>
      </c>
      <c r="B1350" s="165" t="s">
        <v>6</v>
      </c>
      <c r="C1350" s="165">
        <v>942.85</v>
      </c>
      <c r="D1350" s="165">
        <v>25.03</v>
      </c>
      <c r="E1350" s="165">
        <v>774.87</v>
      </c>
      <c r="F1350" s="165">
        <v>29.33</v>
      </c>
      <c r="G1350" s="165">
        <v>63.19</v>
      </c>
      <c r="H1350" s="165">
        <v>65.849999999999994</v>
      </c>
      <c r="I1350" s="165">
        <v>64.05</v>
      </c>
      <c r="J1350" s="165">
        <v>62.75</v>
      </c>
      <c r="K1350" s="165">
        <v>60.13</v>
      </c>
      <c r="L1350" s="165">
        <v>0</v>
      </c>
      <c r="M1350" s="165">
        <v>0</v>
      </c>
      <c r="N1350" s="165">
        <v>0</v>
      </c>
      <c r="O1350" s="165">
        <v>0</v>
      </c>
      <c r="P1350" s="165">
        <v>8843856</v>
      </c>
      <c r="Q1350" s="165">
        <v>100</v>
      </c>
      <c r="R1350" s="165">
        <v>0</v>
      </c>
      <c r="S1350" s="165">
        <v>40.4</v>
      </c>
      <c r="T1350" s="165">
        <v>4.3140000000000001</v>
      </c>
      <c r="U1350" s="165">
        <v>-1</v>
      </c>
    </row>
    <row r="1351" spans="1:21">
      <c r="A1351" s="166">
        <v>43346.523275462961</v>
      </c>
      <c r="B1351" s="165" t="s">
        <v>6</v>
      </c>
      <c r="C1351" s="165">
        <v>944.34</v>
      </c>
      <c r="D1351" s="165">
        <v>25.07</v>
      </c>
      <c r="E1351" s="165">
        <v>769.44</v>
      </c>
      <c r="F1351" s="165">
        <v>27.52</v>
      </c>
      <c r="G1351" s="165">
        <v>66.37</v>
      </c>
      <c r="H1351" s="165">
        <v>66.89</v>
      </c>
      <c r="I1351" s="165">
        <v>66.89</v>
      </c>
      <c r="J1351" s="165">
        <v>65.069999999999993</v>
      </c>
      <c r="K1351" s="165">
        <v>66.56</v>
      </c>
      <c r="L1351" s="165">
        <v>67.12</v>
      </c>
      <c r="M1351" s="165">
        <v>0</v>
      </c>
      <c r="N1351" s="165">
        <v>0</v>
      </c>
      <c r="O1351" s="165">
        <v>0</v>
      </c>
      <c r="P1351" s="165">
        <v>8846731</v>
      </c>
      <c r="Q1351" s="165">
        <v>100</v>
      </c>
      <c r="R1351" s="165">
        <v>0</v>
      </c>
      <c r="S1351" s="165">
        <v>40.4</v>
      </c>
      <c r="T1351" s="165">
        <v>4.3140000000000001</v>
      </c>
      <c r="U1351" s="165">
        <v>-1</v>
      </c>
    </row>
    <row r="1352" spans="1:21">
      <c r="A1352" s="166">
        <v>43346.523344907408</v>
      </c>
      <c r="B1352" s="165" t="s">
        <v>6</v>
      </c>
      <c r="C1352" s="165">
        <v>945.64</v>
      </c>
      <c r="D1352" s="165">
        <v>25.1</v>
      </c>
      <c r="E1352" s="165">
        <v>772.54</v>
      </c>
      <c r="F1352" s="165">
        <v>28.2</v>
      </c>
      <c r="G1352" s="165">
        <v>63</v>
      </c>
      <c r="H1352" s="165">
        <v>62.13</v>
      </c>
      <c r="I1352" s="165">
        <v>64.12</v>
      </c>
      <c r="J1352" s="165">
        <v>62.62</v>
      </c>
      <c r="K1352" s="165">
        <v>63.12</v>
      </c>
      <c r="L1352" s="165">
        <v>0</v>
      </c>
      <c r="M1352" s="165">
        <v>0</v>
      </c>
      <c r="N1352" s="165">
        <v>0</v>
      </c>
      <c r="O1352" s="165">
        <v>0</v>
      </c>
      <c r="P1352" s="165">
        <v>8849300</v>
      </c>
      <c r="Q1352" s="165">
        <v>100</v>
      </c>
      <c r="R1352" s="165">
        <v>0</v>
      </c>
      <c r="S1352" s="165">
        <v>40.4</v>
      </c>
      <c r="T1352" s="165">
        <v>4.3140000000000001</v>
      </c>
      <c r="U1352" s="165">
        <v>-1</v>
      </c>
    </row>
    <row r="1353" spans="1:21">
      <c r="A1353" s="166">
        <v>43346.523414351854</v>
      </c>
      <c r="B1353" s="165" t="s">
        <v>6</v>
      </c>
      <c r="C1353" s="165">
        <v>945.74</v>
      </c>
      <c r="D1353" s="165">
        <v>25.1</v>
      </c>
      <c r="E1353" s="165">
        <v>770.62</v>
      </c>
      <c r="F1353" s="165">
        <v>23.95</v>
      </c>
      <c r="G1353" s="165">
        <v>57.59</v>
      </c>
      <c r="H1353" s="165">
        <v>58.76</v>
      </c>
      <c r="I1353" s="165">
        <v>59.08</v>
      </c>
      <c r="J1353" s="165">
        <v>57.12</v>
      </c>
      <c r="K1353" s="165">
        <v>55.81</v>
      </c>
      <c r="L1353" s="165">
        <v>56.91</v>
      </c>
      <c r="M1353" s="165">
        <v>0</v>
      </c>
      <c r="N1353" s="165">
        <v>0</v>
      </c>
      <c r="O1353" s="165">
        <v>0</v>
      </c>
      <c r="P1353" s="165">
        <v>8852321</v>
      </c>
      <c r="Q1353" s="165">
        <v>100</v>
      </c>
      <c r="R1353" s="165">
        <v>0</v>
      </c>
      <c r="S1353" s="165">
        <v>40.4</v>
      </c>
      <c r="T1353" s="165">
        <v>4.3140000000000001</v>
      </c>
      <c r="U1353" s="165">
        <v>-1</v>
      </c>
    </row>
    <row r="1354" spans="1:21">
      <c r="A1354" s="166">
        <v>43346.5234837963</v>
      </c>
      <c r="B1354" s="165" t="s">
        <v>6</v>
      </c>
      <c r="C1354" s="165">
        <v>944.15</v>
      </c>
      <c r="D1354" s="165">
        <v>25.06</v>
      </c>
      <c r="E1354" s="165">
        <v>768.55</v>
      </c>
      <c r="F1354" s="165">
        <v>23.94</v>
      </c>
      <c r="G1354" s="165">
        <v>61.01</v>
      </c>
      <c r="H1354" s="165">
        <v>64.11</v>
      </c>
      <c r="I1354" s="165">
        <v>55.26</v>
      </c>
      <c r="J1354" s="165">
        <v>57.6</v>
      </c>
      <c r="K1354" s="165">
        <v>64.94</v>
      </c>
      <c r="L1354" s="165">
        <v>67.33</v>
      </c>
      <c r="M1354" s="165">
        <v>0</v>
      </c>
      <c r="N1354" s="165">
        <v>0</v>
      </c>
      <c r="O1354" s="165">
        <v>0</v>
      </c>
      <c r="P1354" s="165">
        <v>8855394</v>
      </c>
      <c r="Q1354" s="165">
        <v>100</v>
      </c>
      <c r="R1354" s="165">
        <v>0</v>
      </c>
      <c r="S1354" s="165">
        <v>40.4</v>
      </c>
      <c r="T1354" s="165">
        <v>4.3140000000000001</v>
      </c>
      <c r="U1354" s="165">
        <v>-1</v>
      </c>
    </row>
    <row r="1355" spans="1:21">
      <c r="A1355" s="166">
        <v>43346.523553240739</v>
      </c>
      <c r="B1355" s="165" t="s">
        <v>6</v>
      </c>
      <c r="C1355" s="165">
        <v>942.69</v>
      </c>
      <c r="D1355" s="165">
        <v>25.02</v>
      </c>
      <c r="E1355" s="165">
        <v>771.07</v>
      </c>
      <c r="F1355" s="165">
        <v>25.4</v>
      </c>
      <c r="G1355" s="165">
        <v>60.84</v>
      </c>
      <c r="H1355" s="165">
        <v>65.28</v>
      </c>
      <c r="I1355" s="165">
        <v>58.47</v>
      </c>
      <c r="J1355" s="165">
        <v>58.14</v>
      </c>
      <c r="K1355" s="165">
        <v>56.15</v>
      </c>
      <c r="L1355" s="165">
        <v>70.48</v>
      </c>
      <c r="M1355" s="165">
        <v>0</v>
      </c>
      <c r="N1355" s="165">
        <v>0</v>
      </c>
      <c r="O1355" s="165">
        <v>0</v>
      </c>
      <c r="P1355" s="165">
        <v>8856687</v>
      </c>
      <c r="Q1355" s="165">
        <v>100</v>
      </c>
      <c r="R1355" s="165">
        <v>0</v>
      </c>
      <c r="S1355" s="165">
        <v>40.4</v>
      </c>
      <c r="T1355" s="165">
        <v>4.3140000000000001</v>
      </c>
      <c r="U1355" s="165">
        <v>-1</v>
      </c>
    </row>
    <row r="1356" spans="1:21">
      <c r="A1356" s="166">
        <v>43346.523622685185</v>
      </c>
      <c r="B1356" s="165" t="s">
        <v>6</v>
      </c>
      <c r="C1356" s="165">
        <v>942.15</v>
      </c>
      <c r="D1356" s="165">
        <v>25.01</v>
      </c>
      <c r="E1356" s="165">
        <v>768.78</v>
      </c>
      <c r="F1356" s="165">
        <v>24.37</v>
      </c>
      <c r="G1356" s="165">
        <v>61.94</v>
      </c>
      <c r="H1356" s="165">
        <v>60.27</v>
      </c>
      <c r="I1356" s="165">
        <v>61.94</v>
      </c>
      <c r="J1356" s="165">
        <v>65.44</v>
      </c>
      <c r="K1356" s="165">
        <v>60.27</v>
      </c>
      <c r="L1356" s="165">
        <v>61.57</v>
      </c>
      <c r="M1356" s="165">
        <v>0</v>
      </c>
      <c r="N1356" s="165">
        <v>0</v>
      </c>
      <c r="O1356" s="165">
        <v>0</v>
      </c>
      <c r="P1356" s="165">
        <v>8856689</v>
      </c>
      <c r="Q1356" s="165">
        <v>100</v>
      </c>
      <c r="R1356" s="165">
        <v>0</v>
      </c>
      <c r="S1356" s="165">
        <v>40.299999999999997</v>
      </c>
      <c r="T1356" s="165">
        <v>4.3140000000000001</v>
      </c>
      <c r="U1356" s="165">
        <v>-1</v>
      </c>
    </row>
    <row r="1357" spans="1:21">
      <c r="A1357" s="166">
        <v>43346.523692129631</v>
      </c>
      <c r="B1357" s="165" t="s">
        <v>6</v>
      </c>
      <c r="C1357" s="165">
        <v>940.04</v>
      </c>
      <c r="D1357" s="165">
        <v>24.95</v>
      </c>
      <c r="E1357" s="165">
        <v>752.13</v>
      </c>
      <c r="F1357" s="165">
        <v>23.95</v>
      </c>
      <c r="G1357" s="165">
        <v>71.92</v>
      </c>
      <c r="H1357" s="165">
        <v>72.73</v>
      </c>
      <c r="I1357" s="165">
        <v>73.22</v>
      </c>
      <c r="J1357" s="165">
        <v>71.400000000000006</v>
      </c>
      <c r="K1357" s="165">
        <v>65.95</v>
      </c>
      <c r="L1357" s="165">
        <v>77.98</v>
      </c>
      <c r="M1357" s="165">
        <v>0</v>
      </c>
      <c r="N1357" s="165">
        <v>0</v>
      </c>
      <c r="O1357" s="165">
        <v>0</v>
      </c>
      <c r="P1357" s="165">
        <v>8856690</v>
      </c>
      <c r="Q1357" s="165">
        <v>100</v>
      </c>
      <c r="R1357" s="165">
        <v>0</v>
      </c>
      <c r="S1357" s="165">
        <v>40.299999999999997</v>
      </c>
      <c r="T1357" s="165">
        <v>4.3140000000000001</v>
      </c>
      <c r="U1357" s="165">
        <v>-1</v>
      </c>
    </row>
    <row r="1358" spans="1:21">
      <c r="A1358" s="166">
        <v>43346.523761574077</v>
      </c>
      <c r="B1358" s="165" t="s">
        <v>6</v>
      </c>
      <c r="C1358" s="165">
        <v>942.34</v>
      </c>
      <c r="D1358" s="165">
        <v>25.01</v>
      </c>
      <c r="E1358" s="165">
        <v>757.64</v>
      </c>
      <c r="F1358" s="165">
        <v>27.16</v>
      </c>
      <c r="G1358" s="165">
        <v>59.21</v>
      </c>
      <c r="H1358" s="165">
        <v>62.11</v>
      </c>
      <c r="I1358" s="165">
        <v>58.98</v>
      </c>
      <c r="J1358" s="165">
        <v>57.99</v>
      </c>
      <c r="K1358" s="165">
        <v>56.34</v>
      </c>
      <c r="L1358" s="165">
        <v>63.68</v>
      </c>
      <c r="M1358" s="165">
        <v>0</v>
      </c>
      <c r="N1358" s="165">
        <v>0</v>
      </c>
      <c r="O1358" s="165">
        <v>0</v>
      </c>
      <c r="P1358" s="165">
        <v>8856690</v>
      </c>
      <c r="Q1358" s="165">
        <v>100</v>
      </c>
      <c r="R1358" s="165">
        <v>0</v>
      </c>
      <c r="S1358" s="165">
        <v>40.299999999999997</v>
      </c>
      <c r="T1358" s="165">
        <v>4.3140000000000001</v>
      </c>
      <c r="U1358" s="165">
        <v>-1</v>
      </c>
    </row>
    <row r="1359" spans="1:21">
      <c r="A1359" s="166">
        <v>43346.523831018516</v>
      </c>
      <c r="B1359" s="165" t="s">
        <v>6</v>
      </c>
      <c r="C1359" s="165">
        <v>970.43</v>
      </c>
      <c r="D1359" s="165">
        <v>25.76</v>
      </c>
      <c r="E1359" s="165">
        <v>759.48</v>
      </c>
      <c r="F1359" s="165">
        <v>28.86</v>
      </c>
      <c r="G1359" s="165">
        <v>69.69</v>
      </c>
      <c r="H1359" s="165">
        <v>71.69</v>
      </c>
      <c r="I1359" s="165">
        <v>66.28</v>
      </c>
      <c r="J1359" s="165">
        <v>68.739999999999995</v>
      </c>
      <c r="K1359" s="165">
        <v>66.78</v>
      </c>
      <c r="L1359" s="165">
        <v>86.77</v>
      </c>
      <c r="M1359" s="165">
        <v>0</v>
      </c>
      <c r="N1359" s="165">
        <v>0</v>
      </c>
      <c r="O1359" s="165">
        <v>0</v>
      </c>
      <c r="P1359" s="165">
        <v>8871346</v>
      </c>
      <c r="Q1359" s="165">
        <v>100</v>
      </c>
      <c r="R1359" s="165">
        <v>0</v>
      </c>
      <c r="S1359" s="165">
        <v>40.200000000000003</v>
      </c>
      <c r="T1359" s="165">
        <v>4.3140000000000001</v>
      </c>
      <c r="U1359" s="165">
        <v>-1</v>
      </c>
    </row>
    <row r="1360" spans="1:21">
      <c r="A1360" s="166">
        <v>43346.523900462962</v>
      </c>
      <c r="B1360" s="165" t="s">
        <v>6</v>
      </c>
      <c r="C1360" s="165">
        <v>969.09</v>
      </c>
      <c r="D1360" s="165">
        <v>25.72</v>
      </c>
      <c r="E1360" s="165">
        <v>762.02</v>
      </c>
      <c r="F1360" s="165">
        <v>31.83</v>
      </c>
      <c r="G1360" s="165">
        <v>64.260000000000005</v>
      </c>
      <c r="H1360" s="165">
        <v>66.33</v>
      </c>
      <c r="I1360" s="165">
        <v>64.650000000000006</v>
      </c>
      <c r="J1360" s="165">
        <v>63.97</v>
      </c>
      <c r="K1360" s="165">
        <v>59.93</v>
      </c>
      <c r="L1360" s="165">
        <v>77</v>
      </c>
      <c r="M1360" s="165">
        <v>0</v>
      </c>
      <c r="N1360" s="165">
        <v>0</v>
      </c>
      <c r="O1360" s="165">
        <v>0</v>
      </c>
      <c r="P1360" s="165">
        <v>8873413</v>
      </c>
      <c r="Q1360" s="165">
        <v>100</v>
      </c>
      <c r="R1360" s="165">
        <v>0</v>
      </c>
      <c r="S1360" s="165">
        <v>40.200000000000003</v>
      </c>
      <c r="T1360" s="165">
        <v>4.3140000000000001</v>
      </c>
      <c r="U1360" s="165">
        <v>-1</v>
      </c>
    </row>
    <row r="1361" spans="1:21">
      <c r="A1361" s="166">
        <v>43346.523969907408</v>
      </c>
      <c r="B1361" s="165" t="s">
        <v>6</v>
      </c>
      <c r="C1361" s="165">
        <v>970.7</v>
      </c>
      <c r="D1361" s="165">
        <v>25.77</v>
      </c>
      <c r="E1361" s="165">
        <v>754.59</v>
      </c>
      <c r="F1361" s="165">
        <v>25.1</v>
      </c>
      <c r="G1361" s="165">
        <v>65.05</v>
      </c>
      <c r="H1361" s="165">
        <v>67.83</v>
      </c>
      <c r="I1361" s="165">
        <v>62.52</v>
      </c>
      <c r="J1361" s="165">
        <v>65.34</v>
      </c>
      <c r="K1361" s="165">
        <v>62.52</v>
      </c>
      <c r="L1361" s="165">
        <v>69.2</v>
      </c>
      <c r="M1361" s="165">
        <v>0</v>
      </c>
      <c r="N1361" s="165">
        <v>0</v>
      </c>
      <c r="O1361" s="165">
        <v>0</v>
      </c>
      <c r="P1361" s="165">
        <v>8875163</v>
      </c>
      <c r="Q1361" s="165">
        <v>100</v>
      </c>
      <c r="R1361" s="165">
        <v>0</v>
      </c>
      <c r="S1361" s="165">
        <v>40.200000000000003</v>
      </c>
      <c r="T1361" s="165">
        <v>4.3140000000000001</v>
      </c>
      <c r="U1361" s="165">
        <v>-1</v>
      </c>
    </row>
    <row r="1362" spans="1:21">
      <c r="A1362" s="166">
        <v>43346.524039351854</v>
      </c>
      <c r="B1362" s="165" t="s">
        <v>6</v>
      </c>
      <c r="C1362" s="165">
        <v>965.05</v>
      </c>
      <c r="D1362" s="165">
        <v>25.62</v>
      </c>
      <c r="E1362" s="165">
        <v>760.59</v>
      </c>
      <c r="F1362" s="165">
        <v>23.88</v>
      </c>
      <c r="G1362" s="165">
        <v>69.790000000000006</v>
      </c>
      <c r="H1362" s="165">
        <v>70.069999999999993</v>
      </c>
      <c r="I1362" s="165">
        <v>69.08</v>
      </c>
      <c r="J1362" s="165">
        <v>70.72</v>
      </c>
      <c r="K1362" s="165">
        <v>67.599999999999994</v>
      </c>
      <c r="L1362" s="165">
        <v>73.180000000000007</v>
      </c>
      <c r="M1362" s="165">
        <v>0</v>
      </c>
      <c r="N1362" s="165">
        <v>0</v>
      </c>
      <c r="O1362" s="165">
        <v>0</v>
      </c>
      <c r="P1362" s="165">
        <v>8876846</v>
      </c>
      <c r="Q1362" s="165">
        <v>100</v>
      </c>
      <c r="R1362" s="165">
        <v>0</v>
      </c>
      <c r="S1362" s="165">
        <v>40.200000000000003</v>
      </c>
      <c r="T1362" s="165">
        <v>4.3140000000000001</v>
      </c>
      <c r="U1362" s="165">
        <v>-1</v>
      </c>
    </row>
    <row r="1363" spans="1:21">
      <c r="A1363" s="166">
        <v>43346.524108796293</v>
      </c>
      <c r="B1363" s="165" t="s">
        <v>6</v>
      </c>
      <c r="C1363" s="165">
        <v>965.74</v>
      </c>
      <c r="D1363" s="165">
        <v>25.63</v>
      </c>
      <c r="E1363" s="165">
        <v>782.07</v>
      </c>
      <c r="F1363" s="165">
        <v>24.82</v>
      </c>
      <c r="G1363" s="165">
        <v>65.290000000000006</v>
      </c>
      <c r="H1363" s="165">
        <v>69.5</v>
      </c>
      <c r="I1363" s="165">
        <v>67.83</v>
      </c>
      <c r="J1363" s="165">
        <v>66.17</v>
      </c>
      <c r="K1363" s="165">
        <v>58.33</v>
      </c>
      <c r="L1363" s="165">
        <v>61.22</v>
      </c>
      <c r="M1363" s="165">
        <v>0</v>
      </c>
      <c r="N1363" s="165">
        <v>0</v>
      </c>
      <c r="O1363" s="165">
        <v>0</v>
      </c>
      <c r="P1363" s="165">
        <v>8878773</v>
      </c>
      <c r="Q1363" s="165">
        <v>100</v>
      </c>
      <c r="R1363" s="165">
        <v>0</v>
      </c>
      <c r="S1363" s="165">
        <v>40.200000000000003</v>
      </c>
      <c r="T1363" s="165">
        <v>4.3150000000000004</v>
      </c>
      <c r="U1363" s="165">
        <v>-1</v>
      </c>
    </row>
    <row r="1364" spans="1:21">
      <c r="A1364" s="166">
        <v>43346.524178240739</v>
      </c>
      <c r="B1364" s="165" t="s">
        <v>6</v>
      </c>
      <c r="C1364" s="165">
        <v>968.85</v>
      </c>
      <c r="D1364" s="165">
        <v>25.72</v>
      </c>
      <c r="E1364" s="165">
        <v>780.65</v>
      </c>
      <c r="F1364" s="165">
        <v>28.61</v>
      </c>
      <c r="G1364" s="165">
        <v>66.33</v>
      </c>
      <c r="H1364" s="165">
        <v>66.33</v>
      </c>
      <c r="I1364" s="165">
        <v>67.989999999999995</v>
      </c>
      <c r="J1364" s="165">
        <v>64.34</v>
      </c>
      <c r="K1364" s="165">
        <v>66.67</v>
      </c>
      <c r="L1364" s="165">
        <v>0</v>
      </c>
      <c r="M1364" s="165">
        <v>0</v>
      </c>
      <c r="N1364" s="165">
        <v>0</v>
      </c>
      <c r="O1364" s="165">
        <v>0</v>
      </c>
      <c r="P1364" s="165">
        <v>8880848</v>
      </c>
      <c r="Q1364" s="165">
        <v>100</v>
      </c>
      <c r="R1364" s="165">
        <v>0</v>
      </c>
      <c r="S1364" s="165">
        <v>40.200000000000003</v>
      </c>
      <c r="T1364" s="165">
        <v>4.3150000000000004</v>
      </c>
      <c r="U1364" s="165">
        <v>-1</v>
      </c>
    </row>
    <row r="1365" spans="1:21">
      <c r="A1365" s="166">
        <v>43346.524247685185</v>
      </c>
      <c r="B1365" s="165" t="s">
        <v>6</v>
      </c>
      <c r="C1365" s="165">
        <v>968.31</v>
      </c>
      <c r="D1365" s="165">
        <v>25.7</v>
      </c>
      <c r="E1365" s="165">
        <v>768.5</v>
      </c>
      <c r="F1365" s="165">
        <v>20.81</v>
      </c>
      <c r="G1365" s="165">
        <v>71.680000000000007</v>
      </c>
      <c r="H1365" s="165">
        <v>71.19</v>
      </c>
      <c r="I1365" s="165">
        <v>74.2</v>
      </c>
      <c r="J1365" s="165">
        <v>68.510000000000005</v>
      </c>
      <c r="K1365" s="165">
        <v>69.180000000000007</v>
      </c>
      <c r="L1365" s="165">
        <v>76.510000000000005</v>
      </c>
      <c r="M1365" s="165">
        <v>0</v>
      </c>
      <c r="N1365" s="165">
        <v>0</v>
      </c>
      <c r="O1365" s="165">
        <v>0</v>
      </c>
      <c r="P1365" s="165">
        <v>8882212</v>
      </c>
      <c r="Q1365" s="165">
        <v>100</v>
      </c>
      <c r="R1365" s="165">
        <v>0</v>
      </c>
      <c r="S1365" s="165">
        <v>40.200000000000003</v>
      </c>
      <c r="T1365" s="165">
        <v>4.3150000000000004</v>
      </c>
      <c r="U1365" s="165">
        <v>-1</v>
      </c>
    </row>
    <row r="1366" spans="1:21">
      <c r="A1366" s="166">
        <v>43346.524317129632</v>
      </c>
      <c r="B1366" s="165" t="s">
        <v>6</v>
      </c>
      <c r="C1366" s="165">
        <v>967.31</v>
      </c>
      <c r="D1366" s="165">
        <v>25.68</v>
      </c>
      <c r="E1366" s="165">
        <v>786.16</v>
      </c>
      <c r="F1366" s="165">
        <v>23.54</v>
      </c>
      <c r="G1366" s="165">
        <v>66.900000000000006</v>
      </c>
      <c r="H1366" s="165">
        <v>66.17</v>
      </c>
      <c r="I1366" s="165">
        <v>64.180000000000007</v>
      </c>
      <c r="J1366" s="165">
        <v>66.83</v>
      </c>
      <c r="K1366" s="165">
        <v>66.83</v>
      </c>
      <c r="L1366" s="165">
        <v>73.069999999999993</v>
      </c>
      <c r="M1366" s="165">
        <v>0</v>
      </c>
      <c r="N1366" s="165">
        <v>0</v>
      </c>
      <c r="O1366" s="165">
        <v>0</v>
      </c>
      <c r="P1366" s="165">
        <v>8882213</v>
      </c>
      <c r="Q1366" s="165">
        <v>100</v>
      </c>
      <c r="R1366" s="165">
        <v>0</v>
      </c>
      <c r="S1366" s="165">
        <v>40.1</v>
      </c>
      <c r="T1366" s="165">
        <v>4.3150000000000004</v>
      </c>
      <c r="U1366" s="165">
        <v>-1</v>
      </c>
    </row>
    <row r="1367" spans="1:21">
      <c r="A1367" s="166">
        <v>43346.524386574078</v>
      </c>
      <c r="B1367" s="165" t="s">
        <v>6</v>
      </c>
      <c r="C1367" s="165">
        <v>965.68</v>
      </c>
      <c r="D1367" s="165">
        <v>25.63</v>
      </c>
      <c r="E1367" s="165">
        <v>786.4</v>
      </c>
      <c r="F1367" s="165">
        <v>30.2</v>
      </c>
      <c r="G1367" s="165">
        <v>64.48</v>
      </c>
      <c r="H1367" s="165">
        <v>66.67</v>
      </c>
      <c r="I1367" s="165">
        <v>65.180000000000007</v>
      </c>
      <c r="J1367" s="165">
        <v>60.73</v>
      </c>
      <c r="K1367" s="165">
        <v>65.349999999999994</v>
      </c>
      <c r="L1367" s="165">
        <v>0</v>
      </c>
      <c r="M1367" s="165">
        <v>0</v>
      </c>
      <c r="N1367" s="165">
        <v>0</v>
      </c>
      <c r="O1367" s="165">
        <v>0</v>
      </c>
      <c r="P1367" s="165">
        <v>8882215</v>
      </c>
      <c r="Q1367" s="165">
        <v>100</v>
      </c>
      <c r="R1367" s="165">
        <v>0</v>
      </c>
      <c r="S1367" s="165">
        <v>40.1</v>
      </c>
      <c r="T1367" s="165">
        <v>4.3140000000000001</v>
      </c>
      <c r="U1367" s="165">
        <v>-1</v>
      </c>
    </row>
    <row r="1368" spans="1:21">
      <c r="A1368" s="166">
        <v>43346.524456018517</v>
      </c>
      <c r="B1368" s="165" t="s">
        <v>6</v>
      </c>
      <c r="C1368" s="165">
        <v>968.31</v>
      </c>
      <c r="D1368" s="165">
        <v>25.7</v>
      </c>
      <c r="E1368" s="165">
        <v>779.67</v>
      </c>
      <c r="F1368" s="165">
        <v>27.5</v>
      </c>
      <c r="G1368" s="165">
        <v>68.16</v>
      </c>
      <c r="H1368" s="165">
        <v>70.95</v>
      </c>
      <c r="I1368" s="165">
        <v>66.61</v>
      </c>
      <c r="J1368" s="165">
        <v>69.12</v>
      </c>
      <c r="K1368" s="165">
        <v>65.94</v>
      </c>
      <c r="L1368" s="165">
        <v>0</v>
      </c>
      <c r="M1368" s="165">
        <v>0</v>
      </c>
      <c r="N1368" s="165">
        <v>0</v>
      </c>
      <c r="O1368" s="165">
        <v>0</v>
      </c>
      <c r="P1368" s="165">
        <v>8882216</v>
      </c>
      <c r="Q1368" s="165">
        <v>100</v>
      </c>
      <c r="R1368" s="165">
        <v>0</v>
      </c>
      <c r="S1368" s="165">
        <v>40.1</v>
      </c>
      <c r="T1368" s="165">
        <v>4.3150000000000004</v>
      </c>
      <c r="U1368" s="165">
        <v>-1</v>
      </c>
    </row>
    <row r="1369" spans="1:21">
      <c r="A1369" s="166">
        <v>43346.524525462963</v>
      </c>
      <c r="B1369" s="165" t="s">
        <v>6</v>
      </c>
      <c r="C1369" s="165">
        <v>991.91</v>
      </c>
      <c r="D1369" s="165">
        <v>26.33</v>
      </c>
      <c r="E1369" s="165">
        <v>722.99</v>
      </c>
      <c r="F1369" s="165">
        <v>21.57</v>
      </c>
      <c r="G1369" s="165">
        <v>75.349999999999994</v>
      </c>
      <c r="H1369" s="165">
        <v>75.25</v>
      </c>
      <c r="I1369" s="165">
        <v>76.099999999999994</v>
      </c>
      <c r="J1369" s="165">
        <v>71.53</v>
      </c>
      <c r="K1369" s="165">
        <v>70.34</v>
      </c>
      <c r="L1369" s="165">
        <v>86.54</v>
      </c>
      <c r="M1369" s="165">
        <v>0</v>
      </c>
      <c r="N1369" s="165">
        <v>0</v>
      </c>
      <c r="O1369" s="165">
        <v>0</v>
      </c>
      <c r="P1369" s="165">
        <v>8883290</v>
      </c>
      <c r="Q1369" s="165">
        <v>100</v>
      </c>
      <c r="R1369" s="165">
        <v>0</v>
      </c>
      <c r="S1369" s="165">
        <v>40.1</v>
      </c>
      <c r="T1369" s="165">
        <v>4.3150000000000004</v>
      </c>
      <c r="U1369" s="165">
        <v>-1</v>
      </c>
    </row>
    <row r="1370" spans="1:21">
      <c r="A1370" s="166">
        <v>43346.524594907409</v>
      </c>
      <c r="B1370" s="165" t="s">
        <v>6</v>
      </c>
      <c r="C1370" s="165">
        <v>994.42</v>
      </c>
      <c r="D1370" s="165">
        <v>26.4</v>
      </c>
      <c r="E1370" s="165">
        <v>634.66999999999996</v>
      </c>
      <c r="F1370" s="165">
        <v>23.6</v>
      </c>
      <c r="G1370" s="165">
        <v>90.8</v>
      </c>
      <c r="H1370" s="165">
        <v>90.66</v>
      </c>
      <c r="I1370" s="165">
        <v>90.02</v>
      </c>
      <c r="J1370" s="165">
        <v>92.11</v>
      </c>
      <c r="K1370" s="165">
        <v>86.15</v>
      </c>
      <c r="L1370" s="165">
        <v>96.14</v>
      </c>
      <c r="M1370" s="165">
        <v>77.08</v>
      </c>
      <c r="N1370" s="165">
        <v>0</v>
      </c>
      <c r="O1370" s="165">
        <v>0</v>
      </c>
      <c r="P1370" s="165">
        <v>8894757</v>
      </c>
      <c r="Q1370" s="165">
        <v>100</v>
      </c>
      <c r="R1370" s="165">
        <v>0</v>
      </c>
      <c r="S1370" s="165">
        <v>40.1</v>
      </c>
      <c r="T1370" s="165">
        <v>4.3140000000000001</v>
      </c>
      <c r="U1370" s="165">
        <v>-1</v>
      </c>
    </row>
    <row r="1371" spans="1:21">
      <c r="A1371" s="166">
        <v>43346.524675925924</v>
      </c>
      <c r="B1371" s="165" t="s">
        <v>6</v>
      </c>
      <c r="C1371" s="165">
        <v>996.19</v>
      </c>
      <c r="D1371" s="165">
        <v>26.44</v>
      </c>
      <c r="E1371" s="165">
        <v>557.95000000000005</v>
      </c>
      <c r="F1371" s="165">
        <v>17.850000000000001</v>
      </c>
      <c r="G1371" s="165">
        <v>98.74</v>
      </c>
      <c r="H1371" s="165">
        <v>97.93</v>
      </c>
      <c r="I1371" s="165">
        <v>98.56</v>
      </c>
      <c r="J1371" s="165">
        <v>98.72</v>
      </c>
      <c r="K1371" s="165">
        <v>98.25</v>
      </c>
      <c r="L1371" s="165">
        <v>99.84</v>
      </c>
      <c r="M1371" s="165">
        <v>98.9</v>
      </c>
      <c r="N1371" s="165">
        <v>100</v>
      </c>
      <c r="O1371" s="165">
        <v>100</v>
      </c>
      <c r="P1371" s="165">
        <v>8896808</v>
      </c>
      <c r="Q1371" s="165">
        <v>100</v>
      </c>
      <c r="R1371" s="165">
        <v>0</v>
      </c>
      <c r="S1371" s="165">
        <v>40.1</v>
      </c>
      <c r="T1371" s="165">
        <v>4.3140000000000001</v>
      </c>
      <c r="U1371" s="165">
        <v>-1</v>
      </c>
    </row>
    <row r="1372" spans="1:21">
      <c r="A1372" s="166">
        <v>43346.524745370371</v>
      </c>
      <c r="B1372" s="165" t="s">
        <v>6</v>
      </c>
      <c r="C1372" s="165">
        <v>991.72</v>
      </c>
      <c r="D1372" s="165">
        <v>26.32</v>
      </c>
      <c r="E1372" s="165">
        <v>655.93</v>
      </c>
      <c r="F1372" s="165">
        <v>20.48</v>
      </c>
      <c r="G1372" s="165">
        <v>80.099999999999994</v>
      </c>
      <c r="H1372" s="165">
        <v>78.86</v>
      </c>
      <c r="I1372" s="165">
        <v>79.19</v>
      </c>
      <c r="J1372" s="165">
        <v>81.63</v>
      </c>
      <c r="K1372" s="165">
        <v>76.91</v>
      </c>
      <c r="L1372" s="165">
        <v>83.28</v>
      </c>
      <c r="M1372" s="165">
        <v>91.67</v>
      </c>
      <c r="N1372" s="165">
        <v>0</v>
      </c>
      <c r="O1372" s="165">
        <v>0</v>
      </c>
      <c r="P1372" s="165">
        <v>8898993</v>
      </c>
      <c r="Q1372" s="165">
        <v>100</v>
      </c>
      <c r="R1372" s="165">
        <v>0</v>
      </c>
      <c r="S1372" s="165">
        <v>40.1</v>
      </c>
      <c r="T1372" s="165">
        <v>4.3150000000000004</v>
      </c>
      <c r="U1372" s="165">
        <v>-1</v>
      </c>
    </row>
    <row r="1373" spans="1:21">
      <c r="A1373" s="166">
        <v>43346.524814814817</v>
      </c>
      <c r="B1373" s="165" t="s">
        <v>6</v>
      </c>
      <c r="C1373" s="165">
        <v>989.65</v>
      </c>
      <c r="D1373" s="165">
        <v>26.27</v>
      </c>
      <c r="E1373" s="165">
        <v>740.29</v>
      </c>
      <c r="F1373" s="165">
        <v>23.28</v>
      </c>
      <c r="G1373" s="165">
        <v>60.62</v>
      </c>
      <c r="H1373" s="165">
        <v>62.79</v>
      </c>
      <c r="I1373" s="165">
        <v>60.77</v>
      </c>
      <c r="J1373" s="165">
        <v>57.58</v>
      </c>
      <c r="K1373" s="165">
        <v>60.1</v>
      </c>
      <c r="L1373" s="165">
        <v>63.42</v>
      </c>
      <c r="M1373" s="165">
        <v>0</v>
      </c>
      <c r="N1373" s="165">
        <v>0</v>
      </c>
      <c r="O1373" s="165">
        <v>0</v>
      </c>
      <c r="P1373" s="165">
        <v>8899498</v>
      </c>
      <c r="Q1373" s="165">
        <v>100</v>
      </c>
      <c r="R1373" s="165">
        <v>0</v>
      </c>
      <c r="S1373" s="165">
        <v>40.1</v>
      </c>
      <c r="T1373" s="165">
        <v>4.3150000000000004</v>
      </c>
      <c r="U1373" s="165">
        <v>-1</v>
      </c>
    </row>
    <row r="1374" spans="1:21">
      <c r="A1374" s="166">
        <v>43346.524884259263</v>
      </c>
      <c r="B1374" s="165" t="s">
        <v>6</v>
      </c>
      <c r="C1374" s="165">
        <v>992.31</v>
      </c>
      <c r="D1374" s="165">
        <v>26.34</v>
      </c>
      <c r="E1374" s="165">
        <v>739.41</v>
      </c>
      <c r="F1374" s="165">
        <v>30.26</v>
      </c>
      <c r="G1374" s="165">
        <v>61.05</v>
      </c>
      <c r="H1374" s="165">
        <v>65.56</v>
      </c>
      <c r="I1374" s="165">
        <v>62.75</v>
      </c>
      <c r="J1374" s="165">
        <v>59.11</v>
      </c>
      <c r="K1374" s="165">
        <v>56.79</v>
      </c>
      <c r="L1374" s="165">
        <v>0</v>
      </c>
      <c r="M1374" s="165">
        <v>0</v>
      </c>
      <c r="N1374" s="165">
        <v>0</v>
      </c>
      <c r="O1374" s="165">
        <v>0</v>
      </c>
      <c r="P1374" s="165">
        <v>8899499</v>
      </c>
      <c r="Q1374" s="165">
        <v>100</v>
      </c>
      <c r="R1374" s="165">
        <v>0</v>
      </c>
      <c r="S1374" s="165">
        <v>40.1</v>
      </c>
      <c r="T1374" s="165">
        <v>4.3150000000000004</v>
      </c>
      <c r="U1374" s="165">
        <v>-1</v>
      </c>
    </row>
    <row r="1375" spans="1:21">
      <c r="A1375" s="166">
        <v>43346.524953703702</v>
      </c>
      <c r="B1375" s="165" t="s">
        <v>6</v>
      </c>
      <c r="C1375" s="165">
        <v>990.44</v>
      </c>
      <c r="D1375" s="165">
        <v>26.29</v>
      </c>
      <c r="E1375" s="165">
        <v>738.83</v>
      </c>
      <c r="F1375" s="165">
        <v>27.83</v>
      </c>
      <c r="G1375" s="165">
        <v>64.319999999999993</v>
      </c>
      <c r="H1375" s="165">
        <v>67</v>
      </c>
      <c r="I1375" s="165">
        <v>62.19</v>
      </c>
      <c r="J1375" s="165">
        <v>61.69</v>
      </c>
      <c r="K1375" s="165">
        <v>64.680000000000007</v>
      </c>
      <c r="L1375" s="165">
        <v>86.96</v>
      </c>
      <c r="M1375" s="165">
        <v>0</v>
      </c>
      <c r="N1375" s="165">
        <v>0</v>
      </c>
      <c r="O1375" s="165">
        <v>0</v>
      </c>
      <c r="P1375" s="165">
        <v>8899500</v>
      </c>
      <c r="Q1375" s="165">
        <v>100</v>
      </c>
      <c r="R1375" s="165">
        <v>0</v>
      </c>
      <c r="S1375" s="165">
        <v>40.1</v>
      </c>
      <c r="T1375" s="165">
        <v>4.3150000000000004</v>
      </c>
      <c r="U1375" s="165">
        <v>-1</v>
      </c>
    </row>
    <row r="1376" spans="1:21">
      <c r="A1376" s="166">
        <v>43346.525023148148</v>
      </c>
      <c r="B1376" s="165" t="s">
        <v>6</v>
      </c>
      <c r="C1376" s="165">
        <v>1007.59</v>
      </c>
      <c r="D1376" s="165">
        <v>26.75</v>
      </c>
      <c r="E1376" s="165">
        <v>748.27</v>
      </c>
      <c r="F1376" s="165">
        <v>24.27</v>
      </c>
      <c r="G1376" s="165">
        <v>69.150000000000006</v>
      </c>
      <c r="H1376" s="165">
        <v>68.08</v>
      </c>
      <c r="I1376" s="165">
        <v>69.44</v>
      </c>
      <c r="J1376" s="165">
        <v>65.53</v>
      </c>
      <c r="K1376" s="165">
        <v>69.099999999999994</v>
      </c>
      <c r="L1376" s="165">
        <v>79.92</v>
      </c>
      <c r="M1376" s="165">
        <v>0</v>
      </c>
      <c r="N1376" s="165">
        <v>0</v>
      </c>
      <c r="O1376" s="165">
        <v>0</v>
      </c>
      <c r="P1376" s="165">
        <v>8899812</v>
      </c>
      <c r="Q1376" s="165">
        <v>100</v>
      </c>
      <c r="R1376" s="165">
        <v>0</v>
      </c>
      <c r="S1376" s="165">
        <v>40.1</v>
      </c>
      <c r="T1376" s="165">
        <v>4.3150000000000004</v>
      </c>
      <c r="U1376" s="165">
        <v>-1</v>
      </c>
    </row>
    <row r="1377" spans="1:21">
      <c r="A1377" s="166">
        <v>43346.525092592594</v>
      </c>
      <c r="B1377" s="165" t="s">
        <v>6</v>
      </c>
      <c r="C1377" s="165">
        <v>1021.29</v>
      </c>
      <c r="D1377" s="165">
        <v>27.11</v>
      </c>
      <c r="E1377" s="165">
        <v>698.3</v>
      </c>
      <c r="F1377" s="165">
        <v>29.38</v>
      </c>
      <c r="G1377" s="165">
        <v>68.14</v>
      </c>
      <c r="H1377" s="165">
        <v>69.08</v>
      </c>
      <c r="I1377" s="165">
        <v>67.06</v>
      </c>
      <c r="J1377" s="165">
        <v>64.37</v>
      </c>
      <c r="K1377" s="165">
        <v>68.069999999999993</v>
      </c>
      <c r="L1377" s="165">
        <v>75.459999999999994</v>
      </c>
      <c r="M1377" s="165">
        <v>0</v>
      </c>
      <c r="N1377" s="165">
        <v>0</v>
      </c>
      <c r="O1377" s="165">
        <v>0</v>
      </c>
      <c r="P1377" s="165">
        <v>8916661</v>
      </c>
      <c r="Q1377" s="165">
        <v>100</v>
      </c>
      <c r="R1377" s="165">
        <v>0</v>
      </c>
      <c r="S1377" s="165">
        <v>40.200000000000003</v>
      </c>
      <c r="T1377" s="165">
        <v>4.3150000000000004</v>
      </c>
      <c r="U1377" s="165">
        <v>-1</v>
      </c>
    </row>
    <row r="1378" spans="1:21">
      <c r="A1378" s="166">
        <v>43346.52516203704</v>
      </c>
      <c r="B1378" s="165" t="s">
        <v>6</v>
      </c>
      <c r="C1378" s="165">
        <v>1021.91</v>
      </c>
      <c r="D1378" s="165">
        <v>27.13</v>
      </c>
      <c r="E1378" s="165">
        <v>697.96</v>
      </c>
      <c r="F1378" s="165">
        <v>27.22</v>
      </c>
      <c r="G1378" s="165">
        <v>72.33</v>
      </c>
      <c r="H1378" s="165">
        <v>71.790000000000006</v>
      </c>
      <c r="I1378" s="165">
        <v>74.459999999999994</v>
      </c>
      <c r="J1378" s="165">
        <v>72.95</v>
      </c>
      <c r="K1378" s="165">
        <v>69.78</v>
      </c>
      <c r="L1378" s="165">
        <v>79.31</v>
      </c>
      <c r="M1378" s="165">
        <v>0</v>
      </c>
      <c r="N1378" s="165">
        <v>0</v>
      </c>
      <c r="O1378" s="165">
        <v>0</v>
      </c>
      <c r="P1378" s="165">
        <v>8918381</v>
      </c>
      <c r="Q1378" s="165">
        <v>100</v>
      </c>
      <c r="R1378" s="165">
        <v>0</v>
      </c>
      <c r="S1378" s="165">
        <v>40.200000000000003</v>
      </c>
      <c r="T1378" s="165">
        <v>4.3150000000000004</v>
      </c>
      <c r="U1378" s="165">
        <v>-1</v>
      </c>
    </row>
    <row r="1379" spans="1:21">
      <c r="A1379" s="166">
        <v>43346.525231481479</v>
      </c>
      <c r="B1379" s="165" t="s">
        <v>6</v>
      </c>
      <c r="C1379" s="165">
        <v>1017.26</v>
      </c>
      <c r="D1379" s="165">
        <v>27</v>
      </c>
      <c r="E1379" s="165">
        <v>684.78</v>
      </c>
      <c r="F1379" s="165">
        <v>22.91</v>
      </c>
      <c r="G1379" s="165">
        <v>70.010000000000005</v>
      </c>
      <c r="H1379" s="165">
        <v>69.17</v>
      </c>
      <c r="I1379" s="165">
        <v>69.67</v>
      </c>
      <c r="J1379" s="165">
        <v>65.67</v>
      </c>
      <c r="K1379" s="165">
        <v>72.67</v>
      </c>
      <c r="L1379" s="165">
        <v>74.540000000000006</v>
      </c>
      <c r="M1379" s="165">
        <v>0</v>
      </c>
      <c r="N1379" s="165">
        <v>0</v>
      </c>
      <c r="O1379" s="165">
        <v>0</v>
      </c>
      <c r="P1379" s="165">
        <v>8920437</v>
      </c>
      <c r="Q1379" s="165">
        <v>100</v>
      </c>
      <c r="R1379" s="165">
        <v>0</v>
      </c>
      <c r="S1379" s="165">
        <v>40.1</v>
      </c>
      <c r="T1379" s="165">
        <v>4.3150000000000004</v>
      </c>
      <c r="U1379" s="165">
        <v>-1</v>
      </c>
    </row>
    <row r="1380" spans="1:21">
      <c r="A1380" s="166">
        <v>43346.525300925925</v>
      </c>
      <c r="B1380" s="165" t="s">
        <v>6</v>
      </c>
      <c r="C1380" s="165">
        <v>1015.43</v>
      </c>
      <c r="D1380" s="165">
        <v>26.95</v>
      </c>
      <c r="E1380" s="165">
        <v>663.76</v>
      </c>
      <c r="F1380" s="165">
        <v>21.45</v>
      </c>
      <c r="G1380" s="165">
        <v>75.66</v>
      </c>
      <c r="H1380" s="165">
        <v>77.44</v>
      </c>
      <c r="I1380" s="165">
        <v>74.349999999999994</v>
      </c>
      <c r="J1380" s="165">
        <v>75.489999999999995</v>
      </c>
      <c r="K1380" s="165">
        <v>74.03</v>
      </c>
      <c r="L1380" s="165">
        <v>77.41</v>
      </c>
      <c r="M1380" s="165">
        <v>0</v>
      </c>
      <c r="N1380" s="165">
        <v>0</v>
      </c>
      <c r="O1380" s="165">
        <v>0</v>
      </c>
      <c r="P1380" s="165">
        <v>8922482</v>
      </c>
      <c r="Q1380" s="165">
        <v>100</v>
      </c>
      <c r="R1380" s="165">
        <v>0</v>
      </c>
      <c r="S1380" s="165">
        <v>40.1</v>
      </c>
      <c r="T1380" s="165">
        <v>4.3150000000000004</v>
      </c>
      <c r="U1380" s="165">
        <v>-1</v>
      </c>
    </row>
    <row r="1381" spans="1:21">
      <c r="A1381" s="166">
        <v>43346.525370370371</v>
      </c>
      <c r="B1381" s="165" t="s">
        <v>6</v>
      </c>
      <c r="C1381" s="165">
        <v>1016.53</v>
      </c>
      <c r="D1381" s="165">
        <v>26.98</v>
      </c>
      <c r="E1381" s="165">
        <v>684.52</v>
      </c>
      <c r="F1381" s="165">
        <v>20.98</v>
      </c>
      <c r="G1381" s="165">
        <v>73.930000000000007</v>
      </c>
      <c r="H1381" s="165">
        <v>74.709999999999994</v>
      </c>
      <c r="I1381" s="165">
        <v>74.709999999999994</v>
      </c>
      <c r="J1381" s="165">
        <v>73.08</v>
      </c>
      <c r="K1381" s="165">
        <v>69.17</v>
      </c>
      <c r="L1381" s="165">
        <v>78.38</v>
      </c>
      <c r="M1381" s="165">
        <v>0</v>
      </c>
      <c r="N1381" s="165">
        <v>0</v>
      </c>
      <c r="O1381" s="165">
        <v>0</v>
      </c>
      <c r="P1381" s="165">
        <v>8924331</v>
      </c>
      <c r="Q1381" s="165">
        <v>100</v>
      </c>
      <c r="R1381" s="165">
        <v>0</v>
      </c>
      <c r="S1381" s="165">
        <v>40.1</v>
      </c>
      <c r="T1381" s="165">
        <v>4.3150000000000004</v>
      </c>
      <c r="U1381" s="165">
        <v>-1</v>
      </c>
    </row>
    <row r="1382" spans="1:21">
      <c r="A1382" s="166">
        <v>43346.525439814817</v>
      </c>
      <c r="B1382" s="165" t="s">
        <v>6</v>
      </c>
      <c r="C1382" s="165">
        <v>1017.01</v>
      </c>
      <c r="D1382" s="165">
        <v>27</v>
      </c>
      <c r="E1382" s="165">
        <v>704.27</v>
      </c>
      <c r="F1382" s="165">
        <v>25.68</v>
      </c>
      <c r="G1382" s="165">
        <v>72.56</v>
      </c>
      <c r="H1382" s="165">
        <v>74</v>
      </c>
      <c r="I1382" s="165">
        <v>71.17</v>
      </c>
      <c r="J1382" s="165">
        <v>75.17</v>
      </c>
      <c r="K1382" s="165">
        <v>69.83</v>
      </c>
      <c r="L1382" s="165">
        <v>73</v>
      </c>
      <c r="M1382" s="165">
        <v>0</v>
      </c>
      <c r="N1382" s="165">
        <v>0</v>
      </c>
      <c r="O1382" s="165">
        <v>0</v>
      </c>
      <c r="P1382" s="165">
        <v>8926001</v>
      </c>
      <c r="Q1382" s="165">
        <v>100</v>
      </c>
      <c r="R1382" s="165">
        <v>0</v>
      </c>
      <c r="S1382" s="165">
        <v>40.1</v>
      </c>
      <c r="T1382" s="165">
        <v>4.3150000000000004</v>
      </c>
      <c r="U1382" s="165">
        <v>-1</v>
      </c>
    </row>
    <row r="1383" spans="1:21">
      <c r="A1383" s="166">
        <v>43346.525509259256</v>
      </c>
      <c r="B1383" s="165" t="s">
        <v>6</v>
      </c>
      <c r="C1383" s="165">
        <v>1016.72</v>
      </c>
      <c r="D1383" s="165">
        <v>26.99</v>
      </c>
      <c r="E1383" s="165">
        <v>702.28</v>
      </c>
      <c r="F1383" s="165">
        <v>26.45</v>
      </c>
      <c r="G1383" s="165">
        <v>70.03</v>
      </c>
      <c r="H1383" s="165">
        <v>71.290000000000006</v>
      </c>
      <c r="I1383" s="165">
        <v>72.11</v>
      </c>
      <c r="J1383" s="165">
        <v>70.3</v>
      </c>
      <c r="K1383" s="165">
        <v>66.83</v>
      </c>
      <c r="L1383" s="165">
        <v>66.67</v>
      </c>
      <c r="M1383" s="165">
        <v>0</v>
      </c>
      <c r="N1383" s="165">
        <v>0</v>
      </c>
      <c r="O1383" s="165">
        <v>0</v>
      </c>
      <c r="P1383" s="165">
        <v>8928108</v>
      </c>
      <c r="Q1383" s="165">
        <v>100</v>
      </c>
      <c r="R1383" s="165">
        <v>0</v>
      </c>
      <c r="S1383" s="165">
        <v>40.1</v>
      </c>
      <c r="T1383" s="165">
        <v>4.3150000000000004</v>
      </c>
      <c r="U1383" s="165">
        <v>-1</v>
      </c>
    </row>
    <row r="1384" spans="1:21">
      <c r="A1384" s="166">
        <v>43346.525578703702</v>
      </c>
      <c r="B1384" s="165" t="s">
        <v>6</v>
      </c>
      <c r="C1384" s="165">
        <v>1018.29</v>
      </c>
      <c r="D1384" s="165">
        <v>27.03</v>
      </c>
      <c r="E1384" s="165">
        <v>701.58</v>
      </c>
      <c r="F1384" s="165">
        <v>22.6</v>
      </c>
      <c r="G1384" s="165">
        <v>65.510000000000005</v>
      </c>
      <c r="H1384" s="165">
        <v>64.2</v>
      </c>
      <c r="I1384" s="165">
        <v>63.71</v>
      </c>
      <c r="J1384" s="165">
        <v>67.819999999999993</v>
      </c>
      <c r="K1384" s="165">
        <v>65.19</v>
      </c>
      <c r="L1384" s="165">
        <v>67.16</v>
      </c>
      <c r="M1384" s="165">
        <v>0</v>
      </c>
      <c r="N1384" s="165">
        <v>0</v>
      </c>
      <c r="O1384" s="165">
        <v>0</v>
      </c>
      <c r="P1384" s="165">
        <v>8928110</v>
      </c>
      <c r="Q1384" s="165">
        <v>100</v>
      </c>
      <c r="R1384" s="165">
        <v>0</v>
      </c>
      <c r="S1384" s="165">
        <v>40.1</v>
      </c>
      <c r="T1384" s="165">
        <v>4.3150000000000004</v>
      </c>
      <c r="U1384" s="165">
        <v>-1</v>
      </c>
    </row>
    <row r="1385" spans="1:21">
      <c r="A1385" s="166">
        <v>43346.525648148148</v>
      </c>
      <c r="B1385" s="165" t="s">
        <v>6</v>
      </c>
      <c r="C1385" s="165">
        <v>1016.72</v>
      </c>
      <c r="D1385" s="165">
        <v>26.99</v>
      </c>
      <c r="E1385" s="165">
        <v>700.78</v>
      </c>
      <c r="F1385" s="165">
        <v>23.04</v>
      </c>
      <c r="G1385" s="165">
        <v>63.56</v>
      </c>
      <c r="H1385" s="165">
        <v>62.21</v>
      </c>
      <c r="I1385" s="165">
        <v>60.73</v>
      </c>
      <c r="J1385" s="165">
        <v>61.22</v>
      </c>
      <c r="K1385" s="165">
        <v>63.04</v>
      </c>
      <c r="L1385" s="165">
        <v>71.7</v>
      </c>
      <c r="M1385" s="165">
        <v>0</v>
      </c>
      <c r="N1385" s="165">
        <v>0</v>
      </c>
      <c r="O1385" s="165">
        <v>0</v>
      </c>
      <c r="P1385" s="165">
        <v>8928110</v>
      </c>
      <c r="Q1385" s="165">
        <v>100</v>
      </c>
      <c r="R1385" s="165">
        <v>0</v>
      </c>
      <c r="S1385" s="165">
        <v>40.1</v>
      </c>
      <c r="T1385" s="165">
        <v>4.3150000000000004</v>
      </c>
      <c r="U1385" s="165">
        <v>-1</v>
      </c>
    </row>
    <row r="1386" spans="1:21">
      <c r="A1386" s="166">
        <v>43346.525717592594</v>
      </c>
      <c r="B1386" s="165" t="s">
        <v>6</v>
      </c>
      <c r="C1386" s="165">
        <v>1015.88</v>
      </c>
      <c r="D1386" s="165">
        <v>26.97</v>
      </c>
      <c r="E1386" s="165">
        <v>697.24</v>
      </c>
      <c r="F1386" s="165">
        <v>24.91</v>
      </c>
      <c r="G1386" s="165">
        <v>74.17</v>
      </c>
      <c r="H1386" s="165">
        <v>75.41</v>
      </c>
      <c r="I1386" s="165">
        <v>75.41</v>
      </c>
      <c r="J1386" s="165">
        <v>73.430000000000007</v>
      </c>
      <c r="K1386" s="165">
        <v>71.12</v>
      </c>
      <c r="L1386" s="165">
        <v>78.31</v>
      </c>
      <c r="M1386" s="165">
        <v>0</v>
      </c>
      <c r="N1386" s="165">
        <v>0</v>
      </c>
      <c r="O1386" s="165">
        <v>0</v>
      </c>
      <c r="P1386" s="165">
        <v>8928110</v>
      </c>
      <c r="Q1386" s="165">
        <v>100</v>
      </c>
      <c r="R1386" s="165">
        <v>0</v>
      </c>
      <c r="S1386" s="165">
        <v>40.1</v>
      </c>
      <c r="T1386" s="165">
        <v>4.3150000000000004</v>
      </c>
      <c r="U1386" s="165">
        <v>-1</v>
      </c>
    </row>
    <row r="1387" spans="1:21">
      <c r="A1387" s="166">
        <v>43346.525787037041</v>
      </c>
      <c r="B1387" s="165" t="s">
        <v>6</v>
      </c>
      <c r="C1387" s="165">
        <v>989.62</v>
      </c>
      <c r="D1387" s="165">
        <v>26.27</v>
      </c>
      <c r="E1387" s="165">
        <v>747.95</v>
      </c>
      <c r="F1387" s="165">
        <v>22.42</v>
      </c>
      <c r="G1387" s="165">
        <v>68.239999999999995</v>
      </c>
      <c r="H1387" s="165">
        <v>68.819999999999993</v>
      </c>
      <c r="I1387" s="165">
        <v>67.97</v>
      </c>
      <c r="J1387" s="165">
        <v>67.459999999999994</v>
      </c>
      <c r="K1387" s="165">
        <v>64.91</v>
      </c>
      <c r="L1387" s="165">
        <v>74.44</v>
      </c>
      <c r="M1387" s="165">
        <v>0</v>
      </c>
      <c r="N1387" s="165">
        <v>0</v>
      </c>
      <c r="O1387" s="165">
        <v>0</v>
      </c>
      <c r="P1387" s="165">
        <v>8928119</v>
      </c>
      <c r="Q1387" s="165">
        <v>100</v>
      </c>
      <c r="R1387" s="165">
        <v>0</v>
      </c>
      <c r="S1387" s="165">
        <v>40.1</v>
      </c>
      <c r="T1387" s="165">
        <v>4.3150000000000004</v>
      </c>
      <c r="U1387" s="165">
        <v>-1</v>
      </c>
    </row>
    <row r="1388" spans="1:21">
      <c r="A1388" s="166">
        <v>43346.525856481479</v>
      </c>
      <c r="B1388" s="165" t="s">
        <v>6</v>
      </c>
      <c r="C1388" s="165">
        <v>1057.98</v>
      </c>
      <c r="D1388" s="165">
        <v>28.08</v>
      </c>
      <c r="E1388" s="165">
        <v>623</v>
      </c>
      <c r="F1388" s="165">
        <v>30.27</v>
      </c>
      <c r="G1388" s="165">
        <v>74.069999999999993</v>
      </c>
      <c r="H1388" s="165">
        <v>74.290000000000006</v>
      </c>
      <c r="I1388" s="165">
        <v>74.62</v>
      </c>
      <c r="J1388" s="165">
        <v>75.290000000000006</v>
      </c>
      <c r="K1388" s="165">
        <v>70.28</v>
      </c>
      <c r="L1388" s="165">
        <v>78.209999999999994</v>
      </c>
      <c r="M1388" s="165">
        <v>0</v>
      </c>
      <c r="N1388" s="165">
        <v>0</v>
      </c>
      <c r="O1388" s="165">
        <v>0</v>
      </c>
      <c r="P1388" s="165">
        <v>8966606</v>
      </c>
      <c r="Q1388" s="165">
        <v>100</v>
      </c>
      <c r="R1388" s="165">
        <v>0</v>
      </c>
      <c r="S1388" s="165">
        <v>40.1</v>
      </c>
      <c r="T1388" s="165">
        <v>4.3150000000000004</v>
      </c>
      <c r="U1388" s="165">
        <v>-1</v>
      </c>
    </row>
    <row r="1389" spans="1:21">
      <c r="A1389" s="166">
        <v>43346.525925925926</v>
      </c>
      <c r="B1389" s="165" t="s">
        <v>6</v>
      </c>
      <c r="C1389" s="165">
        <v>1056.9100000000001</v>
      </c>
      <c r="D1389" s="165">
        <v>28.06</v>
      </c>
      <c r="E1389" s="165">
        <v>601.96</v>
      </c>
      <c r="F1389" s="165">
        <v>28.65</v>
      </c>
      <c r="G1389" s="165">
        <v>72.88</v>
      </c>
      <c r="H1389" s="165">
        <v>71.64</v>
      </c>
      <c r="I1389" s="165">
        <v>72.150000000000006</v>
      </c>
      <c r="J1389" s="165">
        <v>70.3</v>
      </c>
      <c r="K1389" s="165">
        <v>72.989999999999995</v>
      </c>
      <c r="L1389" s="165">
        <v>81.819999999999993</v>
      </c>
      <c r="M1389" s="165">
        <v>0</v>
      </c>
      <c r="N1389" s="165">
        <v>0</v>
      </c>
      <c r="O1389" s="165">
        <v>0</v>
      </c>
      <c r="P1389" s="165">
        <v>8974171</v>
      </c>
      <c r="Q1389" s="165">
        <v>100</v>
      </c>
      <c r="R1389" s="165">
        <v>0</v>
      </c>
      <c r="S1389" s="165">
        <v>40</v>
      </c>
      <c r="T1389" s="165">
        <v>4.3150000000000004</v>
      </c>
      <c r="U1389" s="165">
        <v>-1</v>
      </c>
    </row>
    <row r="1390" spans="1:21">
      <c r="A1390" s="166">
        <v>43346.525995370372</v>
      </c>
      <c r="B1390" s="165" t="s">
        <v>6</v>
      </c>
      <c r="C1390" s="165">
        <v>1059.3</v>
      </c>
      <c r="D1390" s="165">
        <v>28.12</v>
      </c>
      <c r="E1390" s="165">
        <v>613.57000000000005</v>
      </c>
      <c r="F1390" s="165">
        <v>23.99</v>
      </c>
      <c r="G1390" s="165">
        <v>57.91</v>
      </c>
      <c r="H1390" s="165">
        <v>61.37</v>
      </c>
      <c r="I1390" s="165">
        <v>59.53</v>
      </c>
      <c r="J1390" s="165">
        <v>56.35</v>
      </c>
      <c r="K1390" s="165">
        <v>55.35</v>
      </c>
      <c r="L1390" s="165">
        <v>54.49</v>
      </c>
      <c r="M1390" s="165">
        <v>0</v>
      </c>
      <c r="N1390" s="165">
        <v>0</v>
      </c>
      <c r="O1390" s="165">
        <v>0</v>
      </c>
      <c r="P1390" s="165">
        <v>8979178</v>
      </c>
      <c r="Q1390" s="165">
        <v>100</v>
      </c>
      <c r="R1390" s="165">
        <v>0</v>
      </c>
      <c r="S1390" s="165">
        <v>40</v>
      </c>
      <c r="T1390" s="165">
        <v>4.3150000000000004</v>
      </c>
      <c r="U1390" s="165">
        <v>-1</v>
      </c>
    </row>
    <row r="1391" spans="1:21">
      <c r="A1391" s="166">
        <v>43346.526064814818</v>
      </c>
      <c r="B1391" s="165" t="s">
        <v>6</v>
      </c>
      <c r="C1391" s="165">
        <v>1060.0899999999999</v>
      </c>
      <c r="D1391" s="165">
        <v>28.14</v>
      </c>
      <c r="E1391" s="165">
        <v>622.66999999999996</v>
      </c>
      <c r="F1391" s="165">
        <v>23.6</v>
      </c>
      <c r="G1391" s="165">
        <v>65.77</v>
      </c>
      <c r="H1391" s="165">
        <v>66.94</v>
      </c>
      <c r="I1391" s="165">
        <v>63.95</v>
      </c>
      <c r="J1391" s="165">
        <v>65.28</v>
      </c>
      <c r="K1391" s="165">
        <v>65.61</v>
      </c>
      <c r="L1391" s="165">
        <v>71.64</v>
      </c>
      <c r="M1391" s="165">
        <v>0</v>
      </c>
      <c r="N1391" s="165">
        <v>0</v>
      </c>
      <c r="O1391" s="165">
        <v>0</v>
      </c>
      <c r="P1391" s="165">
        <v>8984103</v>
      </c>
      <c r="Q1391" s="165">
        <v>100</v>
      </c>
      <c r="R1391" s="165">
        <v>0</v>
      </c>
      <c r="S1391" s="165">
        <v>40</v>
      </c>
      <c r="T1391" s="165">
        <v>4.3150000000000004</v>
      </c>
      <c r="U1391" s="165">
        <v>-1</v>
      </c>
    </row>
    <row r="1392" spans="1:21">
      <c r="A1392" s="166">
        <v>43346.526134259257</v>
      </c>
      <c r="B1392" s="165" t="s">
        <v>6</v>
      </c>
      <c r="C1392" s="165">
        <v>1062.21</v>
      </c>
      <c r="D1392" s="165">
        <v>28.2</v>
      </c>
      <c r="E1392" s="165">
        <v>621.67999999999995</v>
      </c>
      <c r="F1392" s="165">
        <v>23.06</v>
      </c>
      <c r="G1392" s="165">
        <v>62</v>
      </c>
      <c r="H1392" s="165">
        <v>62.73</v>
      </c>
      <c r="I1392" s="165">
        <v>62.9</v>
      </c>
      <c r="J1392" s="165">
        <v>61.06</v>
      </c>
      <c r="K1392" s="165">
        <v>61.06</v>
      </c>
      <c r="L1392" s="165">
        <v>63.16</v>
      </c>
      <c r="M1392" s="165">
        <v>0</v>
      </c>
      <c r="N1392" s="165">
        <v>0</v>
      </c>
      <c r="O1392" s="165">
        <v>0</v>
      </c>
      <c r="P1392" s="165">
        <v>8988979</v>
      </c>
      <c r="Q1392" s="165">
        <v>100</v>
      </c>
      <c r="R1392" s="165">
        <v>0</v>
      </c>
      <c r="S1392" s="165">
        <v>40</v>
      </c>
      <c r="T1392" s="165">
        <v>4.3159999999999998</v>
      </c>
      <c r="U1392" s="165">
        <v>-1</v>
      </c>
    </row>
    <row r="1393" spans="1:21">
      <c r="A1393" s="166">
        <v>43346.526203703703</v>
      </c>
      <c r="B1393" s="165" t="s">
        <v>6</v>
      </c>
      <c r="C1393" s="165">
        <v>1063.6500000000001</v>
      </c>
      <c r="D1393" s="165">
        <v>28.23</v>
      </c>
      <c r="E1393" s="165">
        <v>619.32000000000005</v>
      </c>
      <c r="F1393" s="165">
        <v>21.73</v>
      </c>
      <c r="G1393" s="165">
        <v>61.04</v>
      </c>
      <c r="H1393" s="165">
        <v>59.9</v>
      </c>
      <c r="I1393" s="165">
        <v>58.57</v>
      </c>
      <c r="J1393" s="165">
        <v>62.06</v>
      </c>
      <c r="K1393" s="165">
        <v>61.23</v>
      </c>
      <c r="L1393" s="165">
        <v>66.540000000000006</v>
      </c>
      <c r="M1393" s="165">
        <v>0</v>
      </c>
      <c r="N1393" s="165">
        <v>0</v>
      </c>
      <c r="O1393" s="165">
        <v>0</v>
      </c>
      <c r="P1393" s="165">
        <v>8993988</v>
      </c>
      <c r="Q1393" s="165">
        <v>100</v>
      </c>
      <c r="R1393" s="165">
        <v>0</v>
      </c>
      <c r="S1393" s="165">
        <v>40</v>
      </c>
      <c r="T1393" s="165">
        <v>4.3159999999999998</v>
      </c>
      <c r="U1393" s="165">
        <v>-1</v>
      </c>
    </row>
    <row r="1394" spans="1:21">
      <c r="A1394" s="166">
        <v>43346.526273148149</v>
      </c>
      <c r="B1394" s="165" t="s">
        <v>6</v>
      </c>
      <c r="C1394" s="165">
        <v>1063.72</v>
      </c>
      <c r="D1394" s="165">
        <v>28.24</v>
      </c>
      <c r="E1394" s="165">
        <v>617.28</v>
      </c>
      <c r="F1394" s="165">
        <v>20.95</v>
      </c>
      <c r="G1394" s="165">
        <v>62.3</v>
      </c>
      <c r="H1394" s="165">
        <v>60.84</v>
      </c>
      <c r="I1394" s="165">
        <v>62.02</v>
      </c>
      <c r="J1394" s="165">
        <v>63.36</v>
      </c>
      <c r="K1394" s="165">
        <v>58.66</v>
      </c>
      <c r="L1394" s="165">
        <v>69.44</v>
      </c>
      <c r="M1394" s="165">
        <v>0</v>
      </c>
      <c r="N1394" s="165">
        <v>0</v>
      </c>
      <c r="O1394" s="165">
        <v>0</v>
      </c>
      <c r="P1394" s="165">
        <v>8998366</v>
      </c>
      <c r="Q1394" s="165">
        <v>100</v>
      </c>
      <c r="R1394" s="165">
        <v>0</v>
      </c>
      <c r="S1394" s="165">
        <v>40</v>
      </c>
      <c r="T1394" s="165">
        <v>4.3159999999999998</v>
      </c>
      <c r="U1394" s="165">
        <v>-1</v>
      </c>
    </row>
    <row r="1395" spans="1:21">
      <c r="A1395" s="166">
        <v>43346.526342592595</v>
      </c>
      <c r="B1395" s="165" t="s">
        <v>6</v>
      </c>
      <c r="C1395" s="165">
        <v>1061.69</v>
      </c>
      <c r="D1395" s="165">
        <v>28.18</v>
      </c>
      <c r="E1395" s="165">
        <v>599.42999999999995</v>
      </c>
      <c r="F1395" s="165">
        <v>20.3</v>
      </c>
      <c r="G1395" s="165">
        <v>74.28</v>
      </c>
      <c r="H1395" s="165">
        <v>71.62</v>
      </c>
      <c r="I1395" s="165">
        <v>76.69</v>
      </c>
      <c r="J1395" s="165">
        <v>74.16</v>
      </c>
      <c r="K1395" s="165">
        <v>73.989999999999995</v>
      </c>
      <c r="L1395" s="165">
        <v>75.44</v>
      </c>
      <c r="M1395" s="165">
        <v>0</v>
      </c>
      <c r="N1395" s="165">
        <v>0</v>
      </c>
      <c r="O1395" s="165">
        <v>0</v>
      </c>
      <c r="P1395" s="165">
        <v>9000678</v>
      </c>
      <c r="Q1395" s="165">
        <v>100</v>
      </c>
      <c r="R1395" s="165">
        <v>0</v>
      </c>
      <c r="S1395" s="165">
        <v>40</v>
      </c>
      <c r="T1395" s="165">
        <v>4.3159999999999998</v>
      </c>
      <c r="U1395" s="165">
        <v>-1</v>
      </c>
    </row>
    <row r="1396" spans="1:21">
      <c r="A1396" s="166">
        <v>43346.526412037034</v>
      </c>
      <c r="B1396" s="165" t="s">
        <v>6</v>
      </c>
      <c r="C1396" s="165">
        <v>1056.75</v>
      </c>
      <c r="D1396" s="165">
        <v>28.05</v>
      </c>
      <c r="E1396" s="165">
        <v>617.20000000000005</v>
      </c>
      <c r="F1396" s="165">
        <v>20.149999999999999</v>
      </c>
      <c r="G1396" s="165">
        <v>62.86</v>
      </c>
      <c r="H1396" s="165">
        <v>62.75</v>
      </c>
      <c r="I1396" s="165">
        <v>59.73</v>
      </c>
      <c r="J1396" s="165">
        <v>60.4</v>
      </c>
      <c r="K1396" s="165">
        <v>64.599999999999994</v>
      </c>
      <c r="L1396" s="165">
        <v>69.44</v>
      </c>
      <c r="M1396" s="165">
        <v>0</v>
      </c>
      <c r="N1396" s="165">
        <v>0</v>
      </c>
      <c r="O1396" s="165">
        <v>0</v>
      </c>
      <c r="P1396" s="165">
        <v>9000680</v>
      </c>
      <c r="Q1396" s="165">
        <v>100</v>
      </c>
      <c r="R1396" s="165">
        <v>0</v>
      </c>
      <c r="S1396" s="165">
        <v>40</v>
      </c>
      <c r="T1396" s="165">
        <v>4.3159999999999998</v>
      </c>
      <c r="U1396" s="165">
        <v>-1</v>
      </c>
    </row>
    <row r="1397" spans="1:21">
      <c r="A1397" s="166">
        <v>43346.52648148148</v>
      </c>
      <c r="B1397" s="165" t="s">
        <v>6</v>
      </c>
      <c r="C1397" s="165">
        <v>1054.27</v>
      </c>
      <c r="D1397" s="165">
        <v>27.99</v>
      </c>
      <c r="E1397" s="165">
        <v>619.29999999999995</v>
      </c>
      <c r="F1397" s="165">
        <v>20.079999999999998</v>
      </c>
      <c r="G1397" s="165">
        <v>57.39</v>
      </c>
      <c r="H1397" s="165">
        <v>56.42</v>
      </c>
      <c r="I1397" s="165">
        <v>58.45</v>
      </c>
      <c r="J1397" s="165">
        <v>58.61</v>
      </c>
      <c r="K1397" s="165">
        <v>51.35</v>
      </c>
      <c r="L1397" s="165">
        <v>63.72</v>
      </c>
      <c r="M1397" s="165">
        <v>0</v>
      </c>
      <c r="N1397" s="165">
        <v>0</v>
      </c>
      <c r="O1397" s="165">
        <v>0</v>
      </c>
      <c r="P1397" s="165">
        <v>9000680</v>
      </c>
      <c r="Q1397" s="165">
        <v>100</v>
      </c>
      <c r="R1397" s="165">
        <v>0</v>
      </c>
      <c r="S1397" s="165">
        <v>40</v>
      </c>
      <c r="T1397" s="165">
        <v>4.3159999999999998</v>
      </c>
      <c r="U1397" s="165">
        <v>-1</v>
      </c>
    </row>
    <row r="1398" spans="1:21">
      <c r="A1398" s="166">
        <v>43346.526550925926</v>
      </c>
      <c r="B1398" s="165" t="s">
        <v>6</v>
      </c>
      <c r="C1398" s="165">
        <v>1052.6400000000001</v>
      </c>
      <c r="D1398" s="165">
        <v>27.94</v>
      </c>
      <c r="E1398" s="165">
        <v>620.12</v>
      </c>
      <c r="F1398" s="165">
        <v>20.04</v>
      </c>
      <c r="G1398" s="165">
        <v>61.43</v>
      </c>
      <c r="H1398" s="165">
        <v>61</v>
      </c>
      <c r="I1398" s="165">
        <v>57</v>
      </c>
      <c r="J1398" s="165">
        <v>59.33</v>
      </c>
      <c r="K1398" s="165">
        <v>67.67</v>
      </c>
      <c r="L1398" s="165">
        <v>62.47</v>
      </c>
      <c r="M1398" s="165">
        <v>0</v>
      </c>
      <c r="N1398" s="165">
        <v>0</v>
      </c>
      <c r="O1398" s="165">
        <v>0</v>
      </c>
      <c r="P1398" s="165">
        <v>9000683</v>
      </c>
      <c r="Q1398" s="165">
        <v>100</v>
      </c>
      <c r="R1398" s="165">
        <v>0</v>
      </c>
      <c r="S1398" s="165">
        <v>40</v>
      </c>
      <c r="T1398" s="165">
        <v>4.3159999999999998</v>
      </c>
      <c r="U1398" s="165">
        <v>-1</v>
      </c>
    </row>
    <row r="1399" spans="1:21">
      <c r="A1399" s="166">
        <v>43346.526620370372</v>
      </c>
      <c r="B1399" s="165" t="s">
        <v>6</v>
      </c>
      <c r="C1399" s="165">
        <v>1083.05</v>
      </c>
      <c r="D1399" s="165">
        <v>28.75</v>
      </c>
      <c r="E1399" s="165">
        <v>555.42999999999995</v>
      </c>
      <c r="F1399" s="165">
        <v>23.77</v>
      </c>
      <c r="G1399" s="165">
        <v>69.87</v>
      </c>
      <c r="H1399" s="165">
        <v>68.14</v>
      </c>
      <c r="I1399" s="165">
        <v>71.36</v>
      </c>
      <c r="J1399" s="165">
        <v>68.14</v>
      </c>
      <c r="K1399" s="165">
        <v>68.31</v>
      </c>
      <c r="L1399" s="165">
        <v>74.17</v>
      </c>
      <c r="M1399" s="165">
        <v>0</v>
      </c>
      <c r="N1399" s="165">
        <v>0</v>
      </c>
      <c r="O1399" s="165">
        <v>0</v>
      </c>
      <c r="P1399" s="165">
        <v>9020958</v>
      </c>
      <c r="Q1399" s="165">
        <v>100</v>
      </c>
      <c r="R1399" s="165">
        <v>0</v>
      </c>
      <c r="S1399" s="165">
        <v>39.9</v>
      </c>
      <c r="T1399" s="165">
        <v>4.3159999999999998</v>
      </c>
      <c r="U1399" s="165">
        <v>-1</v>
      </c>
    </row>
    <row r="1400" spans="1:21">
      <c r="A1400" s="166">
        <v>43346.526689814818</v>
      </c>
      <c r="B1400" s="165" t="s">
        <v>6</v>
      </c>
      <c r="C1400" s="165">
        <v>1079.8599999999999</v>
      </c>
      <c r="D1400" s="165">
        <v>28.66</v>
      </c>
      <c r="E1400" s="165">
        <v>567.16</v>
      </c>
      <c r="F1400" s="165">
        <v>31.25</v>
      </c>
      <c r="G1400" s="165">
        <v>71.34</v>
      </c>
      <c r="H1400" s="165">
        <v>71.12</v>
      </c>
      <c r="I1400" s="165">
        <v>72.28</v>
      </c>
      <c r="J1400" s="165">
        <v>71.290000000000006</v>
      </c>
      <c r="K1400" s="165">
        <v>69.97</v>
      </c>
      <c r="L1400" s="165">
        <v>73.5</v>
      </c>
      <c r="M1400" s="165">
        <v>0</v>
      </c>
      <c r="N1400" s="165">
        <v>0</v>
      </c>
      <c r="O1400" s="165">
        <v>0</v>
      </c>
      <c r="P1400" s="165">
        <v>9033646</v>
      </c>
      <c r="Q1400" s="165">
        <v>100</v>
      </c>
      <c r="R1400" s="165">
        <v>0</v>
      </c>
      <c r="S1400" s="165">
        <v>39.9</v>
      </c>
      <c r="T1400" s="165">
        <v>4.3159999999999998</v>
      </c>
      <c r="U1400" s="165">
        <v>-1</v>
      </c>
    </row>
    <row r="1401" spans="1:21">
      <c r="A1401" s="166">
        <v>43346.526759259257</v>
      </c>
      <c r="B1401" s="165" t="s">
        <v>6</v>
      </c>
      <c r="C1401" s="165">
        <v>1081.07</v>
      </c>
      <c r="D1401" s="165">
        <v>28.7</v>
      </c>
      <c r="E1401" s="165">
        <v>563.6</v>
      </c>
      <c r="F1401" s="165">
        <v>35.35</v>
      </c>
      <c r="G1401" s="165">
        <v>69.180000000000007</v>
      </c>
      <c r="H1401" s="165">
        <v>70.069999999999993</v>
      </c>
      <c r="I1401" s="165">
        <v>69.900000000000006</v>
      </c>
      <c r="J1401" s="165">
        <v>66.28</v>
      </c>
      <c r="K1401" s="165">
        <v>68.75</v>
      </c>
      <c r="L1401" s="165">
        <v>71.739999999999995</v>
      </c>
      <c r="M1401" s="165">
        <v>0</v>
      </c>
      <c r="N1401" s="165">
        <v>0</v>
      </c>
      <c r="O1401" s="165">
        <v>0</v>
      </c>
      <c r="P1401" s="165">
        <v>9042882</v>
      </c>
      <c r="Q1401" s="165">
        <v>100</v>
      </c>
      <c r="R1401" s="165">
        <v>0</v>
      </c>
      <c r="S1401" s="165">
        <v>39.9</v>
      </c>
      <c r="T1401" s="165">
        <v>4.3159999999999998</v>
      </c>
      <c r="U1401" s="165">
        <v>-1</v>
      </c>
    </row>
    <row r="1402" spans="1:21">
      <c r="A1402" s="166">
        <v>43346.526828703703</v>
      </c>
      <c r="B1402" s="165" t="s">
        <v>6</v>
      </c>
      <c r="C1402" s="165">
        <v>1082.3900000000001</v>
      </c>
      <c r="D1402" s="165">
        <v>28.73</v>
      </c>
      <c r="E1402" s="165">
        <v>561.02</v>
      </c>
      <c r="F1402" s="165">
        <v>34.619999999999997</v>
      </c>
      <c r="G1402" s="165">
        <v>66.25</v>
      </c>
      <c r="H1402" s="165">
        <v>66.56</v>
      </c>
      <c r="I1402" s="165">
        <v>67.88</v>
      </c>
      <c r="J1402" s="165">
        <v>67.38</v>
      </c>
      <c r="K1402" s="165">
        <v>60.26</v>
      </c>
      <c r="L1402" s="165">
        <v>70.16</v>
      </c>
      <c r="M1402" s="165">
        <v>0</v>
      </c>
      <c r="N1402" s="165">
        <v>0</v>
      </c>
      <c r="O1402" s="165">
        <v>0</v>
      </c>
      <c r="P1402" s="165">
        <v>9052346</v>
      </c>
      <c r="Q1402" s="165">
        <v>100</v>
      </c>
      <c r="R1402" s="165">
        <v>0</v>
      </c>
      <c r="S1402" s="165">
        <v>39.9</v>
      </c>
      <c r="T1402" s="165">
        <v>4.3159999999999998</v>
      </c>
      <c r="U1402" s="165">
        <v>-1</v>
      </c>
    </row>
    <row r="1403" spans="1:21">
      <c r="A1403" s="166">
        <v>43346.526898148149</v>
      </c>
      <c r="B1403" s="165" t="s">
        <v>6</v>
      </c>
      <c r="C1403" s="165">
        <v>1081.32</v>
      </c>
      <c r="D1403" s="165">
        <v>28.7</v>
      </c>
      <c r="E1403" s="165">
        <v>561.46</v>
      </c>
      <c r="F1403" s="165">
        <v>33.72</v>
      </c>
      <c r="G1403" s="165">
        <v>63.3</v>
      </c>
      <c r="H1403" s="165">
        <v>63.12</v>
      </c>
      <c r="I1403" s="165">
        <v>63.12</v>
      </c>
      <c r="J1403" s="165">
        <v>61.3</v>
      </c>
      <c r="K1403" s="165">
        <v>58.8</v>
      </c>
      <c r="L1403" s="165">
        <v>70.900000000000006</v>
      </c>
      <c r="M1403" s="165">
        <v>0</v>
      </c>
      <c r="N1403" s="165">
        <v>0</v>
      </c>
      <c r="O1403" s="165">
        <v>0</v>
      </c>
      <c r="P1403" s="165">
        <v>9061075</v>
      </c>
      <c r="Q1403" s="165">
        <v>100</v>
      </c>
      <c r="R1403" s="165">
        <v>0</v>
      </c>
      <c r="S1403" s="165">
        <v>39.9</v>
      </c>
      <c r="T1403" s="165">
        <v>4.3159999999999998</v>
      </c>
      <c r="U1403" s="165">
        <v>-1</v>
      </c>
    </row>
    <row r="1404" spans="1:21">
      <c r="A1404" s="166">
        <v>43346.526967592596</v>
      </c>
      <c r="B1404" s="165" t="s">
        <v>6</v>
      </c>
      <c r="C1404" s="165">
        <v>1082.83</v>
      </c>
      <c r="D1404" s="165">
        <v>28.74</v>
      </c>
      <c r="E1404" s="165">
        <v>559.17999999999995</v>
      </c>
      <c r="F1404" s="165">
        <v>25.13</v>
      </c>
      <c r="G1404" s="165">
        <v>63.67</v>
      </c>
      <c r="H1404" s="165">
        <v>64.38</v>
      </c>
      <c r="I1404" s="165">
        <v>64.05</v>
      </c>
      <c r="J1404" s="165">
        <v>65.55</v>
      </c>
      <c r="K1404" s="165">
        <v>60.7</v>
      </c>
      <c r="L1404" s="165">
        <v>0</v>
      </c>
      <c r="M1404" s="165">
        <v>0</v>
      </c>
      <c r="N1404" s="165">
        <v>0</v>
      </c>
      <c r="O1404" s="165">
        <v>0</v>
      </c>
      <c r="P1404" s="165">
        <v>9064848</v>
      </c>
      <c r="Q1404" s="165">
        <v>100</v>
      </c>
      <c r="R1404" s="165">
        <v>0</v>
      </c>
      <c r="S1404" s="165">
        <v>39.9</v>
      </c>
      <c r="T1404" s="165">
        <v>4.3159999999999998</v>
      </c>
      <c r="U1404" s="165">
        <v>-1</v>
      </c>
    </row>
    <row r="1405" spans="1:21">
      <c r="A1405" s="166">
        <v>43346.527037037034</v>
      </c>
      <c r="B1405" s="165" t="s">
        <v>6</v>
      </c>
      <c r="C1405" s="165">
        <v>1083.6400000000001</v>
      </c>
      <c r="D1405" s="165">
        <v>28.76</v>
      </c>
      <c r="E1405" s="165">
        <v>560.20000000000005</v>
      </c>
      <c r="F1405" s="165">
        <v>24.35</v>
      </c>
      <c r="G1405" s="165">
        <v>64.739999999999995</v>
      </c>
      <c r="H1405" s="165">
        <v>63.48</v>
      </c>
      <c r="I1405" s="165">
        <v>64.989999999999995</v>
      </c>
      <c r="J1405" s="165">
        <v>67</v>
      </c>
      <c r="K1405" s="165">
        <v>63.15</v>
      </c>
      <c r="L1405" s="165">
        <v>70.97</v>
      </c>
      <c r="M1405" s="165">
        <v>0</v>
      </c>
      <c r="N1405" s="165">
        <v>0</v>
      </c>
      <c r="O1405" s="165">
        <v>0</v>
      </c>
      <c r="P1405" s="165">
        <v>9068224</v>
      </c>
      <c r="Q1405" s="165">
        <v>100</v>
      </c>
      <c r="R1405" s="165">
        <v>0</v>
      </c>
      <c r="S1405" s="165">
        <v>39.9</v>
      </c>
      <c r="T1405" s="165">
        <v>4.3159999999999998</v>
      </c>
      <c r="U1405" s="165">
        <v>-1</v>
      </c>
    </row>
    <row r="1406" spans="1:21">
      <c r="A1406" s="166">
        <v>43346.527106481481</v>
      </c>
      <c r="B1406" s="165" t="s">
        <v>6</v>
      </c>
      <c r="C1406" s="165">
        <v>1084.1300000000001</v>
      </c>
      <c r="D1406" s="165">
        <v>28.78</v>
      </c>
      <c r="E1406" s="165">
        <v>562.66999999999996</v>
      </c>
      <c r="F1406" s="165">
        <v>21.47</v>
      </c>
      <c r="G1406" s="165">
        <v>69.650000000000006</v>
      </c>
      <c r="H1406" s="165">
        <v>68.91</v>
      </c>
      <c r="I1406" s="165">
        <v>73.45</v>
      </c>
      <c r="J1406" s="165">
        <v>65.88</v>
      </c>
      <c r="K1406" s="165">
        <v>69.92</v>
      </c>
      <c r="L1406" s="165">
        <v>71.19</v>
      </c>
      <c r="M1406" s="165">
        <v>0</v>
      </c>
      <c r="N1406" s="165">
        <v>0</v>
      </c>
      <c r="O1406" s="165">
        <v>0</v>
      </c>
      <c r="P1406" s="165">
        <v>9070665</v>
      </c>
      <c r="Q1406" s="165">
        <v>100</v>
      </c>
      <c r="R1406" s="165">
        <v>0</v>
      </c>
      <c r="S1406" s="165">
        <v>39.9</v>
      </c>
      <c r="T1406" s="165">
        <v>4.3159999999999998</v>
      </c>
      <c r="U1406" s="165">
        <v>-1</v>
      </c>
    </row>
    <row r="1407" spans="1:21">
      <c r="A1407" s="166">
        <v>43346.527175925927</v>
      </c>
      <c r="B1407" s="165" t="s">
        <v>6</v>
      </c>
      <c r="C1407" s="165">
        <v>1084.47</v>
      </c>
      <c r="D1407" s="165">
        <v>28.79</v>
      </c>
      <c r="E1407" s="165">
        <v>559.54</v>
      </c>
      <c r="F1407" s="165">
        <v>21.96</v>
      </c>
      <c r="G1407" s="165">
        <v>58.13</v>
      </c>
      <c r="H1407" s="165">
        <v>57.9</v>
      </c>
      <c r="I1407" s="165">
        <v>55.07</v>
      </c>
      <c r="J1407" s="165">
        <v>57.4</v>
      </c>
      <c r="K1407" s="165">
        <v>59.4</v>
      </c>
      <c r="L1407" s="165">
        <v>64.03</v>
      </c>
      <c r="M1407" s="165">
        <v>0</v>
      </c>
      <c r="N1407" s="165">
        <v>0</v>
      </c>
      <c r="O1407" s="165">
        <v>0</v>
      </c>
      <c r="P1407" s="165">
        <v>9075015</v>
      </c>
      <c r="Q1407" s="165">
        <v>100</v>
      </c>
      <c r="R1407" s="165">
        <v>0</v>
      </c>
      <c r="S1407" s="165">
        <v>39.9</v>
      </c>
      <c r="T1407" s="165">
        <v>4.3159999999999998</v>
      </c>
      <c r="U1407" s="165">
        <v>-1</v>
      </c>
    </row>
    <row r="1408" spans="1:21">
      <c r="A1408" s="166">
        <v>43346.527245370373</v>
      </c>
      <c r="B1408" s="165" t="s">
        <v>6</v>
      </c>
      <c r="C1408" s="165">
        <v>1086.45</v>
      </c>
      <c r="D1408" s="165">
        <v>28.84</v>
      </c>
      <c r="E1408" s="165">
        <v>534.97</v>
      </c>
      <c r="F1408" s="165">
        <v>25.15</v>
      </c>
      <c r="G1408" s="165">
        <v>63.02</v>
      </c>
      <c r="H1408" s="165">
        <v>66.56</v>
      </c>
      <c r="I1408" s="165">
        <v>61.66</v>
      </c>
      <c r="J1408" s="165">
        <v>62.81</v>
      </c>
      <c r="K1408" s="165">
        <v>61.99</v>
      </c>
      <c r="L1408" s="165">
        <v>58.65</v>
      </c>
      <c r="M1408" s="165">
        <v>0</v>
      </c>
      <c r="N1408" s="165">
        <v>0</v>
      </c>
      <c r="O1408" s="165">
        <v>0</v>
      </c>
      <c r="P1408" s="165">
        <v>9082131</v>
      </c>
      <c r="Q1408" s="165">
        <v>100</v>
      </c>
      <c r="R1408" s="165">
        <v>0</v>
      </c>
      <c r="S1408" s="165">
        <v>39.9</v>
      </c>
      <c r="T1408" s="165">
        <v>4.3159999999999998</v>
      </c>
      <c r="U1408" s="165">
        <v>-1</v>
      </c>
    </row>
    <row r="1409" spans="1:21">
      <c r="A1409" s="166">
        <v>43346.527314814812</v>
      </c>
      <c r="B1409" s="165" t="s">
        <v>6</v>
      </c>
      <c r="C1409" s="165">
        <v>1086.52</v>
      </c>
      <c r="D1409" s="165">
        <v>28.84</v>
      </c>
      <c r="E1409" s="165">
        <v>542.25</v>
      </c>
      <c r="F1409" s="165">
        <v>24.67</v>
      </c>
      <c r="G1409" s="165">
        <v>62.5</v>
      </c>
      <c r="H1409" s="165">
        <v>60.54</v>
      </c>
      <c r="I1409" s="165">
        <v>62.88</v>
      </c>
      <c r="J1409" s="165">
        <v>63.88</v>
      </c>
      <c r="K1409" s="165">
        <v>62.71</v>
      </c>
      <c r="L1409" s="165">
        <v>0</v>
      </c>
      <c r="M1409" s="165">
        <v>0</v>
      </c>
      <c r="N1409" s="165">
        <v>0</v>
      </c>
      <c r="O1409" s="165">
        <v>0</v>
      </c>
      <c r="P1409" s="165">
        <v>9087138</v>
      </c>
      <c r="Q1409" s="165">
        <v>100</v>
      </c>
      <c r="R1409" s="165">
        <v>0</v>
      </c>
      <c r="S1409" s="165">
        <v>39.9</v>
      </c>
      <c r="T1409" s="165">
        <v>4.3159999999999998</v>
      </c>
      <c r="U1409" s="165">
        <v>-1</v>
      </c>
    </row>
    <row r="1410" spans="1:21">
      <c r="A1410" s="166">
        <v>43346.527384259258</v>
      </c>
      <c r="B1410" s="165" t="s">
        <v>6</v>
      </c>
      <c r="C1410" s="165">
        <v>1088.32</v>
      </c>
      <c r="D1410" s="165">
        <v>28.89</v>
      </c>
      <c r="E1410" s="165">
        <v>546.94000000000005</v>
      </c>
      <c r="F1410" s="165">
        <v>26</v>
      </c>
      <c r="G1410" s="165">
        <v>63.5</v>
      </c>
      <c r="H1410" s="165">
        <v>65.5</v>
      </c>
      <c r="I1410" s="165">
        <v>66.33</v>
      </c>
      <c r="J1410" s="165">
        <v>62.5</v>
      </c>
      <c r="K1410" s="165">
        <v>59.67</v>
      </c>
      <c r="L1410" s="165">
        <v>0</v>
      </c>
      <c r="M1410" s="165">
        <v>0</v>
      </c>
      <c r="N1410" s="165">
        <v>0</v>
      </c>
      <c r="O1410" s="165">
        <v>0</v>
      </c>
      <c r="P1410" s="165">
        <v>9093643</v>
      </c>
      <c r="Q1410" s="165">
        <v>100</v>
      </c>
      <c r="R1410" s="165">
        <v>0</v>
      </c>
      <c r="S1410" s="165">
        <v>39.9</v>
      </c>
      <c r="T1410" s="165">
        <v>4.3159999999999998</v>
      </c>
      <c r="U1410" s="165">
        <v>-1</v>
      </c>
    </row>
    <row r="1411" spans="1:21">
      <c r="A1411" s="166">
        <v>43346.527453703704</v>
      </c>
      <c r="B1411" s="165" t="s">
        <v>6</v>
      </c>
      <c r="C1411" s="165">
        <v>1090.2</v>
      </c>
      <c r="D1411" s="165">
        <v>28.94</v>
      </c>
      <c r="E1411" s="165">
        <v>540.62</v>
      </c>
      <c r="F1411" s="165">
        <v>23.95</v>
      </c>
      <c r="G1411" s="165">
        <v>68.31</v>
      </c>
      <c r="H1411" s="165">
        <v>67.22</v>
      </c>
      <c r="I1411" s="165">
        <v>71.05</v>
      </c>
      <c r="J1411" s="165">
        <v>68.55</v>
      </c>
      <c r="K1411" s="165">
        <v>66.89</v>
      </c>
      <c r="L1411" s="165">
        <v>62.75</v>
      </c>
      <c r="M1411" s="165">
        <v>0</v>
      </c>
      <c r="N1411" s="165">
        <v>0</v>
      </c>
      <c r="O1411" s="165">
        <v>0</v>
      </c>
      <c r="P1411" s="165">
        <v>9098522</v>
      </c>
      <c r="Q1411" s="165">
        <v>100</v>
      </c>
      <c r="R1411" s="165">
        <v>0</v>
      </c>
      <c r="S1411" s="165">
        <v>39.9</v>
      </c>
      <c r="T1411" s="165">
        <v>4.3159999999999998</v>
      </c>
      <c r="U1411" s="165">
        <v>-1</v>
      </c>
    </row>
    <row r="1412" spans="1:21">
      <c r="A1412" s="166">
        <v>43346.52752314815</v>
      </c>
      <c r="B1412" s="165" t="s">
        <v>6</v>
      </c>
      <c r="C1412" s="165">
        <v>1090.3800000000001</v>
      </c>
      <c r="D1412" s="165">
        <v>28.94</v>
      </c>
      <c r="E1412" s="165">
        <v>544.17999999999995</v>
      </c>
      <c r="F1412" s="165">
        <v>24.19</v>
      </c>
      <c r="G1412" s="165">
        <v>64.09</v>
      </c>
      <c r="H1412" s="165">
        <v>65.5</v>
      </c>
      <c r="I1412" s="165">
        <v>64.33</v>
      </c>
      <c r="J1412" s="165">
        <v>65.17</v>
      </c>
      <c r="K1412" s="165">
        <v>62</v>
      </c>
      <c r="L1412" s="165">
        <v>60.55</v>
      </c>
      <c r="M1412" s="165">
        <v>0</v>
      </c>
      <c r="N1412" s="165">
        <v>0</v>
      </c>
      <c r="O1412" s="165">
        <v>0</v>
      </c>
      <c r="P1412" s="165">
        <v>9104585</v>
      </c>
      <c r="Q1412" s="165">
        <v>100</v>
      </c>
      <c r="R1412" s="165">
        <v>0</v>
      </c>
      <c r="S1412" s="165">
        <v>39.9</v>
      </c>
      <c r="T1412" s="165">
        <v>4.3159999999999998</v>
      </c>
      <c r="U1412" s="165">
        <v>-1</v>
      </c>
    </row>
    <row r="1413" spans="1:21">
      <c r="A1413" s="166">
        <v>43346.527592592596</v>
      </c>
      <c r="B1413" s="165" t="s">
        <v>6</v>
      </c>
      <c r="C1413" s="165">
        <v>1091.4000000000001</v>
      </c>
      <c r="D1413" s="165">
        <v>28.97</v>
      </c>
      <c r="E1413" s="165">
        <v>542.64</v>
      </c>
      <c r="F1413" s="165">
        <v>23.73</v>
      </c>
      <c r="G1413" s="165">
        <v>61.21</v>
      </c>
      <c r="H1413" s="165">
        <v>63.32</v>
      </c>
      <c r="I1413" s="165">
        <v>60.86</v>
      </c>
      <c r="J1413" s="165">
        <v>58.55</v>
      </c>
      <c r="K1413" s="165">
        <v>61.02</v>
      </c>
      <c r="L1413" s="165">
        <v>65.56</v>
      </c>
      <c r="M1413" s="165">
        <v>0</v>
      </c>
      <c r="N1413" s="165">
        <v>0</v>
      </c>
      <c r="O1413" s="165">
        <v>0</v>
      </c>
      <c r="P1413" s="165">
        <v>9109255</v>
      </c>
      <c r="Q1413" s="165">
        <v>100</v>
      </c>
      <c r="R1413" s="165">
        <v>0</v>
      </c>
      <c r="S1413" s="165">
        <v>39.799999999999997</v>
      </c>
      <c r="T1413" s="165">
        <v>4.3159999999999998</v>
      </c>
      <c r="U1413" s="165">
        <v>-1</v>
      </c>
    </row>
    <row r="1414" spans="1:21">
      <c r="A1414" s="166">
        <v>43346.527662037035</v>
      </c>
      <c r="B1414" s="165" t="s">
        <v>6</v>
      </c>
      <c r="C1414" s="165">
        <v>1089.1300000000001</v>
      </c>
      <c r="D1414" s="165">
        <v>28.91</v>
      </c>
      <c r="E1414" s="165">
        <v>542.57000000000005</v>
      </c>
      <c r="F1414" s="165">
        <v>21.07</v>
      </c>
      <c r="G1414" s="165">
        <v>59.05</v>
      </c>
      <c r="H1414" s="165">
        <v>58.75</v>
      </c>
      <c r="I1414" s="165">
        <v>58.25</v>
      </c>
      <c r="J1414" s="165">
        <v>60.1</v>
      </c>
      <c r="K1414" s="165">
        <v>58.42</v>
      </c>
      <c r="L1414" s="165">
        <v>60.49</v>
      </c>
      <c r="M1414" s="165">
        <v>0</v>
      </c>
      <c r="N1414" s="165">
        <v>0</v>
      </c>
      <c r="O1414" s="165">
        <v>0</v>
      </c>
      <c r="P1414" s="165">
        <v>9111310</v>
      </c>
      <c r="Q1414" s="165">
        <v>100</v>
      </c>
      <c r="R1414" s="165">
        <v>0</v>
      </c>
      <c r="S1414" s="165">
        <v>39.799999999999997</v>
      </c>
      <c r="T1414" s="165">
        <v>4.3159999999999998</v>
      </c>
      <c r="U1414" s="165">
        <v>-1</v>
      </c>
    </row>
    <row r="1415" spans="1:21">
      <c r="A1415" s="166">
        <v>43346.527731481481</v>
      </c>
      <c r="B1415" s="165" t="s">
        <v>6</v>
      </c>
      <c r="C1415" s="165">
        <v>1084.97</v>
      </c>
      <c r="D1415" s="165">
        <v>28.8</v>
      </c>
      <c r="E1415" s="165">
        <v>544.35</v>
      </c>
      <c r="F1415" s="165">
        <v>21.37</v>
      </c>
      <c r="G1415" s="165">
        <v>61.86</v>
      </c>
      <c r="H1415" s="165">
        <v>60.63</v>
      </c>
      <c r="I1415" s="165">
        <v>59.63</v>
      </c>
      <c r="J1415" s="165">
        <v>64.290000000000006</v>
      </c>
      <c r="K1415" s="165">
        <v>60.8</v>
      </c>
      <c r="L1415" s="165">
        <v>65.650000000000006</v>
      </c>
      <c r="M1415" s="165">
        <v>0</v>
      </c>
      <c r="N1415" s="165">
        <v>0</v>
      </c>
      <c r="O1415" s="165">
        <v>0</v>
      </c>
      <c r="P1415" s="165">
        <v>9111586</v>
      </c>
      <c r="Q1415" s="165">
        <v>100</v>
      </c>
      <c r="R1415" s="165">
        <v>0</v>
      </c>
      <c r="S1415" s="165">
        <v>39.799999999999997</v>
      </c>
      <c r="T1415" s="165">
        <v>4.3159999999999998</v>
      </c>
      <c r="U1415" s="165">
        <v>-1</v>
      </c>
    </row>
    <row r="1416" spans="1:21">
      <c r="A1416" s="166">
        <v>43346.527800925927</v>
      </c>
      <c r="B1416" s="165" t="s">
        <v>6</v>
      </c>
      <c r="C1416" s="165">
        <v>1081.02</v>
      </c>
      <c r="D1416" s="165">
        <v>28.7</v>
      </c>
      <c r="E1416" s="165">
        <v>545.57000000000005</v>
      </c>
      <c r="F1416" s="165">
        <v>18.64</v>
      </c>
      <c r="G1416" s="165">
        <v>63.12</v>
      </c>
      <c r="H1416" s="165">
        <v>60.5</v>
      </c>
      <c r="I1416" s="165">
        <v>58.99</v>
      </c>
      <c r="J1416" s="165">
        <v>64.540000000000006</v>
      </c>
      <c r="K1416" s="165">
        <v>63.7</v>
      </c>
      <c r="L1416" s="165">
        <v>68.5</v>
      </c>
      <c r="M1416" s="165">
        <v>0</v>
      </c>
      <c r="N1416" s="165">
        <v>0</v>
      </c>
      <c r="O1416" s="165">
        <v>0</v>
      </c>
      <c r="P1416" s="165">
        <v>9111587</v>
      </c>
      <c r="Q1416" s="165">
        <v>100</v>
      </c>
      <c r="R1416" s="165">
        <v>0</v>
      </c>
      <c r="S1416" s="165">
        <v>39.700000000000003</v>
      </c>
      <c r="T1416" s="165">
        <v>4.3159999999999998</v>
      </c>
      <c r="U1416" s="165">
        <v>-1</v>
      </c>
    </row>
    <row r="1417" spans="1:21">
      <c r="A1417" s="166">
        <v>43346.527870370373</v>
      </c>
      <c r="B1417" s="165" t="s">
        <v>6</v>
      </c>
      <c r="C1417" s="165">
        <v>1080.94</v>
      </c>
      <c r="D1417" s="165">
        <v>28.69</v>
      </c>
      <c r="E1417" s="165">
        <v>546.41999999999996</v>
      </c>
      <c r="F1417" s="165">
        <v>21.58</v>
      </c>
      <c r="G1417" s="165">
        <v>61.53</v>
      </c>
      <c r="H1417" s="165">
        <v>61.88</v>
      </c>
      <c r="I1417" s="165">
        <v>56.6</v>
      </c>
      <c r="J1417" s="165">
        <v>61.22</v>
      </c>
      <c r="K1417" s="165">
        <v>59.08</v>
      </c>
      <c r="L1417" s="165">
        <v>72.84</v>
      </c>
      <c r="M1417" s="165">
        <v>0</v>
      </c>
      <c r="N1417" s="165">
        <v>0</v>
      </c>
      <c r="O1417" s="165">
        <v>0</v>
      </c>
      <c r="P1417" s="165">
        <v>9111588</v>
      </c>
      <c r="Q1417" s="165">
        <v>100</v>
      </c>
      <c r="R1417" s="165">
        <v>0</v>
      </c>
      <c r="S1417" s="165">
        <v>39.700000000000003</v>
      </c>
      <c r="T1417" s="165">
        <v>4.3159999999999998</v>
      </c>
      <c r="U1417" s="165">
        <v>-1</v>
      </c>
    </row>
    <row r="1418" spans="1:21">
      <c r="A1418" s="166">
        <v>43346.527939814812</v>
      </c>
      <c r="B1418" s="165" t="s">
        <v>6</v>
      </c>
      <c r="C1418" s="165">
        <v>1079.96</v>
      </c>
      <c r="D1418" s="165">
        <v>28.67</v>
      </c>
      <c r="E1418" s="165">
        <v>546.66</v>
      </c>
      <c r="F1418" s="165">
        <v>24.17</v>
      </c>
      <c r="G1418" s="165">
        <v>63.06</v>
      </c>
      <c r="H1418" s="165">
        <v>63</v>
      </c>
      <c r="I1418" s="165">
        <v>61.33</v>
      </c>
      <c r="J1418" s="165">
        <v>64</v>
      </c>
      <c r="K1418" s="165">
        <v>63.83</v>
      </c>
      <c r="L1418" s="165">
        <v>66.67</v>
      </c>
      <c r="M1418" s="165">
        <v>0</v>
      </c>
      <c r="N1418" s="165">
        <v>0</v>
      </c>
      <c r="O1418" s="165">
        <v>0</v>
      </c>
      <c r="P1418" s="165">
        <v>9111589</v>
      </c>
      <c r="Q1418" s="165">
        <v>100</v>
      </c>
      <c r="R1418" s="165">
        <v>0</v>
      </c>
      <c r="S1418" s="165">
        <v>39.700000000000003</v>
      </c>
      <c r="T1418" s="165">
        <v>4.3159999999999998</v>
      </c>
      <c r="U1418" s="165">
        <v>-1</v>
      </c>
    </row>
    <row r="1419" spans="1:21">
      <c r="A1419" s="166">
        <v>43346.528009259258</v>
      </c>
      <c r="B1419" s="165" t="s">
        <v>6</v>
      </c>
      <c r="C1419" s="165">
        <v>1099.95</v>
      </c>
      <c r="D1419" s="165">
        <v>29.2</v>
      </c>
      <c r="E1419" s="165">
        <v>506.89</v>
      </c>
      <c r="F1419" s="165">
        <v>25.86</v>
      </c>
      <c r="G1419" s="165">
        <v>63.17</v>
      </c>
      <c r="H1419" s="165">
        <v>65.84</v>
      </c>
      <c r="I1419" s="165">
        <v>63.52</v>
      </c>
      <c r="J1419" s="165">
        <v>62.52</v>
      </c>
      <c r="K1419" s="165">
        <v>60.03</v>
      </c>
      <c r="L1419" s="165">
        <v>68.599999999999994</v>
      </c>
      <c r="M1419" s="165">
        <v>0</v>
      </c>
      <c r="N1419" s="165">
        <v>0</v>
      </c>
      <c r="O1419" s="165">
        <v>0</v>
      </c>
      <c r="P1419" s="165">
        <v>9115412</v>
      </c>
      <c r="Q1419" s="165">
        <v>100</v>
      </c>
      <c r="R1419" s="165">
        <v>0</v>
      </c>
      <c r="S1419" s="165">
        <v>39.700000000000003</v>
      </c>
      <c r="T1419" s="165">
        <v>4.3159999999999998</v>
      </c>
      <c r="U1419" s="165">
        <v>-1</v>
      </c>
    </row>
    <row r="1420" spans="1:21">
      <c r="A1420" s="166">
        <v>43346.528078703705</v>
      </c>
      <c r="B1420" s="165" t="s">
        <v>6</v>
      </c>
      <c r="C1420" s="165">
        <v>1101.8399999999999</v>
      </c>
      <c r="D1420" s="165">
        <v>29.25</v>
      </c>
      <c r="E1420" s="165">
        <v>478.21</v>
      </c>
      <c r="F1420" s="165">
        <v>27.71</v>
      </c>
      <c r="G1420" s="165">
        <v>82.5</v>
      </c>
      <c r="H1420" s="165">
        <v>81.89</v>
      </c>
      <c r="I1420" s="165">
        <v>83.17</v>
      </c>
      <c r="J1420" s="165">
        <v>78.69</v>
      </c>
      <c r="K1420" s="165">
        <v>81.569999999999993</v>
      </c>
      <c r="L1420" s="165">
        <v>96.62</v>
      </c>
      <c r="M1420" s="165">
        <v>0</v>
      </c>
      <c r="N1420" s="165">
        <v>0</v>
      </c>
      <c r="O1420" s="165">
        <v>0</v>
      </c>
      <c r="P1420" s="165">
        <v>9144581</v>
      </c>
      <c r="Q1420" s="165">
        <v>100</v>
      </c>
      <c r="R1420" s="165">
        <v>0</v>
      </c>
      <c r="S1420" s="165">
        <v>39.700000000000003</v>
      </c>
      <c r="T1420" s="165">
        <v>4.3159999999999998</v>
      </c>
      <c r="U1420" s="165">
        <v>-1</v>
      </c>
    </row>
    <row r="1421" spans="1:21">
      <c r="A1421" s="166">
        <v>43346.528148148151</v>
      </c>
      <c r="B1421" s="165" t="s">
        <v>6</v>
      </c>
      <c r="C1421" s="165">
        <v>1102.6600000000001</v>
      </c>
      <c r="D1421" s="165">
        <v>29.27</v>
      </c>
      <c r="E1421" s="165">
        <v>438.16</v>
      </c>
      <c r="F1421" s="165">
        <v>22.62</v>
      </c>
      <c r="G1421" s="165">
        <v>87.69</v>
      </c>
      <c r="H1421" s="165">
        <v>87.4</v>
      </c>
      <c r="I1421" s="165">
        <v>87.56</v>
      </c>
      <c r="J1421" s="165">
        <v>85.6</v>
      </c>
      <c r="K1421" s="165">
        <v>86.42</v>
      </c>
      <c r="L1421" s="165">
        <v>91.49</v>
      </c>
      <c r="M1421" s="165">
        <v>0</v>
      </c>
      <c r="N1421" s="165">
        <v>0</v>
      </c>
      <c r="O1421" s="165">
        <v>0</v>
      </c>
      <c r="P1421" s="165">
        <v>9150913</v>
      </c>
      <c r="Q1421" s="165">
        <v>100</v>
      </c>
      <c r="R1421" s="165">
        <v>0</v>
      </c>
      <c r="S1421" s="165">
        <v>39.700000000000003</v>
      </c>
      <c r="T1421" s="165">
        <v>4.3159999999999998</v>
      </c>
      <c r="U1421" s="165">
        <v>-1</v>
      </c>
    </row>
    <row r="1422" spans="1:21">
      <c r="A1422" s="166">
        <v>43346.528229166666</v>
      </c>
      <c r="B1422" s="165" t="s">
        <v>6</v>
      </c>
      <c r="C1422" s="165">
        <v>1099.6500000000001</v>
      </c>
      <c r="D1422" s="165">
        <v>29.19</v>
      </c>
      <c r="E1422" s="165">
        <v>503.69</v>
      </c>
      <c r="F1422" s="165">
        <v>19.010000000000002</v>
      </c>
      <c r="G1422" s="165">
        <v>78.3</v>
      </c>
      <c r="H1422" s="165">
        <v>79.11</v>
      </c>
      <c r="I1422" s="165">
        <v>75.989999999999995</v>
      </c>
      <c r="J1422" s="165">
        <v>76.150000000000006</v>
      </c>
      <c r="K1422" s="165">
        <v>74.510000000000005</v>
      </c>
      <c r="L1422" s="165">
        <v>84.05</v>
      </c>
      <c r="M1422" s="165">
        <v>90.48</v>
      </c>
      <c r="N1422" s="165">
        <v>0</v>
      </c>
      <c r="O1422" s="165">
        <v>0</v>
      </c>
      <c r="P1422" s="165">
        <v>9154508</v>
      </c>
      <c r="Q1422" s="165">
        <v>100</v>
      </c>
      <c r="R1422" s="165">
        <v>0</v>
      </c>
      <c r="S1422" s="165">
        <v>39.700000000000003</v>
      </c>
      <c r="T1422" s="165">
        <v>4.3159999999999998</v>
      </c>
      <c r="U1422" s="165">
        <v>-1</v>
      </c>
    </row>
    <row r="1423" spans="1:21">
      <c r="A1423" s="166">
        <v>43346.528287037036</v>
      </c>
      <c r="B1423" s="165" t="s">
        <v>6</v>
      </c>
      <c r="C1423" s="165">
        <v>1096.8599999999999</v>
      </c>
      <c r="D1423" s="165">
        <v>29.12</v>
      </c>
      <c r="E1423" s="165">
        <v>509.02</v>
      </c>
      <c r="F1423" s="165">
        <v>20.77</v>
      </c>
      <c r="G1423" s="165">
        <v>69.05</v>
      </c>
      <c r="H1423" s="165">
        <v>74.62</v>
      </c>
      <c r="I1423" s="165">
        <v>68.11</v>
      </c>
      <c r="J1423" s="165">
        <v>65.11</v>
      </c>
      <c r="K1423" s="165">
        <v>59.1</v>
      </c>
      <c r="L1423" s="165">
        <v>78.3</v>
      </c>
      <c r="M1423" s="165">
        <v>0</v>
      </c>
      <c r="N1423" s="165">
        <v>0</v>
      </c>
      <c r="O1423" s="165">
        <v>0</v>
      </c>
      <c r="P1423" s="165">
        <v>9157607</v>
      </c>
      <c r="Q1423" s="165">
        <v>100</v>
      </c>
      <c r="R1423" s="165">
        <v>0</v>
      </c>
      <c r="S1423" s="165">
        <v>39.6</v>
      </c>
      <c r="T1423" s="165">
        <v>4.3159999999999998</v>
      </c>
      <c r="U1423" s="165">
        <v>-1</v>
      </c>
    </row>
    <row r="1424" spans="1:21">
      <c r="A1424" s="166">
        <v>43346.528356481482</v>
      </c>
      <c r="B1424" s="165" t="s">
        <v>6</v>
      </c>
      <c r="C1424" s="165">
        <v>1098.1500000000001</v>
      </c>
      <c r="D1424" s="165">
        <v>29.15</v>
      </c>
      <c r="E1424" s="165">
        <v>537.27</v>
      </c>
      <c r="F1424" s="165">
        <v>24</v>
      </c>
      <c r="G1424" s="165">
        <v>58.45</v>
      </c>
      <c r="H1424" s="165">
        <v>61.98</v>
      </c>
      <c r="I1424" s="165">
        <v>58.29</v>
      </c>
      <c r="J1424" s="165">
        <v>57.45</v>
      </c>
      <c r="K1424" s="165">
        <v>50.75</v>
      </c>
      <c r="L1424" s="165">
        <v>75.400000000000006</v>
      </c>
      <c r="M1424" s="165">
        <v>0</v>
      </c>
      <c r="N1424" s="165">
        <v>0</v>
      </c>
      <c r="O1424" s="165">
        <v>0</v>
      </c>
      <c r="P1424" s="165">
        <v>9161157</v>
      </c>
      <c r="Q1424" s="165">
        <v>100</v>
      </c>
      <c r="R1424" s="165">
        <v>0</v>
      </c>
      <c r="S1424" s="165">
        <v>39.6</v>
      </c>
      <c r="T1424" s="165">
        <v>4.3159999999999998</v>
      </c>
      <c r="U1424" s="165">
        <v>-1</v>
      </c>
    </row>
    <row r="1425" spans="1:21">
      <c r="A1425" s="166">
        <v>43346.528437499997</v>
      </c>
      <c r="B1425" s="165" t="s">
        <v>6</v>
      </c>
      <c r="C1425" s="165">
        <v>1099.07</v>
      </c>
      <c r="D1425" s="165">
        <v>29.17</v>
      </c>
      <c r="E1425" s="165">
        <v>536.91999999999996</v>
      </c>
      <c r="F1425" s="165">
        <v>25.79</v>
      </c>
      <c r="G1425" s="165">
        <v>53.44</v>
      </c>
      <c r="H1425" s="165">
        <v>55.06</v>
      </c>
      <c r="I1425" s="165">
        <v>54.39</v>
      </c>
      <c r="J1425" s="165">
        <v>52.74</v>
      </c>
      <c r="K1425" s="165">
        <v>51.58</v>
      </c>
      <c r="L1425" s="165">
        <v>0</v>
      </c>
      <c r="M1425" s="165">
        <v>0</v>
      </c>
      <c r="N1425" s="165">
        <v>0</v>
      </c>
      <c r="O1425" s="165">
        <v>0</v>
      </c>
      <c r="P1425" s="165">
        <v>9164964</v>
      </c>
      <c r="Q1425" s="165">
        <v>100</v>
      </c>
      <c r="R1425" s="165">
        <v>0</v>
      </c>
      <c r="S1425" s="165">
        <v>39.700000000000003</v>
      </c>
      <c r="T1425" s="165">
        <v>4.3159999999999998</v>
      </c>
      <c r="U1425" s="165">
        <v>-1</v>
      </c>
    </row>
    <row r="1426" spans="1:21">
      <c r="A1426" s="166">
        <v>43346.528495370374</v>
      </c>
      <c r="B1426" s="165" t="s">
        <v>6</v>
      </c>
      <c r="C1426" s="165">
        <v>1098.8</v>
      </c>
      <c r="D1426" s="165">
        <v>29.17</v>
      </c>
      <c r="E1426" s="165">
        <v>540</v>
      </c>
      <c r="F1426" s="165">
        <v>22.98</v>
      </c>
      <c r="G1426" s="165">
        <v>56.67</v>
      </c>
      <c r="H1426" s="165">
        <v>58.39</v>
      </c>
      <c r="I1426" s="165">
        <v>57.72</v>
      </c>
      <c r="J1426" s="165">
        <v>55.54</v>
      </c>
      <c r="K1426" s="165">
        <v>54.87</v>
      </c>
      <c r="L1426" s="165">
        <v>57.32</v>
      </c>
      <c r="M1426" s="165">
        <v>0</v>
      </c>
      <c r="N1426" s="165">
        <v>0</v>
      </c>
      <c r="O1426" s="165">
        <v>0</v>
      </c>
      <c r="P1426" s="165">
        <v>9168687</v>
      </c>
      <c r="Q1426" s="165">
        <v>100</v>
      </c>
      <c r="R1426" s="165">
        <v>0</v>
      </c>
      <c r="S1426" s="165">
        <v>39.700000000000003</v>
      </c>
      <c r="T1426" s="165">
        <v>4.3090000000000002</v>
      </c>
      <c r="U1426" s="165">
        <v>-1</v>
      </c>
    </row>
    <row r="1427" spans="1:21">
      <c r="A1427" s="166">
        <v>43346.528564814813</v>
      </c>
      <c r="B1427" s="165" t="s">
        <v>6</v>
      </c>
      <c r="C1427" s="165">
        <v>1101.8599999999999</v>
      </c>
      <c r="D1427" s="165">
        <v>29.25</v>
      </c>
      <c r="E1427" s="165">
        <v>545.83000000000004</v>
      </c>
      <c r="F1427" s="165">
        <v>25.5</v>
      </c>
      <c r="G1427" s="165">
        <v>57.55</v>
      </c>
      <c r="H1427" s="165">
        <v>60.86</v>
      </c>
      <c r="I1427" s="165">
        <v>56.72</v>
      </c>
      <c r="J1427" s="165">
        <v>55.72</v>
      </c>
      <c r="K1427" s="165">
        <v>56.88</v>
      </c>
      <c r="L1427" s="165">
        <v>0</v>
      </c>
      <c r="M1427" s="165">
        <v>0</v>
      </c>
      <c r="N1427" s="165">
        <v>0</v>
      </c>
      <c r="O1427" s="165">
        <v>0</v>
      </c>
      <c r="P1427" s="165">
        <v>9172449</v>
      </c>
      <c r="Q1427" s="165">
        <v>100</v>
      </c>
      <c r="R1427" s="165">
        <v>0</v>
      </c>
      <c r="S1427" s="165">
        <v>39.700000000000003</v>
      </c>
      <c r="T1427" s="165">
        <v>4.3090000000000002</v>
      </c>
      <c r="U1427" s="165">
        <v>-1</v>
      </c>
    </row>
    <row r="1428" spans="1:21">
      <c r="A1428" s="166">
        <v>43346.528634259259</v>
      </c>
      <c r="B1428" s="165" t="s">
        <v>6</v>
      </c>
      <c r="C1428" s="165">
        <v>1100.25</v>
      </c>
      <c r="D1428" s="165">
        <v>29.21</v>
      </c>
      <c r="E1428" s="165">
        <v>538.91999999999996</v>
      </c>
      <c r="F1428" s="165">
        <v>21.63</v>
      </c>
      <c r="G1428" s="165">
        <v>61.47</v>
      </c>
      <c r="H1428" s="165">
        <v>60.77</v>
      </c>
      <c r="I1428" s="165">
        <v>66.5</v>
      </c>
      <c r="J1428" s="165">
        <v>62.96</v>
      </c>
      <c r="K1428" s="165">
        <v>55.56</v>
      </c>
      <c r="L1428" s="165">
        <v>61.76</v>
      </c>
      <c r="M1428" s="165">
        <v>0</v>
      </c>
      <c r="N1428" s="165">
        <v>0</v>
      </c>
      <c r="O1428" s="165">
        <v>0</v>
      </c>
      <c r="P1428" s="165">
        <v>9174592</v>
      </c>
      <c r="Q1428" s="165">
        <v>100</v>
      </c>
      <c r="R1428" s="165">
        <v>0</v>
      </c>
      <c r="S1428" s="165">
        <v>39.700000000000003</v>
      </c>
      <c r="T1428" s="165">
        <v>4.3090000000000002</v>
      </c>
      <c r="U1428" s="165">
        <v>-1</v>
      </c>
    </row>
    <row r="1429" spans="1:21">
      <c r="A1429" s="166">
        <v>43346.528703703705</v>
      </c>
      <c r="B1429" s="165" t="s">
        <v>6</v>
      </c>
      <c r="C1429" s="165">
        <v>1100.3399999999999</v>
      </c>
      <c r="D1429" s="165">
        <v>29.21</v>
      </c>
      <c r="E1429" s="165">
        <v>535.15</v>
      </c>
      <c r="F1429" s="165">
        <v>19.63</v>
      </c>
      <c r="G1429" s="165">
        <v>61.75</v>
      </c>
      <c r="H1429" s="165">
        <v>61.73</v>
      </c>
      <c r="I1429" s="165">
        <v>62.93</v>
      </c>
      <c r="J1429" s="165">
        <v>59.18</v>
      </c>
      <c r="K1429" s="165">
        <v>57.48</v>
      </c>
      <c r="L1429" s="165">
        <v>69.81</v>
      </c>
      <c r="M1429" s="165">
        <v>0</v>
      </c>
      <c r="N1429" s="165">
        <v>0</v>
      </c>
      <c r="O1429" s="165">
        <v>0</v>
      </c>
      <c r="P1429" s="165">
        <v>9174594</v>
      </c>
      <c r="Q1429" s="165">
        <v>100</v>
      </c>
      <c r="R1429" s="165">
        <v>0</v>
      </c>
      <c r="S1429" s="165">
        <v>39.6</v>
      </c>
      <c r="T1429" s="165">
        <v>4.3070000000000004</v>
      </c>
      <c r="U1429" s="165">
        <v>-1</v>
      </c>
    </row>
    <row r="1430" spans="1:21">
      <c r="A1430" s="166">
        <v>43346.528773148151</v>
      </c>
      <c r="B1430" s="165" t="s">
        <v>6</v>
      </c>
      <c r="C1430" s="165">
        <v>1099.26</v>
      </c>
      <c r="D1430" s="165">
        <v>29.18</v>
      </c>
      <c r="E1430" s="165">
        <v>534.86</v>
      </c>
      <c r="F1430" s="165">
        <v>21.18</v>
      </c>
      <c r="G1430" s="165">
        <v>62.49</v>
      </c>
      <c r="H1430" s="165">
        <v>62.14</v>
      </c>
      <c r="I1430" s="165">
        <v>62.81</v>
      </c>
      <c r="J1430" s="165">
        <v>64.819999999999993</v>
      </c>
      <c r="K1430" s="165">
        <v>59.46</v>
      </c>
      <c r="L1430" s="165">
        <v>64</v>
      </c>
      <c r="M1430" s="165">
        <v>0</v>
      </c>
      <c r="N1430" s="165">
        <v>0</v>
      </c>
      <c r="O1430" s="165">
        <v>0</v>
      </c>
      <c r="P1430" s="165">
        <v>9174595</v>
      </c>
      <c r="Q1430" s="165">
        <v>100</v>
      </c>
      <c r="R1430" s="165">
        <v>0</v>
      </c>
      <c r="S1430" s="165">
        <v>39.6</v>
      </c>
      <c r="T1430" s="165">
        <v>4.3070000000000004</v>
      </c>
      <c r="U1430" s="165">
        <v>-1</v>
      </c>
    </row>
    <row r="1431" spans="1:21">
      <c r="A1431" s="166">
        <v>43346.52884259259</v>
      </c>
      <c r="B1431" s="165" t="s">
        <v>6</v>
      </c>
      <c r="C1431" s="165">
        <v>1096.3800000000001</v>
      </c>
      <c r="D1431" s="165">
        <v>29.1</v>
      </c>
      <c r="E1431" s="165">
        <v>531.58000000000004</v>
      </c>
      <c r="F1431" s="165">
        <v>19.97</v>
      </c>
      <c r="G1431" s="165">
        <v>65.25</v>
      </c>
      <c r="H1431" s="165">
        <v>64.77</v>
      </c>
      <c r="I1431" s="165">
        <v>61.24</v>
      </c>
      <c r="J1431" s="165">
        <v>63.93</v>
      </c>
      <c r="K1431" s="165">
        <v>64.930000000000007</v>
      </c>
      <c r="L1431" s="165">
        <v>73.72</v>
      </c>
      <c r="M1431" s="165">
        <v>0</v>
      </c>
      <c r="N1431" s="165">
        <v>0</v>
      </c>
      <c r="O1431" s="165">
        <v>0</v>
      </c>
      <c r="P1431" s="165">
        <v>9174602</v>
      </c>
      <c r="Q1431" s="165">
        <v>100</v>
      </c>
      <c r="R1431" s="165">
        <v>0</v>
      </c>
      <c r="S1431" s="165">
        <v>39.6</v>
      </c>
      <c r="T1431" s="165">
        <v>4.3070000000000004</v>
      </c>
      <c r="U1431" s="165">
        <v>-1</v>
      </c>
    </row>
    <row r="1432" spans="1:21">
      <c r="A1432" s="166">
        <v>43346.528912037036</v>
      </c>
      <c r="B1432" s="165" t="s">
        <v>6</v>
      </c>
      <c r="C1432" s="165">
        <v>1077.3499999999999</v>
      </c>
      <c r="D1432" s="165">
        <v>28.6</v>
      </c>
      <c r="E1432" s="165">
        <v>567.13</v>
      </c>
      <c r="F1432" s="165">
        <v>20.079999999999998</v>
      </c>
      <c r="G1432" s="165">
        <v>61.8</v>
      </c>
      <c r="H1432" s="165">
        <v>58.98</v>
      </c>
      <c r="I1432" s="165">
        <v>58.64</v>
      </c>
      <c r="J1432" s="165">
        <v>65.760000000000005</v>
      </c>
      <c r="K1432" s="165">
        <v>64.069999999999993</v>
      </c>
      <c r="L1432" s="165">
        <v>61.31</v>
      </c>
      <c r="M1432" s="165">
        <v>0</v>
      </c>
      <c r="N1432" s="165">
        <v>0</v>
      </c>
      <c r="O1432" s="165">
        <v>0</v>
      </c>
      <c r="P1432" s="165">
        <v>9174619</v>
      </c>
      <c r="Q1432" s="165">
        <v>100</v>
      </c>
      <c r="R1432" s="165">
        <v>0</v>
      </c>
      <c r="S1432" s="165">
        <v>39.6</v>
      </c>
      <c r="T1432" s="165">
        <v>4.306</v>
      </c>
      <c r="U1432" s="165">
        <v>-1</v>
      </c>
    </row>
    <row r="1433" spans="1:21">
      <c r="A1433" s="166">
        <v>43346.528981481482</v>
      </c>
      <c r="B1433" s="165" t="s">
        <v>6</v>
      </c>
      <c r="C1433" s="165">
        <v>1117.1600000000001</v>
      </c>
      <c r="D1433" s="165">
        <v>29.65</v>
      </c>
      <c r="E1433" s="165">
        <v>497.15</v>
      </c>
      <c r="F1433" s="165">
        <v>33.479999999999997</v>
      </c>
      <c r="G1433" s="165">
        <v>73.59</v>
      </c>
      <c r="H1433" s="165">
        <v>72.2</v>
      </c>
      <c r="I1433" s="165">
        <v>71.86</v>
      </c>
      <c r="J1433" s="165">
        <v>71.53</v>
      </c>
      <c r="K1433" s="165">
        <v>70.510000000000005</v>
      </c>
      <c r="L1433" s="165">
        <v>85.3</v>
      </c>
      <c r="M1433" s="165">
        <v>0</v>
      </c>
      <c r="N1433" s="165">
        <v>0</v>
      </c>
      <c r="O1433" s="165">
        <v>0</v>
      </c>
      <c r="P1433" s="165">
        <v>9207543</v>
      </c>
      <c r="Q1433" s="165">
        <v>100</v>
      </c>
      <c r="R1433" s="165">
        <v>0</v>
      </c>
      <c r="S1433" s="165">
        <v>39.6</v>
      </c>
      <c r="T1433" s="165">
        <v>4.306</v>
      </c>
      <c r="U1433" s="165">
        <v>-1</v>
      </c>
    </row>
    <row r="1434" spans="1:21">
      <c r="A1434" s="166">
        <v>43347.598009259258</v>
      </c>
      <c r="B1434" s="165" t="s">
        <v>6</v>
      </c>
      <c r="C1434" s="165">
        <v>525</v>
      </c>
      <c r="D1434" s="165">
        <v>13.94</v>
      </c>
      <c r="E1434" s="165">
        <v>1047.49</v>
      </c>
      <c r="F1434" s="165">
        <v>31.94</v>
      </c>
      <c r="G1434" s="165">
        <v>64.67</v>
      </c>
      <c r="H1434" s="165">
        <v>65.69</v>
      </c>
      <c r="I1434" s="165">
        <v>62.95</v>
      </c>
      <c r="J1434" s="165">
        <v>62.61</v>
      </c>
      <c r="K1434" s="165">
        <v>58.49</v>
      </c>
      <c r="L1434" s="165">
        <v>73.58</v>
      </c>
      <c r="M1434" s="165">
        <v>0</v>
      </c>
      <c r="N1434" s="165">
        <v>0</v>
      </c>
      <c r="O1434" s="165">
        <v>0</v>
      </c>
      <c r="P1434" s="165">
        <v>3477976</v>
      </c>
      <c r="Q1434" s="165">
        <v>100</v>
      </c>
      <c r="R1434" s="165">
        <v>0</v>
      </c>
      <c r="S1434" s="165">
        <v>39.4</v>
      </c>
      <c r="T1434" s="165">
        <v>4.2949999999999999</v>
      </c>
      <c r="U1434" s="165">
        <v>-1</v>
      </c>
    </row>
    <row r="1435" spans="1:21">
      <c r="A1435" s="166">
        <v>43347.598078703704</v>
      </c>
      <c r="B1435" s="165" t="s">
        <v>6</v>
      </c>
      <c r="C1435" s="165">
        <v>520.12</v>
      </c>
      <c r="D1435" s="165">
        <v>13.81</v>
      </c>
      <c r="E1435" s="165">
        <v>1052.75</v>
      </c>
      <c r="F1435" s="165">
        <v>33.130000000000003</v>
      </c>
      <c r="G1435" s="165">
        <v>59.75</v>
      </c>
      <c r="H1435" s="165">
        <v>59.35</v>
      </c>
      <c r="I1435" s="165">
        <v>60.88</v>
      </c>
      <c r="J1435" s="165">
        <v>55.95</v>
      </c>
      <c r="K1435" s="165">
        <v>59.86</v>
      </c>
      <c r="L1435" s="165">
        <v>65.739999999999995</v>
      </c>
      <c r="M1435" s="165">
        <v>0</v>
      </c>
      <c r="N1435" s="165">
        <v>0</v>
      </c>
      <c r="O1435" s="165">
        <v>0</v>
      </c>
      <c r="P1435" s="165">
        <v>3479451</v>
      </c>
      <c r="Q1435" s="165">
        <v>100</v>
      </c>
      <c r="R1435" s="165">
        <v>0</v>
      </c>
      <c r="S1435" s="165">
        <v>39.4</v>
      </c>
      <c r="T1435" s="165">
        <v>4.2949999999999999</v>
      </c>
      <c r="U1435" s="165">
        <v>-1</v>
      </c>
    </row>
    <row r="1436" spans="1:21">
      <c r="A1436" s="166">
        <v>43347.598136574074</v>
      </c>
      <c r="B1436" s="165" t="s">
        <v>6</v>
      </c>
      <c r="C1436" s="165">
        <v>519.48</v>
      </c>
      <c r="D1436" s="165">
        <v>13.79</v>
      </c>
      <c r="E1436" s="165">
        <v>1045.3</v>
      </c>
      <c r="F1436" s="165">
        <v>32.07</v>
      </c>
      <c r="G1436" s="165">
        <v>78.150000000000006</v>
      </c>
      <c r="H1436" s="165">
        <v>78.78</v>
      </c>
      <c r="I1436" s="165">
        <v>78.44</v>
      </c>
      <c r="J1436" s="165">
        <v>78.61</v>
      </c>
      <c r="K1436" s="165">
        <v>76.569999999999993</v>
      </c>
      <c r="L1436" s="165">
        <v>78.98</v>
      </c>
      <c r="M1436" s="165">
        <v>0</v>
      </c>
      <c r="N1436" s="165">
        <v>0</v>
      </c>
      <c r="O1436" s="165">
        <v>0</v>
      </c>
      <c r="P1436" s="165">
        <v>3480631</v>
      </c>
      <c r="Q1436" s="165">
        <v>100</v>
      </c>
      <c r="R1436" s="165">
        <v>0</v>
      </c>
      <c r="S1436" s="165">
        <v>39.4</v>
      </c>
      <c r="T1436" s="165">
        <v>4.2949999999999999</v>
      </c>
      <c r="U1436" s="165">
        <v>-1</v>
      </c>
    </row>
    <row r="1437" spans="1:21">
      <c r="A1437" s="166">
        <v>43347.59820601852</v>
      </c>
      <c r="B1437" s="165" t="s">
        <v>6</v>
      </c>
      <c r="C1437" s="165">
        <v>519.15</v>
      </c>
      <c r="D1437" s="165">
        <v>13.78</v>
      </c>
      <c r="E1437" s="165">
        <v>1064.6199999999999</v>
      </c>
      <c r="F1437" s="165">
        <v>26.78</v>
      </c>
      <c r="G1437" s="165">
        <v>73.760000000000005</v>
      </c>
      <c r="H1437" s="165">
        <v>79.97</v>
      </c>
      <c r="I1437" s="165">
        <v>72.67</v>
      </c>
      <c r="J1437" s="165">
        <v>69.44</v>
      </c>
      <c r="K1437" s="165">
        <v>67.400000000000006</v>
      </c>
      <c r="L1437" s="165">
        <v>82.07</v>
      </c>
      <c r="M1437" s="165">
        <v>0</v>
      </c>
      <c r="N1437" s="165">
        <v>0</v>
      </c>
      <c r="O1437" s="165">
        <v>0</v>
      </c>
      <c r="P1437" s="165">
        <v>3482695</v>
      </c>
      <c r="Q1437" s="165">
        <v>100</v>
      </c>
      <c r="R1437" s="165">
        <v>0</v>
      </c>
      <c r="S1437" s="165">
        <v>39.4</v>
      </c>
      <c r="T1437" s="165">
        <v>4.2949999999999999</v>
      </c>
      <c r="U1437" s="165">
        <v>-1</v>
      </c>
    </row>
    <row r="1438" spans="1:21">
      <c r="A1438" s="166">
        <v>43347.598275462966</v>
      </c>
      <c r="B1438" s="165" t="s">
        <v>6</v>
      </c>
      <c r="C1438" s="165">
        <v>519.15</v>
      </c>
      <c r="D1438" s="165">
        <v>13.78</v>
      </c>
      <c r="E1438" s="165">
        <v>1048.5</v>
      </c>
      <c r="F1438" s="165">
        <v>23.83</v>
      </c>
      <c r="G1438" s="165">
        <v>71.989999999999995</v>
      </c>
      <c r="H1438" s="165">
        <v>73.84</v>
      </c>
      <c r="I1438" s="165">
        <v>69.709999999999994</v>
      </c>
      <c r="J1438" s="165">
        <v>71.260000000000005</v>
      </c>
      <c r="K1438" s="165">
        <v>68.849999999999994</v>
      </c>
      <c r="L1438" s="165">
        <v>80.13</v>
      </c>
      <c r="M1438" s="165">
        <v>0</v>
      </c>
      <c r="N1438" s="165">
        <v>0</v>
      </c>
      <c r="O1438" s="165">
        <v>0</v>
      </c>
      <c r="P1438" s="165">
        <v>3483950</v>
      </c>
      <c r="Q1438" s="165">
        <v>100</v>
      </c>
      <c r="R1438" s="165">
        <v>0</v>
      </c>
      <c r="S1438" s="165">
        <v>39.299999999999997</v>
      </c>
      <c r="T1438" s="165">
        <v>4.2949999999999999</v>
      </c>
      <c r="U1438" s="165">
        <v>-1</v>
      </c>
    </row>
    <row r="1439" spans="1:21">
      <c r="A1439" s="166">
        <v>43347.598344907405</v>
      </c>
      <c r="B1439" s="165" t="s">
        <v>6</v>
      </c>
      <c r="C1439" s="165">
        <v>520.17999999999995</v>
      </c>
      <c r="D1439" s="165">
        <v>13.81</v>
      </c>
      <c r="E1439" s="165">
        <v>1068.93</v>
      </c>
      <c r="F1439" s="165">
        <v>27.94</v>
      </c>
      <c r="G1439" s="165">
        <v>65.45</v>
      </c>
      <c r="H1439" s="165">
        <v>67.849999999999994</v>
      </c>
      <c r="I1439" s="165">
        <v>65.14</v>
      </c>
      <c r="J1439" s="165">
        <v>59.9</v>
      </c>
      <c r="K1439" s="165">
        <v>60.91</v>
      </c>
      <c r="L1439" s="165">
        <v>79.239999999999995</v>
      </c>
      <c r="M1439" s="165">
        <v>0</v>
      </c>
      <c r="N1439" s="165">
        <v>0</v>
      </c>
      <c r="O1439" s="165">
        <v>0</v>
      </c>
      <c r="P1439" s="165">
        <v>3485803</v>
      </c>
      <c r="Q1439" s="165">
        <v>100</v>
      </c>
      <c r="R1439" s="165">
        <v>0</v>
      </c>
      <c r="S1439" s="165">
        <v>39.299999999999997</v>
      </c>
      <c r="T1439" s="165">
        <v>4.2949999999999999</v>
      </c>
      <c r="U1439" s="165">
        <v>-1</v>
      </c>
    </row>
    <row r="1440" spans="1:21">
      <c r="A1440" s="166">
        <v>43347.598414351851</v>
      </c>
      <c r="B1440" s="165" t="s">
        <v>6</v>
      </c>
      <c r="C1440" s="165">
        <v>521.73</v>
      </c>
      <c r="D1440" s="165">
        <v>13.85</v>
      </c>
      <c r="E1440" s="165">
        <v>1067.51</v>
      </c>
      <c r="F1440" s="165">
        <v>33.31</v>
      </c>
      <c r="G1440" s="165">
        <v>67.8</v>
      </c>
      <c r="H1440" s="165">
        <v>70.510000000000005</v>
      </c>
      <c r="I1440" s="165">
        <v>70.17</v>
      </c>
      <c r="J1440" s="165">
        <v>64.58</v>
      </c>
      <c r="K1440" s="165">
        <v>65.930000000000007</v>
      </c>
      <c r="L1440" s="165">
        <v>0</v>
      </c>
      <c r="M1440" s="165">
        <v>0</v>
      </c>
      <c r="N1440" s="165">
        <v>0</v>
      </c>
      <c r="O1440" s="165">
        <v>0</v>
      </c>
      <c r="P1440" s="165">
        <v>3487234</v>
      </c>
      <c r="Q1440" s="165">
        <v>100</v>
      </c>
      <c r="R1440" s="165">
        <v>0</v>
      </c>
      <c r="S1440" s="165">
        <v>39.299999999999997</v>
      </c>
      <c r="T1440" s="165">
        <v>4.2949999999999999</v>
      </c>
      <c r="U1440" s="165">
        <v>-1</v>
      </c>
    </row>
    <row r="1441" spans="1:21">
      <c r="A1441" s="166">
        <v>43347.598483796297</v>
      </c>
      <c r="B1441" s="165" t="s">
        <v>6</v>
      </c>
      <c r="C1441" s="165">
        <v>526.04</v>
      </c>
      <c r="D1441" s="165">
        <v>13.96</v>
      </c>
      <c r="E1441" s="165">
        <v>1064.52</v>
      </c>
      <c r="F1441" s="165">
        <v>34.409999999999997</v>
      </c>
      <c r="G1441" s="165">
        <v>68.099999999999994</v>
      </c>
      <c r="H1441" s="165">
        <v>72.06</v>
      </c>
      <c r="I1441" s="165">
        <v>70.02</v>
      </c>
      <c r="J1441" s="165">
        <v>64.400000000000006</v>
      </c>
      <c r="K1441" s="165">
        <v>65.930000000000007</v>
      </c>
      <c r="L1441" s="165">
        <v>0</v>
      </c>
      <c r="M1441" s="165">
        <v>0</v>
      </c>
      <c r="N1441" s="165">
        <v>0</v>
      </c>
      <c r="O1441" s="165">
        <v>0</v>
      </c>
      <c r="P1441" s="165">
        <v>3489718</v>
      </c>
      <c r="Q1441" s="165">
        <v>100</v>
      </c>
      <c r="R1441" s="165">
        <v>0</v>
      </c>
      <c r="S1441" s="165">
        <v>39.299999999999997</v>
      </c>
      <c r="T1441" s="165">
        <v>4.2949999999999999</v>
      </c>
      <c r="U1441" s="165">
        <v>-1</v>
      </c>
    </row>
    <row r="1442" spans="1:21">
      <c r="A1442" s="166">
        <v>43347.598553240743</v>
      </c>
      <c r="B1442" s="165" t="s">
        <v>6</v>
      </c>
      <c r="C1442" s="165">
        <v>522.66</v>
      </c>
      <c r="D1442" s="165">
        <v>13.87</v>
      </c>
      <c r="E1442" s="165">
        <v>1062.31</v>
      </c>
      <c r="F1442" s="165">
        <v>26.17</v>
      </c>
      <c r="G1442" s="165">
        <v>60.87</v>
      </c>
      <c r="H1442" s="165">
        <v>65.89</v>
      </c>
      <c r="I1442" s="165">
        <v>60.4</v>
      </c>
      <c r="J1442" s="165">
        <v>58.4</v>
      </c>
      <c r="K1442" s="165">
        <v>53.91</v>
      </c>
      <c r="L1442" s="165">
        <v>67.489999999999995</v>
      </c>
      <c r="M1442" s="165">
        <v>0</v>
      </c>
      <c r="N1442" s="165">
        <v>0</v>
      </c>
      <c r="O1442" s="165">
        <v>0</v>
      </c>
      <c r="P1442" s="165">
        <v>3491902</v>
      </c>
      <c r="Q1442" s="165">
        <v>100</v>
      </c>
      <c r="R1442" s="165">
        <v>0</v>
      </c>
      <c r="S1442" s="165">
        <v>39.299999999999997</v>
      </c>
      <c r="T1442" s="165">
        <v>4.2949999999999999</v>
      </c>
      <c r="U1442" s="165">
        <v>-1</v>
      </c>
    </row>
    <row r="1443" spans="1:21">
      <c r="A1443" s="166">
        <v>43347.598622685182</v>
      </c>
      <c r="B1443" s="165" t="s">
        <v>6</v>
      </c>
      <c r="C1443" s="165">
        <v>519.87</v>
      </c>
      <c r="D1443" s="165">
        <v>13.8</v>
      </c>
      <c r="E1443" s="165">
        <v>1045.93</v>
      </c>
      <c r="F1443" s="165">
        <v>25.03</v>
      </c>
      <c r="G1443" s="165">
        <v>70.33</v>
      </c>
      <c r="H1443" s="165">
        <v>71.88</v>
      </c>
      <c r="I1443" s="165">
        <v>70.72</v>
      </c>
      <c r="J1443" s="165">
        <v>69.41</v>
      </c>
      <c r="K1443" s="165">
        <v>68.42</v>
      </c>
      <c r="L1443" s="165">
        <v>71.78</v>
      </c>
      <c r="M1443" s="165">
        <v>0</v>
      </c>
      <c r="N1443" s="165">
        <v>0</v>
      </c>
      <c r="O1443" s="165">
        <v>0</v>
      </c>
      <c r="P1443" s="165">
        <v>3494390</v>
      </c>
      <c r="Q1443" s="165">
        <v>100</v>
      </c>
      <c r="R1443" s="165">
        <v>0</v>
      </c>
      <c r="S1443" s="165">
        <v>39.299999999999997</v>
      </c>
      <c r="T1443" s="165">
        <v>4.2949999999999999</v>
      </c>
      <c r="U1443" s="165">
        <v>-1</v>
      </c>
    </row>
    <row r="1444" spans="1:21">
      <c r="A1444" s="166">
        <v>43347.598692129628</v>
      </c>
      <c r="B1444" s="165" t="s">
        <v>6</v>
      </c>
      <c r="C1444" s="165">
        <v>519.48</v>
      </c>
      <c r="D1444" s="165">
        <v>13.79</v>
      </c>
      <c r="E1444" s="165">
        <v>1035.55</v>
      </c>
      <c r="F1444" s="165">
        <v>27.03</v>
      </c>
      <c r="G1444" s="165">
        <v>72.44</v>
      </c>
      <c r="H1444" s="165">
        <v>70.62</v>
      </c>
      <c r="I1444" s="165">
        <v>72.56</v>
      </c>
      <c r="J1444" s="165">
        <v>72.400000000000006</v>
      </c>
      <c r="K1444" s="165">
        <v>74.19</v>
      </c>
      <c r="L1444" s="165">
        <v>0</v>
      </c>
      <c r="M1444" s="165">
        <v>0</v>
      </c>
      <c r="N1444" s="165">
        <v>0</v>
      </c>
      <c r="O1444" s="165">
        <v>0</v>
      </c>
      <c r="P1444" s="165">
        <v>3496135</v>
      </c>
      <c r="Q1444" s="165">
        <v>100</v>
      </c>
      <c r="R1444" s="165">
        <v>0</v>
      </c>
      <c r="S1444" s="165">
        <v>39.299999999999997</v>
      </c>
      <c r="T1444" s="165">
        <v>4.2949999999999999</v>
      </c>
      <c r="U1444" s="165">
        <v>-1</v>
      </c>
    </row>
    <row r="1445" spans="1:21">
      <c r="A1445" s="166">
        <v>43347.598761574074</v>
      </c>
      <c r="B1445" s="165" t="s">
        <v>6</v>
      </c>
      <c r="C1445" s="165">
        <v>516.98</v>
      </c>
      <c r="D1445" s="165">
        <v>13.72</v>
      </c>
      <c r="E1445" s="165">
        <v>1036.28</v>
      </c>
      <c r="F1445" s="165">
        <v>26.66</v>
      </c>
      <c r="G1445" s="165">
        <v>79.11</v>
      </c>
      <c r="H1445" s="165">
        <v>83.45</v>
      </c>
      <c r="I1445" s="165">
        <v>77.13</v>
      </c>
      <c r="J1445" s="165">
        <v>80.03</v>
      </c>
      <c r="K1445" s="165">
        <v>75.260000000000005</v>
      </c>
      <c r="L1445" s="165">
        <v>81.33</v>
      </c>
      <c r="M1445" s="165">
        <v>0</v>
      </c>
      <c r="N1445" s="165">
        <v>0</v>
      </c>
      <c r="O1445" s="165">
        <v>0</v>
      </c>
      <c r="P1445" s="165">
        <v>3497667</v>
      </c>
      <c r="Q1445" s="165">
        <v>100</v>
      </c>
      <c r="R1445" s="165">
        <v>0</v>
      </c>
      <c r="S1445" s="165">
        <v>39.299999999999997</v>
      </c>
      <c r="T1445" s="165">
        <v>4.2949999999999999</v>
      </c>
      <c r="U1445" s="165">
        <v>-1</v>
      </c>
    </row>
    <row r="1446" spans="1:21">
      <c r="A1446" s="166">
        <v>43347.59883101852</v>
      </c>
      <c r="B1446" s="165" t="s">
        <v>6</v>
      </c>
      <c r="C1446" s="165">
        <v>514.44000000000005</v>
      </c>
      <c r="D1446" s="165">
        <v>13.66</v>
      </c>
      <c r="E1446" s="165">
        <v>1059.1600000000001</v>
      </c>
      <c r="F1446" s="165">
        <v>26.28</v>
      </c>
      <c r="G1446" s="165">
        <v>61.38</v>
      </c>
      <c r="H1446" s="165">
        <v>67.069999999999993</v>
      </c>
      <c r="I1446" s="165">
        <v>59.52</v>
      </c>
      <c r="J1446" s="165">
        <v>56.95</v>
      </c>
      <c r="K1446" s="165">
        <v>53.86</v>
      </c>
      <c r="L1446" s="165">
        <v>69.7</v>
      </c>
      <c r="M1446" s="165">
        <v>0</v>
      </c>
      <c r="N1446" s="165">
        <v>0</v>
      </c>
      <c r="O1446" s="165">
        <v>0</v>
      </c>
      <c r="P1446" s="165">
        <v>3499437</v>
      </c>
      <c r="Q1446" s="165">
        <v>100</v>
      </c>
      <c r="R1446" s="165">
        <v>0</v>
      </c>
      <c r="S1446" s="165">
        <v>39.299999999999997</v>
      </c>
      <c r="T1446" s="165">
        <v>4.2949999999999999</v>
      </c>
      <c r="U1446" s="165">
        <v>-1</v>
      </c>
    </row>
    <row r="1447" spans="1:21">
      <c r="A1447" s="166">
        <v>43347.598900462966</v>
      </c>
      <c r="B1447" s="165" t="s">
        <v>6</v>
      </c>
      <c r="C1447" s="165">
        <v>512.02</v>
      </c>
      <c r="D1447" s="165">
        <v>13.59</v>
      </c>
      <c r="E1447" s="165">
        <v>1060.9100000000001</v>
      </c>
      <c r="F1447" s="165">
        <v>27</v>
      </c>
      <c r="G1447" s="165">
        <v>58.22</v>
      </c>
      <c r="H1447" s="165">
        <v>61.92</v>
      </c>
      <c r="I1447" s="165">
        <v>58.49</v>
      </c>
      <c r="J1447" s="165">
        <v>57.98</v>
      </c>
      <c r="K1447" s="165">
        <v>52.49</v>
      </c>
      <c r="L1447" s="165">
        <v>61.33</v>
      </c>
      <c r="M1447" s="165">
        <v>0</v>
      </c>
      <c r="N1447" s="165">
        <v>0</v>
      </c>
      <c r="O1447" s="165">
        <v>0</v>
      </c>
      <c r="P1447" s="165">
        <v>3501123</v>
      </c>
      <c r="Q1447" s="165">
        <v>100</v>
      </c>
      <c r="R1447" s="165">
        <v>0</v>
      </c>
      <c r="S1447" s="165">
        <v>39.299999999999997</v>
      </c>
      <c r="T1447" s="165">
        <v>4.2949999999999999</v>
      </c>
      <c r="U1447" s="165">
        <v>-1</v>
      </c>
    </row>
    <row r="1448" spans="1:21">
      <c r="A1448" s="166">
        <v>43347.598969907405</v>
      </c>
      <c r="B1448" s="165" t="s">
        <v>6</v>
      </c>
      <c r="C1448" s="165">
        <v>512.55999999999995</v>
      </c>
      <c r="D1448" s="165">
        <v>13.61</v>
      </c>
      <c r="E1448" s="165">
        <v>1033.98</v>
      </c>
      <c r="F1448" s="165">
        <v>27.2</v>
      </c>
      <c r="G1448" s="165">
        <v>80.61</v>
      </c>
      <c r="H1448" s="165">
        <v>80.67</v>
      </c>
      <c r="I1448" s="165">
        <v>82.35</v>
      </c>
      <c r="J1448" s="165">
        <v>80</v>
      </c>
      <c r="K1448" s="165">
        <v>78.989999999999995</v>
      </c>
      <c r="L1448" s="165">
        <v>100</v>
      </c>
      <c r="M1448" s="165">
        <v>0</v>
      </c>
      <c r="N1448" s="165">
        <v>0</v>
      </c>
      <c r="O1448" s="165">
        <v>0</v>
      </c>
      <c r="P1448" s="165">
        <v>3502755</v>
      </c>
      <c r="Q1448" s="165">
        <v>100</v>
      </c>
      <c r="R1448" s="165">
        <v>0</v>
      </c>
      <c r="S1448" s="165">
        <v>39.299999999999997</v>
      </c>
      <c r="T1448" s="165">
        <v>4.2949999999999999</v>
      </c>
      <c r="U1448" s="165">
        <v>-1</v>
      </c>
    </row>
    <row r="1449" spans="1:21">
      <c r="A1449" s="166">
        <v>43347.599027777775</v>
      </c>
      <c r="B1449" s="165" t="s">
        <v>6</v>
      </c>
      <c r="C1449" s="165">
        <v>514.19000000000005</v>
      </c>
      <c r="D1449" s="165">
        <v>13.65</v>
      </c>
      <c r="E1449" s="165">
        <v>1048.8499999999999</v>
      </c>
      <c r="F1449" s="165">
        <v>29.75</v>
      </c>
      <c r="G1449" s="165">
        <v>71.400000000000006</v>
      </c>
      <c r="H1449" s="165">
        <v>72.819999999999993</v>
      </c>
      <c r="I1449" s="165">
        <v>72.14</v>
      </c>
      <c r="J1449" s="165">
        <v>65.81</v>
      </c>
      <c r="K1449" s="165">
        <v>69.739999999999995</v>
      </c>
      <c r="L1449" s="165">
        <v>77.900000000000006</v>
      </c>
      <c r="M1449" s="165">
        <v>0</v>
      </c>
      <c r="N1449" s="165">
        <v>0</v>
      </c>
      <c r="O1449" s="165">
        <v>0</v>
      </c>
      <c r="P1449" s="165">
        <v>3504442</v>
      </c>
      <c r="Q1449" s="165">
        <v>100</v>
      </c>
      <c r="R1449" s="165">
        <v>0</v>
      </c>
      <c r="S1449" s="165">
        <v>39.299999999999997</v>
      </c>
      <c r="T1449" s="165">
        <v>4.2949999999999999</v>
      </c>
      <c r="U1449" s="165">
        <v>-1</v>
      </c>
    </row>
    <row r="1450" spans="1:21">
      <c r="A1450" s="166">
        <v>43347.599097222221</v>
      </c>
      <c r="B1450" s="165" t="s">
        <v>6</v>
      </c>
      <c r="C1450" s="165">
        <v>511.58</v>
      </c>
      <c r="D1450" s="165">
        <v>13.58</v>
      </c>
      <c r="E1450" s="165">
        <v>1047.8599999999999</v>
      </c>
      <c r="F1450" s="165">
        <v>39.659999999999997</v>
      </c>
      <c r="G1450" s="165">
        <v>71.099999999999994</v>
      </c>
      <c r="H1450" s="165">
        <v>73.39</v>
      </c>
      <c r="I1450" s="165">
        <v>72.37</v>
      </c>
      <c r="J1450" s="165">
        <v>68.47</v>
      </c>
      <c r="K1450" s="165">
        <v>70.17</v>
      </c>
      <c r="L1450" s="165">
        <v>0</v>
      </c>
      <c r="M1450" s="165">
        <v>0</v>
      </c>
      <c r="N1450" s="165">
        <v>0</v>
      </c>
      <c r="O1450" s="165">
        <v>0</v>
      </c>
      <c r="P1450" s="165">
        <v>3505902</v>
      </c>
      <c r="Q1450" s="165">
        <v>100</v>
      </c>
      <c r="R1450" s="165">
        <v>0</v>
      </c>
      <c r="S1450" s="165">
        <v>39.299999999999997</v>
      </c>
      <c r="T1450" s="165">
        <v>4.2949999999999999</v>
      </c>
      <c r="U1450" s="165">
        <v>-1</v>
      </c>
    </row>
    <row r="1451" spans="1:21">
      <c r="A1451" s="166">
        <v>43347.599166666667</v>
      </c>
      <c r="B1451" s="165" t="s">
        <v>6</v>
      </c>
      <c r="C1451" s="165">
        <v>514.85</v>
      </c>
      <c r="D1451" s="165">
        <v>13.67</v>
      </c>
      <c r="E1451" s="165">
        <v>1030.26</v>
      </c>
      <c r="F1451" s="165">
        <v>32.21</v>
      </c>
      <c r="G1451" s="165">
        <v>70.319999999999993</v>
      </c>
      <c r="H1451" s="165">
        <v>72.180000000000007</v>
      </c>
      <c r="I1451" s="165">
        <v>70.989999999999995</v>
      </c>
      <c r="J1451" s="165">
        <v>72.180000000000007</v>
      </c>
      <c r="K1451" s="165">
        <v>65.94</v>
      </c>
      <c r="L1451" s="165">
        <v>0</v>
      </c>
      <c r="M1451" s="165">
        <v>0</v>
      </c>
      <c r="N1451" s="165">
        <v>0</v>
      </c>
      <c r="O1451" s="165">
        <v>0</v>
      </c>
      <c r="P1451" s="165">
        <v>3507664</v>
      </c>
      <c r="Q1451" s="165">
        <v>100</v>
      </c>
      <c r="R1451" s="165">
        <v>0</v>
      </c>
      <c r="S1451" s="165">
        <v>39.299999999999997</v>
      </c>
      <c r="T1451" s="165">
        <v>4.2949999999999999</v>
      </c>
      <c r="U1451" s="165">
        <v>-1</v>
      </c>
    </row>
    <row r="1452" spans="1:21">
      <c r="A1452" s="166">
        <v>43347.599236111113</v>
      </c>
      <c r="B1452" s="165" t="s">
        <v>6</v>
      </c>
      <c r="C1452" s="165">
        <v>517.9</v>
      </c>
      <c r="D1452" s="165">
        <v>13.75</v>
      </c>
      <c r="E1452" s="165">
        <v>1016.68</v>
      </c>
      <c r="F1452" s="165">
        <v>24.03</v>
      </c>
      <c r="G1452" s="165">
        <v>80.680000000000007</v>
      </c>
      <c r="H1452" s="165">
        <v>84.33</v>
      </c>
      <c r="I1452" s="165">
        <v>83.13</v>
      </c>
      <c r="J1452" s="165">
        <v>75.98</v>
      </c>
      <c r="K1452" s="165">
        <v>77.849999999999994</v>
      </c>
      <c r="L1452" s="165">
        <v>82.89</v>
      </c>
      <c r="M1452" s="165">
        <v>0</v>
      </c>
      <c r="N1452" s="165">
        <v>0</v>
      </c>
      <c r="O1452" s="165">
        <v>0</v>
      </c>
      <c r="P1452" s="165">
        <v>3509086</v>
      </c>
      <c r="Q1452" s="165">
        <v>100</v>
      </c>
      <c r="R1452" s="165">
        <v>0</v>
      </c>
      <c r="S1452" s="165">
        <v>39.299999999999997</v>
      </c>
      <c r="T1452" s="165">
        <v>4.2949999999999999</v>
      </c>
      <c r="U1452" s="165">
        <v>-1</v>
      </c>
    </row>
    <row r="1453" spans="1:21">
      <c r="A1453" s="166">
        <v>43347.599305555559</v>
      </c>
      <c r="B1453" s="165" t="s">
        <v>6</v>
      </c>
      <c r="C1453" s="165">
        <v>522.92999999999995</v>
      </c>
      <c r="D1453" s="165">
        <v>13.88</v>
      </c>
      <c r="E1453" s="165">
        <v>1040.55</v>
      </c>
      <c r="F1453" s="165">
        <v>26.28</v>
      </c>
      <c r="G1453" s="165">
        <v>59.8</v>
      </c>
      <c r="H1453" s="165">
        <v>65.66</v>
      </c>
      <c r="I1453" s="165">
        <v>60.61</v>
      </c>
      <c r="J1453" s="165">
        <v>53.87</v>
      </c>
      <c r="K1453" s="165">
        <v>51.35</v>
      </c>
      <c r="L1453" s="165">
        <v>67.760000000000005</v>
      </c>
      <c r="M1453" s="165">
        <v>0</v>
      </c>
      <c r="N1453" s="165">
        <v>0</v>
      </c>
      <c r="O1453" s="165">
        <v>0</v>
      </c>
      <c r="P1453" s="165">
        <v>3510585</v>
      </c>
      <c r="Q1453" s="165">
        <v>100</v>
      </c>
      <c r="R1453" s="165">
        <v>0</v>
      </c>
      <c r="S1453" s="165">
        <v>39.299999999999997</v>
      </c>
      <c r="T1453" s="165">
        <v>4.2949999999999999</v>
      </c>
      <c r="U1453" s="165">
        <v>-1</v>
      </c>
    </row>
    <row r="1454" spans="1:21">
      <c r="A1454" s="166">
        <v>43347.599374999998</v>
      </c>
      <c r="B1454" s="165" t="s">
        <v>6</v>
      </c>
      <c r="C1454" s="165">
        <v>522.6</v>
      </c>
      <c r="D1454" s="165">
        <v>13.87</v>
      </c>
      <c r="E1454" s="165">
        <v>1035.95</v>
      </c>
      <c r="F1454" s="165">
        <v>33.380000000000003</v>
      </c>
      <c r="G1454" s="165">
        <v>68.08</v>
      </c>
      <c r="H1454" s="165">
        <v>72.650000000000006</v>
      </c>
      <c r="I1454" s="165">
        <v>68.03</v>
      </c>
      <c r="J1454" s="165">
        <v>62.74</v>
      </c>
      <c r="K1454" s="165">
        <v>68.89</v>
      </c>
      <c r="L1454" s="165">
        <v>0</v>
      </c>
      <c r="M1454" s="165">
        <v>0</v>
      </c>
      <c r="N1454" s="165">
        <v>0</v>
      </c>
      <c r="O1454" s="165">
        <v>0</v>
      </c>
      <c r="P1454" s="165">
        <v>3512041</v>
      </c>
      <c r="Q1454" s="165">
        <v>100</v>
      </c>
      <c r="R1454" s="165">
        <v>0</v>
      </c>
      <c r="S1454" s="165">
        <v>39.299999999999997</v>
      </c>
      <c r="T1454" s="165">
        <v>4.2949999999999999</v>
      </c>
      <c r="U1454" s="165">
        <v>-1</v>
      </c>
    </row>
    <row r="1455" spans="1:21">
      <c r="A1455" s="166">
        <v>43347.599444444444</v>
      </c>
      <c r="B1455" s="165" t="s">
        <v>6</v>
      </c>
      <c r="C1455" s="165">
        <v>522.28</v>
      </c>
      <c r="D1455" s="165">
        <v>13.86</v>
      </c>
      <c r="E1455" s="165">
        <v>1027.58</v>
      </c>
      <c r="F1455" s="165">
        <v>27.71</v>
      </c>
      <c r="G1455" s="165">
        <v>77.790000000000006</v>
      </c>
      <c r="H1455" s="165">
        <v>81.05</v>
      </c>
      <c r="I1455" s="165">
        <v>78.34</v>
      </c>
      <c r="J1455" s="165">
        <v>76.14</v>
      </c>
      <c r="K1455" s="165">
        <v>75.63</v>
      </c>
      <c r="L1455" s="165">
        <v>0</v>
      </c>
      <c r="M1455" s="165">
        <v>0</v>
      </c>
      <c r="N1455" s="165">
        <v>0</v>
      </c>
      <c r="O1455" s="165">
        <v>0</v>
      </c>
      <c r="P1455" s="165">
        <v>3513417</v>
      </c>
      <c r="Q1455" s="165">
        <v>100</v>
      </c>
      <c r="R1455" s="165">
        <v>0</v>
      </c>
      <c r="S1455" s="165">
        <v>39.299999999999997</v>
      </c>
      <c r="T1455" s="165">
        <v>4.2949999999999999</v>
      </c>
      <c r="U1455" s="165">
        <v>-1</v>
      </c>
    </row>
    <row r="1456" spans="1:21">
      <c r="A1456" s="166">
        <v>43347.59951388889</v>
      </c>
      <c r="B1456" s="165" t="s">
        <v>6</v>
      </c>
      <c r="C1456" s="165">
        <v>522.26</v>
      </c>
      <c r="D1456" s="165">
        <v>13.86</v>
      </c>
      <c r="E1456" s="165">
        <v>1050.3399999999999</v>
      </c>
      <c r="F1456" s="165">
        <v>28.26</v>
      </c>
      <c r="G1456" s="165">
        <v>69.400000000000006</v>
      </c>
      <c r="H1456" s="165">
        <v>70.569999999999993</v>
      </c>
      <c r="I1456" s="165">
        <v>72.739999999999995</v>
      </c>
      <c r="J1456" s="165">
        <v>70.569999999999993</v>
      </c>
      <c r="K1456" s="165">
        <v>65.05</v>
      </c>
      <c r="L1456" s="165">
        <v>66.42</v>
      </c>
      <c r="M1456" s="165">
        <v>0</v>
      </c>
      <c r="N1456" s="165">
        <v>0</v>
      </c>
      <c r="O1456" s="165">
        <v>0</v>
      </c>
      <c r="P1456" s="165">
        <v>3515774</v>
      </c>
      <c r="Q1456" s="165">
        <v>100</v>
      </c>
      <c r="R1456" s="165">
        <v>0</v>
      </c>
      <c r="S1456" s="165">
        <v>39.299999999999997</v>
      </c>
      <c r="T1456" s="165">
        <v>4.2949999999999999</v>
      </c>
      <c r="U1456" s="165">
        <v>-1</v>
      </c>
    </row>
    <row r="1457" spans="1:21">
      <c r="A1457" s="166">
        <v>43347.599583333336</v>
      </c>
      <c r="B1457" s="165" t="s">
        <v>6</v>
      </c>
      <c r="C1457" s="165">
        <v>521.80999999999995</v>
      </c>
      <c r="D1457" s="165">
        <v>13.85</v>
      </c>
      <c r="E1457" s="165">
        <v>1051.24</v>
      </c>
      <c r="F1457" s="165">
        <v>30.1</v>
      </c>
      <c r="G1457" s="165">
        <v>69.98</v>
      </c>
      <c r="H1457" s="165">
        <v>72.37</v>
      </c>
      <c r="I1457" s="165">
        <v>71.36</v>
      </c>
      <c r="J1457" s="165">
        <v>69.66</v>
      </c>
      <c r="K1457" s="165">
        <v>67.290000000000006</v>
      </c>
      <c r="L1457" s="165">
        <v>52</v>
      </c>
      <c r="M1457" s="165">
        <v>0</v>
      </c>
      <c r="N1457" s="165">
        <v>0</v>
      </c>
      <c r="O1457" s="165">
        <v>0</v>
      </c>
      <c r="P1457" s="165">
        <v>3517635</v>
      </c>
      <c r="Q1457" s="165">
        <v>100</v>
      </c>
      <c r="R1457" s="165">
        <v>0</v>
      </c>
      <c r="S1457" s="165">
        <v>39.299999999999997</v>
      </c>
      <c r="T1457" s="165">
        <v>4.2949999999999999</v>
      </c>
      <c r="U1457" s="165">
        <v>-1</v>
      </c>
    </row>
    <row r="1458" spans="1:21">
      <c r="A1458" s="166">
        <v>43347.599652777775</v>
      </c>
      <c r="B1458" s="165" t="s">
        <v>6</v>
      </c>
      <c r="C1458" s="165">
        <v>523.78</v>
      </c>
      <c r="D1458" s="165">
        <v>13.9</v>
      </c>
      <c r="E1458" s="165">
        <v>1036.83</v>
      </c>
      <c r="F1458" s="165">
        <v>29.96</v>
      </c>
      <c r="G1458" s="165">
        <v>70.7</v>
      </c>
      <c r="H1458" s="165">
        <v>75.34</v>
      </c>
      <c r="I1458" s="165">
        <v>70.92</v>
      </c>
      <c r="J1458" s="165">
        <v>67.010000000000005</v>
      </c>
      <c r="K1458" s="165">
        <v>66.84</v>
      </c>
      <c r="L1458" s="165">
        <v>77.14</v>
      </c>
      <c r="M1458" s="165">
        <v>0</v>
      </c>
      <c r="N1458" s="165">
        <v>0</v>
      </c>
      <c r="O1458" s="165">
        <v>0</v>
      </c>
      <c r="P1458" s="165">
        <v>3519789</v>
      </c>
      <c r="Q1458" s="165">
        <v>100</v>
      </c>
      <c r="R1458" s="165">
        <v>0</v>
      </c>
      <c r="S1458" s="165">
        <v>39.299999999999997</v>
      </c>
      <c r="T1458" s="165">
        <v>4.2949999999999999</v>
      </c>
      <c r="U1458" s="165">
        <v>-1</v>
      </c>
    </row>
    <row r="1459" spans="1:21">
      <c r="A1459" s="166">
        <v>43347.599710648145</v>
      </c>
      <c r="B1459" s="165" t="s">
        <v>6</v>
      </c>
      <c r="C1459" s="165">
        <v>522.77</v>
      </c>
      <c r="D1459" s="165">
        <v>13.88</v>
      </c>
      <c r="E1459" s="165">
        <v>1046.6300000000001</v>
      </c>
      <c r="F1459" s="165">
        <v>25.52</v>
      </c>
      <c r="G1459" s="165">
        <v>71.39</v>
      </c>
      <c r="H1459" s="165">
        <v>75.81</v>
      </c>
      <c r="I1459" s="165">
        <v>69.47</v>
      </c>
      <c r="J1459" s="165">
        <v>69.98</v>
      </c>
      <c r="K1459" s="165">
        <v>63.12</v>
      </c>
      <c r="L1459" s="165">
        <v>78.56</v>
      </c>
      <c r="M1459" s="165">
        <v>0</v>
      </c>
      <c r="N1459" s="165">
        <v>0</v>
      </c>
      <c r="O1459" s="165">
        <v>0</v>
      </c>
      <c r="P1459" s="165">
        <v>3521631</v>
      </c>
      <c r="Q1459" s="165">
        <v>100</v>
      </c>
      <c r="R1459" s="165">
        <v>0</v>
      </c>
      <c r="S1459" s="165">
        <v>39.299999999999997</v>
      </c>
      <c r="T1459" s="165">
        <v>4.2949999999999999</v>
      </c>
      <c r="U1459" s="165">
        <v>-1</v>
      </c>
    </row>
    <row r="1460" spans="1:21">
      <c r="A1460" s="166">
        <v>43347.599780092591</v>
      </c>
      <c r="B1460" s="165" t="s">
        <v>6</v>
      </c>
      <c r="C1460" s="165">
        <v>519.58000000000004</v>
      </c>
      <c r="D1460" s="165">
        <v>13.79</v>
      </c>
      <c r="E1460" s="165">
        <v>1059.56</v>
      </c>
      <c r="F1460" s="165">
        <v>28.58</v>
      </c>
      <c r="G1460" s="165">
        <v>58.35</v>
      </c>
      <c r="H1460" s="165">
        <v>62.56</v>
      </c>
      <c r="I1460" s="165">
        <v>58.18</v>
      </c>
      <c r="J1460" s="165">
        <v>52.28</v>
      </c>
      <c r="K1460" s="165">
        <v>51.43</v>
      </c>
      <c r="L1460" s="165">
        <v>69.930000000000007</v>
      </c>
      <c r="M1460" s="165">
        <v>0</v>
      </c>
      <c r="N1460" s="165">
        <v>0</v>
      </c>
      <c r="O1460" s="165">
        <v>0</v>
      </c>
      <c r="P1460" s="165">
        <v>3523240</v>
      </c>
      <c r="Q1460" s="165">
        <v>100</v>
      </c>
      <c r="R1460" s="165">
        <v>0</v>
      </c>
      <c r="S1460" s="165">
        <v>39.299999999999997</v>
      </c>
      <c r="T1460" s="165">
        <v>4.2949999999999999</v>
      </c>
      <c r="U1460" s="165">
        <v>-1</v>
      </c>
    </row>
    <row r="1461" spans="1:21">
      <c r="A1461" s="166">
        <v>43347.599849537037</v>
      </c>
      <c r="B1461" s="165" t="s">
        <v>6</v>
      </c>
      <c r="C1461" s="165">
        <v>519.1</v>
      </c>
      <c r="D1461" s="165">
        <v>13.78</v>
      </c>
      <c r="E1461" s="165">
        <v>1024.47</v>
      </c>
      <c r="F1461" s="165">
        <v>30.48</v>
      </c>
      <c r="G1461" s="165">
        <v>72.45</v>
      </c>
      <c r="H1461" s="165">
        <v>74.28</v>
      </c>
      <c r="I1461" s="165">
        <v>73.099999999999994</v>
      </c>
      <c r="J1461" s="165">
        <v>69.88</v>
      </c>
      <c r="K1461" s="165">
        <v>69.040000000000006</v>
      </c>
      <c r="L1461" s="165">
        <v>88.89</v>
      </c>
      <c r="M1461" s="165">
        <v>0</v>
      </c>
      <c r="N1461" s="165">
        <v>0</v>
      </c>
      <c r="O1461" s="165">
        <v>0</v>
      </c>
      <c r="P1461" s="165">
        <v>3525192</v>
      </c>
      <c r="Q1461" s="165">
        <v>100</v>
      </c>
      <c r="R1461" s="165">
        <v>0</v>
      </c>
      <c r="S1461" s="165">
        <v>39.299999999999997</v>
      </c>
      <c r="T1461" s="165">
        <v>4.2949999999999999</v>
      </c>
      <c r="U1461" s="165">
        <v>-1</v>
      </c>
    </row>
    <row r="1462" spans="1:21">
      <c r="A1462" s="166">
        <v>43347.599918981483</v>
      </c>
      <c r="B1462" s="165" t="s">
        <v>6</v>
      </c>
      <c r="C1462" s="165">
        <v>518.02</v>
      </c>
      <c r="D1462" s="165">
        <v>13.75</v>
      </c>
      <c r="E1462" s="165">
        <v>1033.04</v>
      </c>
      <c r="F1462" s="165">
        <v>22.46</v>
      </c>
      <c r="G1462" s="165">
        <v>79.59</v>
      </c>
      <c r="H1462" s="165">
        <v>81.709999999999994</v>
      </c>
      <c r="I1462" s="165">
        <v>79.150000000000006</v>
      </c>
      <c r="J1462" s="165">
        <v>75.56</v>
      </c>
      <c r="K1462" s="165">
        <v>74.36</v>
      </c>
      <c r="L1462" s="165">
        <v>87.18</v>
      </c>
      <c r="M1462" s="165">
        <v>0</v>
      </c>
      <c r="N1462" s="165">
        <v>0</v>
      </c>
      <c r="O1462" s="165">
        <v>0</v>
      </c>
      <c r="P1462" s="165">
        <v>3526806</v>
      </c>
      <c r="Q1462" s="165">
        <v>100</v>
      </c>
      <c r="R1462" s="165">
        <v>0</v>
      </c>
      <c r="S1462" s="165">
        <v>39.299999999999997</v>
      </c>
      <c r="T1462" s="165">
        <v>4.2949999999999999</v>
      </c>
      <c r="U1462" s="165">
        <v>-1</v>
      </c>
    </row>
    <row r="1463" spans="1:21">
      <c r="A1463" s="166">
        <v>43347.599988425929</v>
      </c>
      <c r="B1463" s="165" t="s">
        <v>6</v>
      </c>
      <c r="C1463" s="165">
        <v>516.21</v>
      </c>
      <c r="D1463" s="165">
        <v>13.7</v>
      </c>
      <c r="E1463" s="165">
        <v>1042</v>
      </c>
      <c r="F1463" s="165">
        <v>30.42</v>
      </c>
      <c r="G1463" s="165">
        <v>69.19</v>
      </c>
      <c r="H1463" s="165">
        <v>73.33</v>
      </c>
      <c r="I1463" s="165">
        <v>68.38</v>
      </c>
      <c r="J1463" s="165">
        <v>64.790000000000006</v>
      </c>
      <c r="K1463" s="165">
        <v>65.47</v>
      </c>
      <c r="L1463" s="165">
        <v>80.400000000000006</v>
      </c>
      <c r="M1463" s="165">
        <v>0</v>
      </c>
      <c r="N1463" s="165">
        <v>0</v>
      </c>
      <c r="O1463" s="165">
        <v>0</v>
      </c>
      <c r="P1463" s="165">
        <v>3528941</v>
      </c>
      <c r="Q1463" s="165">
        <v>100</v>
      </c>
      <c r="R1463" s="165">
        <v>0</v>
      </c>
      <c r="S1463" s="165">
        <v>39.299999999999997</v>
      </c>
      <c r="T1463" s="165">
        <v>4.2949999999999999</v>
      </c>
      <c r="U1463" s="165">
        <v>-1</v>
      </c>
    </row>
    <row r="1464" spans="1:21">
      <c r="A1464" s="166">
        <v>43347.600057870368</v>
      </c>
      <c r="B1464" s="165" t="s">
        <v>6</v>
      </c>
      <c r="C1464" s="165">
        <v>514.66999999999996</v>
      </c>
      <c r="D1464" s="165">
        <v>13.66</v>
      </c>
      <c r="E1464" s="165">
        <v>1041.6600000000001</v>
      </c>
      <c r="F1464" s="165">
        <v>37.19</v>
      </c>
      <c r="G1464" s="165">
        <v>66.87</v>
      </c>
      <c r="H1464" s="165">
        <v>69.650000000000006</v>
      </c>
      <c r="I1464" s="165">
        <v>66.67</v>
      </c>
      <c r="J1464" s="165">
        <v>65.34</v>
      </c>
      <c r="K1464" s="165">
        <v>65.84</v>
      </c>
      <c r="L1464" s="165">
        <v>0</v>
      </c>
      <c r="M1464" s="165">
        <v>0</v>
      </c>
      <c r="N1464" s="165">
        <v>0</v>
      </c>
      <c r="O1464" s="165">
        <v>0</v>
      </c>
      <c r="P1464" s="165">
        <v>3531163</v>
      </c>
      <c r="Q1464" s="165">
        <v>100</v>
      </c>
      <c r="R1464" s="165">
        <v>0</v>
      </c>
      <c r="S1464" s="165">
        <v>39.299999999999997</v>
      </c>
      <c r="T1464" s="165">
        <v>4.2949999999999999</v>
      </c>
      <c r="U1464" s="165">
        <v>-1</v>
      </c>
    </row>
    <row r="1465" spans="1:21">
      <c r="A1465" s="166">
        <v>43347.600127314814</v>
      </c>
      <c r="B1465" s="165" t="s">
        <v>6</v>
      </c>
      <c r="C1465" s="165">
        <v>516.55999999999995</v>
      </c>
      <c r="D1465" s="165">
        <v>13.71</v>
      </c>
      <c r="E1465" s="165">
        <v>1029.0899999999999</v>
      </c>
      <c r="F1465" s="165">
        <v>31.58</v>
      </c>
      <c r="G1465" s="165">
        <v>77.010000000000005</v>
      </c>
      <c r="H1465" s="165">
        <v>77.44</v>
      </c>
      <c r="I1465" s="165">
        <v>79.489999999999995</v>
      </c>
      <c r="J1465" s="165">
        <v>75.56</v>
      </c>
      <c r="K1465" s="165">
        <v>75.56</v>
      </c>
      <c r="L1465" s="165">
        <v>0</v>
      </c>
      <c r="M1465" s="165">
        <v>0</v>
      </c>
      <c r="N1465" s="165">
        <v>0</v>
      </c>
      <c r="O1465" s="165">
        <v>0</v>
      </c>
      <c r="P1465" s="165">
        <v>3533440</v>
      </c>
      <c r="Q1465" s="165">
        <v>100</v>
      </c>
      <c r="R1465" s="165">
        <v>0</v>
      </c>
      <c r="S1465" s="165">
        <v>39.299999999999997</v>
      </c>
      <c r="T1465" s="165">
        <v>4.2949999999999999</v>
      </c>
      <c r="U1465" s="165">
        <v>-1</v>
      </c>
    </row>
    <row r="1466" spans="1:21">
      <c r="A1466" s="166">
        <v>43347.60019675926</v>
      </c>
      <c r="B1466" s="165" t="s">
        <v>6</v>
      </c>
      <c r="C1466" s="165">
        <v>517.26</v>
      </c>
      <c r="D1466" s="165">
        <v>13.73</v>
      </c>
      <c r="E1466" s="165">
        <v>1038.9100000000001</v>
      </c>
      <c r="F1466" s="165">
        <v>25.49</v>
      </c>
      <c r="G1466" s="165">
        <v>68.709999999999994</v>
      </c>
      <c r="H1466" s="165">
        <v>71.98</v>
      </c>
      <c r="I1466" s="165">
        <v>68.62</v>
      </c>
      <c r="J1466" s="165">
        <v>64.930000000000007</v>
      </c>
      <c r="K1466" s="165">
        <v>63.26</v>
      </c>
      <c r="L1466" s="165">
        <v>75.319999999999993</v>
      </c>
      <c r="M1466" s="165">
        <v>0</v>
      </c>
      <c r="N1466" s="165">
        <v>0</v>
      </c>
      <c r="O1466" s="165">
        <v>0</v>
      </c>
      <c r="P1466" s="165">
        <v>3536195</v>
      </c>
      <c r="Q1466" s="165">
        <v>100</v>
      </c>
      <c r="R1466" s="165">
        <v>0</v>
      </c>
      <c r="S1466" s="165">
        <v>39.299999999999997</v>
      </c>
      <c r="T1466" s="165">
        <v>4.2949999999999999</v>
      </c>
      <c r="U1466" s="165">
        <v>-1</v>
      </c>
    </row>
    <row r="1467" spans="1:21">
      <c r="A1467" s="166">
        <v>43347.600266203706</v>
      </c>
      <c r="B1467" s="165" t="s">
        <v>6</v>
      </c>
      <c r="C1467" s="165">
        <v>519.25</v>
      </c>
      <c r="D1467" s="165">
        <v>13.78</v>
      </c>
      <c r="E1467" s="165">
        <v>1032.0899999999999</v>
      </c>
      <c r="F1467" s="165">
        <v>29.45</v>
      </c>
      <c r="G1467" s="165">
        <v>67.98</v>
      </c>
      <c r="H1467" s="165">
        <v>65.98</v>
      </c>
      <c r="I1467" s="165">
        <v>71.97</v>
      </c>
      <c r="J1467" s="165">
        <v>66.319999999999993</v>
      </c>
      <c r="K1467" s="165">
        <v>68.72</v>
      </c>
      <c r="L1467" s="165">
        <v>51.35</v>
      </c>
      <c r="M1467" s="165">
        <v>0</v>
      </c>
      <c r="N1467" s="165">
        <v>0</v>
      </c>
      <c r="O1467" s="165">
        <v>0</v>
      </c>
      <c r="P1467" s="165">
        <v>3538733</v>
      </c>
      <c r="Q1467" s="165">
        <v>100</v>
      </c>
      <c r="R1467" s="165">
        <v>0</v>
      </c>
      <c r="S1467" s="165">
        <v>39.299999999999997</v>
      </c>
      <c r="T1467" s="165">
        <v>4.2949999999999999</v>
      </c>
      <c r="U1467" s="165">
        <v>-1</v>
      </c>
    </row>
    <row r="1468" spans="1:21">
      <c r="A1468" s="166">
        <v>43347.600335648145</v>
      </c>
      <c r="B1468" s="165" t="s">
        <v>6</v>
      </c>
      <c r="C1468" s="165">
        <v>518.55999999999995</v>
      </c>
      <c r="D1468" s="165">
        <v>13.76</v>
      </c>
      <c r="E1468" s="165">
        <v>1026.19</v>
      </c>
      <c r="F1468" s="165">
        <v>29.55</v>
      </c>
      <c r="G1468" s="165">
        <v>72.92</v>
      </c>
      <c r="H1468" s="165">
        <v>77.209999999999994</v>
      </c>
      <c r="I1468" s="165">
        <v>71.599999999999994</v>
      </c>
      <c r="J1468" s="165">
        <v>69.73</v>
      </c>
      <c r="K1468" s="165">
        <v>73.13</v>
      </c>
      <c r="L1468" s="165">
        <v>0</v>
      </c>
      <c r="M1468" s="165">
        <v>0</v>
      </c>
      <c r="N1468" s="165">
        <v>0</v>
      </c>
      <c r="O1468" s="165">
        <v>0</v>
      </c>
      <c r="P1468" s="165">
        <v>3541159</v>
      </c>
      <c r="Q1468" s="165">
        <v>100</v>
      </c>
      <c r="R1468" s="165">
        <v>0</v>
      </c>
      <c r="S1468" s="165">
        <v>39.299999999999997</v>
      </c>
      <c r="T1468" s="165">
        <v>4.2949999999999999</v>
      </c>
      <c r="U1468" s="165">
        <v>-1</v>
      </c>
    </row>
    <row r="1469" spans="1:21">
      <c r="A1469" s="166">
        <v>43347.600393518522</v>
      </c>
      <c r="B1469" s="165" t="s">
        <v>6</v>
      </c>
      <c r="C1469" s="165">
        <v>521.5</v>
      </c>
      <c r="D1469" s="165">
        <v>13.84</v>
      </c>
      <c r="E1469" s="165">
        <v>1020.88</v>
      </c>
      <c r="F1469" s="165">
        <v>26.42</v>
      </c>
      <c r="G1469" s="165">
        <v>83.63</v>
      </c>
      <c r="H1469" s="165">
        <v>84.76</v>
      </c>
      <c r="I1469" s="165">
        <v>85.09</v>
      </c>
      <c r="J1469" s="165">
        <v>82.24</v>
      </c>
      <c r="K1469" s="165">
        <v>82.41</v>
      </c>
      <c r="L1469" s="165">
        <v>0</v>
      </c>
      <c r="M1469" s="165">
        <v>0</v>
      </c>
      <c r="N1469" s="165">
        <v>0</v>
      </c>
      <c r="O1469" s="165">
        <v>0</v>
      </c>
      <c r="P1469" s="165">
        <v>3542890</v>
      </c>
      <c r="Q1469" s="165">
        <v>100</v>
      </c>
      <c r="R1469" s="165">
        <v>0</v>
      </c>
      <c r="S1469" s="165">
        <v>39.299999999999997</v>
      </c>
      <c r="T1469" s="165">
        <v>4.2949999999999999</v>
      </c>
      <c r="U1469" s="165">
        <v>-1</v>
      </c>
    </row>
    <row r="1470" spans="1:21">
      <c r="A1470" s="166">
        <v>43347.600462962961</v>
      </c>
      <c r="B1470" s="165" t="s">
        <v>6</v>
      </c>
      <c r="C1470" s="165">
        <v>516.94000000000005</v>
      </c>
      <c r="D1470" s="165">
        <v>13.72</v>
      </c>
      <c r="E1470" s="165">
        <v>1028.8800000000001</v>
      </c>
      <c r="F1470" s="165">
        <v>31.61</v>
      </c>
      <c r="G1470" s="165">
        <v>70.900000000000006</v>
      </c>
      <c r="H1470" s="165">
        <v>70.569999999999993</v>
      </c>
      <c r="I1470" s="165">
        <v>71.569999999999993</v>
      </c>
      <c r="J1470" s="165">
        <v>70.23</v>
      </c>
      <c r="K1470" s="165">
        <v>71.239999999999995</v>
      </c>
      <c r="L1470" s="165">
        <v>0</v>
      </c>
      <c r="M1470" s="165">
        <v>0</v>
      </c>
      <c r="N1470" s="165">
        <v>0</v>
      </c>
      <c r="O1470" s="165">
        <v>0</v>
      </c>
      <c r="P1470" s="165">
        <v>3544266</v>
      </c>
      <c r="Q1470" s="165">
        <v>100</v>
      </c>
      <c r="R1470" s="165">
        <v>0</v>
      </c>
      <c r="S1470" s="165">
        <v>39.299999999999997</v>
      </c>
      <c r="T1470" s="165">
        <v>4.2949999999999999</v>
      </c>
      <c r="U1470" s="165">
        <v>-1</v>
      </c>
    </row>
    <row r="1471" spans="1:21">
      <c r="A1471" s="166">
        <v>43347.600532407407</v>
      </c>
      <c r="B1471" s="165" t="s">
        <v>6</v>
      </c>
      <c r="C1471" s="165">
        <v>516.83000000000004</v>
      </c>
      <c r="D1471" s="165">
        <v>13.72</v>
      </c>
      <c r="E1471" s="165">
        <v>1038.25</v>
      </c>
      <c r="F1471" s="165">
        <v>33.090000000000003</v>
      </c>
      <c r="G1471" s="165">
        <v>68.86</v>
      </c>
      <c r="H1471" s="165">
        <v>70.17</v>
      </c>
      <c r="I1471" s="165">
        <v>68.98</v>
      </c>
      <c r="J1471" s="165">
        <v>69.319999999999993</v>
      </c>
      <c r="K1471" s="165">
        <v>66.95</v>
      </c>
      <c r="L1471" s="165">
        <v>0</v>
      </c>
      <c r="M1471" s="165">
        <v>0</v>
      </c>
      <c r="N1471" s="165">
        <v>0</v>
      </c>
      <c r="O1471" s="165">
        <v>0</v>
      </c>
      <c r="P1471" s="165">
        <v>3546322</v>
      </c>
      <c r="Q1471" s="165">
        <v>100</v>
      </c>
      <c r="R1471" s="165">
        <v>0</v>
      </c>
      <c r="S1471" s="165">
        <v>39.299999999999997</v>
      </c>
      <c r="T1471" s="165">
        <v>4.2949999999999999</v>
      </c>
      <c r="U1471" s="165">
        <v>-1</v>
      </c>
    </row>
    <row r="1472" spans="1:21">
      <c r="A1472" s="166">
        <v>43347.600601851853</v>
      </c>
      <c r="B1472" s="165" t="s">
        <v>6</v>
      </c>
      <c r="C1472" s="165">
        <v>520.95000000000005</v>
      </c>
      <c r="D1472" s="165">
        <v>13.83</v>
      </c>
      <c r="E1472" s="165">
        <v>1022.77</v>
      </c>
      <c r="F1472" s="165">
        <v>25.93</v>
      </c>
      <c r="G1472" s="165">
        <v>77.94</v>
      </c>
      <c r="H1472" s="165">
        <v>81.11</v>
      </c>
      <c r="I1472" s="165">
        <v>79.599999999999994</v>
      </c>
      <c r="J1472" s="165">
        <v>76.22</v>
      </c>
      <c r="K1472" s="165">
        <v>75.209999999999994</v>
      </c>
      <c r="L1472" s="165">
        <v>76.760000000000005</v>
      </c>
      <c r="M1472" s="165">
        <v>0</v>
      </c>
      <c r="N1472" s="165">
        <v>0</v>
      </c>
      <c r="O1472" s="165">
        <v>0</v>
      </c>
      <c r="P1472" s="165">
        <v>3547680</v>
      </c>
      <c r="Q1472" s="165">
        <v>100</v>
      </c>
      <c r="R1472" s="165">
        <v>0</v>
      </c>
      <c r="S1472" s="165">
        <v>39.299999999999997</v>
      </c>
      <c r="T1472" s="165">
        <v>4.2949999999999999</v>
      </c>
      <c r="U1472" s="165">
        <v>-1</v>
      </c>
    </row>
    <row r="1473" spans="1:21">
      <c r="A1473" s="166">
        <v>43347.600671296299</v>
      </c>
      <c r="B1473" s="165" t="s">
        <v>6</v>
      </c>
      <c r="C1473" s="165">
        <v>521.04</v>
      </c>
      <c r="D1473" s="165">
        <v>13.83</v>
      </c>
      <c r="E1473" s="165">
        <v>1037.96</v>
      </c>
      <c r="F1473" s="165">
        <v>25.13</v>
      </c>
      <c r="G1473" s="165">
        <v>68.13</v>
      </c>
      <c r="H1473" s="165">
        <v>71.55</v>
      </c>
      <c r="I1473" s="165">
        <v>69.17</v>
      </c>
      <c r="J1473" s="165">
        <v>64.91</v>
      </c>
      <c r="K1473" s="165">
        <v>59.63</v>
      </c>
      <c r="L1473" s="165">
        <v>75.569999999999993</v>
      </c>
      <c r="M1473" s="165">
        <v>0</v>
      </c>
      <c r="N1473" s="165">
        <v>0</v>
      </c>
      <c r="O1473" s="165">
        <v>0</v>
      </c>
      <c r="P1473" s="165">
        <v>3548907</v>
      </c>
      <c r="Q1473" s="165">
        <v>100</v>
      </c>
      <c r="R1473" s="165">
        <v>0</v>
      </c>
      <c r="S1473" s="165">
        <v>39.299999999999997</v>
      </c>
      <c r="T1473" s="165">
        <v>4.2949999999999999</v>
      </c>
      <c r="U1473" s="165">
        <v>-1</v>
      </c>
    </row>
    <row r="1474" spans="1:21">
      <c r="A1474" s="166">
        <v>43347.600740740738</v>
      </c>
      <c r="B1474" s="165" t="s">
        <v>6</v>
      </c>
      <c r="C1474" s="165">
        <v>522.79</v>
      </c>
      <c r="D1474" s="165">
        <v>13.88</v>
      </c>
      <c r="E1474" s="165">
        <v>1035.45</v>
      </c>
      <c r="F1474" s="165">
        <v>30.68</v>
      </c>
      <c r="G1474" s="165">
        <v>68.010000000000005</v>
      </c>
      <c r="H1474" s="165">
        <v>70.3</v>
      </c>
      <c r="I1474" s="165">
        <v>66.44</v>
      </c>
      <c r="J1474" s="165">
        <v>69.97</v>
      </c>
      <c r="K1474" s="165">
        <v>64.930000000000007</v>
      </c>
      <c r="L1474" s="165">
        <v>69.66</v>
      </c>
      <c r="M1474" s="165">
        <v>0</v>
      </c>
      <c r="N1474" s="165">
        <v>0</v>
      </c>
      <c r="O1474" s="165">
        <v>0</v>
      </c>
      <c r="P1474" s="165">
        <v>3550405</v>
      </c>
      <c r="Q1474" s="165">
        <v>100</v>
      </c>
      <c r="R1474" s="165">
        <v>0</v>
      </c>
      <c r="S1474" s="165">
        <v>39.299999999999997</v>
      </c>
      <c r="T1474" s="165">
        <v>4.2949999999999999</v>
      </c>
      <c r="U1474" s="165">
        <v>-1</v>
      </c>
    </row>
    <row r="1475" spans="1:21">
      <c r="A1475" s="166">
        <v>43347.600810185184</v>
      </c>
      <c r="B1475" s="165" t="s">
        <v>6</v>
      </c>
      <c r="C1475" s="165">
        <v>523.54999999999995</v>
      </c>
      <c r="D1475" s="165">
        <v>13.9</v>
      </c>
      <c r="E1475" s="165">
        <v>1028.25</v>
      </c>
      <c r="F1475" s="165">
        <v>29.24</v>
      </c>
      <c r="G1475" s="165">
        <v>75.209999999999994</v>
      </c>
      <c r="H1475" s="165">
        <v>76.569999999999993</v>
      </c>
      <c r="I1475" s="165">
        <v>74.87</v>
      </c>
      <c r="J1475" s="165">
        <v>75.55</v>
      </c>
      <c r="K1475" s="165">
        <v>73.849999999999994</v>
      </c>
      <c r="L1475" s="165">
        <v>0</v>
      </c>
      <c r="M1475" s="165">
        <v>0</v>
      </c>
      <c r="N1475" s="165">
        <v>0</v>
      </c>
      <c r="O1475" s="165">
        <v>0</v>
      </c>
      <c r="P1475" s="165">
        <v>3552349</v>
      </c>
      <c r="Q1475" s="165">
        <v>100</v>
      </c>
      <c r="R1475" s="165">
        <v>0</v>
      </c>
      <c r="S1475" s="165">
        <v>39.299999999999997</v>
      </c>
      <c r="T1475" s="165">
        <v>4.2949999999999999</v>
      </c>
      <c r="U1475" s="165">
        <v>-1</v>
      </c>
    </row>
    <row r="1476" spans="1:21">
      <c r="A1476" s="166">
        <v>43347.60087962963</v>
      </c>
      <c r="B1476" s="165" t="s">
        <v>6</v>
      </c>
      <c r="C1476" s="165">
        <v>522.87</v>
      </c>
      <c r="D1476" s="165">
        <v>13.88</v>
      </c>
      <c r="E1476" s="165">
        <v>1051.1300000000001</v>
      </c>
      <c r="F1476" s="165">
        <v>27.93</v>
      </c>
      <c r="G1476" s="165">
        <v>77.89</v>
      </c>
      <c r="H1476" s="165">
        <v>80.569999999999993</v>
      </c>
      <c r="I1476" s="165">
        <v>78.73</v>
      </c>
      <c r="J1476" s="165">
        <v>77.22</v>
      </c>
      <c r="K1476" s="165">
        <v>75.040000000000006</v>
      </c>
      <c r="L1476" s="165">
        <v>0</v>
      </c>
      <c r="M1476" s="165">
        <v>0</v>
      </c>
      <c r="N1476" s="165">
        <v>0</v>
      </c>
      <c r="O1476" s="165">
        <v>0</v>
      </c>
      <c r="P1476" s="165">
        <v>3553710</v>
      </c>
      <c r="Q1476" s="165">
        <v>100</v>
      </c>
      <c r="R1476" s="165">
        <v>0</v>
      </c>
      <c r="S1476" s="165">
        <v>39.299999999999997</v>
      </c>
      <c r="T1476" s="165">
        <v>4.2949999999999999</v>
      </c>
      <c r="U1476" s="165">
        <v>-1</v>
      </c>
    </row>
    <row r="1477" spans="1:21">
      <c r="A1477" s="166">
        <v>43347.600949074076</v>
      </c>
      <c r="B1477" s="165" t="s">
        <v>6</v>
      </c>
      <c r="C1477" s="165">
        <v>524.54</v>
      </c>
      <c r="D1477" s="165">
        <v>13.92</v>
      </c>
      <c r="E1477" s="165">
        <v>1047.1600000000001</v>
      </c>
      <c r="F1477" s="165">
        <v>29.44</v>
      </c>
      <c r="G1477" s="165">
        <v>69.900000000000006</v>
      </c>
      <c r="H1477" s="165">
        <v>71.010000000000005</v>
      </c>
      <c r="I1477" s="165">
        <v>69.81</v>
      </c>
      <c r="J1477" s="165">
        <v>68.95</v>
      </c>
      <c r="K1477" s="165">
        <v>69.3</v>
      </c>
      <c r="L1477" s="165">
        <v>73</v>
      </c>
      <c r="M1477" s="165">
        <v>0</v>
      </c>
      <c r="N1477" s="165">
        <v>0</v>
      </c>
      <c r="O1477" s="165">
        <v>0</v>
      </c>
      <c r="P1477" s="165">
        <v>3554841</v>
      </c>
      <c r="Q1477" s="165">
        <v>100</v>
      </c>
      <c r="R1477" s="165">
        <v>0</v>
      </c>
      <c r="S1477" s="165">
        <v>39.299999999999997</v>
      </c>
      <c r="T1477" s="165">
        <v>4.2949999999999999</v>
      </c>
      <c r="U1477" s="165">
        <v>-1</v>
      </c>
    </row>
    <row r="1478" spans="1:21">
      <c r="A1478" s="166">
        <v>43347.601018518515</v>
      </c>
      <c r="B1478" s="165" t="s">
        <v>6</v>
      </c>
      <c r="C1478" s="165">
        <v>525.39</v>
      </c>
      <c r="D1478" s="165">
        <v>13.95</v>
      </c>
      <c r="E1478" s="165">
        <v>1033.4100000000001</v>
      </c>
      <c r="F1478" s="165">
        <v>25.61</v>
      </c>
      <c r="G1478" s="165">
        <v>59.52</v>
      </c>
      <c r="H1478" s="165">
        <v>60.88</v>
      </c>
      <c r="I1478" s="165">
        <v>59.52</v>
      </c>
      <c r="J1478" s="165">
        <v>56.29</v>
      </c>
      <c r="K1478" s="165">
        <v>51.02</v>
      </c>
      <c r="L1478" s="165">
        <v>69.900000000000006</v>
      </c>
      <c r="M1478" s="165">
        <v>0</v>
      </c>
      <c r="N1478" s="165">
        <v>0</v>
      </c>
      <c r="O1478" s="165">
        <v>0</v>
      </c>
      <c r="P1478" s="165">
        <v>3556503</v>
      </c>
      <c r="Q1478" s="165">
        <v>100</v>
      </c>
      <c r="R1478" s="165">
        <v>0</v>
      </c>
      <c r="S1478" s="165">
        <v>39.299999999999997</v>
      </c>
      <c r="T1478" s="165">
        <v>4.2949999999999999</v>
      </c>
      <c r="U1478" s="165">
        <v>-1</v>
      </c>
    </row>
    <row r="1479" spans="1:21">
      <c r="A1479" s="166">
        <v>43347.601087962961</v>
      </c>
      <c r="B1479" s="165" t="s">
        <v>6</v>
      </c>
      <c r="C1479" s="165">
        <v>526.01</v>
      </c>
      <c r="D1479" s="165">
        <v>13.96</v>
      </c>
      <c r="E1479" s="165">
        <v>1029.03</v>
      </c>
      <c r="F1479" s="165">
        <v>24.91</v>
      </c>
      <c r="G1479" s="165">
        <v>73.760000000000005</v>
      </c>
      <c r="H1479" s="165">
        <v>77.36</v>
      </c>
      <c r="I1479" s="165">
        <v>75.13</v>
      </c>
      <c r="J1479" s="165">
        <v>70.5</v>
      </c>
      <c r="K1479" s="165">
        <v>66.38</v>
      </c>
      <c r="L1479" s="165">
        <v>79.42</v>
      </c>
      <c r="M1479" s="165">
        <v>0</v>
      </c>
      <c r="N1479" s="165">
        <v>0</v>
      </c>
      <c r="O1479" s="165">
        <v>0</v>
      </c>
      <c r="P1479" s="165">
        <v>3557974</v>
      </c>
      <c r="Q1479" s="165">
        <v>100</v>
      </c>
      <c r="R1479" s="165">
        <v>0</v>
      </c>
      <c r="S1479" s="165">
        <v>39.299999999999997</v>
      </c>
      <c r="T1479" s="165">
        <v>4.2949999999999999</v>
      </c>
      <c r="U1479" s="165">
        <v>-1</v>
      </c>
    </row>
    <row r="1480" spans="1:21">
      <c r="A1480" s="166">
        <v>43347.601145833331</v>
      </c>
      <c r="B1480" s="165" t="s">
        <v>6</v>
      </c>
      <c r="C1480" s="165">
        <v>524.24</v>
      </c>
      <c r="D1480" s="165">
        <v>13.92</v>
      </c>
      <c r="E1480" s="165">
        <v>1044.94</v>
      </c>
      <c r="F1480" s="165">
        <v>29.34</v>
      </c>
      <c r="G1480" s="165">
        <v>64.03</v>
      </c>
      <c r="H1480" s="165">
        <v>67.41</v>
      </c>
      <c r="I1480" s="165">
        <v>60.41</v>
      </c>
      <c r="J1480" s="165">
        <v>61.95</v>
      </c>
      <c r="K1480" s="165">
        <v>63.48</v>
      </c>
      <c r="L1480" s="165">
        <v>74.680000000000007</v>
      </c>
      <c r="M1480" s="165">
        <v>0</v>
      </c>
      <c r="N1480" s="165">
        <v>0</v>
      </c>
      <c r="O1480" s="165">
        <v>0</v>
      </c>
      <c r="P1480" s="165">
        <v>3559798</v>
      </c>
      <c r="Q1480" s="165">
        <v>100</v>
      </c>
      <c r="R1480" s="165">
        <v>0</v>
      </c>
      <c r="S1480" s="165">
        <v>39.299999999999997</v>
      </c>
      <c r="T1480" s="165">
        <v>4.2949999999999999</v>
      </c>
      <c r="U1480" s="165">
        <v>-1</v>
      </c>
    </row>
    <row r="1481" spans="1:21">
      <c r="A1481" s="166">
        <v>43347.601215277777</v>
      </c>
      <c r="B1481" s="165" t="s">
        <v>6</v>
      </c>
      <c r="C1481" s="165">
        <v>526.6</v>
      </c>
      <c r="D1481" s="165">
        <v>13.98</v>
      </c>
      <c r="E1481" s="165">
        <v>1043.29</v>
      </c>
      <c r="F1481" s="165">
        <v>32.56</v>
      </c>
      <c r="G1481" s="165">
        <v>67.27</v>
      </c>
      <c r="H1481" s="165">
        <v>69.430000000000007</v>
      </c>
      <c r="I1481" s="165">
        <v>68.75</v>
      </c>
      <c r="J1481" s="165">
        <v>65.37</v>
      </c>
      <c r="K1481" s="165">
        <v>65.540000000000006</v>
      </c>
      <c r="L1481" s="165">
        <v>0</v>
      </c>
      <c r="M1481" s="165">
        <v>0</v>
      </c>
      <c r="N1481" s="165">
        <v>0</v>
      </c>
      <c r="O1481" s="165">
        <v>0</v>
      </c>
      <c r="P1481" s="165">
        <v>3561389</v>
      </c>
      <c r="Q1481" s="165">
        <v>100</v>
      </c>
      <c r="R1481" s="165">
        <v>0</v>
      </c>
      <c r="S1481" s="165">
        <v>39.299999999999997</v>
      </c>
      <c r="T1481" s="165">
        <v>4.2949999999999999</v>
      </c>
      <c r="U1481" s="165">
        <v>-1</v>
      </c>
    </row>
    <row r="1482" spans="1:21">
      <c r="A1482" s="166">
        <v>43347.601284722223</v>
      </c>
      <c r="B1482" s="165" t="s">
        <v>6</v>
      </c>
      <c r="C1482" s="165">
        <v>525.83000000000004</v>
      </c>
      <c r="D1482" s="165">
        <v>13.96</v>
      </c>
      <c r="E1482" s="165">
        <v>1025.45</v>
      </c>
      <c r="F1482" s="165">
        <v>33.22</v>
      </c>
      <c r="G1482" s="165">
        <v>82.76</v>
      </c>
      <c r="H1482" s="165">
        <v>84.9</v>
      </c>
      <c r="I1482" s="165">
        <v>83.22</v>
      </c>
      <c r="J1482" s="165">
        <v>80.7</v>
      </c>
      <c r="K1482" s="165">
        <v>80.87</v>
      </c>
      <c r="L1482" s="165">
        <v>94.2</v>
      </c>
      <c r="M1482" s="165">
        <v>0</v>
      </c>
      <c r="N1482" s="165">
        <v>0</v>
      </c>
      <c r="O1482" s="165">
        <v>0</v>
      </c>
      <c r="P1482" s="165">
        <v>3562823</v>
      </c>
      <c r="Q1482" s="165">
        <v>100</v>
      </c>
      <c r="R1482" s="165">
        <v>0</v>
      </c>
      <c r="S1482" s="165">
        <v>39.299999999999997</v>
      </c>
      <c r="T1482" s="165">
        <v>4.2949999999999999</v>
      </c>
      <c r="U1482" s="165">
        <v>-1</v>
      </c>
    </row>
    <row r="1483" spans="1:21">
      <c r="A1483" s="166">
        <v>43347.601354166669</v>
      </c>
      <c r="B1483" s="165" t="s">
        <v>6</v>
      </c>
      <c r="C1483" s="165">
        <v>525.16999999999996</v>
      </c>
      <c r="D1483" s="165">
        <v>13.94</v>
      </c>
      <c r="E1483" s="165">
        <v>1041.21</v>
      </c>
      <c r="F1483" s="165">
        <v>28.41</v>
      </c>
      <c r="G1483" s="165">
        <v>70.92</v>
      </c>
      <c r="H1483" s="165">
        <v>72.88</v>
      </c>
      <c r="I1483" s="165">
        <v>70.680000000000007</v>
      </c>
      <c r="J1483" s="165">
        <v>67.97</v>
      </c>
      <c r="K1483" s="165">
        <v>65.08</v>
      </c>
      <c r="L1483" s="165">
        <v>77.97</v>
      </c>
      <c r="M1483" s="165">
        <v>0</v>
      </c>
      <c r="N1483" s="165">
        <v>0</v>
      </c>
      <c r="O1483" s="165">
        <v>0</v>
      </c>
      <c r="P1483" s="165">
        <v>3564405</v>
      </c>
      <c r="Q1483" s="165">
        <v>100</v>
      </c>
      <c r="R1483" s="165">
        <v>0</v>
      </c>
      <c r="S1483" s="165">
        <v>39.299999999999997</v>
      </c>
      <c r="T1483" s="165">
        <v>4.2949999999999999</v>
      </c>
      <c r="U1483" s="165">
        <v>-1</v>
      </c>
    </row>
    <row r="1484" spans="1:21">
      <c r="A1484" s="166">
        <v>43347.601423611108</v>
      </c>
      <c r="B1484" s="165" t="s">
        <v>6</v>
      </c>
      <c r="C1484" s="165">
        <v>525.70000000000005</v>
      </c>
      <c r="D1484" s="165">
        <v>13.95</v>
      </c>
      <c r="E1484" s="165">
        <v>1039.1400000000001</v>
      </c>
      <c r="F1484" s="165">
        <v>29.55</v>
      </c>
      <c r="G1484" s="165">
        <v>60.99</v>
      </c>
      <c r="H1484" s="165">
        <v>64.599999999999994</v>
      </c>
      <c r="I1484" s="165">
        <v>63.59</v>
      </c>
      <c r="J1484" s="165">
        <v>57.21</v>
      </c>
      <c r="K1484" s="165">
        <v>56.71</v>
      </c>
      <c r="L1484" s="165">
        <v>64.010000000000005</v>
      </c>
      <c r="M1484" s="165">
        <v>0</v>
      </c>
      <c r="N1484" s="165">
        <v>0</v>
      </c>
      <c r="O1484" s="165">
        <v>0</v>
      </c>
      <c r="P1484" s="165">
        <v>3565854</v>
      </c>
      <c r="Q1484" s="165">
        <v>100</v>
      </c>
      <c r="R1484" s="165">
        <v>0</v>
      </c>
      <c r="S1484" s="165">
        <v>39.299999999999997</v>
      </c>
      <c r="T1484" s="165">
        <v>4.2949999999999999</v>
      </c>
      <c r="U1484" s="165">
        <v>-1</v>
      </c>
    </row>
    <row r="1485" spans="1:21">
      <c r="A1485" s="166">
        <v>43347.601493055554</v>
      </c>
      <c r="B1485" s="165" t="s">
        <v>6</v>
      </c>
      <c r="C1485" s="165">
        <v>525.74</v>
      </c>
      <c r="D1485" s="165">
        <v>13.96</v>
      </c>
      <c r="E1485" s="165">
        <v>1023.67</v>
      </c>
      <c r="F1485" s="165">
        <v>30.98</v>
      </c>
      <c r="G1485" s="165">
        <v>73.17</v>
      </c>
      <c r="H1485" s="165">
        <v>75.040000000000006</v>
      </c>
      <c r="I1485" s="165">
        <v>72.84</v>
      </c>
      <c r="J1485" s="165">
        <v>73.010000000000005</v>
      </c>
      <c r="K1485" s="165">
        <v>71.819999999999993</v>
      </c>
      <c r="L1485" s="165">
        <v>0</v>
      </c>
      <c r="M1485" s="165">
        <v>0</v>
      </c>
      <c r="N1485" s="165">
        <v>0</v>
      </c>
      <c r="O1485" s="165">
        <v>0</v>
      </c>
      <c r="P1485" s="165">
        <v>3567918</v>
      </c>
      <c r="Q1485" s="165">
        <v>100</v>
      </c>
      <c r="R1485" s="165">
        <v>0</v>
      </c>
      <c r="S1485" s="165">
        <v>39.299999999999997</v>
      </c>
      <c r="T1485" s="165">
        <v>4.2949999999999999</v>
      </c>
      <c r="U1485" s="165">
        <v>-1</v>
      </c>
    </row>
    <row r="1486" spans="1:21">
      <c r="A1486" s="166">
        <v>43347.6015625</v>
      </c>
      <c r="B1486" s="165" t="s">
        <v>6</v>
      </c>
      <c r="C1486" s="165">
        <v>527.20000000000005</v>
      </c>
      <c r="D1486" s="165">
        <v>13.99</v>
      </c>
      <c r="E1486" s="165">
        <v>1040.81</v>
      </c>
      <c r="F1486" s="165">
        <v>27.44</v>
      </c>
      <c r="G1486" s="165">
        <v>83.95</v>
      </c>
      <c r="H1486" s="165">
        <v>85.55</v>
      </c>
      <c r="I1486" s="165">
        <v>83.36</v>
      </c>
      <c r="J1486" s="165">
        <v>85.21</v>
      </c>
      <c r="K1486" s="165">
        <v>81.680000000000007</v>
      </c>
      <c r="L1486" s="165">
        <v>0</v>
      </c>
      <c r="M1486" s="165">
        <v>0</v>
      </c>
      <c r="N1486" s="165">
        <v>0</v>
      </c>
      <c r="O1486" s="165">
        <v>0</v>
      </c>
      <c r="P1486" s="165">
        <v>3569760</v>
      </c>
      <c r="Q1486" s="165">
        <v>100</v>
      </c>
      <c r="R1486" s="165">
        <v>0</v>
      </c>
      <c r="S1486" s="165">
        <v>39.299999999999997</v>
      </c>
      <c r="T1486" s="165">
        <v>4.2949999999999999</v>
      </c>
      <c r="U1486" s="165">
        <v>-1</v>
      </c>
    </row>
    <row r="1487" spans="1:21">
      <c r="A1487" s="166">
        <v>43347.601631944446</v>
      </c>
      <c r="B1487" s="165" t="s">
        <v>6</v>
      </c>
      <c r="C1487" s="165">
        <v>526.13</v>
      </c>
      <c r="D1487" s="165">
        <v>13.97</v>
      </c>
      <c r="E1487" s="165">
        <v>1034.8399999999999</v>
      </c>
      <c r="F1487" s="165">
        <v>30.49</v>
      </c>
      <c r="G1487" s="165">
        <v>71.05</v>
      </c>
      <c r="H1487" s="165">
        <v>73.69</v>
      </c>
      <c r="I1487" s="165">
        <v>70.66</v>
      </c>
      <c r="J1487" s="165">
        <v>70.150000000000006</v>
      </c>
      <c r="K1487" s="165">
        <v>69.48</v>
      </c>
      <c r="L1487" s="165">
        <v>75.86</v>
      </c>
      <c r="M1487" s="165">
        <v>0</v>
      </c>
      <c r="N1487" s="165">
        <v>0</v>
      </c>
      <c r="O1487" s="165">
        <v>0</v>
      </c>
      <c r="P1487" s="165">
        <v>3571410</v>
      </c>
      <c r="Q1487" s="165">
        <v>100</v>
      </c>
      <c r="R1487" s="165">
        <v>0</v>
      </c>
      <c r="S1487" s="165">
        <v>39.299999999999997</v>
      </c>
      <c r="T1487" s="165">
        <v>4.2949999999999999</v>
      </c>
      <c r="U1487" s="165">
        <v>-1</v>
      </c>
    </row>
    <row r="1488" spans="1:21">
      <c r="A1488" s="166">
        <v>43347.601701388892</v>
      </c>
      <c r="B1488" s="165" t="s">
        <v>6</v>
      </c>
      <c r="C1488" s="165">
        <v>527.17999999999995</v>
      </c>
      <c r="D1488" s="165">
        <v>13.99</v>
      </c>
      <c r="E1488" s="165">
        <v>1026.3</v>
      </c>
      <c r="F1488" s="165">
        <v>31.47</v>
      </c>
      <c r="G1488" s="165">
        <v>63.42</v>
      </c>
      <c r="H1488" s="165">
        <v>68.03</v>
      </c>
      <c r="I1488" s="165">
        <v>64.290000000000006</v>
      </c>
      <c r="J1488" s="165">
        <v>60.03</v>
      </c>
      <c r="K1488" s="165">
        <v>60.37</v>
      </c>
      <c r="L1488" s="165">
        <v>67.11</v>
      </c>
      <c r="M1488" s="165">
        <v>0</v>
      </c>
      <c r="N1488" s="165">
        <v>0</v>
      </c>
      <c r="O1488" s="165">
        <v>0</v>
      </c>
      <c r="P1488" s="165">
        <v>3573159</v>
      </c>
      <c r="Q1488" s="165">
        <v>100</v>
      </c>
      <c r="R1488" s="165">
        <v>0</v>
      </c>
      <c r="S1488" s="165">
        <v>39.299999999999997</v>
      </c>
      <c r="T1488" s="165">
        <v>4.2949999999999999</v>
      </c>
      <c r="U1488" s="165">
        <v>-1</v>
      </c>
    </row>
    <row r="1489" spans="1:21">
      <c r="A1489" s="166">
        <v>43347.601770833331</v>
      </c>
      <c r="B1489" s="165" t="s">
        <v>6</v>
      </c>
      <c r="C1489" s="165">
        <v>530.1</v>
      </c>
      <c r="D1489" s="165">
        <v>14.07</v>
      </c>
      <c r="E1489" s="165">
        <v>1011.75</v>
      </c>
      <c r="F1489" s="165">
        <v>28.24</v>
      </c>
      <c r="G1489" s="165">
        <v>83.31</v>
      </c>
      <c r="H1489" s="165">
        <v>84.22</v>
      </c>
      <c r="I1489" s="165">
        <v>82.72</v>
      </c>
      <c r="J1489" s="165">
        <v>82.89</v>
      </c>
      <c r="K1489" s="165">
        <v>83.39</v>
      </c>
      <c r="L1489" s="165">
        <v>0</v>
      </c>
      <c r="M1489" s="165">
        <v>0</v>
      </c>
      <c r="N1489" s="165">
        <v>0</v>
      </c>
      <c r="O1489" s="165">
        <v>0</v>
      </c>
      <c r="P1489" s="165">
        <v>3574990</v>
      </c>
      <c r="Q1489" s="165">
        <v>100</v>
      </c>
      <c r="R1489" s="165">
        <v>0</v>
      </c>
      <c r="S1489" s="165">
        <v>39.299999999999997</v>
      </c>
      <c r="T1489" s="165">
        <v>4.2949999999999999</v>
      </c>
      <c r="U1489" s="165">
        <v>-1</v>
      </c>
    </row>
    <row r="1490" spans="1:21">
      <c r="A1490" s="166">
        <v>43347.601840277777</v>
      </c>
      <c r="B1490" s="165" t="s">
        <v>6</v>
      </c>
      <c r="C1490" s="165">
        <v>530.17999999999995</v>
      </c>
      <c r="D1490" s="165">
        <v>14.07</v>
      </c>
      <c r="E1490" s="165">
        <v>1021.43</v>
      </c>
      <c r="F1490" s="165">
        <v>30.13</v>
      </c>
      <c r="G1490" s="165">
        <v>72.12</v>
      </c>
      <c r="H1490" s="165">
        <v>73.22</v>
      </c>
      <c r="I1490" s="165">
        <v>73.900000000000006</v>
      </c>
      <c r="J1490" s="165">
        <v>71.36</v>
      </c>
      <c r="K1490" s="165">
        <v>70</v>
      </c>
      <c r="L1490" s="165">
        <v>0</v>
      </c>
      <c r="M1490" s="165">
        <v>0</v>
      </c>
      <c r="N1490" s="165">
        <v>0</v>
      </c>
      <c r="O1490" s="165">
        <v>0</v>
      </c>
      <c r="P1490" s="165">
        <v>3577587</v>
      </c>
      <c r="Q1490" s="165">
        <v>100</v>
      </c>
      <c r="R1490" s="165">
        <v>0</v>
      </c>
      <c r="S1490" s="165">
        <v>39.299999999999997</v>
      </c>
      <c r="T1490" s="165">
        <v>4.2949999999999999</v>
      </c>
      <c r="U1490" s="165">
        <v>-1</v>
      </c>
    </row>
    <row r="1491" spans="1:21">
      <c r="A1491" s="166">
        <v>43347.601909722223</v>
      </c>
      <c r="B1491" s="165" t="s">
        <v>6</v>
      </c>
      <c r="C1491" s="165">
        <v>532.41</v>
      </c>
      <c r="D1491" s="165">
        <v>14.13</v>
      </c>
      <c r="E1491" s="165">
        <v>1028.25</v>
      </c>
      <c r="F1491" s="165">
        <v>32.57</v>
      </c>
      <c r="G1491" s="165">
        <v>71.819999999999993</v>
      </c>
      <c r="H1491" s="165">
        <v>73.239999999999995</v>
      </c>
      <c r="I1491" s="165">
        <v>72.739999999999995</v>
      </c>
      <c r="J1491" s="165">
        <v>71.91</v>
      </c>
      <c r="K1491" s="165">
        <v>69.400000000000006</v>
      </c>
      <c r="L1491" s="165">
        <v>0</v>
      </c>
      <c r="M1491" s="165">
        <v>0</v>
      </c>
      <c r="N1491" s="165">
        <v>0</v>
      </c>
      <c r="O1491" s="165">
        <v>0</v>
      </c>
      <c r="P1491" s="165">
        <v>3580401</v>
      </c>
      <c r="Q1491" s="165">
        <v>100</v>
      </c>
      <c r="R1491" s="165">
        <v>0</v>
      </c>
      <c r="S1491" s="165">
        <v>39.299999999999997</v>
      </c>
      <c r="T1491" s="165">
        <v>4.2949999999999999</v>
      </c>
      <c r="U1491" s="165">
        <v>-1</v>
      </c>
    </row>
    <row r="1492" spans="1:21">
      <c r="A1492" s="166">
        <v>43347.601979166669</v>
      </c>
      <c r="B1492" s="165" t="s">
        <v>6</v>
      </c>
      <c r="C1492" s="165">
        <v>535.22</v>
      </c>
      <c r="D1492" s="165">
        <v>14.21</v>
      </c>
      <c r="E1492" s="165">
        <v>1011.37</v>
      </c>
      <c r="F1492" s="165">
        <v>29.5</v>
      </c>
      <c r="G1492" s="165">
        <v>77.650000000000006</v>
      </c>
      <c r="H1492" s="165">
        <v>79.83</v>
      </c>
      <c r="I1492" s="165">
        <v>79.83</v>
      </c>
      <c r="J1492" s="165">
        <v>74.62</v>
      </c>
      <c r="K1492" s="165">
        <v>76.3</v>
      </c>
      <c r="L1492" s="165">
        <v>0</v>
      </c>
      <c r="M1492" s="165">
        <v>0</v>
      </c>
      <c r="N1492" s="165">
        <v>0</v>
      </c>
      <c r="O1492" s="165">
        <v>0</v>
      </c>
      <c r="P1492" s="165">
        <v>3583562</v>
      </c>
      <c r="Q1492" s="165">
        <v>100</v>
      </c>
      <c r="R1492" s="165">
        <v>0</v>
      </c>
      <c r="S1492" s="165">
        <v>39.299999999999997</v>
      </c>
      <c r="T1492" s="165">
        <v>4.2949999999999999</v>
      </c>
      <c r="U1492" s="165">
        <v>-1</v>
      </c>
    </row>
    <row r="1493" spans="1:21">
      <c r="A1493" s="166">
        <v>43347.602048611108</v>
      </c>
      <c r="B1493" s="165" t="s">
        <v>6</v>
      </c>
      <c r="C1493" s="165">
        <v>536.4</v>
      </c>
      <c r="D1493" s="165">
        <v>14.24</v>
      </c>
      <c r="E1493" s="165">
        <v>1022.73</v>
      </c>
      <c r="F1493" s="165">
        <v>26.31</v>
      </c>
      <c r="G1493" s="165">
        <v>71.569999999999993</v>
      </c>
      <c r="H1493" s="165">
        <v>73.400000000000006</v>
      </c>
      <c r="I1493" s="165">
        <v>71.040000000000006</v>
      </c>
      <c r="J1493" s="165">
        <v>68.69</v>
      </c>
      <c r="K1493" s="165">
        <v>67.34</v>
      </c>
      <c r="L1493" s="165">
        <v>77.400000000000006</v>
      </c>
      <c r="M1493" s="165">
        <v>0</v>
      </c>
      <c r="N1493" s="165">
        <v>0</v>
      </c>
      <c r="O1493" s="165">
        <v>0</v>
      </c>
      <c r="P1493" s="165">
        <v>3586464</v>
      </c>
      <c r="Q1493" s="165">
        <v>100</v>
      </c>
      <c r="R1493" s="165">
        <v>0</v>
      </c>
      <c r="S1493" s="165">
        <v>39.299999999999997</v>
      </c>
      <c r="T1493" s="165">
        <v>4.2949999999999999</v>
      </c>
      <c r="U1493" s="165">
        <v>-1</v>
      </c>
    </row>
    <row r="1494" spans="1:21">
      <c r="A1494" s="166">
        <v>43347.602106481485</v>
      </c>
      <c r="B1494" s="165" t="s">
        <v>6</v>
      </c>
      <c r="C1494" s="165">
        <v>539.79999999999995</v>
      </c>
      <c r="D1494" s="165">
        <v>14.33</v>
      </c>
      <c r="E1494" s="165">
        <v>1021.85</v>
      </c>
      <c r="F1494" s="165">
        <v>34.86</v>
      </c>
      <c r="G1494" s="165">
        <v>64.25</v>
      </c>
      <c r="H1494" s="165">
        <v>66.319999999999993</v>
      </c>
      <c r="I1494" s="165">
        <v>65.3</v>
      </c>
      <c r="J1494" s="165">
        <v>63.25</v>
      </c>
      <c r="K1494" s="165">
        <v>62.39</v>
      </c>
      <c r="L1494" s="165">
        <v>63.08</v>
      </c>
      <c r="M1494" s="165">
        <v>0</v>
      </c>
      <c r="N1494" s="165">
        <v>0</v>
      </c>
      <c r="O1494" s="165">
        <v>0</v>
      </c>
      <c r="P1494" s="165">
        <v>3588872</v>
      </c>
      <c r="Q1494" s="165">
        <v>100</v>
      </c>
      <c r="R1494" s="165">
        <v>0</v>
      </c>
      <c r="S1494" s="165">
        <v>39.299999999999997</v>
      </c>
      <c r="T1494" s="165">
        <v>4.2949999999999999</v>
      </c>
      <c r="U1494" s="165">
        <v>-1</v>
      </c>
    </row>
    <row r="1495" spans="1:21">
      <c r="A1495" s="166">
        <v>43347.602175925924</v>
      </c>
      <c r="B1495" s="165" t="s">
        <v>6</v>
      </c>
      <c r="C1495" s="165">
        <v>540.05999999999995</v>
      </c>
      <c r="D1495" s="165">
        <v>14.34</v>
      </c>
      <c r="E1495" s="165">
        <v>1005.5</v>
      </c>
      <c r="F1495" s="165">
        <v>33.880000000000003</v>
      </c>
      <c r="G1495" s="165">
        <v>73.48</v>
      </c>
      <c r="H1495" s="165">
        <v>75.55</v>
      </c>
      <c r="I1495" s="165">
        <v>73.34</v>
      </c>
      <c r="J1495" s="165">
        <v>73.680000000000007</v>
      </c>
      <c r="K1495" s="165">
        <v>70.63</v>
      </c>
      <c r="L1495" s="165">
        <v>80.33</v>
      </c>
      <c r="M1495" s="165">
        <v>0</v>
      </c>
      <c r="N1495" s="165">
        <v>0</v>
      </c>
      <c r="O1495" s="165">
        <v>0</v>
      </c>
      <c r="P1495" s="165">
        <v>3591801</v>
      </c>
      <c r="Q1495" s="165">
        <v>100</v>
      </c>
      <c r="R1495" s="165">
        <v>0</v>
      </c>
      <c r="S1495" s="165">
        <v>39.299999999999997</v>
      </c>
      <c r="T1495" s="165">
        <v>4.2949999999999999</v>
      </c>
      <c r="U1495" s="165">
        <v>-1</v>
      </c>
    </row>
    <row r="1496" spans="1:21">
      <c r="A1496" s="166">
        <v>43347.60224537037</v>
      </c>
      <c r="B1496" s="165" t="s">
        <v>6</v>
      </c>
      <c r="C1496" s="165">
        <v>540.47</v>
      </c>
      <c r="D1496" s="165">
        <v>14.35</v>
      </c>
      <c r="E1496" s="165">
        <v>1009.19</v>
      </c>
      <c r="F1496" s="165">
        <v>21.47</v>
      </c>
      <c r="G1496" s="165">
        <v>78.150000000000006</v>
      </c>
      <c r="H1496" s="165">
        <v>81.03</v>
      </c>
      <c r="I1496" s="165">
        <v>78.459999999999994</v>
      </c>
      <c r="J1496" s="165">
        <v>74.36</v>
      </c>
      <c r="K1496" s="165">
        <v>72.819999999999993</v>
      </c>
      <c r="L1496" s="165">
        <v>84.1</v>
      </c>
      <c r="M1496" s="165">
        <v>0</v>
      </c>
      <c r="N1496" s="165">
        <v>0</v>
      </c>
      <c r="O1496" s="165">
        <v>0</v>
      </c>
      <c r="P1496" s="165">
        <v>3593894</v>
      </c>
      <c r="Q1496" s="165">
        <v>100</v>
      </c>
      <c r="R1496" s="165">
        <v>0</v>
      </c>
      <c r="S1496" s="165">
        <v>39.299999999999997</v>
      </c>
      <c r="T1496" s="165">
        <v>4.2949999999999999</v>
      </c>
      <c r="U1496" s="165">
        <v>-1</v>
      </c>
    </row>
    <row r="1497" spans="1:21">
      <c r="A1497" s="166">
        <v>43347.602314814816</v>
      </c>
      <c r="B1497" s="165" t="s">
        <v>6</v>
      </c>
      <c r="C1497" s="165">
        <v>541.22</v>
      </c>
      <c r="D1497" s="165">
        <v>14.37</v>
      </c>
      <c r="E1497" s="165">
        <v>1019.74</v>
      </c>
      <c r="F1497" s="165">
        <v>30.04</v>
      </c>
      <c r="G1497" s="165">
        <v>67.45</v>
      </c>
      <c r="H1497" s="165">
        <v>70.069999999999993</v>
      </c>
      <c r="I1497" s="165">
        <v>65.55</v>
      </c>
      <c r="J1497" s="165">
        <v>67.89</v>
      </c>
      <c r="K1497" s="165">
        <v>62.21</v>
      </c>
      <c r="L1497" s="165">
        <v>76.16</v>
      </c>
      <c r="M1497" s="165">
        <v>0</v>
      </c>
      <c r="N1497" s="165">
        <v>0</v>
      </c>
      <c r="O1497" s="165">
        <v>0</v>
      </c>
      <c r="P1497" s="165">
        <v>3595559</v>
      </c>
      <c r="Q1497" s="165">
        <v>100</v>
      </c>
      <c r="R1497" s="165">
        <v>0</v>
      </c>
      <c r="S1497" s="165">
        <v>39.299999999999997</v>
      </c>
      <c r="T1497" s="165">
        <v>4.2949999999999999</v>
      </c>
      <c r="U1497" s="165">
        <v>-1</v>
      </c>
    </row>
    <row r="1498" spans="1:21">
      <c r="A1498" s="166">
        <v>43347.602384259262</v>
      </c>
      <c r="B1498" s="165" t="s">
        <v>6</v>
      </c>
      <c r="C1498" s="165">
        <v>534.42999999999995</v>
      </c>
      <c r="D1498" s="165">
        <v>14.19</v>
      </c>
      <c r="E1498" s="165">
        <v>1028.21</v>
      </c>
      <c r="F1498" s="165">
        <v>31.61</v>
      </c>
      <c r="G1498" s="165">
        <v>67.63</v>
      </c>
      <c r="H1498" s="165">
        <v>67.55</v>
      </c>
      <c r="I1498" s="165">
        <v>69.22</v>
      </c>
      <c r="J1498" s="165">
        <v>67.05</v>
      </c>
      <c r="K1498" s="165">
        <v>65.72</v>
      </c>
      <c r="L1498" s="165">
        <v>74.42</v>
      </c>
      <c r="M1498" s="165">
        <v>0</v>
      </c>
      <c r="N1498" s="165">
        <v>0</v>
      </c>
      <c r="O1498" s="165">
        <v>0</v>
      </c>
      <c r="P1498" s="165">
        <v>3597014</v>
      </c>
      <c r="Q1498" s="165">
        <v>100</v>
      </c>
      <c r="R1498" s="165">
        <v>0</v>
      </c>
      <c r="S1498" s="165">
        <v>39.299999999999997</v>
      </c>
      <c r="T1498" s="165">
        <v>4.2949999999999999</v>
      </c>
      <c r="U1498" s="165">
        <v>-1</v>
      </c>
    </row>
    <row r="1499" spans="1:21">
      <c r="A1499" s="166">
        <v>43347.602453703701</v>
      </c>
      <c r="B1499" s="165" t="s">
        <v>6</v>
      </c>
      <c r="C1499" s="165">
        <v>538.16</v>
      </c>
      <c r="D1499" s="165">
        <v>14.29</v>
      </c>
      <c r="E1499" s="165">
        <v>1013.38</v>
      </c>
      <c r="F1499" s="165">
        <v>27.89</v>
      </c>
      <c r="G1499" s="165">
        <v>79.11</v>
      </c>
      <c r="H1499" s="165">
        <v>81.709999999999994</v>
      </c>
      <c r="I1499" s="165">
        <v>81.209999999999994</v>
      </c>
      <c r="J1499" s="165">
        <v>75.84</v>
      </c>
      <c r="K1499" s="165">
        <v>77.680000000000007</v>
      </c>
      <c r="L1499" s="165">
        <v>0</v>
      </c>
      <c r="M1499" s="165">
        <v>0</v>
      </c>
      <c r="N1499" s="165">
        <v>0</v>
      </c>
      <c r="O1499" s="165">
        <v>0</v>
      </c>
      <c r="P1499" s="165">
        <v>3598438</v>
      </c>
      <c r="Q1499" s="165">
        <v>100</v>
      </c>
      <c r="R1499" s="165">
        <v>0</v>
      </c>
      <c r="S1499" s="165">
        <v>39.299999999999997</v>
      </c>
      <c r="T1499" s="165">
        <v>4.2949999999999999</v>
      </c>
      <c r="U1499" s="165">
        <v>-1</v>
      </c>
    </row>
    <row r="1500" spans="1:21">
      <c r="A1500" s="166">
        <v>43347.602523148147</v>
      </c>
      <c r="B1500" s="165" t="s">
        <v>6</v>
      </c>
      <c r="C1500" s="165">
        <v>539.13</v>
      </c>
      <c r="D1500" s="165">
        <v>14.31</v>
      </c>
      <c r="E1500" s="165">
        <v>1025.24</v>
      </c>
      <c r="F1500" s="165">
        <v>30.93</v>
      </c>
      <c r="G1500" s="165">
        <v>77.67</v>
      </c>
      <c r="H1500" s="165">
        <v>79.13</v>
      </c>
      <c r="I1500" s="165">
        <v>81.14</v>
      </c>
      <c r="J1500" s="165">
        <v>75.63</v>
      </c>
      <c r="K1500" s="165">
        <v>74.790000000000006</v>
      </c>
      <c r="L1500" s="165">
        <v>0</v>
      </c>
      <c r="M1500" s="165">
        <v>0</v>
      </c>
      <c r="N1500" s="165">
        <v>0</v>
      </c>
      <c r="O1500" s="165">
        <v>0</v>
      </c>
      <c r="P1500" s="165">
        <v>3604404</v>
      </c>
      <c r="Q1500" s="165">
        <v>100</v>
      </c>
      <c r="R1500" s="165">
        <v>0</v>
      </c>
      <c r="S1500" s="165">
        <v>39.299999999999997</v>
      </c>
      <c r="T1500" s="165">
        <v>4.2949999999999999</v>
      </c>
      <c r="U1500" s="165">
        <v>-1</v>
      </c>
    </row>
    <row r="1501" spans="1:21">
      <c r="A1501" s="166">
        <v>43347.602592592593</v>
      </c>
      <c r="B1501" s="165" t="s">
        <v>6</v>
      </c>
      <c r="C1501" s="165">
        <v>535.41</v>
      </c>
      <c r="D1501" s="165">
        <v>14.21</v>
      </c>
      <c r="E1501" s="165">
        <v>1023.71</v>
      </c>
      <c r="F1501" s="165">
        <v>33.25</v>
      </c>
      <c r="G1501" s="165">
        <v>68.09</v>
      </c>
      <c r="H1501" s="165">
        <v>70.180000000000007</v>
      </c>
      <c r="I1501" s="165">
        <v>69.010000000000005</v>
      </c>
      <c r="J1501" s="165">
        <v>67.5</v>
      </c>
      <c r="K1501" s="165">
        <v>65.66</v>
      </c>
      <c r="L1501" s="165">
        <v>0</v>
      </c>
      <c r="M1501" s="165">
        <v>0</v>
      </c>
      <c r="N1501" s="165">
        <v>0</v>
      </c>
      <c r="O1501" s="165">
        <v>0</v>
      </c>
      <c r="P1501" s="165">
        <v>3606762</v>
      </c>
      <c r="Q1501" s="165">
        <v>100</v>
      </c>
      <c r="R1501" s="165">
        <v>0</v>
      </c>
      <c r="S1501" s="165">
        <v>39.299999999999997</v>
      </c>
      <c r="T1501" s="165">
        <v>4.2949999999999999</v>
      </c>
      <c r="U1501" s="165">
        <v>-1</v>
      </c>
    </row>
    <row r="1502" spans="1:21">
      <c r="A1502" s="166">
        <v>43347.602662037039</v>
      </c>
      <c r="B1502" s="165" t="s">
        <v>6</v>
      </c>
      <c r="C1502" s="165">
        <v>536.19000000000005</v>
      </c>
      <c r="D1502" s="165">
        <v>14.23</v>
      </c>
      <c r="E1502" s="165">
        <v>1005.85</v>
      </c>
      <c r="F1502" s="165">
        <v>29.64</v>
      </c>
      <c r="G1502" s="165">
        <v>74.45</v>
      </c>
      <c r="H1502" s="165">
        <v>76.39</v>
      </c>
      <c r="I1502" s="165">
        <v>75.209999999999994</v>
      </c>
      <c r="J1502" s="165">
        <v>74.7</v>
      </c>
      <c r="K1502" s="165">
        <v>71.5</v>
      </c>
      <c r="L1502" s="165">
        <v>0</v>
      </c>
      <c r="M1502" s="165">
        <v>0</v>
      </c>
      <c r="N1502" s="165">
        <v>0</v>
      </c>
      <c r="O1502" s="165">
        <v>0</v>
      </c>
      <c r="P1502" s="165">
        <v>3608449</v>
      </c>
      <c r="Q1502" s="165">
        <v>100</v>
      </c>
      <c r="R1502" s="165">
        <v>0</v>
      </c>
      <c r="S1502" s="165">
        <v>39.299999999999997</v>
      </c>
      <c r="T1502" s="165">
        <v>4.2949999999999999</v>
      </c>
      <c r="U1502" s="165">
        <v>-1</v>
      </c>
    </row>
    <row r="1503" spans="1:21">
      <c r="A1503" s="166">
        <v>43347.602731481478</v>
      </c>
      <c r="B1503" s="165" t="s">
        <v>6</v>
      </c>
      <c r="C1503" s="165">
        <v>533.82000000000005</v>
      </c>
      <c r="D1503" s="165">
        <v>14.17</v>
      </c>
      <c r="E1503" s="165">
        <v>1021.88</v>
      </c>
      <c r="F1503" s="165">
        <v>24.99</v>
      </c>
      <c r="G1503" s="165">
        <v>73.900000000000006</v>
      </c>
      <c r="H1503" s="165">
        <v>77.83</v>
      </c>
      <c r="I1503" s="165">
        <v>74.709999999999994</v>
      </c>
      <c r="J1503" s="165">
        <v>72.09</v>
      </c>
      <c r="K1503" s="165">
        <v>66.83</v>
      </c>
      <c r="L1503" s="165">
        <v>78.48</v>
      </c>
      <c r="M1503" s="165">
        <v>0</v>
      </c>
      <c r="N1503" s="165">
        <v>0</v>
      </c>
      <c r="O1503" s="165">
        <v>0</v>
      </c>
      <c r="P1503" s="165">
        <v>3610190</v>
      </c>
      <c r="Q1503" s="165">
        <v>100</v>
      </c>
      <c r="R1503" s="165">
        <v>0</v>
      </c>
      <c r="S1503" s="165">
        <v>39.299999999999997</v>
      </c>
      <c r="T1503" s="165">
        <v>4.2949999999999999</v>
      </c>
      <c r="U1503" s="165">
        <v>-1</v>
      </c>
    </row>
    <row r="1504" spans="1:21">
      <c r="A1504" s="166">
        <v>43347.602800925924</v>
      </c>
      <c r="B1504" s="165" t="s">
        <v>6</v>
      </c>
      <c r="C1504" s="165">
        <v>536.35</v>
      </c>
      <c r="D1504" s="165">
        <v>14.24</v>
      </c>
      <c r="E1504" s="165">
        <v>1015.84</v>
      </c>
      <c r="F1504" s="165">
        <v>30.07</v>
      </c>
      <c r="G1504" s="165">
        <v>65.86</v>
      </c>
      <c r="H1504" s="165">
        <v>68.38</v>
      </c>
      <c r="I1504" s="165">
        <v>67.69</v>
      </c>
      <c r="J1504" s="165">
        <v>63.59</v>
      </c>
      <c r="K1504" s="165">
        <v>62.91</v>
      </c>
      <c r="L1504" s="165">
        <v>69.44</v>
      </c>
      <c r="M1504" s="165">
        <v>0</v>
      </c>
      <c r="N1504" s="165">
        <v>0</v>
      </c>
      <c r="O1504" s="165">
        <v>0</v>
      </c>
      <c r="P1504" s="165">
        <v>3611546</v>
      </c>
      <c r="Q1504" s="165">
        <v>100</v>
      </c>
      <c r="R1504" s="165">
        <v>0</v>
      </c>
      <c r="S1504" s="165">
        <v>39.299999999999997</v>
      </c>
      <c r="T1504" s="165">
        <v>4.2949999999999999</v>
      </c>
      <c r="U1504" s="165">
        <v>-1</v>
      </c>
    </row>
    <row r="1505" spans="1:21">
      <c r="A1505" s="166">
        <v>43347.602870370371</v>
      </c>
      <c r="B1505" s="165" t="s">
        <v>6</v>
      </c>
      <c r="C1505" s="165">
        <v>539.01</v>
      </c>
      <c r="D1505" s="165">
        <v>14.31</v>
      </c>
      <c r="E1505" s="165">
        <v>1001.91</v>
      </c>
      <c r="F1505" s="165">
        <v>32.93</v>
      </c>
      <c r="G1505" s="165">
        <v>68.95</v>
      </c>
      <c r="H1505" s="165">
        <v>71.62</v>
      </c>
      <c r="I1505" s="165">
        <v>71.45</v>
      </c>
      <c r="J1505" s="165">
        <v>65.28</v>
      </c>
      <c r="K1505" s="165">
        <v>67.45</v>
      </c>
      <c r="L1505" s="165">
        <v>0</v>
      </c>
      <c r="M1505" s="165">
        <v>0</v>
      </c>
      <c r="N1505" s="165">
        <v>0</v>
      </c>
      <c r="O1505" s="165">
        <v>0</v>
      </c>
      <c r="P1505" s="165">
        <v>3613216</v>
      </c>
      <c r="Q1505" s="165">
        <v>100</v>
      </c>
      <c r="R1505" s="165">
        <v>0</v>
      </c>
      <c r="S1505" s="165">
        <v>39.299999999999997</v>
      </c>
      <c r="T1505" s="165">
        <v>4.2949999999999999</v>
      </c>
      <c r="U1505" s="165">
        <v>-1</v>
      </c>
    </row>
    <row r="1506" spans="1:21">
      <c r="A1506" s="166">
        <v>43347.602939814817</v>
      </c>
      <c r="B1506" s="165" t="s">
        <v>6</v>
      </c>
      <c r="C1506" s="165">
        <v>544.45000000000005</v>
      </c>
      <c r="D1506" s="165">
        <v>14.45</v>
      </c>
      <c r="E1506" s="165">
        <v>995.88</v>
      </c>
      <c r="F1506" s="165">
        <v>31.33</v>
      </c>
      <c r="G1506" s="165">
        <v>81.040000000000006</v>
      </c>
      <c r="H1506" s="165">
        <v>82.52</v>
      </c>
      <c r="I1506" s="165">
        <v>80.67</v>
      </c>
      <c r="J1506" s="165">
        <v>83.19</v>
      </c>
      <c r="K1506" s="165">
        <v>79.16</v>
      </c>
      <c r="L1506" s="165">
        <v>78.290000000000006</v>
      </c>
      <c r="M1506" s="165">
        <v>0</v>
      </c>
      <c r="N1506" s="165">
        <v>0</v>
      </c>
      <c r="O1506" s="165">
        <v>0</v>
      </c>
      <c r="P1506" s="165">
        <v>3614644</v>
      </c>
      <c r="Q1506" s="165">
        <v>100</v>
      </c>
      <c r="R1506" s="165">
        <v>0</v>
      </c>
      <c r="S1506" s="165">
        <v>39.299999999999997</v>
      </c>
      <c r="T1506" s="165">
        <v>4.2949999999999999</v>
      </c>
      <c r="U1506" s="165">
        <v>-1</v>
      </c>
    </row>
    <row r="1507" spans="1:21">
      <c r="A1507" s="166">
        <v>43347.603009259263</v>
      </c>
      <c r="B1507" s="165" t="s">
        <v>6</v>
      </c>
      <c r="C1507" s="165">
        <v>545.25</v>
      </c>
      <c r="D1507" s="165">
        <v>14.47</v>
      </c>
      <c r="E1507" s="165">
        <v>1014.29</v>
      </c>
      <c r="F1507" s="165">
        <v>31.1</v>
      </c>
      <c r="G1507" s="165">
        <v>64.17</v>
      </c>
      <c r="H1507" s="165">
        <v>68.28</v>
      </c>
      <c r="I1507" s="165">
        <v>64.14</v>
      </c>
      <c r="J1507" s="165">
        <v>59.14</v>
      </c>
      <c r="K1507" s="165">
        <v>57.07</v>
      </c>
      <c r="L1507" s="165">
        <v>72.239999999999995</v>
      </c>
      <c r="M1507" s="165">
        <v>0</v>
      </c>
      <c r="N1507" s="165">
        <v>0</v>
      </c>
      <c r="O1507" s="165">
        <v>0</v>
      </c>
      <c r="P1507" s="165">
        <v>3619060</v>
      </c>
      <c r="Q1507" s="165">
        <v>100</v>
      </c>
      <c r="R1507" s="165">
        <v>0</v>
      </c>
      <c r="S1507" s="165">
        <v>39.299999999999997</v>
      </c>
      <c r="T1507" s="165">
        <v>4.2949999999999999</v>
      </c>
      <c r="U1507" s="165">
        <v>-1</v>
      </c>
    </row>
    <row r="1508" spans="1:21">
      <c r="A1508" s="166">
        <v>43347.603078703702</v>
      </c>
      <c r="B1508" s="165" t="s">
        <v>6</v>
      </c>
      <c r="C1508" s="165">
        <v>547.33000000000004</v>
      </c>
      <c r="D1508" s="165">
        <v>14.53</v>
      </c>
      <c r="E1508" s="165">
        <v>1017.09</v>
      </c>
      <c r="F1508" s="165">
        <v>25.73</v>
      </c>
      <c r="G1508" s="165">
        <v>60.8</v>
      </c>
      <c r="H1508" s="165">
        <v>58.31</v>
      </c>
      <c r="I1508" s="165">
        <v>59.49</v>
      </c>
      <c r="J1508" s="165">
        <v>57.97</v>
      </c>
      <c r="K1508" s="165">
        <v>55.76</v>
      </c>
      <c r="L1508" s="165">
        <v>72.849999999999994</v>
      </c>
      <c r="M1508" s="165">
        <v>0</v>
      </c>
      <c r="N1508" s="165">
        <v>0</v>
      </c>
      <c r="O1508" s="165">
        <v>0</v>
      </c>
      <c r="P1508" s="165">
        <v>3621181</v>
      </c>
      <c r="Q1508" s="165">
        <v>100</v>
      </c>
      <c r="R1508" s="165">
        <v>0</v>
      </c>
      <c r="S1508" s="165">
        <v>39.299999999999997</v>
      </c>
      <c r="T1508" s="165">
        <v>4.2949999999999999</v>
      </c>
      <c r="U1508" s="165">
        <v>-1</v>
      </c>
    </row>
    <row r="1509" spans="1:21">
      <c r="A1509" s="166">
        <v>43347.603136574071</v>
      </c>
      <c r="B1509" s="165" t="s">
        <v>6</v>
      </c>
      <c r="C1509" s="165">
        <v>548.12</v>
      </c>
      <c r="D1509" s="165">
        <v>14.55</v>
      </c>
      <c r="E1509" s="165">
        <v>1001.49</v>
      </c>
      <c r="F1509" s="165">
        <v>24.46</v>
      </c>
      <c r="G1509" s="165">
        <v>68.819999999999993</v>
      </c>
      <c r="H1509" s="165">
        <v>74.83</v>
      </c>
      <c r="I1509" s="165">
        <v>67.010000000000005</v>
      </c>
      <c r="J1509" s="165">
        <v>65.48</v>
      </c>
      <c r="K1509" s="165">
        <v>64.290000000000006</v>
      </c>
      <c r="L1509" s="165">
        <v>79.75</v>
      </c>
      <c r="M1509" s="165">
        <v>72.900000000000006</v>
      </c>
      <c r="N1509" s="165">
        <v>0</v>
      </c>
      <c r="O1509" s="165">
        <v>0</v>
      </c>
      <c r="P1509" s="165">
        <v>3623092</v>
      </c>
      <c r="Q1509" s="165">
        <v>100</v>
      </c>
      <c r="R1509" s="165">
        <v>0</v>
      </c>
      <c r="S1509" s="165">
        <v>39.299999999999997</v>
      </c>
      <c r="T1509" s="165">
        <v>4.2949999999999999</v>
      </c>
      <c r="U1509" s="165">
        <v>-1</v>
      </c>
    </row>
    <row r="1510" spans="1:21">
      <c r="A1510" s="166">
        <v>43347.603206018517</v>
      </c>
      <c r="B1510" s="165" t="s">
        <v>6</v>
      </c>
      <c r="C1510" s="165">
        <v>545.80999999999995</v>
      </c>
      <c r="D1510" s="165">
        <v>14.49</v>
      </c>
      <c r="E1510" s="165">
        <v>1003.66</v>
      </c>
      <c r="F1510" s="165">
        <v>24.71</v>
      </c>
      <c r="G1510" s="165">
        <v>65.52</v>
      </c>
      <c r="H1510" s="165">
        <v>67.849999999999994</v>
      </c>
      <c r="I1510" s="165">
        <v>65.819999999999993</v>
      </c>
      <c r="J1510" s="165">
        <v>61.95</v>
      </c>
      <c r="K1510" s="165">
        <v>57.07</v>
      </c>
      <c r="L1510" s="165">
        <v>74.92</v>
      </c>
      <c r="M1510" s="165">
        <v>0</v>
      </c>
      <c r="N1510" s="165">
        <v>0</v>
      </c>
      <c r="O1510" s="165">
        <v>0</v>
      </c>
      <c r="P1510" s="165">
        <v>3626273</v>
      </c>
      <c r="Q1510" s="165">
        <v>100</v>
      </c>
      <c r="R1510" s="165">
        <v>0</v>
      </c>
      <c r="S1510" s="165">
        <v>39.299999999999997</v>
      </c>
      <c r="T1510" s="165">
        <v>4.2949999999999999</v>
      </c>
      <c r="U1510" s="165">
        <v>-1</v>
      </c>
    </row>
    <row r="1511" spans="1:21">
      <c r="A1511" s="166">
        <v>43347.603275462963</v>
      </c>
      <c r="B1511" s="165" t="s">
        <v>6</v>
      </c>
      <c r="C1511" s="165">
        <v>548.07000000000005</v>
      </c>
      <c r="D1511" s="165">
        <v>14.55</v>
      </c>
      <c r="E1511" s="165">
        <v>1000.9</v>
      </c>
      <c r="F1511" s="165">
        <v>32.53</v>
      </c>
      <c r="G1511" s="165">
        <v>67.14</v>
      </c>
      <c r="H1511" s="165">
        <v>68.98</v>
      </c>
      <c r="I1511" s="165">
        <v>69.150000000000006</v>
      </c>
      <c r="J1511" s="165">
        <v>63.73</v>
      </c>
      <c r="K1511" s="165">
        <v>66.099999999999994</v>
      </c>
      <c r="L1511" s="165">
        <v>75.61</v>
      </c>
      <c r="M1511" s="165">
        <v>0</v>
      </c>
      <c r="N1511" s="165">
        <v>0</v>
      </c>
      <c r="O1511" s="165">
        <v>0</v>
      </c>
      <c r="P1511" s="165">
        <v>3628381</v>
      </c>
      <c r="Q1511" s="165">
        <v>100</v>
      </c>
      <c r="R1511" s="165">
        <v>0</v>
      </c>
      <c r="S1511" s="165">
        <v>39.299999999999997</v>
      </c>
      <c r="T1511" s="165">
        <v>4.2949999999999999</v>
      </c>
      <c r="U1511" s="165">
        <v>-1</v>
      </c>
    </row>
    <row r="1512" spans="1:21">
      <c r="A1512" s="166">
        <v>43347.603344907409</v>
      </c>
      <c r="B1512" s="165" t="s">
        <v>6</v>
      </c>
      <c r="C1512" s="165">
        <v>547.71</v>
      </c>
      <c r="D1512" s="165">
        <v>14.54</v>
      </c>
      <c r="E1512" s="165">
        <v>986.13</v>
      </c>
      <c r="F1512" s="165">
        <v>30.05</v>
      </c>
      <c r="G1512" s="165">
        <v>73.599999999999994</v>
      </c>
      <c r="H1512" s="165">
        <v>76.23</v>
      </c>
      <c r="I1512" s="165">
        <v>74.19</v>
      </c>
      <c r="J1512" s="165">
        <v>71.650000000000006</v>
      </c>
      <c r="K1512" s="165">
        <v>72.33</v>
      </c>
      <c r="L1512" s="165">
        <v>0</v>
      </c>
      <c r="M1512" s="165">
        <v>0</v>
      </c>
      <c r="N1512" s="165">
        <v>0</v>
      </c>
      <c r="O1512" s="165">
        <v>0</v>
      </c>
      <c r="P1512" s="165">
        <v>3629204</v>
      </c>
      <c r="Q1512" s="165">
        <v>100</v>
      </c>
      <c r="R1512" s="165">
        <v>0</v>
      </c>
      <c r="S1512" s="165">
        <v>39.299999999999997</v>
      </c>
      <c r="T1512" s="165">
        <v>4.2949999999999999</v>
      </c>
      <c r="U1512" s="165">
        <v>-1</v>
      </c>
    </row>
    <row r="1513" spans="1:21">
      <c r="A1513" s="166">
        <v>43347.603414351855</v>
      </c>
      <c r="B1513" s="165" t="s">
        <v>6</v>
      </c>
      <c r="C1513" s="165">
        <v>548.83000000000004</v>
      </c>
      <c r="D1513" s="165">
        <v>14.57</v>
      </c>
      <c r="E1513" s="165">
        <v>996.84</v>
      </c>
      <c r="F1513" s="165">
        <v>22.96</v>
      </c>
      <c r="G1513" s="165">
        <v>73.69</v>
      </c>
      <c r="H1513" s="165">
        <v>79.86</v>
      </c>
      <c r="I1513" s="165">
        <v>75.63</v>
      </c>
      <c r="J1513" s="165">
        <v>70.73</v>
      </c>
      <c r="K1513" s="165">
        <v>67.510000000000005</v>
      </c>
      <c r="L1513" s="165">
        <v>75.06</v>
      </c>
      <c r="M1513" s="165">
        <v>0</v>
      </c>
      <c r="N1513" s="165">
        <v>0</v>
      </c>
      <c r="O1513" s="165">
        <v>0</v>
      </c>
      <c r="P1513" s="165">
        <v>3630234</v>
      </c>
      <c r="Q1513" s="165">
        <v>100</v>
      </c>
      <c r="R1513" s="165">
        <v>0</v>
      </c>
      <c r="S1513" s="165">
        <v>39.299999999999997</v>
      </c>
      <c r="T1513" s="165">
        <v>4.2949999999999999</v>
      </c>
      <c r="U1513" s="165">
        <v>-1</v>
      </c>
    </row>
    <row r="1514" spans="1:21">
      <c r="A1514" s="166">
        <v>43347.603483796294</v>
      </c>
      <c r="B1514" s="165" t="s">
        <v>6</v>
      </c>
      <c r="C1514" s="165">
        <v>548.14</v>
      </c>
      <c r="D1514" s="165">
        <v>14.55</v>
      </c>
      <c r="E1514" s="165">
        <v>1008.94</v>
      </c>
      <c r="F1514" s="165">
        <v>31.11</v>
      </c>
      <c r="G1514" s="165">
        <v>64.849999999999994</v>
      </c>
      <c r="H1514" s="165">
        <v>67.349999999999994</v>
      </c>
      <c r="I1514" s="165">
        <v>63.4</v>
      </c>
      <c r="J1514" s="165">
        <v>62.37</v>
      </c>
      <c r="K1514" s="165">
        <v>64.95</v>
      </c>
      <c r="L1514" s="165">
        <v>75.34</v>
      </c>
      <c r="M1514" s="165">
        <v>0</v>
      </c>
      <c r="N1514" s="165">
        <v>0</v>
      </c>
      <c r="O1514" s="165">
        <v>0</v>
      </c>
      <c r="P1514" s="165">
        <v>3631213</v>
      </c>
      <c r="Q1514" s="165">
        <v>100</v>
      </c>
      <c r="R1514" s="165">
        <v>0</v>
      </c>
      <c r="S1514" s="165">
        <v>39.299999999999997</v>
      </c>
      <c r="T1514" s="165">
        <v>4.2949999999999999</v>
      </c>
      <c r="U1514" s="165">
        <v>-1</v>
      </c>
    </row>
    <row r="1515" spans="1:21">
      <c r="A1515" s="166">
        <v>43347.60355324074</v>
      </c>
      <c r="B1515" s="165" t="s">
        <v>6</v>
      </c>
      <c r="C1515" s="165">
        <v>501.74</v>
      </c>
      <c r="D1515" s="165">
        <v>13.32</v>
      </c>
      <c r="E1515" s="165">
        <v>1061.17</v>
      </c>
      <c r="F1515" s="165">
        <v>26.69</v>
      </c>
      <c r="G1515" s="165">
        <v>55.13</v>
      </c>
      <c r="H1515" s="165">
        <v>58.16</v>
      </c>
      <c r="I1515" s="165">
        <v>57.82</v>
      </c>
      <c r="J1515" s="165">
        <v>52.89</v>
      </c>
      <c r="K1515" s="165">
        <v>53.4</v>
      </c>
      <c r="L1515" s="165">
        <v>57.02</v>
      </c>
      <c r="M1515" s="165">
        <v>41.12</v>
      </c>
      <c r="N1515" s="165">
        <v>0</v>
      </c>
      <c r="O1515" s="165">
        <v>0</v>
      </c>
      <c r="P1515" s="165">
        <v>3632883</v>
      </c>
      <c r="Q1515" s="165">
        <v>100</v>
      </c>
      <c r="R1515" s="165">
        <v>0</v>
      </c>
      <c r="S1515" s="165">
        <v>39.200000000000003</v>
      </c>
      <c r="T1515" s="165">
        <v>4.2949999999999999</v>
      </c>
      <c r="U1515" s="165">
        <v>-1</v>
      </c>
    </row>
    <row r="1516" spans="1:21">
      <c r="A1516" s="166">
        <v>43347.603622685187</v>
      </c>
      <c r="B1516" s="165" t="s">
        <v>6</v>
      </c>
      <c r="C1516" s="165">
        <v>503.24</v>
      </c>
      <c r="D1516" s="165">
        <v>13.36</v>
      </c>
      <c r="E1516" s="165">
        <v>1040.69</v>
      </c>
      <c r="F1516" s="165">
        <v>25.68</v>
      </c>
      <c r="G1516" s="165">
        <v>82.94</v>
      </c>
      <c r="H1516" s="165">
        <v>83.78</v>
      </c>
      <c r="I1516" s="165">
        <v>80.069999999999993</v>
      </c>
      <c r="J1516" s="165">
        <v>85.98</v>
      </c>
      <c r="K1516" s="165">
        <v>81.93</v>
      </c>
      <c r="L1516" s="165">
        <v>0</v>
      </c>
      <c r="M1516" s="165">
        <v>0</v>
      </c>
      <c r="N1516" s="165">
        <v>0</v>
      </c>
      <c r="O1516" s="165">
        <v>0</v>
      </c>
      <c r="P1516" s="165">
        <v>3637307</v>
      </c>
      <c r="Q1516" s="165">
        <v>100</v>
      </c>
      <c r="R1516" s="165">
        <v>0</v>
      </c>
      <c r="S1516" s="165">
        <v>39.200000000000003</v>
      </c>
      <c r="T1516" s="165">
        <v>4.2949999999999999</v>
      </c>
      <c r="U1516" s="165">
        <v>-1</v>
      </c>
    </row>
    <row r="1517" spans="1:21">
      <c r="A1517" s="166">
        <v>43347.603692129633</v>
      </c>
      <c r="B1517" s="165" t="s">
        <v>6</v>
      </c>
      <c r="C1517" s="165">
        <v>490.71</v>
      </c>
      <c r="D1517" s="165">
        <v>13.03</v>
      </c>
      <c r="E1517" s="165">
        <v>1073.5</v>
      </c>
      <c r="F1517" s="165">
        <v>27.03</v>
      </c>
      <c r="G1517" s="165">
        <v>67.13</v>
      </c>
      <c r="H1517" s="165">
        <v>72.19</v>
      </c>
      <c r="I1517" s="165">
        <v>67.7</v>
      </c>
      <c r="J1517" s="165">
        <v>63.04</v>
      </c>
      <c r="K1517" s="165">
        <v>61.83</v>
      </c>
      <c r="L1517" s="165">
        <v>72.27</v>
      </c>
      <c r="M1517" s="165">
        <v>0</v>
      </c>
      <c r="N1517" s="165">
        <v>0</v>
      </c>
      <c r="O1517" s="165">
        <v>0</v>
      </c>
      <c r="P1517" s="165">
        <v>3638593</v>
      </c>
      <c r="Q1517" s="165">
        <v>100</v>
      </c>
      <c r="R1517" s="165">
        <v>0</v>
      </c>
      <c r="S1517" s="165">
        <v>39.200000000000003</v>
      </c>
      <c r="T1517" s="165">
        <v>4.2949999999999999</v>
      </c>
      <c r="U1517" s="165">
        <v>-1</v>
      </c>
    </row>
    <row r="1518" spans="1:21">
      <c r="A1518" s="166">
        <v>43347.603750000002</v>
      </c>
      <c r="B1518" s="165" t="s">
        <v>6</v>
      </c>
      <c r="C1518" s="165">
        <v>493.3</v>
      </c>
      <c r="D1518" s="165">
        <v>13.09</v>
      </c>
      <c r="E1518" s="165">
        <v>1104.33</v>
      </c>
      <c r="F1518" s="165">
        <v>24.68</v>
      </c>
      <c r="G1518" s="165">
        <v>49.91</v>
      </c>
      <c r="H1518" s="165">
        <v>52.82</v>
      </c>
      <c r="I1518" s="165">
        <v>51.76</v>
      </c>
      <c r="J1518" s="165">
        <v>48.42</v>
      </c>
      <c r="K1518" s="165">
        <v>45.6</v>
      </c>
      <c r="L1518" s="165">
        <v>52.35</v>
      </c>
      <c r="M1518" s="165">
        <v>49.22</v>
      </c>
      <c r="N1518" s="165">
        <v>0</v>
      </c>
      <c r="O1518" s="165">
        <v>0</v>
      </c>
      <c r="P1518" s="165">
        <v>3639599</v>
      </c>
      <c r="Q1518" s="165">
        <v>100</v>
      </c>
      <c r="R1518" s="165">
        <v>0</v>
      </c>
      <c r="S1518" s="165">
        <v>39</v>
      </c>
      <c r="T1518" s="165">
        <v>4.2949999999999999</v>
      </c>
      <c r="U1518" s="165">
        <v>-1</v>
      </c>
    </row>
    <row r="1519" spans="1:21">
      <c r="A1519" s="166">
        <v>43347.603819444441</v>
      </c>
      <c r="B1519" s="165" t="s">
        <v>6</v>
      </c>
      <c r="C1519" s="165">
        <v>494.16</v>
      </c>
      <c r="D1519" s="165">
        <v>13.12</v>
      </c>
      <c r="E1519" s="165">
        <v>1093.33</v>
      </c>
      <c r="F1519" s="165">
        <v>21.47</v>
      </c>
      <c r="G1519" s="165">
        <v>53.51</v>
      </c>
      <c r="H1519" s="165">
        <v>56.74</v>
      </c>
      <c r="I1519" s="165">
        <v>51.6</v>
      </c>
      <c r="J1519" s="165">
        <v>49.65</v>
      </c>
      <c r="K1519" s="165">
        <v>45.04</v>
      </c>
      <c r="L1519" s="165">
        <v>67.2</v>
      </c>
      <c r="M1519" s="165">
        <v>44.1</v>
      </c>
      <c r="N1519" s="165">
        <v>0</v>
      </c>
      <c r="O1519" s="165">
        <v>0</v>
      </c>
      <c r="P1519" s="165">
        <v>3640631</v>
      </c>
      <c r="Q1519" s="165">
        <v>100</v>
      </c>
      <c r="R1519" s="165">
        <v>0</v>
      </c>
      <c r="S1519" s="165">
        <v>39</v>
      </c>
      <c r="T1519" s="165">
        <v>4.2949999999999999</v>
      </c>
      <c r="U1519" s="165">
        <v>-1</v>
      </c>
    </row>
    <row r="1520" spans="1:21">
      <c r="A1520" s="166">
        <v>43347.603888888887</v>
      </c>
      <c r="B1520" s="165" t="s">
        <v>6</v>
      </c>
      <c r="C1520" s="165">
        <v>482.95</v>
      </c>
      <c r="D1520" s="165">
        <v>12.82</v>
      </c>
      <c r="E1520" s="165">
        <v>1104.05</v>
      </c>
      <c r="F1520" s="165">
        <v>24.02</v>
      </c>
      <c r="G1520" s="165">
        <v>66.819999999999993</v>
      </c>
      <c r="H1520" s="165">
        <v>72.239999999999995</v>
      </c>
      <c r="I1520" s="165">
        <v>67.41</v>
      </c>
      <c r="J1520" s="165">
        <v>61.9</v>
      </c>
      <c r="K1520" s="165">
        <v>55.17</v>
      </c>
      <c r="L1520" s="165">
        <v>77.59</v>
      </c>
      <c r="M1520" s="165">
        <v>0</v>
      </c>
      <c r="N1520" s="165">
        <v>0</v>
      </c>
      <c r="O1520" s="165">
        <v>0</v>
      </c>
      <c r="P1520" s="165">
        <v>3641683</v>
      </c>
      <c r="Q1520" s="165">
        <v>100</v>
      </c>
      <c r="R1520" s="165">
        <v>0</v>
      </c>
      <c r="S1520" s="165">
        <v>39</v>
      </c>
      <c r="T1520" s="165">
        <v>4.2949999999999999</v>
      </c>
      <c r="U1520" s="165">
        <v>-1</v>
      </c>
    </row>
    <row r="1521" spans="1:21">
      <c r="A1521" s="166">
        <v>43347.603946759256</v>
      </c>
      <c r="B1521" s="165" t="s">
        <v>6</v>
      </c>
      <c r="C1521" s="165">
        <v>485.1</v>
      </c>
      <c r="D1521" s="165">
        <v>12.88</v>
      </c>
      <c r="E1521" s="165">
        <v>1102.02</v>
      </c>
      <c r="F1521" s="165">
        <v>20.39</v>
      </c>
      <c r="G1521" s="165">
        <v>46.15</v>
      </c>
      <c r="H1521" s="165">
        <v>51.14</v>
      </c>
      <c r="I1521" s="165">
        <v>47.8</v>
      </c>
      <c r="J1521" s="165">
        <v>45.34</v>
      </c>
      <c r="K1521" s="165">
        <v>43.94</v>
      </c>
      <c r="L1521" s="165">
        <v>42.97</v>
      </c>
      <c r="M1521" s="165">
        <v>40.93</v>
      </c>
      <c r="N1521" s="165">
        <v>0</v>
      </c>
      <c r="O1521" s="165">
        <v>0</v>
      </c>
      <c r="P1521" s="165">
        <v>3646665</v>
      </c>
      <c r="Q1521" s="165">
        <v>100</v>
      </c>
      <c r="R1521" s="165">
        <v>0</v>
      </c>
      <c r="S1521" s="165">
        <v>39</v>
      </c>
      <c r="T1521" s="165">
        <v>4.2949999999999999</v>
      </c>
      <c r="U1521" s="165">
        <v>-1</v>
      </c>
    </row>
    <row r="1522" spans="1:21">
      <c r="A1522" s="166">
        <v>43347.604016203702</v>
      </c>
      <c r="B1522" s="165" t="s">
        <v>6</v>
      </c>
      <c r="C1522" s="165">
        <v>483.45</v>
      </c>
      <c r="D1522" s="165">
        <v>12.83</v>
      </c>
      <c r="E1522" s="165">
        <v>1098.21</v>
      </c>
      <c r="F1522" s="165">
        <v>28.23</v>
      </c>
      <c r="G1522" s="165">
        <v>61.68</v>
      </c>
      <c r="H1522" s="165">
        <v>66.78</v>
      </c>
      <c r="I1522" s="165">
        <v>63.88</v>
      </c>
      <c r="J1522" s="165">
        <v>60.31</v>
      </c>
      <c r="K1522" s="165">
        <v>56.22</v>
      </c>
      <c r="L1522" s="165">
        <v>60.22</v>
      </c>
      <c r="M1522" s="165">
        <v>0</v>
      </c>
      <c r="N1522" s="165">
        <v>0</v>
      </c>
      <c r="O1522" s="165">
        <v>0</v>
      </c>
      <c r="P1522" s="165">
        <v>3648541</v>
      </c>
      <c r="Q1522" s="165">
        <v>100</v>
      </c>
      <c r="R1522" s="165">
        <v>0</v>
      </c>
      <c r="S1522" s="165">
        <v>39</v>
      </c>
      <c r="T1522" s="165">
        <v>4.2949999999999999</v>
      </c>
      <c r="U1522" s="165">
        <v>-1</v>
      </c>
    </row>
    <row r="1523" spans="1:21">
      <c r="A1523" s="166">
        <v>43347.604085648149</v>
      </c>
      <c r="B1523" s="165" t="s">
        <v>6</v>
      </c>
      <c r="C1523" s="165">
        <v>484.55</v>
      </c>
      <c r="D1523" s="165">
        <v>12.86</v>
      </c>
      <c r="E1523" s="165">
        <v>1095.46</v>
      </c>
      <c r="F1523" s="165">
        <v>23.9</v>
      </c>
      <c r="G1523" s="165">
        <v>79.52</v>
      </c>
      <c r="H1523" s="165">
        <v>83.25</v>
      </c>
      <c r="I1523" s="165">
        <v>79.45</v>
      </c>
      <c r="J1523" s="165">
        <v>79.27</v>
      </c>
      <c r="K1523" s="165">
        <v>77.37</v>
      </c>
      <c r="L1523" s="165">
        <v>75.88</v>
      </c>
      <c r="M1523" s="165">
        <v>0</v>
      </c>
      <c r="N1523" s="165">
        <v>0</v>
      </c>
      <c r="O1523" s="165">
        <v>0</v>
      </c>
      <c r="P1523" s="165">
        <v>3650236</v>
      </c>
      <c r="Q1523" s="165">
        <v>100</v>
      </c>
      <c r="R1523" s="165">
        <v>0</v>
      </c>
      <c r="S1523" s="165">
        <v>39</v>
      </c>
      <c r="T1523" s="165">
        <v>4.2949999999999999</v>
      </c>
      <c r="U1523" s="165">
        <v>-1</v>
      </c>
    </row>
    <row r="1524" spans="1:21">
      <c r="A1524" s="166">
        <v>43347.604155092595</v>
      </c>
      <c r="B1524" s="165" t="s">
        <v>6</v>
      </c>
      <c r="C1524" s="165">
        <v>483.62</v>
      </c>
      <c r="D1524" s="165">
        <v>12.84</v>
      </c>
      <c r="E1524" s="165">
        <v>1110.67</v>
      </c>
      <c r="F1524" s="165">
        <v>29.35</v>
      </c>
      <c r="G1524" s="165">
        <v>66.87</v>
      </c>
      <c r="H1524" s="165">
        <v>68.87</v>
      </c>
      <c r="I1524" s="165">
        <v>66.09</v>
      </c>
      <c r="J1524" s="165">
        <v>64</v>
      </c>
      <c r="K1524" s="165">
        <v>64.52</v>
      </c>
      <c r="L1524" s="165">
        <v>79.14</v>
      </c>
      <c r="M1524" s="165">
        <v>0</v>
      </c>
      <c r="N1524" s="165">
        <v>0</v>
      </c>
      <c r="O1524" s="165">
        <v>0</v>
      </c>
      <c r="P1524" s="165">
        <v>3652681</v>
      </c>
      <c r="Q1524" s="165">
        <v>100</v>
      </c>
      <c r="R1524" s="165">
        <v>0</v>
      </c>
      <c r="S1524" s="165">
        <v>39</v>
      </c>
      <c r="T1524" s="165">
        <v>4.2949999999999999</v>
      </c>
      <c r="U1524" s="165">
        <v>-1</v>
      </c>
    </row>
    <row r="1525" spans="1:21">
      <c r="A1525" s="166">
        <v>43347.604224537034</v>
      </c>
      <c r="B1525" s="165" t="s">
        <v>6</v>
      </c>
      <c r="C1525" s="165">
        <v>480.76</v>
      </c>
      <c r="D1525" s="165">
        <v>12.76</v>
      </c>
      <c r="E1525" s="165">
        <v>1113.1099999999999</v>
      </c>
      <c r="F1525" s="165">
        <v>32.94</v>
      </c>
      <c r="G1525" s="165">
        <v>64.89</v>
      </c>
      <c r="H1525" s="165">
        <v>67.75</v>
      </c>
      <c r="I1525" s="165">
        <v>63.65</v>
      </c>
      <c r="J1525" s="165">
        <v>65.87</v>
      </c>
      <c r="K1525" s="165">
        <v>62.29</v>
      </c>
      <c r="L1525" s="165">
        <v>0</v>
      </c>
      <c r="M1525" s="165">
        <v>0</v>
      </c>
      <c r="N1525" s="165">
        <v>0</v>
      </c>
      <c r="O1525" s="165">
        <v>0</v>
      </c>
      <c r="P1525" s="165">
        <v>3654784</v>
      </c>
      <c r="Q1525" s="165">
        <v>100</v>
      </c>
      <c r="R1525" s="165">
        <v>0</v>
      </c>
      <c r="S1525" s="165">
        <v>38.9</v>
      </c>
      <c r="T1525" s="165">
        <v>4.2949999999999999</v>
      </c>
      <c r="U1525" s="165">
        <v>-1</v>
      </c>
    </row>
    <row r="1526" spans="1:21">
      <c r="A1526" s="166">
        <v>43347.60428240741</v>
      </c>
      <c r="B1526" s="165" t="s">
        <v>6</v>
      </c>
      <c r="C1526" s="165">
        <v>478.27</v>
      </c>
      <c r="D1526" s="165">
        <v>12.7</v>
      </c>
      <c r="E1526" s="165">
        <v>1100.25</v>
      </c>
      <c r="F1526" s="165">
        <v>29.01</v>
      </c>
      <c r="G1526" s="165">
        <v>75.09</v>
      </c>
      <c r="H1526" s="165">
        <v>74.83</v>
      </c>
      <c r="I1526" s="165">
        <v>77.069999999999993</v>
      </c>
      <c r="J1526" s="165">
        <v>75.52</v>
      </c>
      <c r="K1526" s="165">
        <v>72.930000000000007</v>
      </c>
      <c r="L1526" s="165">
        <v>0</v>
      </c>
      <c r="M1526" s="165">
        <v>0</v>
      </c>
      <c r="N1526" s="165">
        <v>0</v>
      </c>
      <c r="O1526" s="165">
        <v>0</v>
      </c>
      <c r="P1526" s="165">
        <v>3660051</v>
      </c>
      <c r="Q1526" s="165">
        <v>100</v>
      </c>
      <c r="R1526" s="165">
        <v>0</v>
      </c>
      <c r="S1526" s="165">
        <v>38.9</v>
      </c>
      <c r="T1526" s="165">
        <v>4.2949999999999999</v>
      </c>
      <c r="U1526" s="165">
        <v>-1</v>
      </c>
    </row>
    <row r="1527" spans="1:21">
      <c r="A1527" s="166">
        <v>43347.604351851849</v>
      </c>
      <c r="B1527" s="165" t="s">
        <v>6</v>
      </c>
      <c r="C1527" s="165">
        <v>475.39</v>
      </c>
      <c r="D1527" s="165">
        <v>12.62</v>
      </c>
      <c r="E1527" s="165">
        <v>1114.5999999999999</v>
      </c>
      <c r="F1527" s="165">
        <v>26.38</v>
      </c>
      <c r="G1527" s="165">
        <v>72.84</v>
      </c>
      <c r="H1527" s="165">
        <v>74.78</v>
      </c>
      <c r="I1527" s="165">
        <v>75.3</v>
      </c>
      <c r="J1527" s="165">
        <v>71.5</v>
      </c>
      <c r="K1527" s="165">
        <v>69.78</v>
      </c>
      <c r="L1527" s="165">
        <v>0</v>
      </c>
      <c r="M1527" s="165">
        <v>0</v>
      </c>
      <c r="N1527" s="165">
        <v>0</v>
      </c>
      <c r="O1527" s="165">
        <v>0</v>
      </c>
      <c r="P1527" s="165">
        <v>3661501</v>
      </c>
      <c r="Q1527" s="165">
        <v>100</v>
      </c>
      <c r="R1527" s="165">
        <v>0</v>
      </c>
      <c r="S1527" s="165">
        <v>38.9</v>
      </c>
      <c r="T1527" s="165">
        <v>4.2949999999999999</v>
      </c>
      <c r="U1527" s="165">
        <v>-1</v>
      </c>
    </row>
    <row r="1528" spans="1:21">
      <c r="A1528" s="166">
        <v>43347.604421296295</v>
      </c>
      <c r="B1528" s="165" t="s">
        <v>6</v>
      </c>
      <c r="C1528" s="165">
        <v>472.27</v>
      </c>
      <c r="D1528" s="165">
        <v>12.54</v>
      </c>
      <c r="E1528" s="165">
        <v>1114.32</v>
      </c>
      <c r="F1528" s="165">
        <v>28.68</v>
      </c>
      <c r="G1528" s="165">
        <v>67.040000000000006</v>
      </c>
      <c r="H1528" s="165">
        <v>64.55</v>
      </c>
      <c r="I1528" s="165">
        <v>73.459999999999994</v>
      </c>
      <c r="J1528" s="165">
        <v>64.040000000000006</v>
      </c>
      <c r="K1528" s="165">
        <v>66.099999999999994</v>
      </c>
      <c r="L1528" s="165">
        <v>0</v>
      </c>
      <c r="M1528" s="165">
        <v>0</v>
      </c>
      <c r="N1528" s="165">
        <v>0</v>
      </c>
      <c r="O1528" s="165">
        <v>0</v>
      </c>
      <c r="P1528" s="165">
        <v>3662829</v>
      </c>
      <c r="Q1528" s="165">
        <v>100</v>
      </c>
      <c r="R1528" s="165">
        <v>0</v>
      </c>
      <c r="S1528" s="165">
        <v>38.9</v>
      </c>
      <c r="T1528" s="165">
        <v>4.2949999999999999</v>
      </c>
      <c r="U1528" s="165">
        <v>-1</v>
      </c>
    </row>
    <row r="1529" spans="1:21">
      <c r="A1529" s="166">
        <v>43347.604490740741</v>
      </c>
      <c r="B1529" s="165" t="s">
        <v>6</v>
      </c>
      <c r="C1529" s="165">
        <v>471.12</v>
      </c>
      <c r="D1529" s="165">
        <v>12.51</v>
      </c>
      <c r="E1529" s="165">
        <v>1103.4000000000001</v>
      </c>
      <c r="F1529" s="165">
        <v>31.01</v>
      </c>
      <c r="G1529" s="165">
        <v>65.05</v>
      </c>
      <c r="H1529" s="165">
        <v>65.05</v>
      </c>
      <c r="I1529" s="165">
        <v>64.010000000000005</v>
      </c>
      <c r="J1529" s="165">
        <v>66.44</v>
      </c>
      <c r="K1529" s="165">
        <v>64.709999999999994</v>
      </c>
      <c r="L1529" s="165">
        <v>0</v>
      </c>
      <c r="M1529" s="165">
        <v>0</v>
      </c>
      <c r="N1529" s="165">
        <v>0</v>
      </c>
      <c r="O1529" s="165">
        <v>0</v>
      </c>
      <c r="P1529" s="165">
        <v>3664525</v>
      </c>
      <c r="Q1529" s="165">
        <v>100</v>
      </c>
      <c r="R1529" s="165">
        <v>0</v>
      </c>
      <c r="S1529" s="165">
        <v>38.9</v>
      </c>
      <c r="T1529" s="165">
        <v>4.2949999999999999</v>
      </c>
      <c r="U1529" s="165">
        <v>-1</v>
      </c>
    </row>
    <row r="1530" spans="1:21">
      <c r="A1530" s="166">
        <v>43347.604560185187</v>
      </c>
      <c r="B1530" s="165" t="s">
        <v>6</v>
      </c>
      <c r="C1530" s="165">
        <v>476.35</v>
      </c>
      <c r="D1530" s="165">
        <v>12.64</v>
      </c>
      <c r="E1530" s="165">
        <v>1091.26</v>
      </c>
      <c r="F1530" s="165">
        <v>26.68</v>
      </c>
      <c r="G1530" s="165">
        <v>79.36</v>
      </c>
      <c r="H1530" s="165">
        <v>80.83</v>
      </c>
      <c r="I1530" s="165">
        <v>80.14</v>
      </c>
      <c r="J1530" s="165">
        <v>79.45</v>
      </c>
      <c r="K1530" s="165">
        <v>77.03</v>
      </c>
      <c r="L1530" s="165">
        <v>0</v>
      </c>
      <c r="M1530" s="165">
        <v>0</v>
      </c>
      <c r="N1530" s="165">
        <v>0</v>
      </c>
      <c r="O1530" s="165">
        <v>0</v>
      </c>
      <c r="P1530" s="165">
        <v>3665916</v>
      </c>
      <c r="Q1530" s="165">
        <v>100</v>
      </c>
      <c r="R1530" s="165">
        <v>0</v>
      </c>
      <c r="S1530" s="165">
        <v>38.9</v>
      </c>
      <c r="T1530" s="165">
        <v>4.2949999999999999</v>
      </c>
      <c r="U1530" s="165">
        <v>-1</v>
      </c>
    </row>
    <row r="1531" spans="1:21">
      <c r="A1531" s="166">
        <v>43347.604618055557</v>
      </c>
      <c r="B1531" s="165" t="s">
        <v>6</v>
      </c>
      <c r="C1531" s="165">
        <v>475.67</v>
      </c>
      <c r="D1531" s="165">
        <v>12.63</v>
      </c>
      <c r="E1531" s="165">
        <v>1106.08</v>
      </c>
      <c r="F1531" s="165">
        <v>33.97</v>
      </c>
      <c r="G1531" s="165">
        <v>70.81</v>
      </c>
      <c r="H1531" s="165">
        <v>72.48</v>
      </c>
      <c r="I1531" s="165">
        <v>71.45</v>
      </c>
      <c r="J1531" s="165">
        <v>70.09</v>
      </c>
      <c r="K1531" s="165">
        <v>69.23</v>
      </c>
      <c r="L1531" s="165">
        <v>0</v>
      </c>
      <c r="M1531" s="165">
        <v>0</v>
      </c>
      <c r="N1531" s="165">
        <v>0</v>
      </c>
      <c r="O1531" s="165">
        <v>0</v>
      </c>
      <c r="P1531" s="165">
        <v>3670923</v>
      </c>
      <c r="Q1531" s="165">
        <v>100</v>
      </c>
      <c r="R1531" s="165">
        <v>0</v>
      </c>
      <c r="S1531" s="165">
        <v>38.9</v>
      </c>
      <c r="T1531" s="165">
        <v>4.2949999999999999</v>
      </c>
      <c r="U1531" s="165">
        <v>-1</v>
      </c>
    </row>
    <row r="1532" spans="1:21">
      <c r="A1532" s="166">
        <v>43347.604687500003</v>
      </c>
      <c r="B1532" s="165" t="s">
        <v>6</v>
      </c>
      <c r="C1532" s="165">
        <v>473.96</v>
      </c>
      <c r="D1532" s="165">
        <v>12.58</v>
      </c>
      <c r="E1532" s="165">
        <v>1103.42</v>
      </c>
      <c r="F1532" s="165">
        <v>37.409999999999997</v>
      </c>
      <c r="G1532" s="165">
        <v>65.95</v>
      </c>
      <c r="H1532" s="165">
        <v>66.900000000000006</v>
      </c>
      <c r="I1532" s="165">
        <v>66.72</v>
      </c>
      <c r="J1532" s="165">
        <v>65.86</v>
      </c>
      <c r="K1532" s="165">
        <v>64.31</v>
      </c>
      <c r="L1532" s="165">
        <v>0</v>
      </c>
      <c r="M1532" s="165">
        <v>0</v>
      </c>
      <c r="N1532" s="165">
        <v>0</v>
      </c>
      <c r="O1532" s="165">
        <v>0</v>
      </c>
      <c r="P1532" s="165">
        <v>3672026</v>
      </c>
      <c r="Q1532" s="165">
        <v>100</v>
      </c>
      <c r="R1532" s="165">
        <v>0</v>
      </c>
      <c r="S1532" s="165">
        <v>38.9</v>
      </c>
      <c r="T1532" s="165">
        <v>4.2949999999999999</v>
      </c>
      <c r="U1532" s="165">
        <v>-1</v>
      </c>
    </row>
    <row r="1533" spans="1:21">
      <c r="A1533" s="166">
        <v>43347.604756944442</v>
      </c>
      <c r="B1533" s="165" t="s">
        <v>6</v>
      </c>
      <c r="C1533" s="165">
        <v>475.38</v>
      </c>
      <c r="D1533" s="165">
        <v>12.62</v>
      </c>
      <c r="E1533" s="165">
        <v>1081.99</v>
      </c>
      <c r="F1533" s="165">
        <v>28.81</v>
      </c>
      <c r="G1533" s="165">
        <v>79.45</v>
      </c>
      <c r="H1533" s="165">
        <v>79.930000000000007</v>
      </c>
      <c r="I1533" s="165">
        <v>81.650000000000006</v>
      </c>
      <c r="J1533" s="165">
        <v>77.19</v>
      </c>
      <c r="K1533" s="165">
        <v>78.22</v>
      </c>
      <c r="L1533" s="165">
        <v>96.43</v>
      </c>
      <c r="M1533" s="165">
        <v>0</v>
      </c>
      <c r="N1533" s="165">
        <v>0</v>
      </c>
      <c r="O1533" s="165">
        <v>0</v>
      </c>
      <c r="P1533" s="165">
        <v>3673259</v>
      </c>
      <c r="Q1533" s="165">
        <v>100</v>
      </c>
      <c r="R1533" s="165">
        <v>0</v>
      </c>
      <c r="S1533" s="165">
        <v>38.9</v>
      </c>
      <c r="T1533" s="165">
        <v>4.2949999999999999</v>
      </c>
      <c r="U1533" s="165">
        <v>-1</v>
      </c>
    </row>
    <row r="1534" spans="1:21">
      <c r="A1534" s="166">
        <v>43347.604826388888</v>
      </c>
      <c r="B1534" s="165" t="s">
        <v>6</v>
      </c>
      <c r="C1534" s="165">
        <v>478.41</v>
      </c>
      <c r="D1534" s="165">
        <v>12.7</v>
      </c>
      <c r="E1534" s="165">
        <v>1110.56</v>
      </c>
      <c r="F1534" s="165">
        <v>25.76</v>
      </c>
      <c r="G1534" s="165">
        <v>68.78</v>
      </c>
      <c r="H1534" s="165">
        <v>72.180000000000007</v>
      </c>
      <c r="I1534" s="165">
        <v>69.11</v>
      </c>
      <c r="J1534" s="165">
        <v>64.33</v>
      </c>
      <c r="K1534" s="165">
        <v>62.46</v>
      </c>
      <c r="L1534" s="165">
        <v>79.95</v>
      </c>
      <c r="M1534" s="165">
        <v>0</v>
      </c>
      <c r="N1534" s="165">
        <v>0</v>
      </c>
      <c r="O1534" s="165">
        <v>0</v>
      </c>
      <c r="P1534" s="165">
        <v>3675118</v>
      </c>
      <c r="Q1534" s="165">
        <v>100</v>
      </c>
      <c r="R1534" s="165">
        <v>0</v>
      </c>
      <c r="S1534" s="165">
        <v>38.9</v>
      </c>
      <c r="T1534" s="165">
        <v>4.2949999999999999</v>
      </c>
      <c r="U1534" s="165">
        <v>-1</v>
      </c>
    </row>
    <row r="1535" spans="1:21">
      <c r="A1535" s="166">
        <v>43347.604895833334</v>
      </c>
      <c r="B1535" s="165" t="s">
        <v>6</v>
      </c>
      <c r="C1535" s="165">
        <v>478.63</v>
      </c>
      <c r="D1535" s="165">
        <v>12.71</v>
      </c>
      <c r="E1535" s="165">
        <v>1108.19</v>
      </c>
      <c r="F1535" s="165">
        <v>29.96</v>
      </c>
      <c r="G1535" s="165">
        <v>64.349999999999994</v>
      </c>
      <c r="H1535" s="165">
        <v>66.03</v>
      </c>
      <c r="I1535" s="165">
        <v>65.34</v>
      </c>
      <c r="J1535" s="165">
        <v>63.62</v>
      </c>
      <c r="K1535" s="165">
        <v>62.41</v>
      </c>
      <c r="L1535" s="165">
        <v>0</v>
      </c>
      <c r="M1535" s="165">
        <v>0</v>
      </c>
      <c r="N1535" s="165">
        <v>0</v>
      </c>
      <c r="O1535" s="165">
        <v>0</v>
      </c>
      <c r="P1535" s="165">
        <v>3676832</v>
      </c>
      <c r="Q1535" s="165">
        <v>100</v>
      </c>
      <c r="R1535" s="165">
        <v>0</v>
      </c>
      <c r="S1535" s="165">
        <v>38.9</v>
      </c>
      <c r="T1535" s="165">
        <v>4.2949999999999999</v>
      </c>
      <c r="U1535" s="165">
        <v>-1</v>
      </c>
    </row>
    <row r="1536" spans="1:21">
      <c r="A1536" s="166">
        <v>43347.60496527778</v>
      </c>
      <c r="B1536" s="165" t="s">
        <v>6</v>
      </c>
      <c r="C1536" s="165">
        <v>477.73</v>
      </c>
      <c r="D1536" s="165">
        <v>12.68</v>
      </c>
      <c r="E1536" s="165">
        <v>1093.83</v>
      </c>
      <c r="F1536" s="165">
        <v>30.69</v>
      </c>
      <c r="G1536" s="165">
        <v>69.53</v>
      </c>
      <c r="H1536" s="165">
        <v>73.45</v>
      </c>
      <c r="I1536" s="165">
        <v>68.099999999999994</v>
      </c>
      <c r="J1536" s="165">
        <v>68.28</v>
      </c>
      <c r="K1536" s="165">
        <v>68.28</v>
      </c>
      <c r="L1536" s="165">
        <v>0</v>
      </c>
      <c r="M1536" s="165">
        <v>0</v>
      </c>
      <c r="N1536" s="165">
        <v>0</v>
      </c>
      <c r="O1536" s="165">
        <v>0</v>
      </c>
      <c r="P1536" s="165">
        <v>3680983</v>
      </c>
      <c r="Q1536" s="165">
        <v>100</v>
      </c>
      <c r="R1536" s="165">
        <v>0</v>
      </c>
      <c r="S1536" s="165">
        <v>38.9</v>
      </c>
      <c r="T1536" s="165">
        <v>4.2949999999999999</v>
      </c>
      <c r="U1536" s="165">
        <v>-1</v>
      </c>
    </row>
    <row r="1537" spans="1:21">
      <c r="A1537" s="166">
        <v>43347.605023148149</v>
      </c>
      <c r="B1537" s="165" t="s">
        <v>6</v>
      </c>
      <c r="C1537" s="165">
        <v>479.23</v>
      </c>
      <c r="D1537" s="165">
        <v>12.72</v>
      </c>
      <c r="E1537" s="165">
        <v>1100.47</v>
      </c>
      <c r="F1537" s="165">
        <v>27.95</v>
      </c>
      <c r="G1537" s="165">
        <v>82.08</v>
      </c>
      <c r="H1537" s="165">
        <v>82.29</v>
      </c>
      <c r="I1537" s="165">
        <v>83.31</v>
      </c>
      <c r="J1537" s="165">
        <v>81.96</v>
      </c>
      <c r="K1537" s="165">
        <v>80.78</v>
      </c>
      <c r="L1537" s="165">
        <v>0</v>
      </c>
      <c r="M1537" s="165">
        <v>0</v>
      </c>
      <c r="N1537" s="165">
        <v>0</v>
      </c>
      <c r="O1537" s="165">
        <v>0</v>
      </c>
      <c r="P1537" s="165">
        <v>3684361</v>
      </c>
      <c r="Q1537" s="165">
        <v>100</v>
      </c>
      <c r="R1537" s="165">
        <v>0</v>
      </c>
      <c r="S1537" s="165">
        <v>38.9</v>
      </c>
      <c r="T1537" s="165">
        <v>4.2949999999999999</v>
      </c>
      <c r="U1537" s="165">
        <v>-1</v>
      </c>
    </row>
    <row r="1538" spans="1:21">
      <c r="A1538" s="166">
        <v>43347.605092592596</v>
      </c>
      <c r="B1538" s="165" t="s">
        <v>6</v>
      </c>
      <c r="C1538" s="165">
        <v>483.85</v>
      </c>
      <c r="D1538" s="165">
        <v>12.84</v>
      </c>
      <c r="E1538" s="165">
        <v>1111.58</v>
      </c>
      <c r="F1538" s="165">
        <v>30.27</v>
      </c>
      <c r="G1538" s="165">
        <v>68.44</v>
      </c>
      <c r="H1538" s="165">
        <v>72.209999999999994</v>
      </c>
      <c r="I1538" s="165">
        <v>70.84</v>
      </c>
      <c r="J1538" s="165">
        <v>66.72</v>
      </c>
      <c r="K1538" s="165">
        <v>63.98</v>
      </c>
      <c r="L1538" s="165">
        <v>0</v>
      </c>
      <c r="M1538" s="165">
        <v>0</v>
      </c>
      <c r="N1538" s="165">
        <v>0</v>
      </c>
      <c r="O1538" s="165">
        <v>0</v>
      </c>
      <c r="P1538" s="165">
        <v>3686323</v>
      </c>
      <c r="Q1538" s="165">
        <v>100</v>
      </c>
      <c r="R1538" s="165">
        <v>0</v>
      </c>
      <c r="S1538" s="165">
        <v>38.9</v>
      </c>
      <c r="T1538" s="165">
        <v>4.2949999999999999</v>
      </c>
      <c r="U1538" s="165">
        <v>-1</v>
      </c>
    </row>
    <row r="1539" spans="1:21">
      <c r="A1539" s="166">
        <v>43347.605162037034</v>
      </c>
      <c r="B1539" s="165" t="s">
        <v>6</v>
      </c>
      <c r="C1539" s="165">
        <v>482.73</v>
      </c>
      <c r="D1539" s="165">
        <v>12.81</v>
      </c>
      <c r="E1539" s="165">
        <v>1113.69</v>
      </c>
      <c r="F1539" s="165">
        <v>26.79</v>
      </c>
      <c r="G1539" s="165">
        <v>59.46</v>
      </c>
      <c r="H1539" s="165">
        <v>66.38</v>
      </c>
      <c r="I1539" s="165">
        <v>56.66</v>
      </c>
      <c r="J1539" s="165">
        <v>57.85</v>
      </c>
      <c r="K1539" s="165">
        <v>53.41</v>
      </c>
      <c r="L1539" s="165">
        <v>65.849999999999994</v>
      </c>
      <c r="M1539" s="165">
        <v>0</v>
      </c>
      <c r="N1539" s="165">
        <v>0</v>
      </c>
      <c r="O1539" s="165">
        <v>0</v>
      </c>
      <c r="P1539" s="165">
        <v>3688289</v>
      </c>
      <c r="Q1539" s="165">
        <v>100</v>
      </c>
      <c r="R1539" s="165">
        <v>0</v>
      </c>
      <c r="S1539" s="165">
        <v>38.9</v>
      </c>
      <c r="T1539" s="165">
        <v>4.2949999999999999</v>
      </c>
      <c r="U1539" s="165">
        <v>-1</v>
      </c>
    </row>
    <row r="1540" spans="1:21">
      <c r="A1540" s="166">
        <v>43347.605231481481</v>
      </c>
      <c r="B1540" s="165" t="s">
        <v>6</v>
      </c>
      <c r="C1540" s="165">
        <v>487.83</v>
      </c>
      <c r="D1540" s="165">
        <v>12.95</v>
      </c>
      <c r="E1540" s="165">
        <v>1096.0999999999999</v>
      </c>
      <c r="F1540" s="165">
        <v>27.22</v>
      </c>
      <c r="G1540" s="165">
        <v>78.099999999999994</v>
      </c>
      <c r="H1540" s="165">
        <v>80.62</v>
      </c>
      <c r="I1540" s="165">
        <v>78.73</v>
      </c>
      <c r="J1540" s="165">
        <v>77.02</v>
      </c>
      <c r="K1540" s="165">
        <v>75.989999999999995</v>
      </c>
      <c r="L1540" s="165">
        <v>100</v>
      </c>
      <c r="M1540" s="165">
        <v>0</v>
      </c>
      <c r="N1540" s="165">
        <v>0</v>
      </c>
      <c r="O1540" s="165">
        <v>0</v>
      </c>
      <c r="P1540" s="165">
        <v>3690044</v>
      </c>
      <c r="Q1540" s="165">
        <v>100</v>
      </c>
      <c r="R1540" s="165">
        <v>0</v>
      </c>
      <c r="S1540" s="165">
        <v>38.9</v>
      </c>
      <c r="T1540" s="165">
        <v>4.2949999999999999</v>
      </c>
      <c r="U1540" s="165">
        <v>-1</v>
      </c>
    </row>
    <row r="1541" spans="1:21">
      <c r="A1541" s="166">
        <v>43347.605300925927</v>
      </c>
      <c r="B1541" s="165" t="s">
        <v>6</v>
      </c>
      <c r="C1541" s="165">
        <v>486.33</v>
      </c>
      <c r="D1541" s="165">
        <v>12.91</v>
      </c>
      <c r="E1541" s="165">
        <v>1110.43</v>
      </c>
      <c r="F1541" s="165">
        <v>27.47</v>
      </c>
      <c r="G1541" s="165">
        <v>66.23</v>
      </c>
      <c r="H1541" s="165">
        <v>67.13</v>
      </c>
      <c r="I1541" s="165">
        <v>65.05</v>
      </c>
      <c r="J1541" s="165">
        <v>63.67</v>
      </c>
      <c r="K1541" s="165">
        <v>62.28</v>
      </c>
      <c r="L1541" s="165">
        <v>80.430000000000007</v>
      </c>
      <c r="M1541" s="165">
        <v>0</v>
      </c>
      <c r="N1541" s="165">
        <v>0</v>
      </c>
      <c r="O1541" s="165">
        <v>0</v>
      </c>
      <c r="P1541" s="165">
        <v>3691838</v>
      </c>
      <c r="Q1541" s="165">
        <v>100</v>
      </c>
      <c r="R1541" s="165">
        <v>0</v>
      </c>
      <c r="S1541" s="165">
        <v>38.9</v>
      </c>
      <c r="T1541" s="165">
        <v>4.2949999999999999</v>
      </c>
      <c r="U1541" s="165">
        <v>-1</v>
      </c>
    </row>
    <row r="1542" spans="1:21">
      <c r="A1542" s="166">
        <v>43347.605370370373</v>
      </c>
      <c r="B1542" s="165" t="s">
        <v>6</v>
      </c>
      <c r="C1542" s="165">
        <v>480.26</v>
      </c>
      <c r="D1542" s="165">
        <v>12.75</v>
      </c>
      <c r="E1542" s="165">
        <v>1112.51</v>
      </c>
      <c r="F1542" s="165">
        <v>28</v>
      </c>
      <c r="G1542" s="165">
        <v>61.78</v>
      </c>
      <c r="H1542" s="165">
        <v>66.38</v>
      </c>
      <c r="I1542" s="165">
        <v>62.82</v>
      </c>
      <c r="J1542" s="165">
        <v>59.42</v>
      </c>
      <c r="K1542" s="165">
        <v>57.72</v>
      </c>
      <c r="L1542" s="165">
        <v>64.5</v>
      </c>
      <c r="M1542" s="165">
        <v>0</v>
      </c>
      <c r="N1542" s="165">
        <v>0</v>
      </c>
      <c r="O1542" s="165">
        <v>0</v>
      </c>
      <c r="P1542" s="165">
        <v>3696270</v>
      </c>
      <c r="Q1542" s="165">
        <v>100</v>
      </c>
      <c r="R1542" s="165">
        <v>0</v>
      </c>
      <c r="S1542" s="165">
        <v>38.9</v>
      </c>
      <c r="T1542" s="165">
        <v>4.2949999999999999</v>
      </c>
      <c r="U1542" s="165">
        <v>-1</v>
      </c>
    </row>
    <row r="1543" spans="1:21">
      <c r="A1543" s="166">
        <v>43347.605428240742</v>
      </c>
      <c r="B1543" s="165" t="s">
        <v>6</v>
      </c>
      <c r="C1543" s="165">
        <v>482.1</v>
      </c>
      <c r="D1543" s="165">
        <v>12.8</v>
      </c>
      <c r="E1543" s="165">
        <v>1097.02</v>
      </c>
      <c r="F1543" s="165">
        <v>29.15</v>
      </c>
      <c r="G1543" s="165">
        <v>70.38</v>
      </c>
      <c r="H1543" s="165">
        <v>74.44</v>
      </c>
      <c r="I1543" s="165">
        <v>71.5</v>
      </c>
      <c r="J1543" s="165">
        <v>65.98</v>
      </c>
      <c r="K1543" s="165">
        <v>69.599999999999994</v>
      </c>
      <c r="L1543" s="165">
        <v>0</v>
      </c>
      <c r="M1543" s="165">
        <v>0</v>
      </c>
      <c r="N1543" s="165">
        <v>0</v>
      </c>
      <c r="O1543" s="165">
        <v>0</v>
      </c>
      <c r="P1543" s="165">
        <v>3697664</v>
      </c>
      <c r="Q1543" s="165">
        <v>100</v>
      </c>
      <c r="R1543" s="165">
        <v>0</v>
      </c>
      <c r="S1543" s="165">
        <v>38.9</v>
      </c>
      <c r="T1543" s="165">
        <v>4.2949999999999999</v>
      </c>
      <c r="U1543" s="165">
        <v>-1</v>
      </c>
    </row>
    <row r="1544" spans="1:21">
      <c r="A1544" s="166">
        <v>43347.605497685188</v>
      </c>
      <c r="B1544" s="165" t="s">
        <v>6</v>
      </c>
      <c r="C1544" s="165">
        <v>485.02</v>
      </c>
      <c r="D1544" s="165">
        <v>12.87</v>
      </c>
      <c r="E1544" s="165">
        <v>1107.1600000000001</v>
      </c>
      <c r="F1544" s="165">
        <v>24.84</v>
      </c>
      <c r="G1544" s="165">
        <v>74.66</v>
      </c>
      <c r="H1544" s="165">
        <v>76.209999999999994</v>
      </c>
      <c r="I1544" s="165">
        <v>75</v>
      </c>
      <c r="J1544" s="165">
        <v>78.099999999999994</v>
      </c>
      <c r="K1544" s="165">
        <v>66.900000000000006</v>
      </c>
      <c r="L1544" s="165">
        <v>77.83</v>
      </c>
      <c r="M1544" s="165">
        <v>0</v>
      </c>
      <c r="N1544" s="165">
        <v>0</v>
      </c>
      <c r="O1544" s="165">
        <v>0</v>
      </c>
      <c r="P1544" s="165">
        <v>3698695</v>
      </c>
      <c r="Q1544" s="165">
        <v>100</v>
      </c>
      <c r="R1544" s="165">
        <v>0</v>
      </c>
      <c r="S1544" s="165">
        <v>38.9</v>
      </c>
      <c r="T1544" s="165">
        <v>4.2949999999999999</v>
      </c>
      <c r="U1544" s="165">
        <v>-1</v>
      </c>
    </row>
    <row r="1545" spans="1:21">
      <c r="A1545" s="166">
        <v>43347.605567129627</v>
      </c>
      <c r="B1545" s="165" t="s">
        <v>6</v>
      </c>
      <c r="C1545" s="165">
        <v>482.68</v>
      </c>
      <c r="D1545" s="165">
        <v>12.81</v>
      </c>
      <c r="E1545" s="165">
        <v>1127.6099999999999</v>
      </c>
      <c r="F1545" s="165">
        <v>28.79</v>
      </c>
      <c r="G1545" s="165">
        <v>61.02</v>
      </c>
      <c r="H1545" s="165">
        <v>62.48</v>
      </c>
      <c r="I1545" s="165">
        <v>61.62</v>
      </c>
      <c r="J1545" s="165">
        <v>59.04</v>
      </c>
      <c r="K1545" s="165">
        <v>56.45</v>
      </c>
      <c r="L1545" s="165">
        <v>68.36</v>
      </c>
      <c r="M1545" s="165">
        <v>0</v>
      </c>
      <c r="N1545" s="165">
        <v>0</v>
      </c>
      <c r="O1545" s="165">
        <v>0</v>
      </c>
      <c r="P1545" s="165">
        <v>3699612</v>
      </c>
      <c r="Q1545" s="165">
        <v>100</v>
      </c>
      <c r="R1545" s="165">
        <v>0</v>
      </c>
      <c r="S1545" s="165">
        <v>38.9</v>
      </c>
      <c r="T1545" s="165">
        <v>4.2949999999999999</v>
      </c>
      <c r="U1545" s="165">
        <v>-1</v>
      </c>
    </row>
    <row r="1546" spans="1:21">
      <c r="A1546" s="166">
        <v>43347.605636574073</v>
      </c>
      <c r="B1546" s="165" t="s">
        <v>6</v>
      </c>
      <c r="C1546" s="165">
        <v>480</v>
      </c>
      <c r="D1546" s="165">
        <v>12.74</v>
      </c>
      <c r="E1546" s="165">
        <v>1116.22</v>
      </c>
      <c r="F1546" s="165">
        <v>27.05</v>
      </c>
      <c r="G1546" s="165">
        <v>69.73</v>
      </c>
      <c r="H1546" s="165">
        <v>67.47</v>
      </c>
      <c r="I1546" s="165">
        <v>67.98</v>
      </c>
      <c r="J1546" s="165">
        <v>66.099999999999994</v>
      </c>
      <c r="K1546" s="165">
        <v>77.400000000000006</v>
      </c>
      <c r="L1546" s="165">
        <v>0</v>
      </c>
      <c r="M1546" s="165">
        <v>0</v>
      </c>
      <c r="N1546" s="165">
        <v>0</v>
      </c>
      <c r="O1546" s="165">
        <v>0</v>
      </c>
      <c r="P1546" s="165">
        <v>3700923</v>
      </c>
      <c r="Q1546" s="165">
        <v>100</v>
      </c>
      <c r="R1546" s="165">
        <v>0</v>
      </c>
      <c r="S1546" s="165">
        <v>38.9</v>
      </c>
      <c r="T1546" s="165">
        <v>4.2949999999999999</v>
      </c>
      <c r="U1546" s="165">
        <v>-1</v>
      </c>
    </row>
    <row r="1547" spans="1:21">
      <c r="A1547" s="166">
        <v>43347.605706018519</v>
      </c>
      <c r="B1547" s="165" t="s">
        <v>6</v>
      </c>
      <c r="C1547" s="165">
        <v>482.23</v>
      </c>
      <c r="D1547" s="165">
        <v>12.8</v>
      </c>
      <c r="E1547" s="165">
        <v>1106.95</v>
      </c>
      <c r="F1547" s="165">
        <v>27.11</v>
      </c>
      <c r="G1547" s="165">
        <v>82.64</v>
      </c>
      <c r="H1547" s="165">
        <v>83.95</v>
      </c>
      <c r="I1547" s="165">
        <v>81.93</v>
      </c>
      <c r="J1547" s="165">
        <v>83.61</v>
      </c>
      <c r="K1547" s="165">
        <v>81.08</v>
      </c>
      <c r="L1547" s="165">
        <v>0</v>
      </c>
      <c r="M1547" s="165">
        <v>0</v>
      </c>
      <c r="N1547" s="165">
        <v>0</v>
      </c>
      <c r="O1547" s="165">
        <v>0</v>
      </c>
      <c r="P1547" s="165">
        <v>3705868</v>
      </c>
      <c r="Q1547" s="165">
        <v>100</v>
      </c>
      <c r="R1547" s="165">
        <v>0</v>
      </c>
      <c r="S1547" s="165">
        <v>38.9</v>
      </c>
      <c r="T1547" s="165">
        <v>4.2949999999999999</v>
      </c>
      <c r="U1547" s="165">
        <v>-1</v>
      </c>
    </row>
    <row r="1548" spans="1:21">
      <c r="A1548" s="166">
        <v>43347.605775462966</v>
      </c>
      <c r="B1548" s="165" t="s">
        <v>6</v>
      </c>
      <c r="C1548" s="165">
        <v>483.25</v>
      </c>
      <c r="D1548" s="165">
        <v>12.83</v>
      </c>
      <c r="E1548" s="165">
        <v>1092.68</v>
      </c>
      <c r="F1548" s="165">
        <v>18.920000000000002</v>
      </c>
      <c r="G1548" s="165">
        <v>82.42</v>
      </c>
      <c r="H1548" s="165">
        <v>83.59</v>
      </c>
      <c r="I1548" s="165">
        <v>79.150000000000006</v>
      </c>
      <c r="J1548" s="165">
        <v>82.05</v>
      </c>
      <c r="K1548" s="165">
        <v>78.97</v>
      </c>
      <c r="L1548" s="165">
        <v>88.59</v>
      </c>
      <c r="M1548" s="165">
        <v>0</v>
      </c>
      <c r="N1548" s="165">
        <v>0</v>
      </c>
      <c r="O1548" s="165">
        <v>0</v>
      </c>
      <c r="P1548" s="165">
        <v>3707349</v>
      </c>
      <c r="Q1548" s="165">
        <v>100</v>
      </c>
      <c r="R1548" s="165">
        <v>0</v>
      </c>
      <c r="S1548" s="165">
        <v>38.9</v>
      </c>
      <c r="T1548" s="165">
        <v>4.2949999999999999</v>
      </c>
      <c r="U1548" s="165">
        <v>-1</v>
      </c>
    </row>
    <row r="1549" spans="1:21">
      <c r="A1549" s="166">
        <v>43347.605833333335</v>
      </c>
      <c r="B1549" s="165" t="s">
        <v>6</v>
      </c>
      <c r="C1549" s="165">
        <v>484.28</v>
      </c>
      <c r="D1549" s="165">
        <v>12.85</v>
      </c>
      <c r="E1549" s="165">
        <v>1115.1500000000001</v>
      </c>
      <c r="F1549" s="165">
        <v>27.52</v>
      </c>
      <c r="G1549" s="165">
        <v>68.31</v>
      </c>
      <c r="H1549" s="165">
        <v>71.72</v>
      </c>
      <c r="I1549" s="165">
        <v>68.97</v>
      </c>
      <c r="J1549" s="165">
        <v>66.55</v>
      </c>
      <c r="K1549" s="165">
        <v>65.69</v>
      </c>
      <c r="L1549" s="165">
        <v>69.540000000000006</v>
      </c>
      <c r="M1549" s="165">
        <v>0</v>
      </c>
      <c r="N1549" s="165">
        <v>0</v>
      </c>
      <c r="O1549" s="165">
        <v>0</v>
      </c>
      <c r="P1549" s="165">
        <v>3709104</v>
      </c>
      <c r="Q1549" s="165">
        <v>100</v>
      </c>
      <c r="R1549" s="165">
        <v>0</v>
      </c>
      <c r="S1549" s="165">
        <v>38.799999999999997</v>
      </c>
      <c r="T1549" s="165">
        <v>4.2949999999999999</v>
      </c>
      <c r="U1549" s="165">
        <v>-1</v>
      </c>
    </row>
    <row r="1550" spans="1:21">
      <c r="A1550" s="166">
        <v>43347.605902777781</v>
      </c>
      <c r="B1550" s="165" t="s">
        <v>6</v>
      </c>
      <c r="C1550" s="165">
        <v>484.39</v>
      </c>
      <c r="D1550" s="165">
        <v>12.86</v>
      </c>
      <c r="E1550" s="165">
        <v>1105.58</v>
      </c>
      <c r="F1550" s="165">
        <v>29.56</v>
      </c>
      <c r="G1550" s="165">
        <v>74.010000000000005</v>
      </c>
      <c r="H1550" s="165">
        <v>73.84</v>
      </c>
      <c r="I1550" s="165">
        <v>77.11</v>
      </c>
      <c r="J1550" s="165">
        <v>74.180000000000007</v>
      </c>
      <c r="K1550" s="165">
        <v>70.91</v>
      </c>
      <c r="L1550" s="165">
        <v>0</v>
      </c>
      <c r="M1550" s="165">
        <v>0</v>
      </c>
      <c r="N1550" s="165">
        <v>0</v>
      </c>
      <c r="O1550" s="165">
        <v>0</v>
      </c>
      <c r="P1550" s="165">
        <v>3711041</v>
      </c>
      <c r="Q1550" s="165">
        <v>100</v>
      </c>
      <c r="R1550" s="165">
        <v>0</v>
      </c>
      <c r="S1550" s="165">
        <v>38.799999999999997</v>
      </c>
      <c r="T1550" s="165">
        <v>4.2949999999999999</v>
      </c>
      <c r="U1550" s="165">
        <v>-1</v>
      </c>
    </row>
    <row r="1551" spans="1:21">
      <c r="A1551" s="166">
        <v>43347.60597222222</v>
      </c>
      <c r="B1551" s="165" t="s">
        <v>6</v>
      </c>
      <c r="C1551" s="165">
        <v>487.17</v>
      </c>
      <c r="D1551" s="165">
        <v>12.93</v>
      </c>
      <c r="E1551" s="165">
        <v>1106.27</v>
      </c>
      <c r="F1551" s="165">
        <v>27.22</v>
      </c>
      <c r="G1551" s="165">
        <v>80.33</v>
      </c>
      <c r="H1551" s="165">
        <v>80.72</v>
      </c>
      <c r="I1551" s="165">
        <v>81.06</v>
      </c>
      <c r="J1551" s="165">
        <v>80.55</v>
      </c>
      <c r="K1551" s="165">
        <v>79.010000000000005</v>
      </c>
      <c r="L1551" s="165">
        <v>0</v>
      </c>
      <c r="M1551" s="165">
        <v>0</v>
      </c>
      <c r="N1551" s="165">
        <v>0</v>
      </c>
      <c r="O1551" s="165">
        <v>0</v>
      </c>
      <c r="P1551" s="165">
        <v>3714632</v>
      </c>
      <c r="Q1551" s="165">
        <v>100</v>
      </c>
      <c r="R1551" s="165">
        <v>0</v>
      </c>
      <c r="S1551" s="165">
        <v>38.799999999999997</v>
      </c>
      <c r="T1551" s="165">
        <v>4.2949999999999999</v>
      </c>
      <c r="U1551" s="165">
        <v>-1</v>
      </c>
    </row>
    <row r="1552" spans="1:21">
      <c r="A1552" s="166">
        <v>43347.606041666666</v>
      </c>
      <c r="B1552" s="165" t="s">
        <v>6</v>
      </c>
      <c r="C1552" s="165">
        <v>490.42</v>
      </c>
      <c r="D1552" s="165">
        <v>13.02</v>
      </c>
      <c r="E1552" s="165">
        <v>1102.47</v>
      </c>
      <c r="F1552" s="165">
        <v>34.380000000000003</v>
      </c>
      <c r="G1552" s="165">
        <v>67.900000000000006</v>
      </c>
      <c r="H1552" s="165">
        <v>70.739999999999995</v>
      </c>
      <c r="I1552" s="165">
        <v>68.16</v>
      </c>
      <c r="J1552" s="165">
        <v>67.64</v>
      </c>
      <c r="K1552" s="165">
        <v>65.06</v>
      </c>
      <c r="L1552" s="165">
        <v>0</v>
      </c>
      <c r="M1552" s="165">
        <v>0</v>
      </c>
      <c r="N1552" s="165">
        <v>0</v>
      </c>
      <c r="O1552" s="165">
        <v>0</v>
      </c>
      <c r="P1552" s="165">
        <v>3723258</v>
      </c>
      <c r="Q1552" s="165">
        <v>100</v>
      </c>
      <c r="R1552" s="165">
        <v>0</v>
      </c>
      <c r="S1552" s="165">
        <v>38.799999999999997</v>
      </c>
      <c r="T1552" s="165">
        <v>4.2949999999999999</v>
      </c>
      <c r="U1552" s="165">
        <v>-1</v>
      </c>
    </row>
    <row r="1553" spans="1:21">
      <c r="A1553" s="166">
        <v>43347.606111111112</v>
      </c>
      <c r="B1553" s="165" t="s">
        <v>6</v>
      </c>
      <c r="C1553" s="165">
        <v>488.75</v>
      </c>
      <c r="D1553" s="165">
        <v>12.97</v>
      </c>
      <c r="E1553" s="165">
        <v>1087.32</v>
      </c>
      <c r="F1553" s="165">
        <v>31.93</v>
      </c>
      <c r="G1553" s="165">
        <v>70.52</v>
      </c>
      <c r="H1553" s="165">
        <v>74.87</v>
      </c>
      <c r="I1553" s="165">
        <v>70.569999999999993</v>
      </c>
      <c r="J1553" s="165">
        <v>69.19</v>
      </c>
      <c r="K1553" s="165">
        <v>67.47</v>
      </c>
      <c r="L1553" s="165">
        <v>0</v>
      </c>
      <c r="M1553" s="165">
        <v>0</v>
      </c>
      <c r="N1553" s="165">
        <v>0</v>
      </c>
      <c r="O1553" s="165">
        <v>0</v>
      </c>
      <c r="P1553" s="165">
        <v>3727088</v>
      </c>
      <c r="Q1553" s="165">
        <v>100</v>
      </c>
      <c r="R1553" s="165">
        <v>0</v>
      </c>
      <c r="S1553" s="165">
        <v>38.9</v>
      </c>
      <c r="T1553" s="165">
        <v>4.2949999999999999</v>
      </c>
      <c r="U1553" s="165">
        <v>-1</v>
      </c>
    </row>
    <row r="1554" spans="1:21">
      <c r="A1554" s="166">
        <v>43347.606180555558</v>
      </c>
      <c r="B1554" s="165" t="s">
        <v>6</v>
      </c>
      <c r="C1554" s="165">
        <v>491.55</v>
      </c>
      <c r="D1554" s="165">
        <v>13.05</v>
      </c>
      <c r="E1554" s="165">
        <v>1084.57</v>
      </c>
      <c r="F1554" s="165">
        <v>25.4</v>
      </c>
      <c r="G1554" s="165">
        <v>79.52</v>
      </c>
      <c r="H1554" s="165">
        <v>80.959999999999994</v>
      </c>
      <c r="I1554" s="165">
        <v>79.760000000000005</v>
      </c>
      <c r="J1554" s="165">
        <v>79.25</v>
      </c>
      <c r="K1554" s="165">
        <v>75.47</v>
      </c>
      <c r="L1554" s="165">
        <v>85.19</v>
      </c>
      <c r="M1554" s="165">
        <v>0</v>
      </c>
      <c r="N1554" s="165">
        <v>0</v>
      </c>
      <c r="O1554" s="165">
        <v>0</v>
      </c>
      <c r="P1554" s="165">
        <v>3730423</v>
      </c>
      <c r="Q1554" s="165">
        <v>100</v>
      </c>
      <c r="R1554" s="165">
        <v>0</v>
      </c>
      <c r="S1554" s="165">
        <v>38.9</v>
      </c>
      <c r="T1554" s="165">
        <v>4.2949999999999999</v>
      </c>
      <c r="U1554" s="165">
        <v>-1</v>
      </c>
    </row>
    <row r="1555" spans="1:21">
      <c r="A1555" s="166">
        <v>43347.606238425928</v>
      </c>
      <c r="B1555" s="165" t="s">
        <v>6</v>
      </c>
      <c r="C1555" s="165">
        <v>485.95</v>
      </c>
      <c r="D1555" s="165">
        <v>12.9</v>
      </c>
      <c r="E1555" s="165">
        <v>1102.49</v>
      </c>
      <c r="F1555" s="165">
        <v>27.99</v>
      </c>
      <c r="G1555" s="165">
        <v>61.82</v>
      </c>
      <c r="H1555" s="165">
        <v>66.260000000000005</v>
      </c>
      <c r="I1555" s="165">
        <v>63.84</v>
      </c>
      <c r="J1555" s="165">
        <v>56.75</v>
      </c>
      <c r="K1555" s="165">
        <v>55.54</v>
      </c>
      <c r="L1555" s="165">
        <v>69.75</v>
      </c>
      <c r="M1555" s="165">
        <v>0</v>
      </c>
      <c r="N1555" s="165">
        <v>0</v>
      </c>
      <c r="O1555" s="165">
        <v>0</v>
      </c>
      <c r="P1555" s="165">
        <v>3733997</v>
      </c>
      <c r="Q1555" s="165">
        <v>100</v>
      </c>
      <c r="R1555" s="165">
        <v>0</v>
      </c>
      <c r="S1555" s="165">
        <v>38.9</v>
      </c>
      <c r="T1555" s="165">
        <v>4.2949999999999999</v>
      </c>
      <c r="U1555" s="165">
        <v>-1</v>
      </c>
    </row>
    <row r="1556" spans="1:21">
      <c r="A1556" s="166">
        <v>43347.606307870374</v>
      </c>
      <c r="B1556" s="165" t="s">
        <v>6</v>
      </c>
      <c r="C1556" s="165">
        <v>483.7</v>
      </c>
      <c r="D1556" s="165">
        <v>12.84</v>
      </c>
      <c r="E1556" s="165">
        <v>1103.81</v>
      </c>
      <c r="F1556" s="165">
        <v>32.43</v>
      </c>
      <c r="G1556" s="165">
        <v>65.8</v>
      </c>
      <c r="H1556" s="165">
        <v>68.569999999999993</v>
      </c>
      <c r="I1556" s="165">
        <v>64.59</v>
      </c>
      <c r="J1556" s="165">
        <v>69.430000000000007</v>
      </c>
      <c r="K1556" s="165">
        <v>60.62</v>
      </c>
      <c r="L1556" s="165">
        <v>0</v>
      </c>
      <c r="M1556" s="165">
        <v>0</v>
      </c>
      <c r="N1556" s="165">
        <v>0</v>
      </c>
      <c r="O1556" s="165">
        <v>0</v>
      </c>
      <c r="P1556" s="165">
        <v>3737046</v>
      </c>
      <c r="Q1556" s="165">
        <v>100</v>
      </c>
      <c r="R1556" s="165">
        <v>0</v>
      </c>
      <c r="S1556" s="165">
        <v>38.9</v>
      </c>
      <c r="T1556" s="165">
        <v>4.2949999999999999</v>
      </c>
      <c r="U1556" s="165">
        <v>-1</v>
      </c>
    </row>
    <row r="1557" spans="1:21">
      <c r="A1557" s="166">
        <v>43347.606377314813</v>
      </c>
      <c r="B1557" s="165" t="s">
        <v>6</v>
      </c>
      <c r="C1557" s="165">
        <v>479.41</v>
      </c>
      <c r="D1557" s="165">
        <v>12.73</v>
      </c>
      <c r="E1557" s="165">
        <v>1086.43</v>
      </c>
      <c r="F1557" s="165">
        <v>33.15</v>
      </c>
      <c r="G1557" s="165">
        <v>79.05</v>
      </c>
      <c r="H1557" s="165">
        <v>81.03</v>
      </c>
      <c r="I1557" s="165">
        <v>78.97</v>
      </c>
      <c r="J1557" s="165">
        <v>79.14</v>
      </c>
      <c r="K1557" s="165">
        <v>77.069999999999993</v>
      </c>
      <c r="L1557" s="165">
        <v>0</v>
      </c>
      <c r="M1557" s="165">
        <v>0</v>
      </c>
      <c r="N1557" s="165">
        <v>0</v>
      </c>
      <c r="O1557" s="165">
        <v>0</v>
      </c>
      <c r="P1557" s="165">
        <v>3743409</v>
      </c>
      <c r="Q1557" s="165">
        <v>100</v>
      </c>
      <c r="R1557" s="165">
        <v>0</v>
      </c>
      <c r="S1557" s="165">
        <v>38.9</v>
      </c>
      <c r="T1557" s="165">
        <v>4.2949999999999999</v>
      </c>
      <c r="U1557" s="165">
        <v>-1</v>
      </c>
    </row>
    <row r="1558" spans="1:21">
      <c r="A1558" s="166">
        <v>43347.606446759259</v>
      </c>
      <c r="B1558" s="165" t="s">
        <v>6</v>
      </c>
      <c r="C1558" s="165">
        <v>480.75</v>
      </c>
      <c r="D1558" s="165">
        <v>12.76</v>
      </c>
      <c r="E1558" s="165">
        <v>1105.97</v>
      </c>
      <c r="F1558" s="165">
        <v>30.92</v>
      </c>
      <c r="G1558" s="165">
        <v>76.69</v>
      </c>
      <c r="H1558" s="165">
        <v>78</v>
      </c>
      <c r="I1558" s="165">
        <v>77.83</v>
      </c>
      <c r="J1558" s="165">
        <v>76.650000000000006</v>
      </c>
      <c r="K1558" s="165">
        <v>74.28</v>
      </c>
      <c r="L1558" s="165">
        <v>0</v>
      </c>
      <c r="M1558" s="165">
        <v>0</v>
      </c>
      <c r="N1558" s="165">
        <v>0</v>
      </c>
      <c r="O1558" s="165">
        <v>0</v>
      </c>
      <c r="P1558" s="165">
        <v>3746734</v>
      </c>
      <c r="Q1558" s="165">
        <v>100</v>
      </c>
      <c r="R1558" s="165">
        <v>0</v>
      </c>
      <c r="S1558" s="165">
        <v>38.9</v>
      </c>
      <c r="T1558" s="165">
        <v>4.2949999999999999</v>
      </c>
      <c r="U1558" s="165">
        <v>-1</v>
      </c>
    </row>
    <row r="1559" spans="1:21">
      <c r="A1559" s="166">
        <v>43347.606516203705</v>
      </c>
      <c r="B1559" s="165" t="s">
        <v>6</v>
      </c>
      <c r="C1559" s="165">
        <v>482.09</v>
      </c>
      <c r="D1559" s="165">
        <v>12.8</v>
      </c>
      <c r="E1559" s="165">
        <v>1104.3599999999999</v>
      </c>
      <c r="F1559" s="165">
        <v>26.9</v>
      </c>
      <c r="G1559" s="165">
        <v>61.14</v>
      </c>
      <c r="H1559" s="165">
        <v>62.39</v>
      </c>
      <c r="I1559" s="165">
        <v>63.26</v>
      </c>
      <c r="J1559" s="165">
        <v>61.35</v>
      </c>
      <c r="K1559" s="165">
        <v>57.54</v>
      </c>
      <c r="L1559" s="165">
        <v>61.19</v>
      </c>
      <c r="M1559" s="165">
        <v>0</v>
      </c>
      <c r="N1559" s="165">
        <v>0</v>
      </c>
      <c r="O1559" s="165">
        <v>0</v>
      </c>
      <c r="P1559" s="165">
        <v>3749254</v>
      </c>
      <c r="Q1559" s="165">
        <v>100</v>
      </c>
      <c r="R1559" s="165">
        <v>0</v>
      </c>
      <c r="S1559" s="165">
        <v>38.9</v>
      </c>
      <c r="T1559" s="165">
        <v>4.2949999999999999</v>
      </c>
      <c r="U1559" s="165">
        <v>-1</v>
      </c>
    </row>
    <row r="1560" spans="1:21">
      <c r="A1560" s="166">
        <v>43347.606574074074</v>
      </c>
      <c r="B1560" s="165" t="s">
        <v>6</v>
      </c>
      <c r="C1560" s="165">
        <v>485.62</v>
      </c>
      <c r="D1560" s="165">
        <v>12.89</v>
      </c>
      <c r="E1560" s="165">
        <v>1088.05</v>
      </c>
      <c r="F1560" s="165">
        <v>30.57</v>
      </c>
      <c r="G1560" s="165">
        <v>67.36</v>
      </c>
      <c r="H1560" s="165">
        <v>72.37</v>
      </c>
      <c r="I1560" s="165">
        <v>65.63</v>
      </c>
      <c r="J1560" s="165">
        <v>66.319999999999993</v>
      </c>
      <c r="K1560" s="165">
        <v>65.11</v>
      </c>
      <c r="L1560" s="165">
        <v>0</v>
      </c>
      <c r="M1560" s="165">
        <v>0</v>
      </c>
      <c r="N1560" s="165">
        <v>0</v>
      </c>
      <c r="O1560" s="165">
        <v>0</v>
      </c>
      <c r="P1560" s="165">
        <v>3752361</v>
      </c>
      <c r="Q1560" s="165">
        <v>100</v>
      </c>
      <c r="R1560" s="165">
        <v>0</v>
      </c>
      <c r="S1560" s="165">
        <v>38.9</v>
      </c>
      <c r="T1560" s="165">
        <v>4.2949999999999999</v>
      </c>
      <c r="U1560" s="165">
        <v>-1</v>
      </c>
    </row>
    <row r="1561" spans="1:21">
      <c r="A1561" s="166">
        <v>43347.60664351852</v>
      </c>
      <c r="B1561" s="165" t="s">
        <v>6</v>
      </c>
      <c r="C1561" s="165">
        <v>488.67</v>
      </c>
      <c r="D1561" s="165">
        <v>12.97</v>
      </c>
      <c r="E1561" s="165">
        <v>1097.81</v>
      </c>
      <c r="F1561" s="165">
        <v>27.57</v>
      </c>
      <c r="G1561" s="165">
        <v>80.75</v>
      </c>
      <c r="H1561" s="165">
        <v>81.819999999999993</v>
      </c>
      <c r="I1561" s="165">
        <v>80.790000000000006</v>
      </c>
      <c r="J1561" s="165">
        <v>81.3</v>
      </c>
      <c r="K1561" s="165">
        <v>79.069999999999993</v>
      </c>
      <c r="L1561" s="165">
        <v>0</v>
      </c>
      <c r="M1561" s="165">
        <v>0</v>
      </c>
      <c r="N1561" s="165">
        <v>0</v>
      </c>
      <c r="O1561" s="165">
        <v>0</v>
      </c>
      <c r="P1561" s="165">
        <v>3755159</v>
      </c>
      <c r="Q1561" s="165">
        <v>100</v>
      </c>
      <c r="R1561" s="165">
        <v>0</v>
      </c>
      <c r="S1561" s="165">
        <v>38.9</v>
      </c>
      <c r="T1561" s="165">
        <v>4.2949999999999999</v>
      </c>
      <c r="U1561" s="165">
        <v>-1</v>
      </c>
    </row>
    <row r="1562" spans="1:21">
      <c r="A1562" s="166">
        <v>43347.606712962966</v>
      </c>
      <c r="B1562" s="165" t="s">
        <v>6</v>
      </c>
      <c r="C1562" s="165">
        <v>488.51</v>
      </c>
      <c r="D1562" s="165">
        <v>12.97</v>
      </c>
      <c r="E1562" s="165">
        <v>1109.1300000000001</v>
      </c>
      <c r="F1562" s="165">
        <v>30.58</v>
      </c>
      <c r="G1562" s="165">
        <v>66.03</v>
      </c>
      <c r="H1562" s="165">
        <v>65.75</v>
      </c>
      <c r="I1562" s="165">
        <v>68.84</v>
      </c>
      <c r="J1562" s="165">
        <v>64.55</v>
      </c>
      <c r="K1562" s="165">
        <v>65.239999999999995</v>
      </c>
      <c r="L1562" s="165">
        <v>60</v>
      </c>
      <c r="M1562" s="165">
        <v>0</v>
      </c>
      <c r="N1562" s="165">
        <v>0</v>
      </c>
      <c r="O1562" s="165">
        <v>0</v>
      </c>
      <c r="P1562" s="165">
        <v>3760038</v>
      </c>
      <c r="Q1562" s="165">
        <v>100</v>
      </c>
      <c r="R1562" s="165">
        <v>0</v>
      </c>
      <c r="S1562" s="165">
        <v>38.9</v>
      </c>
      <c r="T1562" s="165">
        <v>4.2949999999999999</v>
      </c>
      <c r="U1562" s="165">
        <v>-1</v>
      </c>
    </row>
    <row r="1563" spans="1:21">
      <c r="A1563" s="166">
        <v>43347.606782407405</v>
      </c>
      <c r="B1563" s="165" t="s">
        <v>6</v>
      </c>
      <c r="C1563" s="165">
        <v>489.1</v>
      </c>
      <c r="D1563" s="165">
        <v>12.98</v>
      </c>
      <c r="E1563" s="165">
        <v>1123.48</v>
      </c>
      <c r="F1563" s="165">
        <v>31.54</v>
      </c>
      <c r="G1563" s="165">
        <v>64.239999999999995</v>
      </c>
      <c r="H1563" s="165">
        <v>63.34</v>
      </c>
      <c r="I1563" s="165">
        <v>67.47</v>
      </c>
      <c r="J1563" s="165">
        <v>62.82</v>
      </c>
      <c r="K1563" s="165">
        <v>63.34</v>
      </c>
      <c r="L1563" s="165">
        <v>0</v>
      </c>
      <c r="M1563" s="165">
        <v>0</v>
      </c>
      <c r="N1563" s="165">
        <v>0</v>
      </c>
      <c r="O1563" s="165">
        <v>0</v>
      </c>
      <c r="P1563" s="165">
        <v>3761752</v>
      </c>
      <c r="Q1563" s="165">
        <v>100</v>
      </c>
      <c r="R1563" s="165">
        <v>0</v>
      </c>
      <c r="S1563" s="165">
        <v>38.9</v>
      </c>
      <c r="T1563" s="165">
        <v>4.2949999999999999</v>
      </c>
      <c r="U1563" s="165">
        <v>-1</v>
      </c>
    </row>
    <row r="1564" spans="1:21">
      <c r="A1564" s="166">
        <v>43347.606851851851</v>
      </c>
      <c r="B1564" s="165" t="s">
        <v>6</v>
      </c>
      <c r="C1564" s="165">
        <v>485.48</v>
      </c>
      <c r="D1564" s="165">
        <v>12.89</v>
      </c>
      <c r="E1564" s="165">
        <v>1108.8800000000001</v>
      </c>
      <c r="F1564" s="165">
        <v>25.63</v>
      </c>
      <c r="G1564" s="165">
        <v>79.540000000000006</v>
      </c>
      <c r="H1564" s="165">
        <v>82.15</v>
      </c>
      <c r="I1564" s="165">
        <v>77.64</v>
      </c>
      <c r="J1564" s="165">
        <v>80.760000000000005</v>
      </c>
      <c r="K1564" s="165">
        <v>77.47</v>
      </c>
      <c r="L1564" s="165">
        <v>80.56</v>
      </c>
      <c r="M1564" s="165">
        <v>0</v>
      </c>
      <c r="N1564" s="165">
        <v>0</v>
      </c>
      <c r="O1564" s="165">
        <v>0</v>
      </c>
      <c r="P1564" s="165">
        <v>3763030</v>
      </c>
      <c r="Q1564" s="165">
        <v>100</v>
      </c>
      <c r="R1564" s="165">
        <v>0</v>
      </c>
      <c r="S1564" s="165">
        <v>38.9</v>
      </c>
      <c r="T1564" s="165">
        <v>4.2949999999999999</v>
      </c>
      <c r="U1564" s="165">
        <v>-1</v>
      </c>
    </row>
    <row r="1565" spans="1:21">
      <c r="A1565" s="166">
        <v>43347.606921296298</v>
      </c>
      <c r="B1565" s="165" t="s">
        <v>6</v>
      </c>
      <c r="C1565" s="165">
        <v>484.89</v>
      </c>
      <c r="D1565" s="165">
        <v>12.87</v>
      </c>
      <c r="E1565" s="165">
        <v>1124.57</v>
      </c>
      <c r="F1565" s="165">
        <v>25.85</v>
      </c>
      <c r="G1565" s="165">
        <v>66.989999999999995</v>
      </c>
      <c r="H1565" s="165">
        <v>68.77</v>
      </c>
      <c r="I1565" s="165">
        <v>66.72</v>
      </c>
      <c r="J1565" s="165">
        <v>66.209999999999994</v>
      </c>
      <c r="K1565" s="165">
        <v>61.43</v>
      </c>
      <c r="L1565" s="165">
        <v>75.69</v>
      </c>
      <c r="M1565" s="165">
        <v>0</v>
      </c>
      <c r="N1565" s="165">
        <v>0</v>
      </c>
      <c r="O1565" s="165">
        <v>0</v>
      </c>
      <c r="P1565" s="165">
        <v>3764486</v>
      </c>
      <c r="Q1565" s="165">
        <v>100</v>
      </c>
      <c r="R1565" s="165">
        <v>0</v>
      </c>
      <c r="S1565" s="165">
        <v>38.9</v>
      </c>
      <c r="T1565" s="165">
        <v>4.2949999999999999</v>
      </c>
      <c r="U1565" s="165">
        <v>-1</v>
      </c>
    </row>
    <row r="1566" spans="1:21">
      <c r="A1566" s="166">
        <v>43347.606979166667</v>
      </c>
      <c r="B1566" s="165" t="s">
        <v>6</v>
      </c>
      <c r="C1566" s="165">
        <v>482.88</v>
      </c>
      <c r="D1566" s="165">
        <v>12.82</v>
      </c>
      <c r="E1566" s="165">
        <v>1124.54</v>
      </c>
      <c r="F1566" s="165">
        <v>31.73</v>
      </c>
      <c r="G1566" s="165">
        <v>66.87</v>
      </c>
      <c r="H1566" s="165">
        <v>70.02</v>
      </c>
      <c r="I1566" s="165">
        <v>66.78</v>
      </c>
      <c r="J1566" s="165">
        <v>65.42</v>
      </c>
      <c r="K1566" s="165">
        <v>65.25</v>
      </c>
      <c r="L1566" s="165">
        <v>0</v>
      </c>
      <c r="M1566" s="165">
        <v>0</v>
      </c>
      <c r="N1566" s="165">
        <v>0</v>
      </c>
      <c r="O1566" s="165">
        <v>0</v>
      </c>
      <c r="P1566" s="165">
        <v>3769074</v>
      </c>
      <c r="Q1566" s="165">
        <v>100</v>
      </c>
      <c r="R1566" s="165">
        <v>0</v>
      </c>
      <c r="S1566" s="165">
        <v>38.9</v>
      </c>
      <c r="T1566" s="165">
        <v>4.2949999999999999</v>
      </c>
      <c r="U1566" s="165">
        <v>-1</v>
      </c>
    </row>
    <row r="1567" spans="1:21">
      <c r="A1567" s="166">
        <v>43347.607048611113</v>
      </c>
      <c r="B1567" s="165" t="s">
        <v>6</v>
      </c>
      <c r="C1567" s="165">
        <v>483.85</v>
      </c>
      <c r="D1567" s="165">
        <v>12.84</v>
      </c>
      <c r="E1567" s="165">
        <v>1107.94</v>
      </c>
      <c r="F1567" s="165">
        <v>28.95</v>
      </c>
      <c r="G1567" s="165">
        <v>72.47</v>
      </c>
      <c r="H1567" s="165">
        <v>74.61</v>
      </c>
      <c r="I1567" s="165">
        <v>72.900000000000006</v>
      </c>
      <c r="J1567" s="165">
        <v>69.81</v>
      </c>
      <c r="K1567" s="165">
        <v>72.56</v>
      </c>
      <c r="L1567" s="165">
        <v>0</v>
      </c>
      <c r="M1567" s="165">
        <v>0</v>
      </c>
      <c r="N1567" s="165">
        <v>0</v>
      </c>
      <c r="O1567" s="165">
        <v>0</v>
      </c>
      <c r="P1567" s="165">
        <v>3771664</v>
      </c>
      <c r="Q1567" s="165">
        <v>100</v>
      </c>
      <c r="R1567" s="165">
        <v>0</v>
      </c>
      <c r="S1567" s="165">
        <v>38.9</v>
      </c>
      <c r="T1567" s="165">
        <v>4.2949999999999999</v>
      </c>
      <c r="U1567" s="165">
        <v>-1</v>
      </c>
    </row>
    <row r="1568" spans="1:21">
      <c r="A1568" s="166">
        <v>43347.607118055559</v>
      </c>
      <c r="B1568" s="165" t="s">
        <v>6</v>
      </c>
      <c r="C1568" s="165">
        <v>486.44</v>
      </c>
      <c r="D1568" s="165">
        <v>12.91</v>
      </c>
      <c r="E1568" s="165">
        <v>1121.7</v>
      </c>
      <c r="F1568" s="165">
        <v>23.84</v>
      </c>
      <c r="G1568" s="165">
        <v>71.16</v>
      </c>
      <c r="H1568" s="165">
        <v>73.97</v>
      </c>
      <c r="I1568" s="165">
        <v>71.38</v>
      </c>
      <c r="J1568" s="165">
        <v>67.930000000000007</v>
      </c>
      <c r="K1568" s="165">
        <v>61.72</v>
      </c>
      <c r="L1568" s="165">
        <v>81.180000000000007</v>
      </c>
      <c r="M1568" s="165">
        <v>0</v>
      </c>
      <c r="N1568" s="165">
        <v>0</v>
      </c>
      <c r="O1568" s="165">
        <v>0</v>
      </c>
      <c r="P1568" s="165">
        <v>3773550</v>
      </c>
      <c r="Q1568" s="165">
        <v>100</v>
      </c>
      <c r="R1568" s="165">
        <v>0</v>
      </c>
      <c r="S1568" s="165">
        <v>38.9</v>
      </c>
      <c r="T1568" s="165">
        <v>4.2949999999999999</v>
      </c>
      <c r="U1568" s="165">
        <v>-1</v>
      </c>
    </row>
    <row r="1569" spans="1:21">
      <c r="A1569" s="166">
        <v>43347.607187499998</v>
      </c>
      <c r="B1569" s="165" t="s">
        <v>6</v>
      </c>
      <c r="C1569" s="165">
        <v>484.88</v>
      </c>
      <c r="D1569" s="165">
        <v>12.87</v>
      </c>
      <c r="E1569" s="165">
        <v>1130.17</v>
      </c>
      <c r="F1569" s="165">
        <v>28.22</v>
      </c>
      <c r="G1569" s="165">
        <v>65.12</v>
      </c>
      <c r="H1569" s="165">
        <v>68.8</v>
      </c>
      <c r="I1569" s="165">
        <v>67.28</v>
      </c>
      <c r="J1569" s="165">
        <v>62.73</v>
      </c>
      <c r="K1569" s="165">
        <v>61.21</v>
      </c>
      <c r="L1569" s="165">
        <v>66.89</v>
      </c>
      <c r="M1569" s="165">
        <v>0</v>
      </c>
      <c r="N1569" s="165">
        <v>0</v>
      </c>
      <c r="O1569" s="165">
        <v>0</v>
      </c>
      <c r="P1569" s="165">
        <v>3775493</v>
      </c>
      <c r="Q1569" s="165">
        <v>100</v>
      </c>
      <c r="R1569" s="165">
        <v>0</v>
      </c>
      <c r="S1569" s="165">
        <v>38.9</v>
      </c>
      <c r="T1569" s="165">
        <v>4.2949999999999999</v>
      </c>
      <c r="U1569" s="165">
        <v>-1</v>
      </c>
    </row>
    <row r="1570" spans="1:21">
      <c r="A1570" s="166">
        <v>43347.607256944444</v>
      </c>
      <c r="B1570" s="165" t="s">
        <v>6</v>
      </c>
      <c r="C1570" s="165">
        <v>482.84</v>
      </c>
      <c r="D1570" s="165">
        <v>12.82</v>
      </c>
      <c r="E1570" s="165">
        <v>1120.1400000000001</v>
      </c>
      <c r="F1570" s="165">
        <v>31.27</v>
      </c>
      <c r="G1570" s="165">
        <v>61.75</v>
      </c>
      <c r="H1570" s="165">
        <v>64.67</v>
      </c>
      <c r="I1570" s="165">
        <v>60.55</v>
      </c>
      <c r="J1570" s="165">
        <v>59.52</v>
      </c>
      <c r="K1570" s="165">
        <v>59.69</v>
      </c>
      <c r="L1570" s="165">
        <v>65.930000000000007</v>
      </c>
      <c r="M1570" s="165">
        <v>0</v>
      </c>
      <c r="N1570" s="165">
        <v>0</v>
      </c>
      <c r="O1570" s="165">
        <v>0</v>
      </c>
      <c r="P1570" s="165">
        <v>3777275</v>
      </c>
      <c r="Q1570" s="165">
        <v>100</v>
      </c>
      <c r="R1570" s="165">
        <v>0</v>
      </c>
      <c r="S1570" s="165">
        <v>38.9</v>
      </c>
      <c r="T1570" s="165">
        <v>4.2949999999999999</v>
      </c>
      <c r="U1570" s="165">
        <v>-1</v>
      </c>
    </row>
    <row r="1571" spans="1:21">
      <c r="A1571" s="166">
        <v>43347.60732638889</v>
      </c>
      <c r="B1571" s="165" t="s">
        <v>6</v>
      </c>
      <c r="C1571" s="165">
        <v>481.25</v>
      </c>
      <c r="D1571" s="165">
        <v>12.77</v>
      </c>
      <c r="E1571" s="165">
        <v>1124.1199999999999</v>
      </c>
      <c r="F1571" s="165">
        <v>30.4</v>
      </c>
      <c r="G1571" s="165">
        <v>81.900000000000006</v>
      </c>
      <c r="H1571" s="165">
        <v>82.5</v>
      </c>
      <c r="I1571" s="165">
        <v>83.02</v>
      </c>
      <c r="J1571" s="165">
        <v>80.790000000000006</v>
      </c>
      <c r="K1571" s="165">
        <v>81.3</v>
      </c>
      <c r="L1571" s="165">
        <v>0</v>
      </c>
      <c r="M1571" s="165">
        <v>0</v>
      </c>
      <c r="N1571" s="165">
        <v>0</v>
      </c>
      <c r="O1571" s="165">
        <v>0</v>
      </c>
      <c r="P1571" s="165">
        <v>3780289</v>
      </c>
      <c r="Q1571" s="165">
        <v>100</v>
      </c>
      <c r="R1571" s="165">
        <v>0</v>
      </c>
      <c r="S1571" s="165">
        <v>38.9</v>
      </c>
      <c r="T1571" s="165">
        <v>4.2949999999999999</v>
      </c>
      <c r="U1571" s="165">
        <v>-1</v>
      </c>
    </row>
    <row r="1572" spans="1:21">
      <c r="A1572" s="166">
        <v>43347.60738425926</v>
      </c>
      <c r="B1572" s="165" t="s">
        <v>6</v>
      </c>
      <c r="C1572" s="165">
        <v>478.15</v>
      </c>
      <c r="D1572" s="165">
        <v>12.69</v>
      </c>
      <c r="E1572" s="165">
        <v>1114.94</v>
      </c>
      <c r="F1572" s="165">
        <v>29.37</v>
      </c>
      <c r="G1572" s="165">
        <v>70.89</v>
      </c>
      <c r="H1572" s="165">
        <v>72.319999999999993</v>
      </c>
      <c r="I1572" s="165">
        <v>70.239999999999995</v>
      </c>
      <c r="J1572" s="165">
        <v>69.2</v>
      </c>
      <c r="K1572" s="165">
        <v>71.8</v>
      </c>
      <c r="L1572" s="165">
        <v>0</v>
      </c>
      <c r="M1572" s="165">
        <v>0</v>
      </c>
      <c r="N1572" s="165">
        <v>0</v>
      </c>
      <c r="O1572" s="165">
        <v>0</v>
      </c>
      <c r="P1572" s="165">
        <v>3781458</v>
      </c>
      <c r="Q1572" s="165">
        <v>100</v>
      </c>
      <c r="R1572" s="165">
        <v>0</v>
      </c>
      <c r="S1572" s="165">
        <v>38.9</v>
      </c>
      <c r="T1572" s="165">
        <v>4.2949999999999999</v>
      </c>
      <c r="U1572" s="165">
        <v>-1</v>
      </c>
    </row>
    <row r="1573" spans="1:21">
      <c r="A1573" s="166">
        <v>43347.607453703706</v>
      </c>
      <c r="B1573" s="165" t="s">
        <v>6</v>
      </c>
      <c r="C1573" s="165">
        <v>479.19</v>
      </c>
      <c r="D1573" s="165">
        <v>12.72</v>
      </c>
      <c r="E1573" s="165">
        <v>1087.1500000000001</v>
      </c>
      <c r="F1573" s="165">
        <v>26.44</v>
      </c>
      <c r="G1573" s="165">
        <v>68.03</v>
      </c>
      <c r="H1573" s="165">
        <v>69.680000000000007</v>
      </c>
      <c r="I1573" s="165">
        <v>66.5</v>
      </c>
      <c r="J1573" s="165">
        <v>71.52</v>
      </c>
      <c r="K1573" s="165">
        <v>64.819999999999993</v>
      </c>
      <c r="L1573" s="165">
        <v>64.86</v>
      </c>
      <c r="M1573" s="165">
        <v>0</v>
      </c>
      <c r="N1573" s="165">
        <v>0</v>
      </c>
      <c r="O1573" s="165">
        <v>0</v>
      </c>
      <c r="P1573" s="165">
        <v>3782218</v>
      </c>
      <c r="Q1573" s="165">
        <v>100</v>
      </c>
      <c r="R1573" s="165">
        <v>0</v>
      </c>
      <c r="S1573" s="165">
        <v>38.9</v>
      </c>
      <c r="T1573" s="165">
        <v>4.2949999999999999</v>
      </c>
      <c r="U1573" s="165">
        <v>-1</v>
      </c>
    </row>
    <row r="1574" spans="1:21">
      <c r="A1574" s="166">
        <v>43347.607523148145</v>
      </c>
      <c r="B1574" s="165" t="s">
        <v>6</v>
      </c>
      <c r="C1574" s="165">
        <v>479.73</v>
      </c>
      <c r="D1574" s="165">
        <v>12.73</v>
      </c>
      <c r="E1574" s="165">
        <v>1062.6400000000001</v>
      </c>
      <c r="F1574" s="165">
        <v>27.06</v>
      </c>
      <c r="G1574" s="165">
        <v>77.14</v>
      </c>
      <c r="H1574" s="165">
        <v>76.84</v>
      </c>
      <c r="I1574" s="165">
        <v>78.22</v>
      </c>
      <c r="J1574" s="165">
        <v>78.73</v>
      </c>
      <c r="K1574" s="165">
        <v>74.790000000000006</v>
      </c>
      <c r="L1574" s="165">
        <v>0</v>
      </c>
      <c r="M1574" s="165">
        <v>0</v>
      </c>
      <c r="N1574" s="165">
        <v>0</v>
      </c>
      <c r="O1574" s="165">
        <v>0</v>
      </c>
      <c r="P1574" s="165">
        <v>3782935</v>
      </c>
      <c r="Q1574" s="165">
        <v>100</v>
      </c>
      <c r="R1574" s="165">
        <v>0</v>
      </c>
      <c r="S1574" s="165">
        <v>38.9</v>
      </c>
      <c r="T1574" s="165">
        <v>4.2949999999999999</v>
      </c>
      <c r="U1574" s="165">
        <v>-1</v>
      </c>
    </row>
    <row r="1575" spans="1:21">
      <c r="A1575" s="166">
        <v>43347.607592592591</v>
      </c>
      <c r="B1575" s="165" t="s">
        <v>6</v>
      </c>
      <c r="C1575" s="165">
        <v>482.77</v>
      </c>
      <c r="D1575" s="165">
        <v>12.81</v>
      </c>
      <c r="E1575" s="165">
        <v>1076.04</v>
      </c>
      <c r="F1575" s="165">
        <v>20.67</v>
      </c>
      <c r="G1575" s="165">
        <v>72.239999999999995</v>
      </c>
      <c r="H1575" s="165">
        <v>75.25</v>
      </c>
      <c r="I1575" s="165">
        <v>70.680000000000007</v>
      </c>
      <c r="J1575" s="165">
        <v>65.25</v>
      </c>
      <c r="K1575" s="165">
        <v>72.37</v>
      </c>
      <c r="L1575" s="165">
        <v>77.8</v>
      </c>
      <c r="M1575" s="165">
        <v>0</v>
      </c>
      <c r="N1575" s="165">
        <v>0</v>
      </c>
      <c r="O1575" s="165">
        <v>0</v>
      </c>
      <c r="P1575" s="165">
        <v>3783872</v>
      </c>
      <c r="Q1575" s="165">
        <v>100</v>
      </c>
      <c r="R1575" s="165">
        <v>0</v>
      </c>
      <c r="S1575" s="165">
        <v>38.9</v>
      </c>
      <c r="T1575" s="165">
        <v>4.2949999999999999</v>
      </c>
      <c r="U1575" s="165">
        <v>-1</v>
      </c>
    </row>
    <row r="1576" spans="1:21">
      <c r="A1576" s="166">
        <v>43347.607662037037</v>
      </c>
      <c r="B1576" s="165" t="s">
        <v>6</v>
      </c>
      <c r="C1576" s="165">
        <v>480.8</v>
      </c>
      <c r="D1576" s="165">
        <v>12.76</v>
      </c>
      <c r="E1576" s="165">
        <v>1085.27</v>
      </c>
      <c r="F1576" s="165">
        <v>28.9</v>
      </c>
      <c r="G1576" s="165">
        <v>61.71</v>
      </c>
      <c r="H1576" s="165">
        <v>63.15</v>
      </c>
      <c r="I1576" s="165">
        <v>61.25</v>
      </c>
      <c r="J1576" s="165">
        <v>63.67</v>
      </c>
      <c r="K1576" s="165">
        <v>58.82</v>
      </c>
      <c r="L1576" s="165">
        <v>61.4</v>
      </c>
      <c r="M1576" s="165">
        <v>0</v>
      </c>
      <c r="N1576" s="165">
        <v>0</v>
      </c>
      <c r="O1576" s="165">
        <v>0</v>
      </c>
      <c r="P1576" s="165">
        <v>3788167</v>
      </c>
      <c r="Q1576" s="165">
        <v>100</v>
      </c>
      <c r="R1576" s="165">
        <v>0</v>
      </c>
      <c r="S1576" s="165">
        <v>38.9</v>
      </c>
      <c r="T1576" s="165">
        <v>4.2949999999999999</v>
      </c>
      <c r="U1576" s="165">
        <v>-1</v>
      </c>
    </row>
    <row r="1577" spans="1:21">
      <c r="A1577" s="166">
        <v>43347.607731481483</v>
      </c>
      <c r="B1577" s="165" t="s">
        <v>6</v>
      </c>
      <c r="C1577" s="165">
        <v>482.69</v>
      </c>
      <c r="D1577" s="165">
        <v>12.81</v>
      </c>
      <c r="E1577" s="165">
        <v>1072.3399999999999</v>
      </c>
      <c r="F1577" s="165">
        <v>30</v>
      </c>
      <c r="G1577" s="165">
        <v>67.91</v>
      </c>
      <c r="H1577" s="165">
        <v>71.62</v>
      </c>
      <c r="I1577" s="165">
        <v>66.150000000000006</v>
      </c>
      <c r="J1577" s="165">
        <v>66.67</v>
      </c>
      <c r="K1577" s="165">
        <v>67.180000000000007</v>
      </c>
      <c r="L1577" s="165">
        <v>0</v>
      </c>
      <c r="M1577" s="165">
        <v>0</v>
      </c>
      <c r="N1577" s="165">
        <v>0</v>
      </c>
      <c r="O1577" s="165">
        <v>0</v>
      </c>
      <c r="P1577" s="165">
        <v>3789101</v>
      </c>
      <c r="Q1577" s="165">
        <v>100</v>
      </c>
      <c r="R1577" s="165">
        <v>0</v>
      </c>
      <c r="S1577" s="165">
        <v>38.9</v>
      </c>
      <c r="T1577" s="165">
        <v>4.2949999999999999</v>
      </c>
      <c r="U1577" s="165">
        <v>-1</v>
      </c>
    </row>
    <row r="1578" spans="1:21">
      <c r="A1578" s="166">
        <v>43347.607800925929</v>
      </c>
      <c r="B1578" s="165" t="s">
        <v>6</v>
      </c>
      <c r="C1578" s="165">
        <v>481.71</v>
      </c>
      <c r="D1578" s="165">
        <v>12.79</v>
      </c>
      <c r="E1578" s="165">
        <v>1072.27</v>
      </c>
      <c r="F1578" s="165">
        <v>27.95</v>
      </c>
      <c r="G1578" s="165">
        <v>81.53</v>
      </c>
      <c r="H1578" s="165">
        <v>82.63</v>
      </c>
      <c r="I1578" s="165">
        <v>83.98</v>
      </c>
      <c r="J1578" s="165">
        <v>81.11</v>
      </c>
      <c r="K1578" s="165">
        <v>78.41</v>
      </c>
      <c r="L1578" s="165">
        <v>0</v>
      </c>
      <c r="M1578" s="165">
        <v>0</v>
      </c>
      <c r="N1578" s="165">
        <v>0</v>
      </c>
      <c r="O1578" s="165">
        <v>0</v>
      </c>
      <c r="P1578" s="165">
        <v>3791659</v>
      </c>
      <c r="Q1578" s="165">
        <v>100</v>
      </c>
      <c r="R1578" s="165">
        <v>0</v>
      </c>
      <c r="S1578" s="165">
        <v>38.9</v>
      </c>
      <c r="T1578" s="165">
        <v>4.2949999999999999</v>
      </c>
      <c r="U1578" s="165">
        <v>-1</v>
      </c>
    </row>
    <row r="1579" spans="1:21">
      <c r="A1579" s="166">
        <v>43347.607858796298</v>
      </c>
      <c r="B1579" s="165" t="s">
        <v>6</v>
      </c>
      <c r="C1579" s="165">
        <v>480.09</v>
      </c>
      <c r="D1579" s="165">
        <v>12.74</v>
      </c>
      <c r="E1579" s="165">
        <v>1082.6600000000001</v>
      </c>
      <c r="F1579" s="165">
        <v>28.95</v>
      </c>
      <c r="G1579" s="165">
        <v>69.13</v>
      </c>
      <c r="H1579" s="165">
        <v>72.38</v>
      </c>
      <c r="I1579" s="165">
        <v>69.64</v>
      </c>
      <c r="J1579" s="165">
        <v>68.78</v>
      </c>
      <c r="K1579" s="165">
        <v>65.69</v>
      </c>
      <c r="L1579" s="165">
        <v>0</v>
      </c>
      <c r="M1579" s="165">
        <v>0</v>
      </c>
      <c r="N1579" s="165">
        <v>0</v>
      </c>
      <c r="O1579" s="165">
        <v>0</v>
      </c>
      <c r="P1579" s="165">
        <v>3792824</v>
      </c>
      <c r="Q1579" s="165">
        <v>100</v>
      </c>
      <c r="R1579" s="165">
        <v>0</v>
      </c>
      <c r="S1579" s="165">
        <v>38.9</v>
      </c>
      <c r="T1579" s="165">
        <v>4.2949999999999999</v>
      </c>
      <c r="U1579" s="165">
        <v>-1</v>
      </c>
    </row>
    <row r="1580" spans="1:21">
      <c r="A1580" s="166">
        <v>43347.607928240737</v>
      </c>
      <c r="B1580" s="165" t="s">
        <v>6</v>
      </c>
      <c r="C1580" s="165">
        <v>476.73</v>
      </c>
      <c r="D1580" s="165">
        <v>12.65</v>
      </c>
      <c r="E1580" s="165">
        <v>1086.6500000000001</v>
      </c>
      <c r="F1580" s="165">
        <v>25.48</v>
      </c>
      <c r="G1580" s="165">
        <v>68.349999999999994</v>
      </c>
      <c r="H1580" s="165">
        <v>70.260000000000005</v>
      </c>
      <c r="I1580" s="165">
        <v>68.209999999999994</v>
      </c>
      <c r="J1580" s="165">
        <v>67.86</v>
      </c>
      <c r="K1580" s="165">
        <v>68.03</v>
      </c>
      <c r="L1580" s="165">
        <v>60.81</v>
      </c>
      <c r="M1580" s="165">
        <v>0</v>
      </c>
      <c r="N1580" s="165">
        <v>0</v>
      </c>
      <c r="O1580" s="165">
        <v>0</v>
      </c>
      <c r="P1580" s="165">
        <v>3793757</v>
      </c>
      <c r="Q1580" s="165">
        <v>100</v>
      </c>
      <c r="R1580" s="165">
        <v>0</v>
      </c>
      <c r="S1580" s="165">
        <v>38.9</v>
      </c>
      <c r="T1580" s="165">
        <v>4.2949999999999999</v>
      </c>
      <c r="U1580" s="165">
        <v>-1</v>
      </c>
    </row>
    <row r="1581" spans="1:21">
      <c r="A1581" s="166">
        <v>43347.607997685183</v>
      </c>
      <c r="B1581" s="165" t="s">
        <v>6</v>
      </c>
      <c r="C1581" s="165">
        <v>474.94</v>
      </c>
      <c r="D1581" s="165">
        <v>12.61</v>
      </c>
      <c r="E1581" s="165">
        <v>1075.43</v>
      </c>
      <c r="F1581" s="165">
        <v>29.31</v>
      </c>
      <c r="G1581" s="165">
        <v>75.17</v>
      </c>
      <c r="H1581" s="165">
        <v>77.069999999999993</v>
      </c>
      <c r="I1581" s="165">
        <v>74.48</v>
      </c>
      <c r="J1581" s="165">
        <v>77.069999999999993</v>
      </c>
      <c r="K1581" s="165">
        <v>72.069999999999993</v>
      </c>
      <c r="L1581" s="165">
        <v>0</v>
      </c>
      <c r="M1581" s="165">
        <v>0</v>
      </c>
      <c r="N1581" s="165">
        <v>0</v>
      </c>
      <c r="O1581" s="165">
        <v>0</v>
      </c>
      <c r="P1581" s="165">
        <v>3798470</v>
      </c>
      <c r="Q1581" s="165">
        <v>100</v>
      </c>
      <c r="R1581" s="165">
        <v>0</v>
      </c>
      <c r="S1581" s="165">
        <v>38.9</v>
      </c>
      <c r="T1581" s="165">
        <v>4.2949999999999999</v>
      </c>
      <c r="U1581" s="165">
        <v>-1</v>
      </c>
    </row>
    <row r="1582" spans="1:21">
      <c r="A1582" s="166">
        <v>43347.608067129629</v>
      </c>
      <c r="B1582" s="165" t="s">
        <v>6</v>
      </c>
      <c r="C1582" s="165">
        <v>472.98</v>
      </c>
      <c r="D1582" s="165">
        <v>12.55</v>
      </c>
      <c r="E1582" s="165">
        <v>1091.6500000000001</v>
      </c>
      <c r="F1582" s="165">
        <v>28.82</v>
      </c>
      <c r="G1582" s="165">
        <v>73.540000000000006</v>
      </c>
      <c r="H1582" s="165">
        <v>74.739999999999995</v>
      </c>
      <c r="I1582" s="165">
        <v>72.34</v>
      </c>
      <c r="J1582" s="165">
        <v>76.459999999999994</v>
      </c>
      <c r="K1582" s="165">
        <v>70.62</v>
      </c>
      <c r="L1582" s="165">
        <v>0</v>
      </c>
      <c r="M1582" s="165">
        <v>0</v>
      </c>
      <c r="N1582" s="165">
        <v>0</v>
      </c>
      <c r="O1582" s="165">
        <v>0</v>
      </c>
      <c r="P1582" s="165">
        <v>3800578</v>
      </c>
      <c r="Q1582" s="165">
        <v>100</v>
      </c>
      <c r="R1582" s="165">
        <v>0</v>
      </c>
      <c r="S1582" s="165">
        <v>38.9</v>
      </c>
      <c r="T1582" s="165">
        <v>4.2949999999999999</v>
      </c>
      <c r="U1582" s="165">
        <v>-1</v>
      </c>
    </row>
    <row r="1583" spans="1:21">
      <c r="A1583" s="166">
        <v>43347.608136574076</v>
      </c>
      <c r="B1583" s="165" t="s">
        <v>6</v>
      </c>
      <c r="C1583" s="165">
        <v>473.51</v>
      </c>
      <c r="D1583" s="165">
        <v>12.57</v>
      </c>
      <c r="E1583" s="165">
        <v>1091.43</v>
      </c>
      <c r="F1583" s="165">
        <v>31.25</v>
      </c>
      <c r="G1583" s="165">
        <v>64.14</v>
      </c>
      <c r="H1583" s="165">
        <v>66.900000000000006</v>
      </c>
      <c r="I1583" s="165">
        <v>62.24</v>
      </c>
      <c r="J1583" s="165">
        <v>65.34</v>
      </c>
      <c r="K1583" s="165">
        <v>62.07</v>
      </c>
      <c r="L1583" s="165">
        <v>0</v>
      </c>
      <c r="M1583" s="165">
        <v>0</v>
      </c>
      <c r="N1583" s="165">
        <v>0</v>
      </c>
      <c r="O1583" s="165">
        <v>0</v>
      </c>
      <c r="P1583" s="165">
        <v>3802076</v>
      </c>
      <c r="Q1583" s="165">
        <v>100</v>
      </c>
      <c r="R1583" s="165">
        <v>0</v>
      </c>
      <c r="S1583" s="165">
        <v>38.9</v>
      </c>
      <c r="T1583" s="165">
        <v>4.2949999999999999</v>
      </c>
      <c r="U1583" s="165">
        <v>-1</v>
      </c>
    </row>
    <row r="1584" spans="1:21">
      <c r="A1584" s="166">
        <v>43347.608206018522</v>
      </c>
      <c r="B1584" s="165" t="s">
        <v>6</v>
      </c>
      <c r="C1584" s="165">
        <v>472.42</v>
      </c>
      <c r="D1584" s="165">
        <v>12.54</v>
      </c>
      <c r="E1584" s="165">
        <v>1078.6099999999999</v>
      </c>
      <c r="F1584" s="165">
        <v>34.729999999999997</v>
      </c>
      <c r="G1584" s="165">
        <v>72.77</v>
      </c>
      <c r="H1584" s="165">
        <v>76.16</v>
      </c>
      <c r="I1584" s="165">
        <v>75.989999999999995</v>
      </c>
      <c r="J1584" s="165">
        <v>70.33</v>
      </c>
      <c r="K1584" s="165">
        <v>68.61</v>
      </c>
      <c r="L1584" s="165">
        <v>0</v>
      </c>
      <c r="M1584" s="165">
        <v>0</v>
      </c>
      <c r="N1584" s="165">
        <v>0</v>
      </c>
      <c r="O1584" s="165">
        <v>0</v>
      </c>
      <c r="P1584" s="165">
        <v>3803696</v>
      </c>
      <c r="Q1584" s="165">
        <v>100</v>
      </c>
      <c r="R1584" s="165">
        <v>0</v>
      </c>
      <c r="S1584" s="165">
        <v>38.9</v>
      </c>
      <c r="T1584" s="165">
        <v>4.2949999999999999</v>
      </c>
      <c r="U1584" s="165">
        <v>-1</v>
      </c>
    </row>
    <row r="1585" spans="1:21">
      <c r="A1585" s="166">
        <v>43347.608263888891</v>
      </c>
      <c r="B1585" s="165" t="s">
        <v>6</v>
      </c>
      <c r="C1585" s="165">
        <v>476.57</v>
      </c>
      <c r="D1585" s="165">
        <v>12.65</v>
      </c>
      <c r="E1585" s="165">
        <v>1076.98</v>
      </c>
      <c r="F1585" s="165">
        <v>30.67</v>
      </c>
      <c r="G1585" s="165">
        <v>79.84</v>
      </c>
      <c r="H1585" s="165">
        <v>83.48</v>
      </c>
      <c r="I1585" s="165">
        <v>81.760000000000005</v>
      </c>
      <c r="J1585" s="165">
        <v>76.94</v>
      </c>
      <c r="K1585" s="165">
        <v>76.08</v>
      </c>
      <c r="L1585" s="165">
        <v>81.760000000000005</v>
      </c>
      <c r="M1585" s="165">
        <v>0</v>
      </c>
      <c r="N1585" s="165">
        <v>0</v>
      </c>
      <c r="O1585" s="165">
        <v>0</v>
      </c>
      <c r="P1585" s="165">
        <v>3804858</v>
      </c>
      <c r="Q1585" s="165">
        <v>100</v>
      </c>
      <c r="R1585" s="165">
        <v>0</v>
      </c>
      <c r="S1585" s="165">
        <v>38.9</v>
      </c>
      <c r="T1585" s="165">
        <v>4.2949999999999999</v>
      </c>
      <c r="U1585" s="165">
        <v>-1</v>
      </c>
    </row>
    <row r="1586" spans="1:21">
      <c r="A1586" s="166">
        <v>43347.60833333333</v>
      </c>
      <c r="B1586" s="165" t="s">
        <v>6</v>
      </c>
      <c r="C1586" s="165">
        <v>480.93</v>
      </c>
      <c r="D1586" s="165">
        <v>12.77</v>
      </c>
      <c r="E1586" s="165">
        <v>1074.57</v>
      </c>
      <c r="F1586" s="165">
        <v>28.76</v>
      </c>
      <c r="G1586" s="165">
        <v>61.64</v>
      </c>
      <c r="H1586" s="165">
        <v>64.400000000000006</v>
      </c>
      <c r="I1586" s="165">
        <v>62.52</v>
      </c>
      <c r="J1586" s="165">
        <v>59.63</v>
      </c>
      <c r="K1586" s="165">
        <v>57.92</v>
      </c>
      <c r="L1586" s="165">
        <v>65.77</v>
      </c>
      <c r="M1586" s="165">
        <v>0</v>
      </c>
      <c r="N1586" s="165">
        <v>0</v>
      </c>
      <c r="O1586" s="165">
        <v>0</v>
      </c>
      <c r="P1586" s="165">
        <v>3811906</v>
      </c>
      <c r="Q1586" s="165">
        <v>100</v>
      </c>
      <c r="R1586" s="165">
        <v>0</v>
      </c>
      <c r="S1586" s="165">
        <v>38.9</v>
      </c>
      <c r="T1586" s="165">
        <v>4.2949999999999999</v>
      </c>
      <c r="U1586" s="165">
        <v>-1</v>
      </c>
    </row>
    <row r="1587" spans="1:21">
      <c r="A1587" s="166">
        <v>43347.608402777776</v>
      </c>
      <c r="B1587" s="165" t="s">
        <v>6</v>
      </c>
      <c r="C1587" s="165">
        <v>480.73</v>
      </c>
      <c r="D1587" s="165">
        <v>12.76</v>
      </c>
      <c r="E1587" s="165">
        <v>1074.71</v>
      </c>
      <c r="F1587" s="165">
        <v>31.92</v>
      </c>
      <c r="G1587" s="165">
        <v>64.91</v>
      </c>
      <c r="H1587" s="165">
        <v>66.67</v>
      </c>
      <c r="I1587" s="165">
        <v>67.010000000000005</v>
      </c>
      <c r="J1587" s="165">
        <v>63.25</v>
      </c>
      <c r="K1587" s="165">
        <v>62.74</v>
      </c>
      <c r="L1587" s="165">
        <v>0</v>
      </c>
      <c r="M1587" s="165">
        <v>0</v>
      </c>
      <c r="N1587" s="165">
        <v>0</v>
      </c>
      <c r="O1587" s="165">
        <v>0</v>
      </c>
      <c r="P1587" s="165">
        <v>3814268</v>
      </c>
      <c r="Q1587" s="165">
        <v>100</v>
      </c>
      <c r="R1587" s="165">
        <v>0</v>
      </c>
      <c r="S1587" s="165">
        <v>38.9</v>
      </c>
      <c r="T1587" s="165">
        <v>4.2949999999999999</v>
      </c>
      <c r="U1587" s="165">
        <v>-1</v>
      </c>
    </row>
    <row r="1588" spans="1:21">
      <c r="A1588" s="166">
        <v>43347.608472222222</v>
      </c>
      <c r="B1588" s="165" t="s">
        <v>6</v>
      </c>
      <c r="C1588" s="165">
        <v>480.38</v>
      </c>
      <c r="D1588" s="165">
        <v>12.75</v>
      </c>
      <c r="E1588" s="165">
        <v>1059.28</v>
      </c>
      <c r="F1588" s="165">
        <v>28.93</v>
      </c>
      <c r="G1588" s="165">
        <v>75.39</v>
      </c>
      <c r="H1588" s="165">
        <v>75.819999999999993</v>
      </c>
      <c r="I1588" s="165">
        <v>77.55</v>
      </c>
      <c r="J1588" s="165">
        <v>75.989999999999995</v>
      </c>
      <c r="K1588" s="165">
        <v>72.19</v>
      </c>
      <c r="L1588" s="165">
        <v>0</v>
      </c>
      <c r="M1588" s="165">
        <v>0</v>
      </c>
      <c r="N1588" s="165">
        <v>0</v>
      </c>
      <c r="O1588" s="165">
        <v>0</v>
      </c>
      <c r="P1588" s="165">
        <v>3816861</v>
      </c>
      <c r="Q1588" s="165">
        <v>100</v>
      </c>
      <c r="R1588" s="165">
        <v>0</v>
      </c>
      <c r="S1588" s="165">
        <v>38.9</v>
      </c>
      <c r="T1588" s="165">
        <v>4.2949999999999999</v>
      </c>
      <c r="U1588" s="165">
        <v>-1</v>
      </c>
    </row>
    <row r="1589" spans="1:21">
      <c r="A1589" s="166">
        <v>43347.608541666668</v>
      </c>
      <c r="B1589" s="165" t="s">
        <v>6</v>
      </c>
      <c r="C1589" s="165">
        <v>481.53</v>
      </c>
      <c r="D1589" s="165">
        <v>12.78</v>
      </c>
      <c r="E1589" s="165">
        <v>1071.1099999999999</v>
      </c>
      <c r="F1589" s="165">
        <v>28.95</v>
      </c>
      <c r="G1589" s="165">
        <v>77.13</v>
      </c>
      <c r="H1589" s="165">
        <v>78.400000000000006</v>
      </c>
      <c r="I1589" s="165">
        <v>76.87</v>
      </c>
      <c r="J1589" s="165">
        <v>79.59</v>
      </c>
      <c r="K1589" s="165">
        <v>73.64</v>
      </c>
      <c r="L1589" s="165">
        <v>0</v>
      </c>
      <c r="M1589" s="165">
        <v>0</v>
      </c>
      <c r="N1589" s="165">
        <v>0</v>
      </c>
      <c r="O1589" s="165">
        <v>0</v>
      </c>
      <c r="P1589" s="165">
        <v>3820437</v>
      </c>
      <c r="Q1589" s="165">
        <v>100</v>
      </c>
      <c r="R1589" s="165">
        <v>0</v>
      </c>
      <c r="S1589" s="165">
        <v>38.9</v>
      </c>
      <c r="T1589" s="165">
        <v>4.2949999999999999</v>
      </c>
      <c r="U1589" s="165">
        <v>-1</v>
      </c>
    </row>
    <row r="1590" spans="1:21">
      <c r="A1590" s="166">
        <v>43347.608611111114</v>
      </c>
      <c r="B1590" s="165" t="s">
        <v>6</v>
      </c>
      <c r="C1590" s="165">
        <v>483.53</v>
      </c>
      <c r="D1590" s="165">
        <v>12.84</v>
      </c>
      <c r="E1590" s="165">
        <v>1069.48</v>
      </c>
      <c r="F1590" s="165">
        <v>28.81</v>
      </c>
      <c r="G1590" s="165">
        <v>62.92</v>
      </c>
      <c r="H1590" s="165">
        <v>63.87</v>
      </c>
      <c r="I1590" s="165">
        <v>63.87</v>
      </c>
      <c r="J1590" s="165">
        <v>62.3</v>
      </c>
      <c r="K1590" s="165">
        <v>60.56</v>
      </c>
      <c r="L1590" s="165">
        <v>65.55</v>
      </c>
      <c r="M1590" s="165">
        <v>0</v>
      </c>
      <c r="N1590" s="165">
        <v>0</v>
      </c>
      <c r="O1590" s="165">
        <v>0</v>
      </c>
      <c r="P1590" s="165">
        <v>3823800</v>
      </c>
      <c r="Q1590" s="165">
        <v>100</v>
      </c>
      <c r="R1590" s="165">
        <v>0</v>
      </c>
      <c r="S1590" s="165">
        <v>38.9</v>
      </c>
      <c r="T1590" s="165">
        <v>4.2949999999999999</v>
      </c>
      <c r="U1590" s="165">
        <v>-1</v>
      </c>
    </row>
    <row r="1591" spans="1:21">
      <c r="A1591" s="166">
        <v>43347.608668981484</v>
      </c>
      <c r="B1591" s="165" t="s">
        <v>6</v>
      </c>
      <c r="C1591" s="165">
        <v>480.89</v>
      </c>
      <c r="D1591" s="165">
        <v>12.76</v>
      </c>
      <c r="E1591" s="165">
        <v>1059.08</v>
      </c>
      <c r="F1591" s="165">
        <v>29.04</v>
      </c>
      <c r="G1591" s="165">
        <v>71.39</v>
      </c>
      <c r="H1591" s="165">
        <v>73.180000000000007</v>
      </c>
      <c r="I1591" s="165">
        <v>72.319999999999993</v>
      </c>
      <c r="J1591" s="165">
        <v>70.239999999999995</v>
      </c>
      <c r="K1591" s="165">
        <v>69.900000000000006</v>
      </c>
      <c r="L1591" s="165">
        <v>68.75</v>
      </c>
      <c r="M1591" s="165">
        <v>0</v>
      </c>
      <c r="N1591" s="165">
        <v>0</v>
      </c>
      <c r="O1591" s="165">
        <v>0</v>
      </c>
      <c r="P1591" s="165">
        <v>3829291</v>
      </c>
      <c r="Q1591" s="165">
        <v>100</v>
      </c>
      <c r="R1591" s="165">
        <v>0</v>
      </c>
      <c r="S1591" s="165">
        <v>38.9</v>
      </c>
      <c r="T1591" s="165">
        <v>4.2949999999999999</v>
      </c>
      <c r="U1591" s="165">
        <v>-1</v>
      </c>
    </row>
    <row r="1592" spans="1:21">
      <c r="A1592" s="166">
        <v>43347.608738425923</v>
      </c>
      <c r="B1592" s="165" t="s">
        <v>6</v>
      </c>
      <c r="C1592" s="165">
        <v>482.33</v>
      </c>
      <c r="D1592" s="165">
        <v>12.8</v>
      </c>
      <c r="E1592" s="165">
        <v>1071.67</v>
      </c>
      <c r="F1592" s="165">
        <v>26.3</v>
      </c>
      <c r="G1592" s="165">
        <v>79.19</v>
      </c>
      <c r="H1592" s="165">
        <v>81.87</v>
      </c>
      <c r="I1592" s="165">
        <v>80.31</v>
      </c>
      <c r="J1592" s="165">
        <v>77.55</v>
      </c>
      <c r="K1592" s="165">
        <v>77.03</v>
      </c>
      <c r="L1592" s="165">
        <v>0</v>
      </c>
      <c r="M1592" s="165">
        <v>0</v>
      </c>
      <c r="N1592" s="165">
        <v>0</v>
      </c>
      <c r="O1592" s="165">
        <v>0</v>
      </c>
      <c r="P1592" s="165">
        <v>3831221</v>
      </c>
      <c r="Q1592" s="165">
        <v>100</v>
      </c>
      <c r="R1592" s="165">
        <v>0</v>
      </c>
      <c r="S1592" s="165">
        <v>38.9</v>
      </c>
      <c r="T1592" s="165">
        <v>4.2949999999999999</v>
      </c>
      <c r="U1592" s="165">
        <v>-1</v>
      </c>
    </row>
    <row r="1593" spans="1:21">
      <c r="A1593" s="166">
        <v>43347.608807870369</v>
      </c>
      <c r="B1593" s="165" t="s">
        <v>6</v>
      </c>
      <c r="C1593" s="165">
        <v>484.81</v>
      </c>
      <c r="D1593" s="165">
        <v>12.87</v>
      </c>
      <c r="E1593" s="165">
        <v>1069.94</v>
      </c>
      <c r="F1593" s="165">
        <v>31.52</v>
      </c>
      <c r="G1593" s="165">
        <v>63.85</v>
      </c>
      <c r="H1593" s="165">
        <v>68.44</v>
      </c>
      <c r="I1593" s="165">
        <v>64.319999999999993</v>
      </c>
      <c r="J1593" s="165">
        <v>60.55</v>
      </c>
      <c r="K1593" s="165">
        <v>62.09</v>
      </c>
      <c r="L1593" s="165">
        <v>0</v>
      </c>
      <c r="M1593" s="165">
        <v>0</v>
      </c>
      <c r="N1593" s="165">
        <v>0</v>
      </c>
      <c r="O1593" s="165">
        <v>0</v>
      </c>
      <c r="P1593" s="165">
        <v>3833466</v>
      </c>
      <c r="Q1593" s="165">
        <v>100</v>
      </c>
      <c r="R1593" s="165">
        <v>0</v>
      </c>
      <c r="S1593" s="165">
        <v>38.9</v>
      </c>
      <c r="T1593" s="165">
        <v>4.2949999999999999</v>
      </c>
      <c r="U1593" s="165">
        <v>-1</v>
      </c>
    </row>
    <row r="1594" spans="1:21">
      <c r="A1594" s="166">
        <v>43347.608877314815</v>
      </c>
      <c r="B1594" s="165" t="s">
        <v>6</v>
      </c>
      <c r="C1594" s="165">
        <v>487.23</v>
      </c>
      <c r="D1594" s="165">
        <v>12.93</v>
      </c>
      <c r="E1594" s="165">
        <v>1054.23</v>
      </c>
      <c r="F1594" s="165">
        <v>29.61</v>
      </c>
      <c r="G1594" s="165">
        <v>63.63</v>
      </c>
      <c r="H1594" s="165">
        <v>65.39</v>
      </c>
      <c r="I1594" s="165">
        <v>60.17</v>
      </c>
      <c r="J1594" s="165">
        <v>65.22</v>
      </c>
      <c r="K1594" s="165">
        <v>63.48</v>
      </c>
      <c r="L1594" s="165">
        <v>85.71</v>
      </c>
      <c r="M1594" s="165">
        <v>0</v>
      </c>
      <c r="N1594" s="165">
        <v>0</v>
      </c>
      <c r="O1594" s="165">
        <v>0</v>
      </c>
      <c r="P1594" s="165">
        <v>3835547</v>
      </c>
      <c r="Q1594" s="165">
        <v>100</v>
      </c>
      <c r="R1594" s="165">
        <v>0</v>
      </c>
      <c r="S1594" s="165">
        <v>38.9</v>
      </c>
      <c r="T1594" s="165">
        <v>4.2949999999999999</v>
      </c>
      <c r="U1594" s="165">
        <v>-1</v>
      </c>
    </row>
    <row r="1595" spans="1:21">
      <c r="A1595" s="166">
        <v>43347.608935185184</v>
      </c>
      <c r="B1595" s="165" t="s">
        <v>6</v>
      </c>
      <c r="C1595" s="165">
        <v>486.13</v>
      </c>
      <c r="D1595" s="165">
        <v>12.9</v>
      </c>
      <c r="E1595" s="165">
        <v>1047.96</v>
      </c>
      <c r="F1595" s="165">
        <v>20.87</v>
      </c>
      <c r="G1595" s="165">
        <v>72.66</v>
      </c>
      <c r="H1595" s="165">
        <v>77.22</v>
      </c>
      <c r="I1595" s="165">
        <v>72.7</v>
      </c>
      <c r="J1595" s="165">
        <v>73.22</v>
      </c>
      <c r="K1595" s="165">
        <v>61.74</v>
      </c>
      <c r="L1595" s="165">
        <v>78.430000000000007</v>
      </c>
      <c r="M1595" s="165">
        <v>0</v>
      </c>
      <c r="N1595" s="165">
        <v>0</v>
      </c>
      <c r="O1595" s="165">
        <v>0</v>
      </c>
      <c r="P1595" s="165">
        <v>3836941</v>
      </c>
      <c r="Q1595" s="165">
        <v>100</v>
      </c>
      <c r="R1595" s="165">
        <v>0</v>
      </c>
      <c r="S1595" s="165">
        <v>38.9</v>
      </c>
      <c r="T1595" s="165">
        <v>4.2949999999999999</v>
      </c>
      <c r="U1595" s="165">
        <v>-1</v>
      </c>
    </row>
    <row r="1596" spans="1:21">
      <c r="A1596" s="166">
        <v>43347.60900462963</v>
      </c>
      <c r="B1596" s="165" t="s">
        <v>6</v>
      </c>
      <c r="C1596" s="165">
        <v>490.51</v>
      </c>
      <c r="D1596" s="165">
        <v>13.02</v>
      </c>
      <c r="E1596" s="165">
        <v>1061.6099999999999</v>
      </c>
      <c r="F1596" s="165">
        <v>29.65</v>
      </c>
      <c r="G1596" s="165">
        <v>65.66</v>
      </c>
      <c r="H1596" s="165">
        <v>71.430000000000007</v>
      </c>
      <c r="I1596" s="165">
        <v>64.2</v>
      </c>
      <c r="J1596" s="165">
        <v>64.2</v>
      </c>
      <c r="K1596" s="165">
        <v>58.69</v>
      </c>
      <c r="L1596" s="165">
        <v>78.31</v>
      </c>
      <c r="M1596" s="165">
        <v>0</v>
      </c>
      <c r="N1596" s="165">
        <v>0</v>
      </c>
      <c r="O1596" s="165">
        <v>0</v>
      </c>
      <c r="P1596" s="165">
        <v>3839778</v>
      </c>
      <c r="Q1596" s="165">
        <v>100</v>
      </c>
      <c r="R1596" s="165">
        <v>0</v>
      </c>
      <c r="S1596" s="165">
        <v>38.9</v>
      </c>
      <c r="T1596" s="165">
        <v>4.2949999999999999</v>
      </c>
      <c r="U1596" s="165">
        <v>-1</v>
      </c>
    </row>
    <row r="1597" spans="1:21">
      <c r="A1597" s="166">
        <v>43347.609074074076</v>
      </c>
      <c r="B1597" s="165" t="s">
        <v>6</v>
      </c>
      <c r="C1597" s="165">
        <v>489.4</v>
      </c>
      <c r="D1597" s="165">
        <v>12.99</v>
      </c>
      <c r="E1597" s="165">
        <v>1070.83</v>
      </c>
      <c r="F1597" s="165">
        <v>34.950000000000003</v>
      </c>
      <c r="G1597" s="165">
        <v>69.3</v>
      </c>
      <c r="H1597" s="165">
        <v>71.02</v>
      </c>
      <c r="I1597" s="165">
        <v>70.17</v>
      </c>
      <c r="J1597" s="165">
        <v>65.930000000000007</v>
      </c>
      <c r="K1597" s="165">
        <v>71.53</v>
      </c>
      <c r="L1597" s="165">
        <v>61.47</v>
      </c>
      <c r="M1597" s="165">
        <v>0</v>
      </c>
      <c r="N1597" s="165">
        <v>0</v>
      </c>
      <c r="O1597" s="165">
        <v>0</v>
      </c>
      <c r="P1597" s="165">
        <v>3842747</v>
      </c>
      <c r="Q1597" s="165">
        <v>100</v>
      </c>
      <c r="R1597" s="165">
        <v>0</v>
      </c>
      <c r="S1597" s="165">
        <v>38.9</v>
      </c>
      <c r="T1597" s="165">
        <v>4.2949999999999999</v>
      </c>
      <c r="U1597" s="165">
        <v>-1</v>
      </c>
    </row>
    <row r="1598" spans="1:21">
      <c r="A1598" s="166">
        <v>43347.609143518515</v>
      </c>
      <c r="B1598" s="165" t="s">
        <v>6</v>
      </c>
      <c r="C1598" s="165">
        <v>486.83</v>
      </c>
      <c r="D1598" s="165">
        <v>12.92</v>
      </c>
      <c r="E1598" s="165">
        <v>1055.25</v>
      </c>
      <c r="F1598" s="165">
        <v>29.53</v>
      </c>
      <c r="G1598" s="165">
        <v>73.14</v>
      </c>
      <c r="H1598" s="165">
        <v>76.680000000000007</v>
      </c>
      <c r="I1598" s="165">
        <v>73.06</v>
      </c>
      <c r="J1598" s="165">
        <v>72.02</v>
      </c>
      <c r="K1598" s="165">
        <v>70.81</v>
      </c>
      <c r="L1598" s="165">
        <v>0</v>
      </c>
      <c r="M1598" s="165">
        <v>0</v>
      </c>
      <c r="N1598" s="165">
        <v>0</v>
      </c>
      <c r="O1598" s="165">
        <v>0</v>
      </c>
      <c r="P1598" s="165">
        <v>3844604</v>
      </c>
      <c r="Q1598" s="165">
        <v>100</v>
      </c>
      <c r="R1598" s="165">
        <v>0</v>
      </c>
      <c r="S1598" s="165">
        <v>38.9</v>
      </c>
      <c r="T1598" s="165">
        <v>4.2949999999999999</v>
      </c>
      <c r="U1598" s="165">
        <v>-1</v>
      </c>
    </row>
    <row r="1599" spans="1:21">
      <c r="A1599" s="166">
        <v>43347.609212962961</v>
      </c>
      <c r="B1599" s="165" t="s">
        <v>6</v>
      </c>
      <c r="C1599" s="165">
        <v>487.38</v>
      </c>
      <c r="D1599" s="165">
        <v>12.94</v>
      </c>
      <c r="E1599" s="165">
        <v>1069.78</v>
      </c>
      <c r="F1599" s="165">
        <v>27.18</v>
      </c>
      <c r="G1599" s="165">
        <v>79.540000000000006</v>
      </c>
      <c r="H1599" s="165">
        <v>80.31</v>
      </c>
      <c r="I1599" s="165">
        <v>82.02</v>
      </c>
      <c r="J1599" s="165">
        <v>80.31</v>
      </c>
      <c r="K1599" s="165">
        <v>75.510000000000005</v>
      </c>
      <c r="L1599" s="165">
        <v>0</v>
      </c>
      <c r="M1599" s="165">
        <v>0</v>
      </c>
      <c r="N1599" s="165">
        <v>0</v>
      </c>
      <c r="O1599" s="165">
        <v>0</v>
      </c>
      <c r="P1599" s="165">
        <v>3845844</v>
      </c>
      <c r="Q1599" s="165">
        <v>100</v>
      </c>
      <c r="R1599" s="165">
        <v>0</v>
      </c>
      <c r="S1599" s="165">
        <v>38.9</v>
      </c>
      <c r="T1599" s="165">
        <v>4.2949999999999999</v>
      </c>
      <c r="U1599" s="165">
        <v>-1</v>
      </c>
    </row>
    <row r="1600" spans="1:21">
      <c r="A1600" s="166">
        <v>43347.609282407408</v>
      </c>
      <c r="B1600" s="165" t="s">
        <v>6</v>
      </c>
      <c r="C1600" s="165">
        <v>488.57</v>
      </c>
      <c r="D1600" s="165">
        <v>12.97</v>
      </c>
      <c r="E1600" s="165">
        <v>1053.08</v>
      </c>
      <c r="F1600" s="165">
        <v>26.41</v>
      </c>
      <c r="G1600" s="165">
        <v>74.28</v>
      </c>
      <c r="H1600" s="165">
        <v>73.040000000000006</v>
      </c>
      <c r="I1600" s="165">
        <v>74.23</v>
      </c>
      <c r="J1600" s="165">
        <v>72.7</v>
      </c>
      <c r="K1600" s="165">
        <v>72.87</v>
      </c>
      <c r="L1600" s="165">
        <v>99.02</v>
      </c>
      <c r="M1600" s="165">
        <v>0</v>
      </c>
      <c r="N1600" s="165">
        <v>0</v>
      </c>
      <c r="O1600" s="165">
        <v>0</v>
      </c>
      <c r="P1600" s="165">
        <v>3847066</v>
      </c>
      <c r="Q1600" s="165">
        <v>100</v>
      </c>
      <c r="R1600" s="165">
        <v>0</v>
      </c>
      <c r="S1600" s="165">
        <v>38.9</v>
      </c>
      <c r="T1600" s="165">
        <v>4.2949999999999999</v>
      </c>
      <c r="U1600" s="165">
        <v>-1</v>
      </c>
    </row>
    <row r="1601" spans="1:21">
      <c r="A1601" s="166">
        <v>43347.609351851854</v>
      </c>
      <c r="B1601" s="165" t="s">
        <v>6</v>
      </c>
      <c r="C1601" s="165">
        <v>488.76</v>
      </c>
      <c r="D1601" s="165">
        <v>12.97</v>
      </c>
      <c r="E1601" s="165">
        <v>1050.8800000000001</v>
      </c>
      <c r="F1601" s="165">
        <v>19.84</v>
      </c>
      <c r="G1601" s="165">
        <v>72.66</v>
      </c>
      <c r="H1601" s="165">
        <v>72.56</v>
      </c>
      <c r="I1601" s="165">
        <v>69.7</v>
      </c>
      <c r="J1601" s="165">
        <v>70.03</v>
      </c>
      <c r="K1601" s="165">
        <v>72.39</v>
      </c>
      <c r="L1601" s="165">
        <v>78.73</v>
      </c>
      <c r="M1601" s="165">
        <v>0</v>
      </c>
      <c r="N1601" s="165">
        <v>0</v>
      </c>
      <c r="O1601" s="165">
        <v>0</v>
      </c>
      <c r="P1601" s="165">
        <v>3851067</v>
      </c>
      <c r="Q1601" s="165">
        <v>100</v>
      </c>
      <c r="R1601" s="165">
        <v>0</v>
      </c>
      <c r="S1601" s="165">
        <v>38.9</v>
      </c>
      <c r="T1601" s="165">
        <v>4.2949999999999999</v>
      </c>
      <c r="U1601" s="165">
        <v>-1</v>
      </c>
    </row>
    <row r="1602" spans="1:21">
      <c r="A1602" s="166">
        <v>43347.609409722223</v>
      </c>
      <c r="B1602" s="165" t="s">
        <v>6</v>
      </c>
      <c r="C1602" s="165">
        <v>488.03</v>
      </c>
      <c r="D1602" s="165">
        <v>12.95</v>
      </c>
      <c r="E1602" s="165">
        <v>1058.71</v>
      </c>
      <c r="F1602" s="165">
        <v>23.73</v>
      </c>
      <c r="G1602" s="165">
        <v>72.61</v>
      </c>
      <c r="H1602" s="165">
        <v>78.41</v>
      </c>
      <c r="I1602" s="165">
        <v>73.06</v>
      </c>
      <c r="J1602" s="165">
        <v>69.95</v>
      </c>
      <c r="K1602" s="165">
        <v>61.49</v>
      </c>
      <c r="L1602" s="165">
        <v>80.14</v>
      </c>
      <c r="M1602" s="165">
        <v>0</v>
      </c>
      <c r="N1602" s="165">
        <v>0</v>
      </c>
      <c r="O1602" s="165">
        <v>0</v>
      </c>
      <c r="P1602" s="165">
        <v>3853321</v>
      </c>
      <c r="Q1602" s="165">
        <v>100</v>
      </c>
      <c r="R1602" s="165">
        <v>0</v>
      </c>
      <c r="S1602" s="165">
        <v>38.9</v>
      </c>
      <c r="T1602" s="165">
        <v>4.2949999999999999</v>
      </c>
      <c r="U1602" s="165">
        <v>-1</v>
      </c>
    </row>
    <row r="1603" spans="1:21">
      <c r="A1603" s="166">
        <v>43347.609479166669</v>
      </c>
      <c r="B1603" s="165" t="s">
        <v>6</v>
      </c>
      <c r="C1603" s="165">
        <v>484.87</v>
      </c>
      <c r="D1603" s="165">
        <v>12.87</v>
      </c>
      <c r="E1603" s="165">
        <v>1078.98</v>
      </c>
      <c r="F1603" s="165">
        <v>28.9</v>
      </c>
      <c r="G1603" s="165">
        <v>63.14</v>
      </c>
      <c r="H1603" s="165">
        <v>65.34</v>
      </c>
      <c r="I1603" s="165">
        <v>63.6</v>
      </c>
      <c r="J1603" s="165">
        <v>61.7</v>
      </c>
      <c r="K1603" s="165">
        <v>58.58</v>
      </c>
      <c r="L1603" s="165">
        <v>74.7</v>
      </c>
      <c r="M1603" s="165">
        <v>0</v>
      </c>
      <c r="N1603" s="165">
        <v>0</v>
      </c>
      <c r="O1603" s="165">
        <v>0</v>
      </c>
      <c r="P1603" s="165">
        <v>3854563</v>
      </c>
      <c r="Q1603" s="165">
        <v>100</v>
      </c>
      <c r="R1603" s="165">
        <v>0</v>
      </c>
      <c r="S1603" s="165">
        <v>38.9</v>
      </c>
      <c r="T1603" s="165">
        <v>4.2949999999999999</v>
      </c>
      <c r="U1603" s="165">
        <v>-1</v>
      </c>
    </row>
    <row r="1604" spans="1:21">
      <c r="A1604" s="166">
        <v>43347.609548611108</v>
      </c>
      <c r="B1604" s="165" t="s">
        <v>6</v>
      </c>
      <c r="C1604" s="165">
        <v>484.05</v>
      </c>
      <c r="D1604" s="165">
        <v>12.85</v>
      </c>
      <c r="E1604" s="165">
        <v>1093.3900000000001</v>
      </c>
      <c r="F1604" s="165">
        <v>30.79</v>
      </c>
      <c r="G1604" s="165">
        <v>64.88</v>
      </c>
      <c r="H1604" s="165">
        <v>68.099999999999994</v>
      </c>
      <c r="I1604" s="165">
        <v>62.95</v>
      </c>
      <c r="J1604" s="165">
        <v>65.180000000000007</v>
      </c>
      <c r="K1604" s="165">
        <v>63.29</v>
      </c>
      <c r="L1604" s="165">
        <v>0</v>
      </c>
      <c r="M1604" s="165">
        <v>0</v>
      </c>
      <c r="N1604" s="165">
        <v>0</v>
      </c>
      <c r="O1604" s="165">
        <v>0</v>
      </c>
      <c r="P1604" s="165">
        <v>3856024</v>
      </c>
      <c r="Q1604" s="165">
        <v>100</v>
      </c>
      <c r="R1604" s="165">
        <v>0</v>
      </c>
      <c r="S1604" s="165">
        <v>38.9</v>
      </c>
      <c r="T1604" s="165">
        <v>4.2949999999999999</v>
      </c>
      <c r="U1604" s="165">
        <v>-1</v>
      </c>
    </row>
    <row r="1605" spans="1:21">
      <c r="A1605" s="166">
        <v>43347.609618055554</v>
      </c>
      <c r="B1605" s="165" t="s">
        <v>6</v>
      </c>
      <c r="C1605" s="165">
        <v>482.37</v>
      </c>
      <c r="D1605" s="165">
        <v>12.8</v>
      </c>
      <c r="E1605" s="165">
        <v>1079.44</v>
      </c>
      <c r="F1605" s="165">
        <v>28.74</v>
      </c>
      <c r="G1605" s="165">
        <v>75.17</v>
      </c>
      <c r="H1605" s="165">
        <v>80.099999999999994</v>
      </c>
      <c r="I1605" s="165">
        <v>75.849999999999994</v>
      </c>
      <c r="J1605" s="165">
        <v>74.489999999999995</v>
      </c>
      <c r="K1605" s="165">
        <v>70.239999999999995</v>
      </c>
      <c r="L1605" s="165">
        <v>0</v>
      </c>
      <c r="M1605" s="165">
        <v>0</v>
      </c>
      <c r="N1605" s="165">
        <v>0</v>
      </c>
      <c r="O1605" s="165">
        <v>0</v>
      </c>
      <c r="P1605" s="165">
        <v>3858005</v>
      </c>
      <c r="Q1605" s="165">
        <v>100</v>
      </c>
      <c r="R1605" s="165">
        <v>0</v>
      </c>
      <c r="S1605" s="165">
        <v>38.9</v>
      </c>
      <c r="T1605" s="165">
        <v>4.2949999999999999</v>
      </c>
      <c r="U1605" s="165">
        <v>-1</v>
      </c>
    </row>
    <row r="1606" spans="1:21">
      <c r="A1606" s="166">
        <v>43347.6096875</v>
      </c>
      <c r="B1606" s="165" t="s">
        <v>6</v>
      </c>
      <c r="C1606" s="165">
        <v>476.93</v>
      </c>
      <c r="D1606" s="165">
        <v>12.66</v>
      </c>
      <c r="E1606" s="165">
        <v>1097.6600000000001</v>
      </c>
      <c r="F1606" s="165">
        <v>25.05</v>
      </c>
      <c r="G1606" s="165">
        <v>71.099999999999994</v>
      </c>
      <c r="H1606" s="165">
        <v>74.87</v>
      </c>
      <c r="I1606" s="165">
        <v>71.77</v>
      </c>
      <c r="J1606" s="165">
        <v>69.02</v>
      </c>
      <c r="K1606" s="165">
        <v>64.37</v>
      </c>
      <c r="L1606" s="165">
        <v>77.319999999999993</v>
      </c>
      <c r="M1606" s="165">
        <v>0</v>
      </c>
      <c r="N1606" s="165">
        <v>0</v>
      </c>
      <c r="O1606" s="165">
        <v>0</v>
      </c>
      <c r="P1606" s="165">
        <v>3860065</v>
      </c>
      <c r="Q1606" s="165">
        <v>100</v>
      </c>
      <c r="R1606" s="165">
        <v>0</v>
      </c>
      <c r="S1606" s="165">
        <v>38.9</v>
      </c>
      <c r="T1606" s="165">
        <v>4.2949999999999999</v>
      </c>
      <c r="U1606" s="165">
        <v>-1</v>
      </c>
    </row>
    <row r="1607" spans="1:21">
      <c r="A1607" s="166">
        <v>43347.60974537037</v>
      </c>
      <c r="B1607" s="165" t="s">
        <v>6</v>
      </c>
      <c r="C1607" s="165">
        <v>476.81</v>
      </c>
      <c r="D1607" s="165">
        <v>12.66</v>
      </c>
      <c r="E1607" s="165">
        <v>1095.45</v>
      </c>
      <c r="F1607" s="165">
        <v>31.7</v>
      </c>
      <c r="G1607" s="165">
        <v>65.91</v>
      </c>
      <c r="H1607" s="165">
        <v>66.209999999999994</v>
      </c>
      <c r="I1607" s="165">
        <v>66.55</v>
      </c>
      <c r="J1607" s="165">
        <v>67.239999999999995</v>
      </c>
      <c r="K1607" s="165">
        <v>63.65</v>
      </c>
      <c r="L1607" s="165">
        <v>0</v>
      </c>
      <c r="M1607" s="165">
        <v>0</v>
      </c>
      <c r="N1607" s="165">
        <v>0</v>
      </c>
      <c r="O1607" s="165">
        <v>0</v>
      </c>
      <c r="P1607" s="165">
        <v>3864998</v>
      </c>
      <c r="Q1607" s="165">
        <v>100</v>
      </c>
      <c r="R1607" s="165">
        <v>0</v>
      </c>
      <c r="S1607" s="165">
        <v>38.9</v>
      </c>
      <c r="T1607" s="165">
        <v>4.2949999999999999</v>
      </c>
      <c r="U1607" s="165">
        <v>-1</v>
      </c>
    </row>
    <row r="1608" spans="1:21">
      <c r="A1608" s="166">
        <v>43347.609814814816</v>
      </c>
      <c r="B1608" s="165" t="s">
        <v>6</v>
      </c>
      <c r="C1608" s="165">
        <v>476.81</v>
      </c>
      <c r="D1608" s="165">
        <v>12.66</v>
      </c>
      <c r="E1608" s="165">
        <v>1080.18</v>
      </c>
      <c r="F1608" s="165">
        <v>31.51</v>
      </c>
      <c r="G1608" s="165">
        <v>67.97</v>
      </c>
      <c r="H1608" s="165">
        <v>67.069999999999993</v>
      </c>
      <c r="I1608" s="165">
        <v>68.790000000000006</v>
      </c>
      <c r="J1608" s="165">
        <v>70.34</v>
      </c>
      <c r="K1608" s="165">
        <v>65.69</v>
      </c>
      <c r="L1608" s="165">
        <v>0</v>
      </c>
      <c r="M1608" s="165">
        <v>0</v>
      </c>
      <c r="N1608" s="165">
        <v>0</v>
      </c>
      <c r="O1608" s="165">
        <v>0</v>
      </c>
      <c r="P1608" s="165">
        <v>3867034</v>
      </c>
      <c r="Q1608" s="165">
        <v>100</v>
      </c>
      <c r="R1608" s="165">
        <v>0</v>
      </c>
      <c r="S1608" s="165">
        <v>38.9</v>
      </c>
      <c r="T1608" s="165">
        <v>4.2949999999999999</v>
      </c>
      <c r="U1608" s="165">
        <v>-1</v>
      </c>
    </row>
    <row r="1609" spans="1:21">
      <c r="A1609" s="166">
        <v>43347.609884259262</v>
      </c>
      <c r="B1609" s="165" t="s">
        <v>6</v>
      </c>
      <c r="C1609" s="165">
        <v>477.34</v>
      </c>
      <c r="D1609" s="165">
        <v>12.67</v>
      </c>
      <c r="E1609" s="165">
        <v>1078.68</v>
      </c>
      <c r="F1609" s="165">
        <v>28.48</v>
      </c>
      <c r="G1609" s="165">
        <v>81.27</v>
      </c>
      <c r="H1609" s="165">
        <v>81.790000000000006</v>
      </c>
      <c r="I1609" s="165">
        <v>81.96</v>
      </c>
      <c r="J1609" s="165">
        <v>82.99</v>
      </c>
      <c r="K1609" s="165">
        <v>78.349999999999994</v>
      </c>
      <c r="L1609" s="165">
        <v>0</v>
      </c>
      <c r="M1609" s="165">
        <v>0</v>
      </c>
      <c r="N1609" s="165">
        <v>0</v>
      </c>
      <c r="O1609" s="165">
        <v>0</v>
      </c>
      <c r="P1609" s="165">
        <v>3869176</v>
      </c>
      <c r="Q1609" s="165">
        <v>100</v>
      </c>
      <c r="R1609" s="165">
        <v>0</v>
      </c>
      <c r="S1609" s="165">
        <v>38.9</v>
      </c>
      <c r="T1609" s="165">
        <v>4.2949999999999999</v>
      </c>
      <c r="U1609" s="165">
        <v>-1</v>
      </c>
    </row>
    <row r="1610" spans="1:21">
      <c r="A1610" s="166">
        <v>43347.609953703701</v>
      </c>
      <c r="B1610" s="165" t="s">
        <v>6</v>
      </c>
      <c r="C1610" s="165">
        <v>478.66</v>
      </c>
      <c r="D1610" s="165">
        <v>12.71</v>
      </c>
      <c r="E1610" s="165">
        <v>1087.45</v>
      </c>
      <c r="F1610" s="165">
        <v>37.5</v>
      </c>
      <c r="G1610" s="165">
        <v>72.88</v>
      </c>
      <c r="H1610" s="165">
        <v>73.39</v>
      </c>
      <c r="I1610" s="165">
        <v>73.73</v>
      </c>
      <c r="J1610" s="165">
        <v>70.849999999999994</v>
      </c>
      <c r="K1610" s="165">
        <v>73.56</v>
      </c>
      <c r="L1610" s="165">
        <v>0</v>
      </c>
      <c r="M1610" s="165">
        <v>0</v>
      </c>
      <c r="N1610" s="165">
        <v>0</v>
      </c>
      <c r="O1610" s="165">
        <v>0</v>
      </c>
      <c r="P1610" s="165">
        <v>3870503</v>
      </c>
      <c r="Q1610" s="165">
        <v>100</v>
      </c>
      <c r="R1610" s="165">
        <v>0</v>
      </c>
      <c r="S1610" s="165">
        <v>38.9</v>
      </c>
      <c r="T1610" s="165">
        <v>4.2949999999999999</v>
      </c>
      <c r="U1610" s="165">
        <v>-1</v>
      </c>
    </row>
    <row r="1611" spans="1:21">
      <c r="A1611" s="166">
        <v>43347.610023148147</v>
      </c>
      <c r="B1611" s="165" t="s">
        <v>6</v>
      </c>
      <c r="C1611" s="165">
        <v>477.69</v>
      </c>
      <c r="D1611" s="165">
        <v>12.68</v>
      </c>
      <c r="E1611" s="165">
        <v>1093.43</v>
      </c>
      <c r="F1611" s="165">
        <v>29.69</v>
      </c>
      <c r="G1611" s="165">
        <v>68.040000000000006</v>
      </c>
      <c r="H1611" s="165">
        <v>67.34</v>
      </c>
      <c r="I1611" s="165">
        <v>70.73</v>
      </c>
      <c r="J1611" s="165">
        <v>69.040000000000006</v>
      </c>
      <c r="K1611" s="165">
        <v>65.650000000000006</v>
      </c>
      <c r="L1611" s="165">
        <v>62.3</v>
      </c>
      <c r="M1611" s="165">
        <v>0</v>
      </c>
      <c r="N1611" s="165">
        <v>0</v>
      </c>
      <c r="O1611" s="165">
        <v>0</v>
      </c>
      <c r="P1611" s="165">
        <v>3871901</v>
      </c>
      <c r="Q1611" s="165">
        <v>100</v>
      </c>
      <c r="R1611" s="165">
        <v>0</v>
      </c>
      <c r="S1611" s="165">
        <v>38.9</v>
      </c>
      <c r="T1611" s="165">
        <v>4.2949999999999999</v>
      </c>
      <c r="U1611" s="165">
        <v>-1</v>
      </c>
    </row>
    <row r="1612" spans="1:21">
      <c r="A1612" s="166">
        <v>43347.610092592593</v>
      </c>
      <c r="B1612" s="165" t="s">
        <v>6</v>
      </c>
      <c r="C1612" s="165">
        <v>480.71</v>
      </c>
      <c r="D1612" s="165">
        <v>12.76</v>
      </c>
      <c r="E1612" s="165">
        <v>1077.57</v>
      </c>
      <c r="F1612" s="165">
        <v>27.51</v>
      </c>
      <c r="G1612" s="165">
        <v>75.56</v>
      </c>
      <c r="H1612" s="165">
        <v>75.61</v>
      </c>
      <c r="I1612" s="165">
        <v>78.37</v>
      </c>
      <c r="J1612" s="165">
        <v>75.260000000000005</v>
      </c>
      <c r="K1612" s="165">
        <v>73.010000000000005</v>
      </c>
      <c r="L1612" s="165">
        <v>0</v>
      </c>
      <c r="M1612" s="165">
        <v>0</v>
      </c>
      <c r="N1612" s="165">
        <v>0</v>
      </c>
      <c r="O1612" s="165">
        <v>0</v>
      </c>
      <c r="P1612" s="165">
        <v>3876701</v>
      </c>
      <c r="Q1612" s="165">
        <v>100</v>
      </c>
      <c r="R1612" s="165">
        <v>0</v>
      </c>
      <c r="S1612" s="165">
        <v>38.9</v>
      </c>
      <c r="T1612" s="165">
        <v>4.2939999999999996</v>
      </c>
      <c r="U1612" s="165">
        <v>-1</v>
      </c>
    </row>
    <row r="1613" spans="1:21">
      <c r="A1613" s="166">
        <v>43347.610162037039</v>
      </c>
      <c r="B1613" s="165" t="s">
        <v>6</v>
      </c>
      <c r="C1613" s="165">
        <v>483.73</v>
      </c>
      <c r="D1613" s="165">
        <v>12.84</v>
      </c>
      <c r="E1613" s="165">
        <v>1085.5</v>
      </c>
      <c r="F1613" s="165">
        <v>27.24</v>
      </c>
      <c r="G1613" s="165">
        <v>73.86</v>
      </c>
      <c r="H1613" s="165">
        <v>73.599999999999994</v>
      </c>
      <c r="I1613" s="165">
        <v>77.16</v>
      </c>
      <c r="J1613" s="165">
        <v>72.08</v>
      </c>
      <c r="K1613" s="165">
        <v>72.59</v>
      </c>
      <c r="L1613" s="165">
        <v>0</v>
      </c>
      <c r="M1613" s="165">
        <v>0</v>
      </c>
      <c r="N1613" s="165">
        <v>0</v>
      </c>
      <c r="O1613" s="165">
        <v>0</v>
      </c>
      <c r="P1613" s="165">
        <v>3878223</v>
      </c>
      <c r="Q1613" s="165">
        <v>100</v>
      </c>
      <c r="R1613" s="165">
        <v>0</v>
      </c>
      <c r="S1613" s="165">
        <v>38.9</v>
      </c>
      <c r="T1613" s="165">
        <v>4.2939999999999996</v>
      </c>
      <c r="U1613" s="165">
        <v>-1</v>
      </c>
    </row>
    <row r="1614" spans="1:21">
      <c r="A1614" s="166">
        <v>43347.610219907408</v>
      </c>
      <c r="B1614" s="165" t="s">
        <v>6</v>
      </c>
      <c r="C1614" s="165">
        <v>482.84</v>
      </c>
      <c r="D1614" s="165">
        <v>12.82</v>
      </c>
      <c r="E1614" s="165">
        <v>1089.95</v>
      </c>
      <c r="F1614" s="165">
        <v>31.93</v>
      </c>
      <c r="G1614" s="165">
        <v>62.18</v>
      </c>
      <c r="H1614" s="165">
        <v>63.17</v>
      </c>
      <c r="I1614" s="165">
        <v>63.51</v>
      </c>
      <c r="J1614" s="165">
        <v>61.79</v>
      </c>
      <c r="K1614" s="165">
        <v>60.24</v>
      </c>
      <c r="L1614" s="165">
        <v>0</v>
      </c>
      <c r="M1614" s="165">
        <v>0</v>
      </c>
      <c r="N1614" s="165">
        <v>0</v>
      </c>
      <c r="O1614" s="165">
        <v>0</v>
      </c>
      <c r="P1614" s="165">
        <v>3879430</v>
      </c>
      <c r="Q1614" s="165">
        <v>100</v>
      </c>
      <c r="R1614" s="165">
        <v>0</v>
      </c>
      <c r="S1614" s="165">
        <v>38.9</v>
      </c>
      <c r="T1614" s="165">
        <v>4.2939999999999996</v>
      </c>
      <c r="U1614" s="165">
        <v>-1</v>
      </c>
    </row>
    <row r="1615" spans="1:21">
      <c r="A1615" s="166">
        <v>43347.610289351855</v>
      </c>
      <c r="B1615" s="165" t="s">
        <v>6</v>
      </c>
      <c r="C1615" s="165">
        <v>477.44</v>
      </c>
      <c r="D1615" s="165">
        <v>12.67</v>
      </c>
      <c r="E1615" s="165">
        <v>1076.23</v>
      </c>
      <c r="F1615" s="165">
        <v>24.29</v>
      </c>
      <c r="G1615" s="165">
        <v>56.62</v>
      </c>
      <c r="H1615" s="165">
        <v>61.15</v>
      </c>
      <c r="I1615" s="165">
        <v>58.36</v>
      </c>
      <c r="J1615" s="165">
        <v>55.4</v>
      </c>
      <c r="K1615" s="165">
        <v>58.01</v>
      </c>
      <c r="L1615" s="165">
        <v>42.86</v>
      </c>
      <c r="M1615" s="165">
        <v>39.25</v>
      </c>
      <c r="N1615" s="165">
        <v>0</v>
      </c>
      <c r="O1615" s="165">
        <v>0</v>
      </c>
      <c r="P1615" s="165">
        <v>3881102</v>
      </c>
      <c r="Q1615" s="165">
        <v>100</v>
      </c>
      <c r="R1615" s="165">
        <v>0</v>
      </c>
      <c r="S1615" s="165">
        <v>38.9</v>
      </c>
      <c r="T1615" s="165">
        <v>4.2949999999999999</v>
      </c>
      <c r="U1615" s="165">
        <v>-1</v>
      </c>
    </row>
    <row r="1616" spans="1:21">
      <c r="A1616" s="166">
        <v>43347.610358796293</v>
      </c>
      <c r="B1616" s="165" t="s">
        <v>6</v>
      </c>
      <c r="C1616" s="165">
        <v>473.5</v>
      </c>
      <c r="D1616" s="165">
        <v>12.57</v>
      </c>
      <c r="E1616" s="165">
        <v>1094.83</v>
      </c>
      <c r="F1616" s="165">
        <v>22.23</v>
      </c>
      <c r="G1616" s="165">
        <v>66.86</v>
      </c>
      <c r="H1616" s="165">
        <v>70.27</v>
      </c>
      <c r="I1616" s="165">
        <v>66.55</v>
      </c>
      <c r="J1616" s="165">
        <v>63.51</v>
      </c>
      <c r="K1616" s="165">
        <v>57.26</v>
      </c>
      <c r="L1616" s="165">
        <v>77.56</v>
      </c>
      <c r="M1616" s="165">
        <v>74.53</v>
      </c>
      <c r="N1616" s="165">
        <v>0</v>
      </c>
      <c r="O1616" s="165">
        <v>0</v>
      </c>
      <c r="P1616" s="165">
        <v>3883019</v>
      </c>
      <c r="Q1616" s="165">
        <v>100</v>
      </c>
      <c r="R1616" s="165">
        <v>0</v>
      </c>
      <c r="S1616" s="165">
        <v>38.9</v>
      </c>
      <c r="T1616" s="165">
        <v>4.2949999999999999</v>
      </c>
      <c r="U1616" s="165">
        <v>-1</v>
      </c>
    </row>
    <row r="1617" spans="1:21">
      <c r="A1617" s="166">
        <v>43347.61042824074</v>
      </c>
      <c r="B1617" s="165" t="s">
        <v>6</v>
      </c>
      <c r="C1617" s="165">
        <v>472.13</v>
      </c>
      <c r="D1617" s="165">
        <v>12.53</v>
      </c>
      <c r="E1617" s="165">
        <v>1105.96</v>
      </c>
      <c r="F1617" s="165">
        <v>24.51</v>
      </c>
      <c r="G1617" s="165">
        <v>52.2</v>
      </c>
      <c r="H1617" s="165">
        <v>54.47</v>
      </c>
      <c r="I1617" s="165">
        <v>53.61</v>
      </c>
      <c r="J1617" s="165">
        <v>52.23</v>
      </c>
      <c r="K1617" s="165">
        <v>50.69</v>
      </c>
      <c r="L1617" s="165">
        <v>51.93</v>
      </c>
      <c r="M1617" s="165">
        <v>44.91</v>
      </c>
      <c r="N1617" s="165">
        <v>0</v>
      </c>
      <c r="O1617" s="165">
        <v>0</v>
      </c>
      <c r="P1617" s="165">
        <v>3887884</v>
      </c>
      <c r="Q1617" s="165">
        <v>100</v>
      </c>
      <c r="R1617" s="165">
        <v>0</v>
      </c>
      <c r="S1617" s="165">
        <v>38.9</v>
      </c>
      <c r="T1617" s="165">
        <v>4.2949999999999999</v>
      </c>
      <c r="U1617" s="165">
        <v>-1</v>
      </c>
    </row>
    <row r="1618" spans="1:21">
      <c r="A1618" s="166">
        <v>43347.610497685186</v>
      </c>
      <c r="B1618" s="165" t="s">
        <v>6</v>
      </c>
      <c r="C1618" s="165">
        <v>469.51</v>
      </c>
      <c r="D1618" s="165">
        <v>12.46</v>
      </c>
      <c r="E1618" s="165">
        <v>1093.51</v>
      </c>
      <c r="F1618" s="165">
        <v>31.45</v>
      </c>
      <c r="G1618" s="165">
        <v>65.02</v>
      </c>
      <c r="H1618" s="165">
        <v>66.61</v>
      </c>
      <c r="I1618" s="165">
        <v>66.09</v>
      </c>
      <c r="J1618" s="165">
        <v>65.06</v>
      </c>
      <c r="K1618" s="165">
        <v>62.31</v>
      </c>
      <c r="L1618" s="165">
        <v>0</v>
      </c>
      <c r="M1618" s="165">
        <v>0</v>
      </c>
      <c r="N1618" s="165">
        <v>0</v>
      </c>
      <c r="O1618" s="165">
        <v>0</v>
      </c>
      <c r="P1618" s="165">
        <v>3889627</v>
      </c>
      <c r="Q1618" s="165">
        <v>100</v>
      </c>
      <c r="R1618" s="165">
        <v>0</v>
      </c>
      <c r="S1618" s="165">
        <v>38.9</v>
      </c>
      <c r="T1618" s="165">
        <v>4.2949999999999999</v>
      </c>
      <c r="U1618" s="165">
        <v>-1</v>
      </c>
    </row>
    <row r="1619" spans="1:21">
      <c r="A1619" s="166">
        <v>43347.610567129632</v>
      </c>
      <c r="B1619" s="165" t="s">
        <v>6</v>
      </c>
      <c r="C1619" s="165">
        <v>466.06</v>
      </c>
      <c r="D1619" s="165">
        <v>12.37</v>
      </c>
      <c r="E1619" s="165">
        <v>1096</v>
      </c>
      <c r="F1619" s="165">
        <v>27.71</v>
      </c>
      <c r="G1619" s="165">
        <v>79.209999999999994</v>
      </c>
      <c r="H1619" s="165">
        <v>80.58</v>
      </c>
      <c r="I1619" s="165">
        <v>80.069999999999993</v>
      </c>
      <c r="J1619" s="165">
        <v>76.63</v>
      </c>
      <c r="K1619" s="165">
        <v>79.55</v>
      </c>
      <c r="L1619" s="165">
        <v>0</v>
      </c>
      <c r="M1619" s="165">
        <v>0</v>
      </c>
      <c r="N1619" s="165">
        <v>0</v>
      </c>
      <c r="O1619" s="165">
        <v>0</v>
      </c>
      <c r="P1619" s="165">
        <v>3890847</v>
      </c>
      <c r="Q1619" s="165">
        <v>100</v>
      </c>
      <c r="R1619" s="165">
        <v>0</v>
      </c>
      <c r="S1619" s="165">
        <v>38.9</v>
      </c>
      <c r="T1619" s="165">
        <v>4.2949999999999999</v>
      </c>
      <c r="U1619" s="165">
        <v>-1</v>
      </c>
    </row>
    <row r="1620" spans="1:21">
      <c r="A1620" s="166">
        <v>43347.610625000001</v>
      </c>
      <c r="B1620" s="165" t="s">
        <v>6</v>
      </c>
      <c r="C1620" s="165">
        <v>465.02</v>
      </c>
      <c r="D1620" s="165">
        <v>12.34</v>
      </c>
      <c r="E1620" s="165">
        <v>1110.82</v>
      </c>
      <c r="F1620" s="165">
        <v>25.63</v>
      </c>
      <c r="G1620" s="165">
        <v>61.42</v>
      </c>
      <c r="H1620" s="165">
        <v>61.49</v>
      </c>
      <c r="I1620" s="165">
        <v>63.56</v>
      </c>
      <c r="J1620" s="165">
        <v>60.97</v>
      </c>
      <c r="K1620" s="165">
        <v>53.89</v>
      </c>
      <c r="L1620" s="165">
        <v>72.930000000000007</v>
      </c>
      <c r="M1620" s="165">
        <v>78.5</v>
      </c>
      <c r="N1620" s="165">
        <v>0</v>
      </c>
      <c r="O1620" s="165">
        <v>0</v>
      </c>
      <c r="P1620" s="165">
        <v>3892205</v>
      </c>
      <c r="Q1620" s="165">
        <v>100</v>
      </c>
      <c r="R1620" s="165">
        <v>0</v>
      </c>
      <c r="S1620" s="165">
        <v>38.9</v>
      </c>
      <c r="T1620" s="165">
        <v>4.2949999999999999</v>
      </c>
      <c r="U1620" s="165">
        <v>-1</v>
      </c>
    </row>
    <row r="1621" spans="1:21">
      <c r="A1621" s="166">
        <v>43347.610694444447</v>
      </c>
      <c r="B1621" s="165" t="s">
        <v>6</v>
      </c>
      <c r="C1621" s="165">
        <v>459.21</v>
      </c>
      <c r="D1621" s="165">
        <v>12.19</v>
      </c>
      <c r="E1621" s="165">
        <v>1112.19</v>
      </c>
      <c r="F1621" s="165">
        <v>22.73</v>
      </c>
      <c r="G1621" s="165">
        <v>51.32</v>
      </c>
      <c r="H1621" s="165">
        <v>53.66</v>
      </c>
      <c r="I1621" s="165">
        <v>56.1</v>
      </c>
      <c r="J1621" s="165">
        <v>49.3</v>
      </c>
      <c r="K1621" s="165">
        <v>46.34</v>
      </c>
      <c r="L1621" s="165">
        <v>59.04</v>
      </c>
      <c r="M1621" s="165">
        <v>29.63</v>
      </c>
      <c r="N1621" s="165">
        <v>0</v>
      </c>
      <c r="O1621" s="165">
        <v>0</v>
      </c>
      <c r="P1621" s="165">
        <v>3893552</v>
      </c>
      <c r="Q1621" s="165">
        <v>100</v>
      </c>
      <c r="R1621" s="165">
        <v>0</v>
      </c>
      <c r="S1621" s="165">
        <v>38.9</v>
      </c>
      <c r="T1621" s="165">
        <v>4.2949999999999999</v>
      </c>
      <c r="U1621" s="165">
        <v>-1</v>
      </c>
    </row>
    <row r="1622" spans="1:21">
      <c r="A1622" s="166">
        <v>43347.610763888886</v>
      </c>
      <c r="B1622" s="165" t="s">
        <v>6</v>
      </c>
      <c r="C1622" s="165">
        <v>456.01</v>
      </c>
      <c r="D1622" s="165">
        <v>12.1</v>
      </c>
      <c r="E1622" s="165">
        <v>1111.8</v>
      </c>
      <c r="F1622" s="165">
        <v>25.22</v>
      </c>
      <c r="G1622" s="165">
        <v>64.7</v>
      </c>
      <c r="H1622" s="165">
        <v>65.22</v>
      </c>
      <c r="I1622" s="165">
        <v>65.39</v>
      </c>
      <c r="J1622" s="165">
        <v>61.74</v>
      </c>
      <c r="K1622" s="165">
        <v>59.13</v>
      </c>
      <c r="L1622" s="165">
        <v>72</v>
      </c>
      <c r="M1622" s="165">
        <v>0</v>
      </c>
      <c r="N1622" s="165">
        <v>0</v>
      </c>
      <c r="O1622" s="165">
        <v>0</v>
      </c>
      <c r="P1622" s="165">
        <v>3896902</v>
      </c>
      <c r="Q1622" s="165">
        <v>100</v>
      </c>
      <c r="R1622" s="165">
        <v>0</v>
      </c>
      <c r="S1622" s="165">
        <v>38.799999999999997</v>
      </c>
      <c r="T1622" s="165">
        <v>4.2949999999999999</v>
      </c>
      <c r="U1622" s="165">
        <v>-1</v>
      </c>
    </row>
    <row r="1623" spans="1:21">
      <c r="A1623" s="166">
        <v>43347.610833333332</v>
      </c>
      <c r="B1623" s="165" t="s">
        <v>6</v>
      </c>
      <c r="C1623" s="165">
        <v>457.6</v>
      </c>
      <c r="D1623" s="165">
        <v>12.15</v>
      </c>
      <c r="E1623" s="165">
        <v>1121.74</v>
      </c>
      <c r="F1623" s="165">
        <v>27.51</v>
      </c>
      <c r="G1623" s="165">
        <v>71.48</v>
      </c>
      <c r="H1623" s="165">
        <v>74.430000000000007</v>
      </c>
      <c r="I1623" s="165">
        <v>74.09</v>
      </c>
      <c r="J1623" s="165">
        <v>66.61</v>
      </c>
      <c r="K1623" s="165">
        <v>62.61</v>
      </c>
      <c r="L1623" s="165">
        <v>81.010000000000005</v>
      </c>
      <c r="M1623" s="165">
        <v>0</v>
      </c>
      <c r="N1623" s="165">
        <v>0</v>
      </c>
      <c r="O1623" s="165">
        <v>0</v>
      </c>
      <c r="P1623" s="165">
        <v>3898358</v>
      </c>
      <c r="Q1623" s="165">
        <v>100</v>
      </c>
      <c r="R1623" s="165">
        <v>0</v>
      </c>
      <c r="S1623" s="165">
        <v>38.799999999999997</v>
      </c>
      <c r="T1623" s="165">
        <v>4.2949999999999999</v>
      </c>
      <c r="U1623" s="165">
        <v>-1</v>
      </c>
    </row>
    <row r="1624" spans="1:21">
      <c r="A1624" s="166">
        <v>43347.610891203702</v>
      </c>
      <c r="B1624" s="165" t="s">
        <v>6</v>
      </c>
      <c r="C1624" s="165">
        <v>456.79</v>
      </c>
      <c r="D1624" s="165">
        <v>12.13</v>
      </c>
      <c r="E1624" s="165">
        <v>1114.72</v>
      </c>
      <c r="F1624" s="165">
        <v>37</v>
      </c>
      <c r="G1624" s="165">
        <v>69.37</v>
      </c>
      <c r="H1624" s="165">
        <v>71.06</v>
      </c>
      <c r="I1624" s="165">
        <v>69.84</v>
      </c>
      <c r="J1624" s="165">
        <v>67.59</v>
      </c>
      <c r="K1624" s="165">
        <v>68.98</v>
      </c>
      <c r="L1624" s="165">
        <v>0</v>
      </c>
      <c r="M1624" s="165">
        <v>0</v>
      </c>
      <c r="N1624" s="165">
        <v>0</v>
      </c>
      <c r="O1624" s="165">
        <v>0</v>
      </c>
      <c r="P1624" s="165">
        <v>3899591</v>
      </c>
      <c r="Q1624" s="165">
        <v>100</v>
      </c>
      <c r="R1624" s="165">
        <v>0</v>
      </c>
      <c r="S1624" s="165">
        <v>38.799999999999997</v>
      </c>
      <c r="T1624" s="165">
        <v>4.2949999999999999</v>
      </c>
      <c r="U1624" s="165">
        <v>-1</v>
      </c>
    </row>
    <row r="1625" spans="1:21">
      <c r="A1625" s="166">
        <v>43347.610960648148</v>
      </c>
      <c r="B1625" s="165" t="s">
        <v>6</v>
      </c>
      <c r="C1625" s="165">
        <v>457.22</v>
      </c>
      <c r="D1625" s="165">
        <v>12.14</v>
      </c>
      <c r="E1625" s="165">
        <v>1100.54</v>
      </c>
      <c r="F1625" s="165">
        <v>34.479999999999997</v>
      </c>
      <c r="G1625" s="165">
        <v>67.03</v>
      </c>
      <c r="H1625" s="165">
        <v>69.83</v>
      </c>
      <c r="I1625" s="165">
        <v>67.760000000000005</v>
      </c>
      <c r="J1625" s="165">
        <v>66.55</v>
      </c>
      <c r="K1625" s="165">
        <v>63.97</v>
      </c>
      <c r="L1625" s="165">
        <v>0</v>
      </c>
      <c r="M1625" s="165">
        <v>0</v>
      </c>
      <c r="N1625" s="165">
        <v>0</v>
      </c>
      <c r="O1625" s="165">
        <v>0</v>
      </c>
      <c r="P1625" s="165">
        <v>3900795</v>
      </c>
      <c r="Q1625" s="165">
        <v>100</v>
      </c>
      <c r="R1625" s="165">
        <v>0</v>
      </c>
      <c r="S1625" s="165">
        <v>38.6</v>
      </c>
      <c r="T1625" s="165">
        <v>4.2949999999999999</v>
      </c>
      <c r="U1625" s="165">
        <v>-1</v>
      </c>
    </row>
    <row r="1626" spans="1:21">
      <c r="A1626" s="166">
        <v>43347.611030092594</v>
      </c>
      <c r="B1626" s="165" t="s">
        <v>6</v>
      </c>
      <c r="C1626" s="165">
        <v>455.97</v>
      </c>
      <c r="D1626" s="165">
        <v>12.1</v>
      </c>
      <c r="E1626" s="165">
        <v>1099.02</v>
      </c>
      <c r="F1626" s="165">
        <v>24.69</v>
      </c>
      <c r="G1626" s="165">
        <v>81.38</v>
      </c>
      <c r="H1626" s="165">
        <v>83.54</v>
      </c>
      <c r="I1626" s="165">
        <v>83.71</v>
      </c>
      <c r="J1626" s="165">
        <v>81.11</v>
      </c>
      <c r="K1626" s="165">
        <v>77.64</v>
      </c>
      <c r="L1626" s="165">
        <v>79.45</v>
      </c>
      <c r="M1626" s="165">
        <v>0</v>
      </c>
      <c r="N1626" s="165">
        <v>0</v>
      </c>
      <c r="O1626" s="165">
        <v>0</v>
      </c>
      <c r="P1626" s="165">
        <v>3905489</v>
      </c>
      <c r="Q1626" s="165">
        <v>100</v>
      </c>
      <c r="R1626" s="165">
        <v>0</v>
      </c>
      <c r="S1626" s="165">
        <v>38.6</v>
      </c>
      <c r="T1626" s="165">
        <v>4.2949999999999999</v>
      </c>
      <c r="U1626" s="165">
        <v>-1</v>
      </c>
    </row>
    <row r="1627" spans="1:21">
      <c r="A1627" s="166">
        <v>43347.61109953704</v>
      </c>
      <c r="B1627" s="165" t="s">
        <v>6</v>
      </c>
      <c r="C1627" s="165">
        <v>455.7</v>
      </c>
      <c r="D1627" s="165">
        <v>12.1</v>
      </c>
      <c r="E1627" s="165">
        <v>1111.75</v>
      </c>
      <c r="F1627" s="165">
        <v>27.28</v>
      </c>
      <c r="G1627" s="165">
        <v>64.069999999999993</v>
      </c>
      <c r="H1627" s="165">
        <v>69.069999999999993</v>
      </c>
      <c r="I1627" s="165">
        <v>65.290000000000006</v>
      </c>
      <c r="J1627" s="165">
        <v>62.2</v>
      </c>
      <c r="K1627" s="165">
        <v>56.19</v>
      </c>
      <c r="L1627" s="165">
        <v>73.13</v>
      </c>
      <c r="M1627" s="165">
        <v>0</v>
      </c>
      <c r="N1627" s="165">
        <v>0</v>
      </c>
      <c r="O1627" s="165">
        <v>0</v>
      </c>
      <c r="P1627" s="165">
        <v>3906963</v>
      </c>
      <c r="Q1627" s="165">
        <v>100</v>
      </c>
      <c r="R1627" s="165">
        <v>0</v>
      </c>
      <c r="S1627" s="165">
        <v>38.6</v>
      </c>
      <c r="T1627" s="165">
        <v>4.2949999999999999</v>
      </c>
      <c r="U1627" s="165">
        <v>-1</v>
      </c>
    </row>
    <row r="1628" spans="1:21">
      <c r="A1628" s="166">
        <v>43347.611168981479</v>
      </c>
      <c r="B1628" s="165" t="s">
        <v>6</v>
      </c>
      <c r="C1628" s="165">
        <v>459.58</v>
      </c>
      <c r="D1628" s="165">
        <v>12.2</v>
      </c>
      <c r="E1628" s="165">
        <v>1108.45</v>
      </c>
      <c r="F1628" s="165">
        <v>33.42</v>
      </c>
      <c r="G1628" s="165">
        <v>67.53</v>
      </c>
      <c r="H1628" s="165">
        <v>71.31</v>
      </c>
      <c r="I1628" s="165">
        <v>68.040000000000006</v>
      </c>
      <c r="J1628" s="165">
        <v>65.290000000000006</v>
      </c>
      <c r="K1628" s="165">
        <v>65.459999999999994</v>
      </c>
      <c r="L1628" s="165">
        <v>0</v>
      </c>
      <c r="M1628" s="165">
        <v>0</v>
      </c>
      <c r="N1628" s="165">
        <v>0</v>
      </c>
      <c r="O1628" s="165">
        <v>0</v>
      </c>
      <c r="P1628" s="165">
        <v>3909156</v>
      </c>
      <c r="Q1628" s="165">
        <v>100</v>
      </c>
      <c r="R1628" s="165">
        <v>0</v>
      </c>
      <c r="S1628" s="165">
        <v>38.6</v>
      </c>
      <c r="T1628" s="165">
        <v>4.2949999999999999</v>
      </c>
      <c r="U1628" s="165">
        <v>-1</v>
      </c>
    </row>
    <row r="1629" spans="1:21">
      <c r="A1629" s="166">
        <v>43347.611226851855</v>
      </c>
      <c r="B1629" s="165" t="s">
        <v>6</v>
      </c>
      <c r="C1629" s="165">
        <v>460.41</v>
      </c>
      <c r="D1629" s="165">
        <v>12.22</v>
      </c>
      <c r="E1629" s="165">
        <v>1093.1600000000001</v>
      </c>
      <c r="F1629" s="165">
        <v>28.41</v>
      </c>
      <c r="G1629" s="165">
        <v>72.430000000000007</v>
      </c>
      <c r="H1629" s="165">
        <v>74.22</v>
      </c>
      <c r="I1629" s="165">
        <v>73.36</v>
      </c>
      <c r="J1629" s="165">
        <v>70.760000000000005</v>
      </c>
      <c r="K1629" s="165">
        <v>68.86</v>
      </c>
      <c r="L1629" s="165">
        <v>79.900000000000006</v>
      </c>
      <c r="M1629" s="165">
        <v>0</v>
      </c>
      <c r="N1629" s="165">
        <v>0</v>
      </c>
      <c r="O1629" s="165">
        <v>0</v>
      </c>
      <c r="P1629" s="165">
        <v>3911171</v>
      </c>
      <c r="Q1629" s="165">
        <v>100</v>
      </c>
      <c r="R1629" s="165">
        <v>0</v>
      </c>
      <c r="S1629" s="165">
        <v>38.6</v>
      </c>
      <c r="T1629" s="165">
        <v>4.2949999999999999</v>
      </c>
      <c r="U1629" s="165">
        <v>-1</v>
      </c>
    </row>
    <row r="1630" spans="1:21">
      <c r="A1630" s="166">
        <v>43347.611296296294</v>
      </c>
      <c r="B1630" s="165" t="s">
        <v>6</v>
      </c>
      <c r="C1630" s="165">
        <v>459.38</v>
      </c>
      <c r="D1630" s="165">
        <v>12.19</v>
      </c>
      <c r="E1630" s="165">
        <v>1106.44</v>
      </c>
      <c r="F1630" s="165">
        <v>24.83</v>
      </c>
      <c r="G1630" s="165">
        <v>67.400000000000006</v>
      </c>
      <c r="H1630" s="165">
        <v>69.31</v>
      </c>
      <c r="I1630" s="165">
        <v>68.790000000000006</v>
      </c>
      <c r="J1630" s="165">
        <v>65.69</v>
      </c>
      <c r="K1630" s="165">
        <v>59.48</v>
      </c>
      <c r="L1630" s="165">
        <v>75.16</v>
      </c>
      <c r="M1630" s="165">
        <v>0</v>
      </c>
      <c r="N1630" s="165">
        <v>0</v>
      </c>
      <c r="O1630" s="165">
        <v>0</v>
      </c>
      <c r="P1630" s="165">
        <v>3913350</v>
      </c>
      <c r="Q1630" s="165">
        <v>100</v>
      </c>
      <c r="R1630" s="165">
        <v>0</v>
      </c>
      <c r="S1630" s="165">
        <v>38.6</v>
      </c>
      <c r="T1630" s="165">
        <v>4.2949999999999999</v>
      </c>
      <c r="U1630" s="165">
        <v>-1</v>
      </c>
    </row>
    <row r="1631" spans="1:21">
      <c r="A1631" s="166">
        <v>43347.61136574074</v>
      </c>
      <c r="B1631" s="165" t="s">
        <v>6</v>
      </c>
      <c r="C1631" s="165">
        <v>457.42</v>
      </c>
      <c r="D1631" s="165">
        <v>12.14</v>
      </c>
      <c r="E1631" s="165">
        <v>1110.4000000000001</v>
      </c>
      <c r="F1631" s="165">
        <v>29.35</v>
      </c>
      <c r="G1631" s="165">
        <v>66.83</v>
      </c>
      <c r="H1631" s="165">
        <v>70.42</v>
      </c>
      <c r="I1631" s="165">
        <v>68.34</v>
      </c>
      <c r="J1631" s="165">
        <v>64.36</v>
      </c>
      <c r="K1631" s="165">
        <v>64.36</v>
      </c>
      <c r="L1631" s="165">
        <v>65.75</v>
      </c>
      <c r="M1631" s="165">
        <v>0</v>
      </c>
      <c r="N1631" s="165">
        <v>0</v>
      </c>
      <c r="O1631" s="165">
        <v>0</v>
      </c>
      <c r="P1631" s="165">
        <v>3914960</v>
      </c>
      <c r="Q1631" s="165">
        <v>100</v>
      </c>
      <c r="R1631" s="165">
        <v>0</v>
      </c>
      <c r="S1631" s="165">
        <v>38.6</v>
      </c>
      <c r="T1631" s="165">
        <v>4.2949999999999999</v>
      </c>
      <c r="U1631" s="165">
        <v>-1</v>
      </c>
    </row>
    <row r="1632" spans="1:21">
      <c r="A1632" s="166">
        <v>43347.611435185187</v>
      </c>
      <c r="B1632" s="165" t="s">
        <v>6</v>
      </c>
      <c r="C1632" s="165">
        <v>458.22</v>
      </c>
      <c r="D1632" s="165">
        <v>12.16</v>
      </c>
      <c r="E1632" s="165">
        <v>1094.3599999999999</v>
      </c>
      <c r="F1632" s="165">
        <v>31.42</v>
      </c>
      <c r="G1632" s="165">
        <v>66.25</v>
      </c>
      <c r="H1632" s="165">
        <v>68.62</v>
      </c>
      <c r="I1632" s="165">
        <v>68.099999999999994</v>
      </c>
      <c r="J1632" s="165">
        <v>65.86</v>
      </c>
      <c r="K1632" s="165">
        <v>62.41</v>
      </c>
      <c r="L1632" s="165">
        <v>0</v>
      </c>
      <c r="M1632" s="165">
        <v>0</v>
      </c>
      <c r="N1632" s="165">
        <v>0</v>
      </c>
      <c r="O1632" s="165">
        <v>0</v>
      </c>
      <c r="P1632" s="165">
        <v>3917052</v>
      </c>
      <c r="Q1632" s="165">
        <v>100</v>
      </c>
      <c r="R1632" s="165">
        <v>0</v>
      </c>
      <c r="S1632" s="165">
        <v>38.5</v>
      </c>
      <c r="T1632" s="165">
        <v>4.2939999999999996</v>
      </c>
      <c r="U1632" s="165">
        <v>-1</v>
      </c>
    </row>
    <row r="1633" spans="1:21">
      <c r="A1633" s="166">
        <v>43347.611504629633</v>
      </c>
      <c r="B1633" s="165" t="s">
        <v>6</v>
      </c>
      <c r="C1633" s="165">
        <v>463.21</v>
      </c>
      <c r="D1633" s="165">
        <v>12.3</v>
      </c>
      <c r="E1633" s="165">
        <v>1093.68</v>
      </c>
      <c r="F1633" s="165">
        <v>29.38</v>
      </c>
      <c r="G1633" s="165">
        <v>81.8</v>
      </c>
      <c r="H1633" s="165">
        <v>83.81</v>
      </c>
      <c r="I1633" s="165">
        <v>80.97</v>
      </c>
      <c r="J1633" s="165">
        <v>82.47</v>
      </c>
      <c r="K1633" s="165">
        <v>79.97</v>
      </c>
      <c r="L1633" s="165">
        <v>0</v>
      </c>
      <c r="M1633" s="165">
        <v>0</v>
      </c>
      <c r="N1633" s="165">
        <v>0</v>
      </c>
      <c r="O1633" s="165">
        <v>0</v>
      </c>
      <c r="P1633" s="165">
        <v>3923450</v>
      </c>
      <c r="Q1633" s="165">
        <v>100</v>
      </c>
      <c r="R1633" s="165">
        <v>0</v>
      </c>
      <c r="S1633" s="165">
        <v>38.5</v>
      </c>
      <c r="T1633" s="165">
        <v>4.2939999999999996</v>
      </c>
      <c r="U1633" s="165">
        <v>-1</v>
      </c>
    </row>
    <row r="1634" spans="1:21">
      <c r="A1634" s="166">
        <v>43347.611562500002</v>
      </c>
      <c r="B1634" s="165" t="s">
        <v>6</v>
      </c>
      <c r="C1634" s="165">
        <v>462.89</v>
      </c>
      <c r="D1634" s="165">
        <v>12.29</v>
      </c>
      <c r="E1634" s="165">
        <v>1103.31</v>
      </c>
      <c r="F1634" s="165">
        <v>28.23</v>
      </c>
      <c r="G1634" s="165">
        <v>77.150000000000006</v>
      </c>
      <c r="H1634" s="165">
        <v>80.72</v>
      </c>
      <c r="I1634" s="165">
        <v>77.28</v>
      </c>
      <c r="J1634" s="165">
        <v>74.7</v>
      </c>
      <c r="K1634" s="165">
        <v>75.900000000000006</v>
      </c>
      <c r="L1634" s="165">
        <v>0</v>
      </c>
      <c r="M1634" s="165">
        <v>0</v>
      </c>
      <c r="N1634" s="165">
        <v>0</v>
      </c>
      <c r="O1634" s="165">
        <v>0</v>
      </c>
      <c r="P1634" s="165">
        <v>3925852</v>
      </c>
      <c r="Q1634" s="165">
        <v>100</v>
      </c>
      <c r="R1634" s="165">
        <v>0</v>
      </c>
      <c r="S1634" s="165">
        <v>38.5</v>
      </c>
      <c r="T1634" s="165">
        <v>4.2939999999999996</v>
      </c>
      <c r="U1634" s="165">
        <v>-1</v>
      </c>
    </row>
    <row r="1635" spans="1:21">
      <c r="A1635" s="166">
        <v>43347.611631944441</v>
      </c>
      <c r="B1635" s="165" t="s">
        <v>6</v>
      </c>
      <c r="C1635" s="165">
        <v>466.93</v>
      </c>
      <c r="D1635" s="165">
        <v>12.39</v>
      </c>
      <c r="E1635" s="165">
        <v>1097.69</v>
      </c>
      <c r="F1635" s="165">
        <v>29.36</v>
      </c>
      <c r="G1635" s="165">
        <v>66.97</v>
      </c>
      <c r="H1635" s="165">
        <v>67.69</v>
      </c>
      <c r="I1635" s="165">
        <v>65.98</v>
      </c>
      <c r="J1635" s="165">
        <v>68.38</v>
      </c>
      <c r="K1635" s="165">
        <v>65.81</v>
      </c>
      <c r="L1635" s="165">
        <v>0</v>
      </c>
      <c r="M1635" s="165">
        <v>0</v>
      </c>
      <c r="N1635" s="165">
        <v>0</v>
      </c>
      <c r="O1635" s="165">
        <v>0</v>
      </c>
      <c r="P1635" s="165">
        <v>3927727</v>
      </c>
      <c r="Q1635" s="165">
        <v>100</v>
      </c>
      <c r="R1635" s="165">
        <v>0</v>
      </c>
      <c r="S1635" s="165">
        <v>38.5</v>
      </c>
      <c r="T1635" s="165">
        <v>4.2939999999999996</v>
      </c>
      <c r="U1635" s="165">
        <v>-1</v>
      </c>
    </row>
    <row r="1636" spans="1:21">
      <c r="A1636" s="166">
        <v>43347.611701388887</v>
      </c>
      <c r="B1636" s="165" t="s">
        <v>6</v>
      </c>
      <c r="C1636" s="165">
        <v>469.56</v>
      </c>
      <c r="D1636" s="165">
        <v>12.46</v>
      </c>
      <c r="E1636" s="165">
        <v>1089</v>
      </c>
      <c r="F1636" s="165">
        <v>27.6</v>
      </c>
      <c r="G1636" s="165">
        <v>80.239999999999995</v>
      </c>
      <c r="H1636" s="165">
        <v>81.09</v>
      </c>
      <c r="I1636" s="165">
        <v>80.92</v>
      </c>
      <c r="J1636" s="165">
        <v>79.900000000000006</v>
      </c>
      <c r="K1636" s="165">
        <v>79.05</v>
      </c>
      <c r="L1636" s="165">
        <v>0</v>
      </c>
      <c r="M1636" s="165">
        <v>0</v>
      </c>
      <c r="N1636" s="165">
        <v>0</v>
      </c>
      <c r="O1636" s="165">
        <v>0</v>
      </c>
      <c r="P1636" s="165">
        <v>3929598</v>
      </c>
      <c r="Q1636" s="165">
        <v>100</v>
      </c>
      <c r="R1636" s="165">
        <v>0</v>
      </c>
      <c r="S1636" s="165">
        <v>38.5</v>
      </c>
      <c r="T1636" s="165">
        <v>4.2939999999999996</v>
      </c>
      <c r="U1636" s="165">
        <v>-1</v>
      </c>
    </row>
    <row r="1637" spans="1:21">
      <c r="A1637" s="166">
        <v>43347.611770833333</v>
      </c>
      <c r="B1637" s="165" t="s">
        <v>6</v>
      </c>
      <c r="C1637" s="165">
        <v>471.14</v>
      </c>
      <c r="D1637" s="165">
        <v>12.51</v>
      </c>
      <c r="E1637" s="165">
        <v>1105.32</v>
      </c>
      <c r="F1637" s="165">
        <v>30.05</v>
      </c>
      <c r="G1637" s="165">
        <v>71.5</v>
      </c>
      <c r="H1637" s="165">
        <v>76.790000000000006</v>
      </c>
      <c r="I1637" s="165">
        <v>69.8</v>
      </c>
      <c r="J1637" s="165">
        <v>70.14</v>
      </c>
      <c r="K1637" s="165">
        <v>65.02</v>
      </c>
      <c r="L1637" s="165">
        <v>77.430000000000007</v>
      </c>
      <c r="M1637" s="165">
        <v>0</v>
      </c>
      <c r="N1637" s="165">
        <v>0</v>
      </c>
      <c r="O1637" s="165">
        <v>0</v>
      </c>
      <c r="P1637" s="165">
        <v>3931359</v>
      </c>
      <c r="Q1637" s="165">
        <v>100</v>
      </c>
      <c r="R1637" s="165">
        <v>0</v>
      </c>
      <c r="S1637" s="165">
        <v>38.5</v>
      </c>
      <c r="T1637" s="165">
        <v>4.2939999999999996</v>
      </c>
      <c r="U1637" s="165">
        <v>-1</v>
      </c>
    </row>
    <row r="1638" spans="1:21">
      <c r="A1638" s="166">
        <v>43347.611840277779</v>
      </c>
      <c r="B1638" s="165" t="s">
        <v>6</v>
      </c>
      <c r="C1638" s="165">
        <v>471.21</v>
      </c>
      <c r="D1638" s="165">
        <v>12.51</v>
      </c>
      <c r="E1638" s="165">
        <v>1114.42</v>
      </c>
      <c r="F1638" s="165">
        <v>36.619999999999997</v>
      </c>
      <c r="G1638" s="165">
        <v>69.040000000000006</v>
      </c>
      <c r="H1638" s="165">
        <v>71.180000000000007</v>
      </c>
      <c r="I1638" s="165">
        <v>71.7</v>
      </c>
      <c r="J1638" s="165">
        <v>67.92</v>
      </c>
      <c r="K1638" s="165">
        <v>65.349999999999994</v>
      </c>
      <c r="L1638" s="165">
        <v>0</v>
      </c>
      <c r="M1638" s="165">
        <v>0</v>
      </c>
      <c r="N1638" s="165">
        <v>0</v>
      </c>
      <c r="O1638" s="165">
        <v>0</v>
      </c>
      <c r="P1638" s="165">
        <v>3933153</v>
      </c>
      <c r="Q1638" s="165">
        <v>100</v>
      </c>
      <c r="R1638" s="165">
        <v>0</v>
      </c>
      <c r="S1638" s="165">
        <v>38.5</v>
      </c>
      <c r="T1638" s="165">
        <v>4.2939999999999996</v>
      </c>
      <c r="U1638" s="165">
        <v>-1</v>
      </c>
    </row>
    <row r="1639" spans="1:21">
      <c r="A1639" s="166">
        <v>43347.611909722225</v>
      </c>
      <c r="B1639" s="165" t="s">
        <v>6</v>
      </c>
      <c r="C1639" s="165">
        <v>470.21</v>
      </c>
      <c r="D1639" s="165">
        <v>12.48</v>
      </c>
      <c r="E1639" s="165">
        <v>1100.1400000000001</v>
      </c>
      <c r="F1639" s="165">
        <v>30.14</v>
      </c>
      <c r="G1639" s="165">
        <v>70.8</v>
      </c>
      <c r="H1639" s="165">
        <v>74.489999999999995</v>
      </c>
      <c r="I1639" s="165">
        <v>72.599999999999994</v>
      </c>
      <c r="J1639" s="165">
        <v>69.52</v>
      </c>
      <c r="K1639" s="165">
        <v>66.61</v>
      </c>
      <c r="L1639" s="165">
        <v>0</v>
      </c>
      <c r="M1639" s="165">
        <v>0</v>
      </c>
      <c r="N1639" s="165">
        <v>0</v>
      </c>
      <c r="O1639" s="165">
        <v>0</v>
      </c>
      <c r="P1639" s="165">
        <v>3935325</v>
      </c>
      <c r="Q1639" s="165">
        <v>100</v>
      </c>
      <c r="R1639" s="165">
        <v>0</v>
      </c>
      <c r="S1639" s="165">
        <v>38.5</v>
      </c>
      <c r="T1639" s="165">
        <v>4.2939999999999996</v>
      </c>
      <c r="U1639" s="165">
        <v>-1</v>
      </c>
    </row>
    <row r="1640" spans="1:21">
      <c r="A1640" s="166">
        <v>43347.611979166664</v>
      </c>
      <c r="B1640" s="165" t="s">
        <v>6</v>
      </c>
      <c r="C1640" s="165">
        <v>471.55</v>
      </c>
      <c r="D1640" s="165">
        <v>12.52</v>
      </c>
      <c r="E1640" s="165">
        <v>1111.32</v>
      </c>
      <c r="F1640" s="165">
        <v>22.43</v>
      </c>
      <c r="G1640" s="165">
        <v>73.86</v>
      </c>
      <c r="H1640" s="165">
        <v>79.22</v>
      </c>
      <c r="I1640" s="165">
        <v>75.47</v>
      </c>
      <c r="J1640" s="165">
        <v>68.989999999999995</v>
      </c>
      <c r="K1640" s="165">
        <v>65.25</v>
      </c>
      <c r="L1640" s="165">
        <v>80.680000000000007</v>
      </c>
      <c r="M1640" s="165">
        <v>0</v>
      </c>
      <c r="N1640" s="165">
        <v>0</v>
      </c>
      <c r="O1640" s="165">
        <v>0</v>
      </c>
      <c r="P1640" s="165">
        <v>3937319</v>
      </c>
      <c r="Q1640" s="165">
        <v>100</v>
      </c>
      <c r="R1640" s="165">
        <v>0</v>
      </c>
      <c r="S1640" s="165">
        <v>38.5</v>
      </c>
      <c r="T1640" s="165">
        <v>4.2939999999999996</v>
      </c>
      <c r="U1640" s="165">
        <v>-1</v>
      </c>
    </row>
    <row r="1641" spans="1:21">
      <c r="A1641" s="166">
        <v>43347.612037037034</v>
      </c>
      <c r="B1641" s="165" t="s">
        <v>6</v>
      </c>
      <c r="C1641" s="165">
        <v>468.75</v>
      </c>
      <c r="D1641" s="165">
        <v>12.44</v>
      </c>
      <c r="E1641" s="165">
        <v>1111.07</v>
      </c>
      <c r="F1641" s="165">
        <v>30.98</v>
      </c>
      <c r="G1641" s="165">
        <v>68.14</v>
      </c>
      <c r="H1641" s="165">
        <v>70.45</v>
      </c>
      <c r="I1641" s="165">
        <v>67.7</v>
      </c>
      <c r="J1641" s="165">
        <v>68.38</v>
      </c>
      <c r="K1641" s="165">
        <v>66.319999999999993</v>
      </c>
      <c r="L1641" s="165">
        <v>64.81</v>
      </c>
      <c r="M1641" s="165">
        <v>0</v>
      </c>
      <c r="N1641" s="165">
        <v>0</v>
      </c>
      <c r="O1641" s="165">
        <v>0</v>
      </c>
      <c r="P1641" s="165">
        <v>3939148</v>
      </c>
      <c r="Q1641" s="165">
        <v>100</v>
      </c>
      <c r="R1641" s="165">
        <v>0</v>
      </c>
      <c r="S1641" s="165">
        <v>38.5</v>
      </c>
      <c r="T1641" s="165">
        <v>4.2939999999999996</v>
      </c>
      <c r="U1641" s="165">
        <v>-1</v>
      </c>
    </row>
    <row r="1642" spans="1:21">
      <c r="A1642" s="166">
        <v>43347.61210648148</v>
      </c>
      <c r="B1642" s="165" t="s">
        <v>6</v>
      </c>
      <c r="C1642" s="165">
        <v>471.19</v>
      </c>
      <c r="D1642" s="165">
        <v>12.51</v>
      </c>
      <c r="E1642" s="165">
        <v>1113.05</v>
      </c>
      <c r="F1642" s="165">
        <v>30.58</v>
      </c>
      <c r="G1642" s="165">
        <v>68.44</v>
      </c>
      <c r="H1642" s="165">
        <v>72.17</v>
      </c>
      <c r="I1642" s="165">
        <v>66</v>
      </c>
      <c r="J1642" s="165">
        <v>69.17</v>
      </c>
      <c r="K1642" s="165">
        <v>65.67</v>
      </c>
      <c r="L1642" s="165">
        <v>77.55</v>
      </c>
      <c r="M1642" s="165">
        <v>0</v>
      </c>
      <c r="N1642" s="165">
        <v>0</v>
      </c>
      <c r="O1642" s="165">
        <v>0</v>
      </c>
      <c r="P1642" s="165">
        <v>3941389</v>
      </c>
      <c r="Q1642" s="165">
        <v>100</v>
      </c>
      <c r="R1642" s="165">
        <v>0</v>
      </c>
      <c r="S1642" s="165">
        <v>38.5</v>
      </c>
      <c r="T1642" s="165">
        <v>4.2939999999999996</v>
      </c>
      <c r="U1642" s="165">
        <v>-1</v>
      </c>
    </row>
    <row r="1643" spans="1:21">
      <c r="A1643" s="166">
        <v>43347.612175925926</v>
      </c>
      <c r="B1643" s="165" t="s">
        <v>6</v>
      </c>
      <c r="C1643" s="165">
        <v>470.88</v>
      </c>
      <c r="D1643" s="165">
        <v>12.5</v>
      </c>
      <c r="E1643" s="165">
        <v>1098.79</v>
      </c>
      <c r="F1643" s="165">
        <v>27.88</v>
      </c>
      <c r="G1643" s="165">
        <v>78.83</v>
      </c>
      <c r="H1643" s="165">
        <v>77.28</v>
      </c>
      <c r="I1643" s="165">
        <v>81.239999999999995</v>
      </c>
      <c r="J1643" s="165">
        <v>80.209999999999994</v>
      </c>
      <c r="K1643" s="165">
        <v>76.59</v>
      </c>
      <c r="L1643" s="165">
        <v>0</v>
      </c>
      <c r="M1643" s="165">
        <v>0</v>
      </c>
      <c r="N1643" s="165">
        <v>0</v>
      </c>
      <c r="O1643" s="165">
        <v>0</v>
      </c>
      <c r="P1643" s="165">
        <v>3943594</v>
      </c>
      <c r="Q1643" s="165">
        <v>100</v>
      </c>
      <c r="R1643" s="165">
        <v>0</v>
      </c>
      <c r="S1643" s="165">
        <v>38.5</v>
      </c>
      <c r="T1643" s="165">
        <v>4.2939999999999996</v>
      </c>
      <c r="U1643" s="165">
        <v>-1</v>
      </c>
    </row>
    <row r="1644" spans="1:21">
      <c r="A1644" s="166">
        <v>43347.612245370372</v>
      </c>
      <c r="B1644" s="165" t="s">
        <v>6</v>
      </c>
      <c r="C1644" s="165">
        <v>470.26</v>
      </c>
      <c r="D1644" s="165">
        <v>12.48</v>
      </c>
      <c r="E1644" s="165">
        <v>1115.8800000000001</v>
      </c>
      <c r="F1644" s="165">
        <v>30.09</v>
      </c>
      <c r="G1644" s="165">
        <v>72.5</v>
      </c>
      <c r="H1644" s="165">
        <v>73.06</v>
      </c>
      <c r="I1644" s="165">
        <v>73.23</v>
      </c>
      <c r="J1644" s="165">
        <v>72.37</v>
      </c>
      <c r="K1644" s="165">
        <v>71.33</v>
      </c>
      <c r="L1644" s="165">
        <v>0</v>
      </c>
      <c r="M1644" s="165">
        <v>0</v>
      </c>
      <c r="N1644" s="165">
        <v>0</v>
      </c>
      <c r="O1644" s="165">
        <v>0</v>
      </c>
      <c r="P1644" s="165">
        <v>3946055</v>
      </c>
      <c r="Q1644" s="165">
        <v>100</v>
      </c>
      <c r="R1644" s="165">
        <v>0</v>
      </c>
      <c r="S1644" s="165">
        <v>38.5</v>
      </c>
      <c r="T1644" s="165">
        <v>4.2939999999999996</v>
      </c>
      <c r="U1644" s="165">
        <v>-1</v>
      </c>
    </row>
    <row r="1645" spans="1:21">
      <c r="A1645" s="166">
        <v>43347.612314814818</v>
      </c>
      <c r="B1645" s="165" t="s">
        <v>6</v>
      </c>
      <c r="C1645" s="165">
        <v>468.4</v>
      </c>
      <c r="D1645" s="165">
        <v>12.43</v>
      </c>
      <c r="E1645" s="165">
        <v>1118.48</v>
      </c>
      <c r="F1645" s="165">
        <v>34.4</v>
      </c>
      <c r="G1645" s="165">
        <v>66.510000000000005</v>
      </c>
      <c r="H1645" s="165">
        <v>67.760000000000005</v>
      </c>
      <c r="I1645" s="165">
        <v>67.760000000000005</v>
      </c>
      <c r="J1645" s="165">
        <v>67.41</v>
      </c>
      <c r="K1645" s="165">
        <v>63.1</v>
      </c>
      <c r="L1645" s="165">
        <v>0</v>
      </c>
      <c r="M1645" s="165">
        <v>0</v>
      </c>
      <c r="N1645" s="165">
        <v>0</v>
      </c>
      <c r="O1645" s="165">
        <v>0</v>
      </c>
      <c r="P1645" s="165">
        <v>3948751</v>
      </c>
      <c r="Q1645" s="165">
        <v>100</v>
      </c>
      <c r="R1645" s="165">
        <v>0</v>
      </c>
      <c r="S1645" s="165">
        <v>38.5</v>
      </c>
      <c r="T1645" s="165">
        <v>4.2939999999999996</v>
      </c>
      <c r="U1645" s="165">
        <v>-1</v>
      </c>
    </row>
    <row r="1646" spans="1:21">
      <c r="A1646" s="166">
        <v>43347.612384259257</v>
      </c>
      <c r="B1646" s="165" t="s">
        <v>6</v>
      </c>
      <c r="C1646" s="165">
        <v>467.57</v>
      </c>
      <c r="D1646" s="165">
        <v>12.41</v>
      </c>
      <c r="E1646" s="165">
        <v>1105.95</v>
      </c>
      <c r="F1646" s="165">
        <v>30.64</v>
      </c>
      <c r="G1646" s="165">
        <v>72.180000000000007</v>
      </c>
      <c r="H1646" s="165">
        <v>74.53</v>
      </c>
      <c r="I1646" s="165">
        <v>75.56</v>
      </c>
      <c r="J1646" s="165">
        <v>68.55</v>
      </c>
      <c r="K1646" s="165">
        <v>70.09</v>
      </c>
      <c r="L1646" s="165">
        <v>0</v>
      </c>
      <c r="M1646" s="165">
        <v>0</v>
      </c>
      <c r="N1646" s="165">
        <v>0</v>
      </c>
      <c r="O1646" s="165">
        <v>0</v>
      </c>
      <c r="P1646" s="165">
        <v>3951697</v>
      </c>
      <c r="Q1646" s="165">
        <v>100</v>
      </c>
      <c r="R1646" s="165">
        <v>0</v>
      </c>
      <c r="S1646" s="165">
        <v>38.5</v>
      </c>
      <c r="T1646" s="165">
        <v>4.2939999999999996</v>
      </c>
      <c r="U1646" s="165">
        <v>-1</v>
      </c>
    </row>
    <row r="1647" spans="1:21">
      <c r="A1647" s="166">
        <v>43347.612453703703</v>
      </c>
      <c r="B1647" s="165" t="s">
        <v>6</v>
      </c>
      <c r="C1647" s="165">
        <v>466.96</v>
      </c>
      <c r="D1647" s="165">
        <v>12.4</v>
      </c>
      <c r="E1647" s="165">
        <v>1117.95</v>
      </c>
      <c r="F1647" s="165">
        <v>25.41</v>
      </c>
      <c r="G1647" s="165">
        <v>75.900000000000006</v>
      </c>
      <c r="H1647" s="165">
        <v>78.83</v>
      </c>
      <c r="I1647" s="165">
        <v>76.25</v>
      </c>
      <c r="J1647" s="165">
        <v>73.319999999999993</v>
      </c>
      <c r="K1647" s="165">
        <v>70.569999999999993</v>
      </c>
      <c r="L1647" s="165">
        <v>82.48</v>
      </c>
      <c r="M1647" s="165">
        <v>0</v>
      </c>
      <c r="N1647" s="165">
        <v>0</v>
      </c>
      <c r="O1647" s="165">
        <v>0</v>
      </c>
      <c r="P1647" s="165">
        <v>3957841</v>
      </c>
      <c r="Q1647" s="165">
        <v>100</v>
      </c>
      <c r="R1647" s="165">
        <v>0</v>
      </c>
      <c r="S1647" s="165">
        <v>38.5</v>
      </c>
      <c r="T1647" s="165">
        <v>4.2939999999999996</v>
      </c>
      <c r="U1647" s="165">
        <v>-1</v>
      </c>
    </row>
    <row r="1648" spans="1:21">
      <c r="A1648" s="166">
        <v>43347.612511574072</v>
      </c>
      <c r="B1648" s="165" t="s">
        <v>6</v>
      </c>
      <c r="C1648" s="165">
        <v>469.81</v>
      </c>
      <c r="D1648" s="165">
        <v>12.47</v>
      </c>
      <c r="E1648" s="165">
        <v>1112.6199999999999</v>
      </c>
      <c r="F1648" s="165">
        <v>23.41</v>
      </c>
      <c r="G1648" s="165">
        <v>60.72</v>
      </c>
      <c r="H1648" s="165">
        <v>60.34</v>
      </c>
      <c r="I1648" s="165">
        <v>56.9</v>
      </c>
      <c r="J1648" s="165">
        <v>61.21</v>
      </c>
      <c r="K1648" s="165">
        <v>57.93</v>
      </c>
      <c r="L1648" s="165">
        <v>67.239999999999995</v>
      </c>
      <c r="M1648" s="165">
        <v>0</v>
      </c>
      <c r="N1648" s="165">
        <v>0</v>
      </c>
      <c r="O1648" s="165">
        <v>0</v>
      </c>
      <c r="P1648" s="165">
        <v>3961126</v>
      </c>
      <c r="Q1648" s="165">
        <v>100</v>
      </c>
      <c r="R1648" s="165">
        <v>0</v>
      </c>
      <c r="S1648" s="165">
        <v>38.5</v>
      </c>
      <c r="T1648" s="165">
        <v>4.2939999999999996</v>
      </c>
      <c r="U1648" s="165">
        <v>-1</v>
      </c>
    </row>
    <row r="1649" spans="1:21">
      <c r="A1649" s="166">
        <v>43347.612581018519</v>
      </c>
      <c r="B1649" s="165" t="s">
        <v>6</v>
      </c>
      <c r="C1649" s="165">
        <v>469.6</v>
      </c>
      <c r="D1649" s="165">
        <v>12.47</v>
      </c>
      <c r="E1649" s="165">
        <v>1099.32</v>
      </c>
      <c r="F1649" s="165">
        <v>27.51</v>
      </c>
      <c r="G1649" s="165">
        <v>66.739999999999995</v>
      </c>
      <c r="H1649" s="165">
        <v>68.33</v>
      </c>
      <c r="I1649" s="165">
        <v>64.72</v>
      </c>
      <c r="J1649" s="165">
        <v>66.78</v>
      </c>
      <c r="K1649" s="165">
        <v>66.27</v>
      </c>
      <c r="L1649" s="165">
        <v>72.22</v>
      </c>
      <c r="M1649" s="165">
        <v>0</v>
      </c>
      <c r="N1649" s="165">
        <v>0</v>
      </c>
      <c r="O1649" s="165">
        <v>0</v>
      </c>
      <c r="P1649" s="165">
        <v>3964725</v>
      </c>
      <c r="Q1649" s="165">
        <v>100</v>
      </c>
      <c r="R1649" s="165">
        <v>0</v>
      </c>
      <c r="S1649" s="165">
        <v>38.5</v>
      </c>
      <c r="T1649" s="165">
        <v>4.2939999999999996</v>
      </c>
      <c r="U1649" s="165">
        <v>-1</v>
      </c>
    </row>
    <row r="1650" spans="1:21">
      <c r="A1650" s="166">
        <v>43347.612650462965</v>
      </c>
      <c r="B1650" s="165" t="s">
        <v>6</v>
      </c>
      <c r="C1650" s="165">
        <v>471.96</v>
      </c>
      <c r="D1650" s="165">
        <v>12.53</v>
      </c>
      <c r="E1650" s="165">
        <v>1094.76</v>
      </c>
      <c r="F1650" s="165">
        <v>31.38</v>
      </c>
      <c r="G1650" s="165">
        <v>81.93</v>
      </c>
      <c r="H1650" s="165">
        <v>83.33</v>
      </c>
      <c r="I1650" s="165">
        <v>80.61</v>
      </c>
      <c r="J1650" s="165">
        <v>81.97</v>
      </c>
      <c r="K1650" s="165">
        <v>81.8</v>
      </c>
      <c r="L1650" s="165">
        <v>0</v>
      </c>
      <c r="M1650" s="165">
        <v>0</v>
      </c>
      <c r="N1650" s="165">
        <v>0</v>
      </c>
      <c r="O1650" s="165">
        <v>0</v>
      </c>
      <c r="P1650" s="165">
        <v>3968359</v>
      </c>
      <c r="Q1650" s="165">
        <v>100</v>
      </c>
      <c r="R1650" s="165">
        <v>0</v>
      </c>
      <c r="S1650" s="165">
        <v>38.5</v>
      </c>
      <c r="T1650" s="165">
        <v>4.2939999999999996</v>
      </c>
      <c r="U1650" s="165">
        <v>-1</v>
      </c>
    </row>
    <row r="1651" spans="1:21">
      <c r="A1651" s="166">
        <v>43347.612719907411</v>
      </c>
      <c r="B1651" s="165" t="s">
        <v>6</v>
      </c>
      <c r="C1651" s="165">
        <v>475.05</v>
      </c>
      <c r="D1651" s="165">
        <v>12.61</v>
      </c>
      <c r="E1651" s="165">
        <v>1104.98</v>
      </c>
      <c r="F1651" s="165">
        <v>36.590000000000003</v>
      </c>
      <c r="G1651" s="165">
        <v>75.84</v>
      </c>
      <c r="H1651" s="165">
        <v>78.58</v>
      </c>
      <c r="I1651" s="165">
        <v>75.209999999999994</v>
      </c>
      <c r="J1651" s="165">
        <v>75.55</v>
      </c>
      <c r="K1651" s="165">
        <v>74.03</v>
      </c>
      <c r="L1651" s="165">
        <v>0</v>
      </c>
      <c r="M1651" s="165">
        <v>0</v>
      </c>
      <c r="N1651" s="165">
        <v>0</v>
      </c>
      <c r="O1651" s="165">
        <v>0</v>
      </c>
      <c r="P1651" s="165">
        <v>3972995</v>
      </c>
      <c r="Q1651" s="165">
        <v>100</v>
      </c>
      <c r="R1651" s="165">
        <v>0</v>
      </c>
      <c r="S1651" s="165">
        <v>38.5</v>
      </c>
      <c r="T1651" s="165">
        <v>4.2939999999999996</v>
      </c>
      <c r="U1651" s="165">
        <v>-1</v>
      </c>
    </row>
    <row r="1652" spans="1:21">
      <c r="A1652" s="166">
        <v>43347.61278935185</v>
      </c>
      <c r="B1652" s="165" t="s">
        <v>6</v>
      </c>
      <c r="C1652" s="165">
        <v>475.51</v>
      </c>
      <c r="D1652" s="165">
        <v>12.62</v>
      </c>
      <c r="E1652" s="165">
        <v>1103.6099999999999</v>
      </c>
      <c r="F1652" s="165">
        <v>27.19</v>
      </c>
      <c r="G1652" s="165">
        <v>58.15</v>
      </c>
      <c r="H1652" s="165">
        <v>63.31</v>
      </c>
      <c r="I1652" s="165">
        <v>60.24</v>
      </c>
      <c r="J1652" s="165">
        <v>54.61</v>
      </c>
      <c r="K1652" s="165">
        <v>51.71</v>
      </c>
      <c r="L1652" s="165">
        <v>62.91</v>
      </c>
      <c r="M1652" s="165">
        <v>0</v>
      </c>
      <c r="N1652" s="165">
        <v>0</v>
      </c>
      <c r="O1652" s="165">
        <v>0</v>
      </c>
      <c r="P1652" s="165">
        <v>3976382</v>
      </c>
      <c r="Q1652" s="165">
        <v>100</v>
      </c>
      <c r="R1652" s="165">
        <v>0</v>
      </c>
      <c r="S1652" s="165">
        <v>38.5</v>
      </c>
      <c r="T1652" s="165">
        <v>4.2939999999999996</v>
      </c>
      <c r="U1652" s="165">
        <v>-1</v>
      </c>
    </row>
    <row r="1653" spans="1:21">
      <c r="A1653" s="166">
        <v>43347.612858796296</v>
      </c>
      <c r="B1653" s="165" t="s">
        <v>6</v>
      </c>
      <c r="C1653" s="165">
        <v>480.24</v>
      </c>
      <c r="D1653" s="165">
        <v>12.75</v>
      </c>
      <c r="E1653" s="165">
        <v>1070.71</v>
      </c>
      <c r="F1653" s="165">
        <v>23.3</v>
      </c>
      <c r="G1653" s="165">
        <v>83.79</v>
      </c>
      <c r="H1653" s="165">
        <v>82.56</v>
      </c>
      <c r="I1653" s="165">
        <v>85.15</v>
      </c>
      <c r="J1653" s="165">
        <v>83.59</v>
      </c>
      <c r="K1653" s="165">
        <v>79.97</v>
      </c>
      <c r="L1653" s="165">
        <v>91.81</v>
      </c>
      <c r="M1653" s="165">
        <v>0</v>
      </c>
      <c r="N1653" s="165">
        <v>0</v>
      </c>
      <c r="O1653" s="165">
        <v>0</v>
      </c>
      <c r="P1653" s="165">
        <v>3980179</v>
      </c>
      <c r="Q1653" s="165">
        <v>100</v>
      </c>
      <c r="R1653" s="165">
        <v>0</v>
      </c>
      <c r="S1653" s="165">
        <v>38.4</v>
      </c>
      <c r="T1653" s="165">
        <v>4.2939999999999996</v>
      </c>
      <c r="U1653" s="165">
        <v>-1</v>
      </c>
    </row>
    <row r="1654" spans="1:21">
      <c r="A1654" s="166">
        <v>43347.612916666665</v>
      </c>
      <c r="B1654" s="165" t="s">
        <v>6</v>
      </c>
      <c r="C1654" s="165">
        <v>482.15</v>
      </c>
      <c r="D1654" s="165">
        <v>12.8</v>
      </c>
      <c r="E1654" s="165">
        <v>1052.46</v>
      </c>
      <c r="F1654" s="165">
        <v>21.49</v>
      </c>
      <c r="G1654" s="165">
        <v>79.94</v>
      </c>
      <c r="H1654" s="165">
        <v>84.14</v>
      </c>
      <c r="I1654" s="165">
        <v>82.24</v>
      </c>
      <c r="J1654" s="165">
        <v>74.83</v>
      </c>
      <c r="K1654" s="165">
        <v>72.930000000000007</v>
      </c>
      <c r="L1654" s="165">
        <v>85.74</v>
      </c>
      <c r="M1654" s="165">
        <v>0</v>
      </c>
      <c r="N1654" s="165">
        <v>0</v>
      </c>
      <c r="O1654" s="165">
        <v>0</v>
      </c>
      <c r="P1654" s="165">
        <v>3985717</v>
      </c>
      <c r="Q1654" s="165">
        <v>100</v>
      </c>
      <c r="R1654" s="165">
        <v>0</v>
      </c>
      <c r="S1654" s="165">
        <v>38.4</v>
      </c>
      <c r="T1654" s="165">
        <v>4.2939999999999996</v>
      </c>
      <c r="U1654" s="165">
        <v>-1</v>
      </c>
    </row>
    <row r="1655" spans="1:21">
      <c r="A1655" s="166">
        <v>43347.612986111111</v>
      </c>
      <c r="B1655" s="165" t="s">
        <v>6</v>
      </c>
      <c r="C1655" s="165">
        <v>477.67</v>
      </c>
      <c r="D1655" s="165">
        <v>12.68</v>
      </c>
      <c r="E1655" s="165">
        <v>1079.46</v>
      </c>
      <c r="F1655" s="165">
        <v>32.24</v>
      </c>
      <c r="G1655" s="165">
        <v>64.48</v>
      </c>
      <c r="H1655" s="165">
        <v>67.069999999999993</v>
      </c>
      <c r="I1655" s="165">
        <v>67.239999999999995</v>
      </c>
      <c r="J1655" s="165">
        <v>62.07</v>
      </c>
      <c r="K1655" s="165">
        <v>61.55</v>
      </c>
      <c r="L1655" s="165">
        <v>0</v>
      </c>
      <c r="M1655" s="165">
        <v>0</v>
      </c>
      <c r="N1655" s="165">
        <v>0</v>
      </c>
      <c r="O1655" s="165">
        <v>0</v>
      </c>
      <c r="P1655" s="165">
        <v>3988143</v>
      </c>
      <c r="Q1655" s="165">
        <v>100</v>
      </c>
      <c r="R1655" s="165">
        <v>0</v>
      </c>
      <c r="S1655" s="165">
        <v>38.4</v>
      </c>
      <c r="T1655" s="165">
        <v>4.2939999999999996</v>
      </c>
      <c r="U1655" s="165">
        <v>-1</v>
      </c>
    </row>
    <row r="1656" spans="1:21">
      <c r="A1656" s="166">
        <v>43347.613055555557</v>
      </c>
      <c r="B1656" s="165" t="s">
        <v>6</v>
      </c>
      <c r="C1656" s="165">
        <v>479.59</v>
      </c>
      <c r="D1656" s="165">
        <v>12.73</v>
      </c>
      <c r="E1656" s="165">
        <v>1064</v>
      </c>
      <c r="F1656" s="165">
        <v>31.62</v>
      </c>
      <c r="G1656" s="165">
        <v>67.430000000000007</v>
      </c>
      <c r="H1656" s="165">
        <v>66.61</v>
      </c>
      <c r="I1656" s="165">
        <v>69.03</v>
      </c>
      <c r="J1656" s="165">
        <v>67.650000000000006</v>
      </c>
      <c r="K1656" s="165">
        <v>66.44</v>
      </c>
      <c r="L1656" s="165">
        <v>0</v>
      </c>
      <c r="M1656" s="165">
        <v>0</v>
      </c>
      <c r="N1656" s="165">
        <v>0</v>
      </c>
      <c r="O1656" s="165">
        <v>0</v>
      </c>
      <c r="P1656" s="165">
        <v>3990993</v>
      </c>
      <c r="Q1656" s="165">
        <v>100</v>
      </c>
      <c r="R1656" s="165">
        <v>0</v>
      </c>
      <c r="S1656" s="165">
        <v>38.1</v>
      </c>
      <c r="T1656" s="165">
        <v>4.2949999999999999</v>
      </c>
      <c r="U1656" s="165">
        <v>-1</v>
      </c>
    </row>
    <row r="1657" spans="1:21">
      <c r="A1657" s="166">
        <v>43347.613125000003</v>
      </c>
      <c r="B1657" s="165" t="s">
        <v>6</v>
      </c>
      <c r="C1657" s="165">
        <v>483.28</v>
      </c>
      <c r="D1657" s="165">
        <v>12.83</v>
      </c>
      <c r="E1657" s="165">
        <v>1056.8900000000001</v>
      </c>
      <c r="F1657" s="165">
        <v>25.21</v>
      </c>
      <c r="G1657" s="165">
        <v>76.930000000000007</v>
      </c>
      <c r="H1657" s="165">
        <v>79.52</v>
      </c>
      <c r="I1657" s="165">
        <v>76.59</v>
      </c>
      <c r="J1657" s="165">
        <v>76.25</v>
      </c>
      <c r="K1657" s="165">
        <v>76.25</v>
      </c>
      <c r="L1657" s="165">
        <v>74.8</v>
      </c>
      <c r="M1657" s="165">
        <v>0</v>
      </c>
      <c r="N1657" s="165">
        <v>0</v>
      </c>
      <c r="O1657" s="165">
        <v>0</v>
      </c>
      <c r="P1657" s="165">
        <v>3993456</v>
      </c>
      <c r="Q1657" s="165">
        <v>100</v>
      </c>
      <c r="R1657" s="165">
        <v>0</v>
      </c>
      <c r="S1657" s="165">
        <v>38.1</v>
      </c>
      <c r="T1657" s="165">
        <v>4.2949999999999999</v>
      </c>
      <c r="U1657" s="165">
        <v>-1</v>
      </c>
    </row>
    <row r="1658" spans="1:21">
      <c r="A1658" s="166">
        <v>43347.613194444442</v>
      </c>
      <c r="B1658" s="165" t="s">
        <v>6</v>
      </c>
      <c r="C1658" s="165">
        <v>482.12</v>
      </c>
      <c r="D1658" s="165">
        <v>12.8</v>
      </c>
      <c r="E1658" s="165">
        <v>1066.51</v>
      </c>
      <c r="F1658" s="165">
        <v>25.72</v>
      </c>
      <c r="G1658" s="165">
        <v>57.56</v>
      </c>
      <c r="H1658" s="165">
        <v>60.03</v>
      </c>
      <c r="I1658" s="165">
        <v>59.69</v>
      </c>
      <c r="J1658" s="165">
        <v>54.84</v>
      </c>
      <c r="K1658" s="165">
        <v>49.48</v>
      </c>
      <c r="L1658" s="165">
        <v>65.3</v>
      </c>
      <c r="M1658" s="165">
        <v>0</v>
      </c>
      <c r="N1658" s="165">
        <v>0</v>
      </c>
      <c r="O1658" s="165">
        <v>0</v>
      </c>
      <c r="P1658" s="165">
        <v>3994629</v>
      </c>
      <c r="Q1658" s="165">
        <v>100</v>
      </c>
      <c r="R1658" s="165">
        <v>0</v>
      </c>
      <c r="S1658" s="165">
        <v>38.1</v>
      </c>
      <c r="T1658" s="165">
        <v>4.2949999999999999</v>
      </c>
      <c r="U1658" s="165">
        <v>-1</v>
      </c>
    </row>
    <row r="1659" spans="1:21">
      <c r="A1659" s="166">
        <v>43347.613252314812</v>
      </c>
      <c r="B1659" s="165" t="s">
        <v>6</v>
      </c>
      <c r="C1659" s="165">
        <v>484.47</v>
      </c>
      <c r="D1659" s="165">
        <v>12.86</v>
      </c>
      <c r="E1659" s="165">
        <v>1073.57</v>
      </c>
      <c r="F1659" s="165">
        <v>32.54</v>
      </c>
      <c r="G1659" s="165">
        <v>64.31</v>
      </c>
      <c r="H1659" s="165">
        <v>68.790000000000006</v>
      </c>
      <c r="I1659" s="165">
        <v>60</v>
      </c>
      <c r="J1659" s="165">
        <v>66.55</v>
      </c>
      <c r="K1659" s="165">
        <v>61.9</v>
      </c>
      <c r="L1659" s="165">
        <v>0</v>
      </c>
      <c r="M1659" s="165">
        <v>0</v>
      </c>
      <c r="N1659" s="165">
        <v>0</v>
      </c>
      <c r="O1659" s="165">
        <v>0</v>
      </c>
      <c r="P1659" s="165">
        <v>3998786</v>
      </c>
      <c r="Q1659" s="165">
        <v>100</v>
      </c>
      <c r="R1659" s="165">
        <v>0</v>
      </c>
      <c r="S1659" s="165">
        <v>38.1</v>
      </c>
      <c r="T1659" s="165">
        <v>4.2949999999999999</v>
      </c>
      <c r="U1659" s="165">
        <v>-1</v>
      </c>
    </row>
    <row r="1660" spans="1:21">
      <c r="A1660" s="166">
        <v>43347.613321759258</v>
      </c>
      <c r="B1660" s="165" t="s">
        <v>6</v>
      </c>
      <c r="C1660" s="165">
        <v>485.62</v>
      </c>
      <c r="D1660" s="165">
        <v>12.89</v>
      </c>
      <c r="E1660" s="165">
        <v>1055.8699999999999</v>
      </c>
      <c r="F1660" s="165">
        <v>28.67</v>
      </c>
      <c r="G1660" s="165">
        <v>77.05</v>
      </c>
      <c r="H1660" s="165">
        <v>77.989999999999995</v>
      </c>
      <c r="I1660" s="165">
        <v>77.650000000000006</v>
      </c>
      <c r="J1660" s="165">
        <v>78.16</v>
      </c>
      <c r="K1660" s="165">
        <v>74.400000000000006</v>
      </c>
      <c r="L1660" s="165">
        <v>0</v>
      </c>
      <c r="M1660" s="165">
        <v>0</v>
      </c>
      <c r="N1660" s="165">
        <v>0</v>
      </c>
      <c r="O1660" s="165">
        <v>0</v>
      </c>
      <c r="P1660" s="165">
        <v>4000011</v>
      </c>
      <c r="Q1660" s="165">
        <v>100</v>
      </c>
      <c r="R1660" s="165">
        <v>0</v>
      </c>
      <c r="S1660" s="165">
        <v>37.9</v>
      </c>
      <c r="T1660" s="165">
        <v>4.2949999999999999</v>
      </c>
      <c r="U1660" s="165">
        <v>-1</v>
      </c>
    </row>
    <row r="1661" spans="1:21">
      <c r="A1661" s="166">
        <v>43347.613391203704</v>
      </c>
      <c r="B1661" s="165" t="s">
        <v>6</v>
      </c>
      <c r="C1661" s="165">
        <v>487.98</v>
      </c>
      <c r="D1661" s="165">
        <v>12.95</v>
      </c>
      <c r="E1661" s="165">
        <v>1081</v>
      </c>
      <c r="F1661" s="165">
        <v>28.41</v>
      </c>
      <c r="G1661" s="165">
        <v>76.959999999999994</v>
      </c>
      <c r="H1661" s="165">
        <v>75.77</v>
      </c>
      <c r="I1661" s="165">
        <v>76.790000000000006</v>
      </c>
      <c r="J1661" s="165">
        <v>79.69</v>
      </c>
      <c r="K1661" s="165">
        <v>75.599999999999994</v>
      </c>
      <c r="L1661" s="165">
        <v>0</v>
      </c>
      <c r="M1661" s="165">
        <v>0</v>
      </c>
      <c r="N1661" s="165">
        <v>0</v>
      </c>
      <c r="O1661" s="165">
        <v>0</v>
      </c>
      <c r="P1661" s="165">
        <v>4001758</v>
      </c>
      <c r="Q1661" s="165">
        <v>100</v>
      </c>
      <c r="R1661" s="165">
        <v>0</v>
      </c>
      <c r="S1661" s="165">
        <v>37.9</v>
      </c>
      <c r="T1661" s="165">
        <v>4.2949999999999999</v>
      </c>
      <c r="U1661" s="165">
        <v>-1</v>
      </c>
    </row>
    <row r="1662" spans="1:21">
      <c r="A1662" s="166">
        <v>43347.61346064815</v>
      </c>
      <c r="B1662" s="165" t="s">
        <v>6</v>
      </c>
      <c r="C1662" s="165">
        <v>488.69</v>
      </c>
      <c r="D1662" s="165">
        <v>12.97</v>
      </c>
      <c r="E1662" s="165">
        <v>1096.25</v>
      </c>
      <c r="F1662" s="165">
        <v>32.049999999999997</v>
      </c>
      <c r="G1662" s="165">
        <v>65.48</v>
      </c>
      <c r="H1662" s="165">
        <v>64.86</v>
      </c>
      <c r="I1662" s="165">
        <v>67.23</v>
      </c>
      <c r="J1662" s="165">
        <v>64.010000000000005</v>
      </c>
      <c r="K1662" s="165">
        <v>65.53</v>
      </c>
      <c r="L1662" s="165">
        <v>66.94</v>
      </c>
      <c r="M1662" s="165">
        <v>0</v>
      </c>
      <c r="N1662" s="165">
        <v>0</v>
      </c>
      <c r="O1662" s="165">
        <v>0</v>
      </c>
      <c r="P1662" s="165">
        <v>4003119</v>
      </c>
      <c r="Q1662" s="165">
        <v>100</v>
      </c>
      <c r="R1662" s="165">
        <v>0</v>
      </c>
      <c r="S1662" s="165">
        <v>37.9</v>
      </c>
      <c r="T1662" s="165">
        <v>4.2949999999999999</v>
      </c>
      <c r="U1662" s="165">
        <v>-1</v>
      </c>
    </row>
    <row r="1663" spans="1:21">
      <c r="A1663" s="166">
        <v>43347.613530092596</v>
      </c>
      <c r="B1663" s="165" t="s">
        <v>6</v>
      </c>
      <c r="C1663" s="165">
        <v>488.03</v>
      </c>
      <c r="D1663" s="165">
        <v>12.95</v>
      </c>
      <c r="E1663" s="165">
        <v>1086.98</v>
      </c>
      <c r="F1663" s="165">
        <v>30.52</v>
      </c>
      <c r="G1663" s="165">
        <v>69.959999999999994</v>
      </c>
      <c r="H1663" s="165">
        <v>74.14</v>
      </c>
      <c r="I1663" s="165">
        <v>72.069999999999993</v>
      </c>
      <c r="J1663" s="165">
        <v>67.239999999999995</v>
      </c>
      <c r="K1663" s="165">
        <v>66.38</v>
      </c>
      <c r="L1663" s="165">
        <v>0</v>
      </c>
      <c r="M1663" s="165">
        <v>0</v>
      </c>
      <c r="N1663" s="165">
        <v>0</v>
      </c>
      <c r="O1663" s="165">
        <v>0</v>
      </c>
      <c r="P1663" s="165">
        <v>4004883</v>
      </c>
      <c r="Q1663" s="165">
        <v>100</v>
      </c>
      <c r="R1663" s="165">
        <v>0</v>
      </c>
      <c r="S1663" s="165">
        <v>37.700000000000003</v>
      </c>
      <c r="T1663" s="165">
        <v>4.2939999999999996</v>
      </c>
      <c r="U1663" s="165">
        <v>-1</v>
      </c>
    </row>
    <row r="1664" spans="1:21">
      <c r="A1664" s="166">
        <v>43347.613599537035</v>
      </c>
      <c r="B1664" s="165" t="s">
        <v>6</v>
      </c>
      <c r="C1664" s="165">
        <v>488.34</v>
      </c>
      <c r="D1664" s="165">
        <v>12.96</v>
      </c>
      <c r="E1664" s="165">
        <v>1097</v>
      </c>
      <c r="F1664" s="165">
        <v>27.49</v>
      </c>
      <c r="G1664" s="165">
        <v>77.88</v>
      </c>
      <c r="H1664" s="165">
        <v>83.33</v>
      </c>
      <c r="I1664" s="165">
        <v>78.180000000000007</v>
      </c>
      <c r="J1664" s="165">
        <v>76.98</v>
      </c>
      <c r="K1664" s="165">
        <v>73.02</v>
      </c>
      <c r="L1664" s="165">
        <v>0</v>
      </c>
      <c r="M1664" s="165">
        <v>0</v>
      </c>
      <c r="N1664" s="165">
        <v>0</v>
      </c>
      <c r="O1664" s="165">
        <v>0</v>
      </c>
      <c r="P1664" s="165">
        <v>4005981</v>
      </c>
      <c r="Q1664" s="165">
        <v>100</v>
      </c>
      <c r="R1664" s="165">
        <v>0</v>
      </c>
      <c r="S1664" s="165">
        <v>37.700000000000003</v>
      </c>
      <c r="T1664" s="165">
        <v>4.2939999999999996</v>
      </c>
      <c r="U1664" s="165">
        <v>-1</v>
      </c>
    </row>
    <row r="1665" spans="1:21">
      <c r="A1665" s="166">
        <v>43347.613657407404</v>
      </c>
      <c r="B1665" s="165" t="s">
        <v>6</v>
      </c>
      <c r="C1665" s="165">
        <v>490.52</v>
      </c>
      <c r="D1665" s="165">
        <v>13.02</v>
      </c>
      <c r="E1665" s="165">
        <v>1091.9000000000001</v>
      </c>
      <c r="F1665" s="165">
        <v>31.53</v>
      </c>
      <c r="G1665" s="165">
        <v>66.88</v>
      </c>
      <c r="H1665" s="165">
        <v>67.180000000000007</v>
      </c>
      <c r="I1665" s="165">
        <v>68.56</v>
      </c>
      <c r="J1665" s="165">
        <v>65.98</v>
      </c>
      <c r="K1665" s="165">
        <v>65.81</v>
      </c>
      <c r="L1665" s="165">
        <v>0</v>
      </c>
      <c r="M1665" s="165">
        <v>0</v>
      </c>
      <c r="N1665" s="165">
        <v>0</v>
      </c>
      <c r="O1665" s="165">
        <v>0</v>
      </c>
      <c r="P1665" s="165">
        <v>4013607</v>
      </c>
      <c r="Q1665" s="165">
        <v>100</v>
      </c>
      <c r="R1665" s="165">
        <v>0</v>
      </c>
      <c r="S1665" s="165">
        <v>37.700000000000003</v>
      </c>
      <c r="T1665" s="165">
        <v>4.2939999999999996</v>
      </c>
      <c r="U1665" s="165">
        <v>-1</v>
      </c>
    </row>
    <row r="1666" spans="1:21">
      <c r="A1666" s="166">
        <v>43347.613726851851</v>
      </c>
      <c r="B1666" s="165" t="s">
        <v>6</v>
      </c>
      <c r="C1666" s="165">
        <v>488.07</v>
      </c>
      <c r="D1666" s="165">
        <v>12.96</v>
      </c>
      <c r="E1666" s="165">
        <v>1052.28</v>
      </c>
      <c r="F1666" s="165">
        <v>29.44</v>
      </c>
      <c r="G1666" s="165">
        <v>63.01</v>
      </c>
      <c r="H1666" s="165">
        <v>65.06</v>
      </c>
      <c r="I1666" s="165">
        <v>62.65</v>
      </c>
      <c r="J1666" s="165">
        <v>63.51</v>
      </c>
      <c r="K1666" s="165">
        <v>59.55</v>
      </c>
      <c r="L1666" s="165">
        <v>72.97</v>
      </c>
      <c r="M1666" s="165">
        <v>0</v>
      </c>
      <c r="N1666" s="165">
        <v>0</v>
      </c>
      <c r="O1666" s="165">
        <v>0</v>
      </c>
      <c r="P1666" s="165">
        <v>4015112</v>
      </c>
      <c r="Q1666" s="165">
        <v>100</v>
      </c>
      <c r="R1666" s="165">
        <v>0</v>
      </c>
      <c r="S1666" s="165">
        <v>37.700000000000003</v>
      </c>
      <c r="T1666" s="165">
        <v>4.2939999999999996</v>
      </c>
      <c r="U1666" s="165">
        <v>-1</v>
      </c>
    </row>
    <row r="1667" spans="1:21">
      <c r="A1667" s="166">
        <v>43347.613796296297</v>
      </c>
      <c r="B1667" s="165" t="s">
        <v>6</v>
      </c>
      <c r="C1667" s="165">
        <v>488.27</v>
      </c>
      <c r="D1667" s="165">
        <v>12.96</v>
      </c>
      <c r="E1667" s="165">
        <v>1035.8399999999999</v>
      </c>
      <c r="F1667" s="165">
        <v>21.94</v>
      </c>
      <c r="G1667" s="165">
        <v>77.72</v>
      </c>
      <c r="H1667" s="165">
        <v>79.03</v>
      </c>
      <c r="I1667" s="165">
        <v>76.95</v>
      </c>
      <c r="J1667" s="165">
        <v>78.16</v>
      </c>
      <c r="K1667" s="165">
        <v>72.959999999999994</v>
      </c>
      <c r="L1667" s="165">
        <v>83.21</v>
      </c>
      <c r="M1667" s="165">
        <v>0</v>
      </c>
      <c r="N1667" s="165">
        <v>0</v>
      </c>
      <c r="O1667" s="165">
        <v>0</v>
      </c>
      <c r="P1667" s="165">
        <v>4016330</v>
      </c>
      <c r="Q1667" s="165">
        <v>100</v>
      </c>
      <c r="R1667" s="165">
        <v>0</v>
      </c>
      <c r="S1667" s="165">
        <v>37.5</v>
      </c>
      <c r="T1667" s="165">
        <v>4.2939999999999996</v>
      </c>
      <c r="U1667" s="165">
        <v>-1</v>
      </c>
    </row>
    <row r="1668" spans="1:21">
      <c r="A1668" s="166">
        <v>43347.613865740743</v>
      </c>
      <c r="B1668" s="165" t="s">
        <v>6</v>
      </c>
      <c r="C1668" s="165">
        <v>487.47</v>
      </c>
      <c r="D1668" s="165">
        <v>12.94</v>
      </c>
      <c r="E1668" s="165">
        <v>1091.79</v>
      </c>
      <c r="F1668" s="165">
        <v>25.24</v>
      </c>
      <c r="G1668" s="165">
        <v>63.84</v>
      </c>
      <c r="H1668" s="165">
        <v>68.05</v>
      </c>
      <c r="I1668" s="165">
        <v>64.08</v>
      </c>
      <c r="J1668" s="165">
        <v>62.35</v>
      </c>
      <c r="K1668" s="165">
        <v>54.06</v>
      </c>
      <c r="L1668" s="165">
        <v>73.22</v>
      </c>
      <c r="M1668" s="165">
        <v>0</v>
      </c>
      <c r="N1668" s="165">
        <v>0</v>
      </c>
      <c r="O1668" s="165">
        <v>0</v>
      </c>
      <c r="P1668" s="165">
        <v>4018137</v>
      </c>
      <c r="Q1668" s="165">
        <v>100</v>
      </c>
      <c r="R1668" s="165">
        <v>0</v>
      </c>
      <c r="S1668" s="165">
        <v>37.5</v>
      </c>
      <c r="T1668" s="165">
        <v>4.2939999999999996</v>
      </c>
      <c r="U1668" s="165">
        <v>-1</v>
      </c>
    </row>
    <row r="1669" spans="1:21">
      <c r="A1669" s="166">
        <v>43347.613935185182</v>
      </c>
      <c r="B1669" s="165" t="s">
        <v>6</v>
      </c>
      <c r="C1669" s="165">
        <v>486.96</v>
      </c>
      <c r="D1669" s="165">
        <v>12.93</v>
      </c>
      <c r="E1669" s="165">
        <v>1091.6500000000001</v>
      </c>
      <c r="F1669" s="165">
        <v>29.66</v>
      </c>
      <c r="G1669" s="165">
        <v>64.790000000000006</v>
      </c>
      <c r="H1669" s="165">
        <v>66.5</v>
      </c>
      <c r="I1669" s="165">
        <v>66.84</v>
      </c>
      <c r="J1669" s="165">
        <v>64.44</v>
      </c>
      <c r="K1669" s="165">
        <v>61.37</v>
      </c>
      <c r="L1669" s="165">
        <v>0</v>
      </c>
      <c r="M1669" s="165">
        <v>0</v>
      </c>
      <c r="N1669" s="165">
        <v>0</v>
      </c>
      <c r="O1669" s="165">
        <v>0</v>
      </c>
      <c r="P1669" s="165">
        <v>4019833</v>
      </c>
      <c r="Q1669" s="165">
        <v>100</v>
      </c>
      <c r="R1669" s="165">
        <v>0</v>
      </c>
      <c r="S1669" s="165">
        <v>37.5</v>
      </c>
      <c r="T1669" s="165">
        <v>4.2939999999999996</v>
      </c>
      <c r="U1669" s="165">
        <v>-1</v>
      </c>
    </row>
    <row r="1670" spans="1:21">
      <c r="A1670" s="166">
        <v>43347.613993055558</v>
      </c>
      <c r="B1670" s="165" t="s">
        <v>6</v>
      </c>
      <c r="C1670" s="165">
        <v>486.44</v>
      </c>
      <c r="D1670" s="165">
        <v>12.91</v>
      </c>
      <c r="E1670" s="165">
        <v>1078.02</v>
      </c>
      <c r="F1670" s="165">
        <v>29.96</v>
      </c>
      <c r="G1670" s="165">
        <v>69.959999999999994</v>
      </c>
      <c r="H1670" s="165">
        <v>71.38</v>
      </c>
      <c r="I1670" s="165">
        <v>68.28</v>
      </c>
      <c r="J1670" s="165">
        <v>72.760000000000005</v>
      </c>
      <c r="K1670" s="165">
        <v>67.41</v>
      </c>
      <c r="L1670" s="165">
        <v>0</v>
      </c>
      <c r="M1670" s="165">
        <v>0</v>
      </c>
      <c r="N1670" s="165">
        <v>0</v>
      </c>
      <c r="O1670" s="165">
        <v>0</v>
      </c>
      <c r="P1670" s="165">
        <v>4022155</v>
      </c>
      <c r="Q1670" s="165">
        <v>100</v>
      </c>
      <c r="R1670" s="165">
        <v>0</v>
      </c>
      <c r="S1670" s="165">
        <v>37.299999999999997</v>
      </c>
      <c r="T1670" s="165">
        <v>4.2939999999999996</v>
      </c>
      <c r="U1670" s="165">
        <v>-1</v>
      </c>
    </row>
    <row r="1671" spans="1:21">
      <c r="A1671" s="166">
        <v>43347.614062499997</v>
      </c>
      <c r="B1671" s="165" t="s">
        <v>6</v>
      </c>
      <c r="C1671" s="165">
        <v>482.73</v>
      </c>
      <c r="D1671" s="165">
        <v>12.81</v>
      </c>
      <c r="E1671" s="165">
        <v>1092.2</v>
      </c>
      <c r="F1671" s="165">
        <v>27.62</v>
      </c>
      <c r="G1671" s="165">
        <v>83.87</v>
      </c>
      <c r="H1671" s="165">
        <v>86.82</v>
      </c>
      <c r="I1671" s="165">
        <v>84.97</v>
      </c>
      <c r="J1671" s="165">
        <v>82.43</v>
      </c>
      <c r="K1671" s="165">
        <v>81.25</v>
      </c>
      <c r="L1671" s="165">
        <v>0</v>
      </c>
      <c r="M1671" s="165">
        <v>0</v>
      </c>
      <c r="N1671" s="165">
        <v>0</v>
      </c>
      <c r="O1671" s="165">
        <v>0</v>
      </c>
      <c r="P1671" s="165">
        <v>4028382</v>
      </c>
      <c r="Q1671" s="165">
        <v>100</v>
      </c>
      <c r="R1671" s="165">
        <v>0</v>
      </c>
      <c r="S1671" s="165">
        <v>37.299999999999997</v>
      </c>
      <c r="T1671" s="165">
        <v>4.2939999999999996</v>
      </c>
      <c r="U1671" s="165">
        <v>-1</v>
      </c>
    </row>
    <row r="1672" spans="1:21">
      <c r="A1672" s="166">
        <v>43347.614131944443</v>
      </c>
      <c r="B1672" s="165" t="s">
        <v>6</v>
      </c>
      <c r="C1672" s="165">
        <v>478.09</v>
      </c>
      <c r="D1672" s="165">
        <v>12.69</v>
      </c>
      <c r="E1672" s="165">
        <v>1092.25</v>
      </c>
      <c r="F1672" s="165">
        <v>30.44</v>
      </c>
      <c r="G1672" s="165">
        <v>71.52</v>
      </c>
      <c r="H1672" s="165">
        <v>74.37</v>
      </c>
      <c r="I1672" s="165">
        <v>72.19</v>
      </c>
      <c r="J1672" s="165">
        <v>71.36</v>
      </c>
      <c r="K1672" s="165">
        <v>68.17</v>
      </c>
      <c r="L1672" s="165">
        <v>0</v>
      </c>
      <c r="M1672" s="165">
        <v>0</v>
      </c>
      <c r="N1672" s="165">
        <v>0</v>
      </c>
      <c r="O1672" s="165">
        <v>0</v>
      </c>
      <c r="P1672" s="165">
        <v>4031026</v>
      </c>
      <c r="Q1672" s="165">
        <v>100</v>
      </c>
      <c r="R1672" s="165">
        <v>0</v>
      </c>
      <c r="S1672" s="165">
        <v>37.299999999999997</v>
      </c>
      <c r="T1672" s="165">
        <v>4.2939999999999996</v>
      </c>
      <c r="U1672" s="165">
        <v>-1</v>
      </c>
    </row>
    <row r="1673" spans="1:21">
      <c r="A1673" s="166">
        <v>43347.614201388889</v>
      </c>
      <c r="B1673" s="165" t="s">
        <v>6</v>
      </c>
      <c r="C1673" s="165">
        <v>477.43</v>
      </c>
      <c r="D1673" s="165">
        <v>12.67</v>
      </c>
      <c r="E1673" s="165">
        <v>1083.18</v>
      </c>
      <c r="F1673" s="165">
        <v>29.09</v>
      </c>
      <c r="G1673" s="165">
        <v>64.63</v>
      </c>
      <c r="H1673" s="165">
        <v>67.53</v>
      </c>
      <c r="I1673" s="165">
        <v>65.98</v>
      </c>
      <c r="J1673" s="165">
        <v>62.71</v>
      </c>
      <c r="K1673" s="165">
        <v>61.51</v>
      </c>
      <c r="L1673" s="165">
        <v>67.52</v>
      </c>
      <c r="M1673" s="165">
        <v>0</v>
      </c>
      <c r="N1673" s="165">
        <v>0</v>
      </c>
      <c r="O1673" s="165">
        <v>0</v>
      </c>
      <c r="P1673" s="165">
        <v>4033580</v>
      </c>
      <c r="Q1673" s="165">
        <v>100</v>
      </c>
      <c r="R1673" s="165">
        <v>0</v>
      </c>
      <c r="S1673" s="165">
        <v>37.299999999999997</v>
      </c>
      <c r="T1673" s="165">
        <v>4.2939999999999996</v>
      </c>
      <c r="U1673" s="165">
        <v>-1</v>
      </c>
    </row>
    <row r="1674" spans="1:21">
      <c r="A1674" s="166">
        <v>43347.614270833335</v>
      </c>
      <c r="B1674" s="165" t="s">
        <v>6</v>
      </c>
      <c r="C1674" s="165">
        <v>480.54</v>
      </c>
      <c r="D1674" s="165">
        <v>12.76</v>
      </c>
      <c r="E1674" s="165">
        <v>1077.98</v>
      </c>
      <c r="F1674" s="165">
        <v>27.7</v>
      </c>
      <c r="G1674" s="165">
        <v>84.67</v>
      </c>
      <c r="H1674" s="165">
        <v>86.64</v>
      </c>
      <c r="I1674" s="165">
        <v>84.08</v>
      </c>
      <c r="J1674" s="165">
        <v>83.56</v>
      </c>
      <c r="K1674" s="165">
        <v>84.42</v>
      </c>
      <c r="L1674" s="165">
        <v>0</v>
      </c>
      <c r="M1674" s="165">
        <v>0</v>
      </c>
      <c r="N1674" s="165">
        <v>0</v>
      </c>
      <c r="O1674" s="165">
        <v>0</v>
      </c>
      <c r="P1674" s="165">
        <v>4035520</v>
      </c>
      <c r="Q1674" s="165">
        <v>100</v>
      </c>
      <c r="R1674" s="165">
        <v>0</v>
      </c>
      <c r="S1674" s="165">
        <v>37.1</v>
      </c>
      <c r="T1674" s="165">
        <v>4.2939999999999996</v>
      </c>
      <c r="U1674" s="165">
        <v>-1</v>
      </c>
    </row>
    <row r="1675" spans="1:21">
      <c r="A1675" s="166">
        <v>43347.614340277774</v>
      </c>
      <c r="B1675" s="165" t="s">
        <v>6</v>
      </c>
      <c r="C1675" s="165">
        <v>482.08</v>
      </c>
      <c r="D1675" s="165">
        <v>12.8</v>
      </c>
      <c r="E1675" s="165">
        <v>1067.08</v>
      </c>
      <c r="F1675" s="165">
        <v>27.01</v>
      </c>
      <c r="G1675" s="165">
        <v>83.92</v>
      </c>
      <c r="H1675" s="165">
        <v>81.239999999999995</v>
      </c>
      <c r="I1675" s="165">
        <v>86.26</v>
      </c>
      <c r="J1675" s="165">
        <v>82.24</v>
      </c>
      <c r="K1675" s="165">
        <v>83.58</v>
      </c>
      <c r="L1675" s="165">
        <v>91.19</v>
      </c>
      <c r="M1675" s="165">
        <v>0</v>
      </c>
      <c r="N1675" s="165">
        <v>0</v>
      </c>
      <c r="O1675" s="165">
        <v>0</v>
      </c>
      <c r="P1675" s="165">
        <v>4037309</v>
      </c>
      <c r="Q1675" s="165">
        <v>100</v>
      </c>
      <c r="R1675" s="165">
        <v>0</v>
      </c>
      <c r="S1675" s="165">
        <v>37.1</v>
      </c>
      <c r="T1675" s="165">
        <v>4.2939999999999996</v>
      </c>
      <c r="U1675" s="165">
        <v>-1</v>
      </c>
    </row>
    <row r="1676" spans="1:21">
      <c r="A1676" s="166">
        <v>43347.61440972222</v>
      </c>
      <c r="B1676" s="165" t="s">
        <v>6</v>
      </c>
      <c r="C1676" s="165">
        <v>482.46</v>
      </c>
      <c r="D1676" s="165">
        <v>12.81</v>
      </c>
      <c r="E1676" s="165">
        <v>1063.3399999999999</v>
      </c>
      <c r="F1676" s="165">
        <v>31.46</v>
      </c>
      <c r="G1676" s="165">
        <v>68.66</v>
      </c>
      <c r="H1676" s="165">
        <v>71.260000000000005</v>
      </c>
      <c r="I1676" s="165">
        <v>68.540000000000006</v>
      </c>
      <c r="J1676" s="165">
        <v>68.88</v>
      </c>
      <c r="K1676" s="165">
        <v>65.989999999999995</v>
      </c>
      <c r="L1676" s="165">
        <v>0</v>
      </c>
      <c r="M1676" s="165">
        <v>0</v>
      </c>
      <c r="N1676" s="165">
        <v>0</v>
      </c>
      <c r="O1676" s="165">
        <v>0</v>
      </c>
      <c r="P1676" s="165">
        <v>4040540</v>
      </c>
      <c r="Q1676" s="165">
        <v>100</v>
      </c>
      <c r="R1676" s="165">
        <v>0</v>
      </c>
      <c r="S1676" s="165">
        <v>37.1</v>
      </c>
      <c r="T1676" s="165">
        <v>4.2939999999999996</v>
      </c>
      <c r="U1676" s="165">
        <v>-1</v>
      </c>
    </row>
    <row r="1677" spans="1:21">
      <c r="A1677" s="166">
        <v>43347.614479166667</v>
      </c>
      <c r="B1677" s="165" t="s">
        <v>6</v>
      </c>
      <c r="C1677" s="165">
        <v>481.42</v>
      </c>
      <c r="D1677" s="165">
        <v>12.78</v>
      </c>
      <c r="E1677" s="165">
        <v>1053.0899999999999</v>
      </c>
      <c r="F1677" s="165">
        <v>28.35</v>
      </c>
      <c r="G1677" s="165">
        <v>80.11</v>
      </c>
      <c r="H1677" s="165">
        <v>80.400000000000006</v>
      </c>
      <c r="I1677" s="165">
        <v>81.739999999999995</v>
      </c>
      <c r="J1677" s="165">
        <v>79.400000000000006</v>
      </c>
      <c r="K1677" s="165">
        <v>78.89</v>
      </c>
      <c r="L1677" s="165">
        <v>0</v>
      </c>
      <c r="M1677" s="165">
        <v>0</v>
      </c>
      <c r="N1677" s="165">
        <v>0</v>
      </c>
      <c r="O1677" s="165">
        <v>0</v>
      </c>
      <c r="P1677" s="165">
        <v>4043123</v>
      </c>
      <c r="Q1677" s="165">
        <v>100</v>
      </c>
      <c r="R1677" s="165">
        <v>0</v>
      </c>
      <c r="S1677" s="165">
        <v>36.9</v>
      </c>
      <c r="T1677" s="165">
        <v>4.2939999999999996</v>
      </c>
      <c r="U1677" s="165">
        <v>-1</v>
      </c>
    </row>
    <row r="1678" spans="1:21">
      <c r="A1678" s="166">
        <v>43347.614548611113</v>
      </c>
      <c r="B1678" s="165" t="s">
        <v>6</v>
      </c>
      <c r="C1678" s="165">
        <v>483.73</v>
      </c>
      <c r="D1678" s="165">
        <v>12.84</v>
      </c>
      <c r="E1678" s="165">
        <v>1071.1300000000001</v>
      </c>
      <c r="F1678" s="165">
        <v>24.01</v>
      </c>
      <c r="G1678" s="165">
        <v>73.599999999999994</v>
      </c>
      <c r="H1678" s="165">
        <v>77.61</v>
      </c>
      <c r="I1678" s="165">
        <v>71.64</v>
      </c>
      <c r="J1678" s="165">
        <v>71.97</v>
      </c>
      <c r="K1678" s="165">
        <v>68.16</v>
      </c>
      <c r="L1678" s="165">
        <v>80.599999999999994</v>
      </c>
      <c r="M1678" s="165">
        <v>0</v>
      </c>
      <c r="N1678" s="165">
        <v>0</v>
      </c>
      <c r="O1678" s="165">
        <v>0</v>
      </c>
      <c r="P1678" s="165">
        <v>4044730</v>
      </c>
      <c r="Q1678" s="165">
        <v>100</v>
      </c>
      <c r="R1678" s="165">
        <v>0</v>
      </c>
      <c r="S1678" s="165">
        <v>36.9</v>
      </c>
      <c r="T1678" s="165">
        <v>4.2939999999999996</v>
      </c>
      <c r="U1678" s="165">
        <v>-1</v>
      </c>
    </row>
    <row r="1679" spans="1:21">
      <c r="A1679" s="166">
        <v>43347.614618055559</v>
      </c>
      <c r="B1679" s="165" t="s">
        <v>6</v>
      </c>
      <c r="C1679" s="165">
        <v>484.85</v>
      </c>
      <c r="D1679" s="165">
        <v>12.87</v>
      </c>
      <c r="E1679" s="165">
        <v>1055.21</v>
      </c>
      <c r="F1679" s="165">
        <v>26.54</v>
      </c>
      <c r="G1679" s="165">
        <v>72.349999999999994</v>
      </c>
      <c r="H1679" s="165">
        <v>73.38</v>
      </c>
      <c r="I1679" s="165">
        <v>70.48</v>
      </c>
      <c r="J1679" s="165">
        <v>72.87</v>
      </c>
      <c r="K1679" s="165">
        <v>72.7</v>
      </c>
      <c r="L1679" s="165">
        <v>0</v>
      </c>
      <c r="M1679" s="165">
        <v>0</v>
      </c>
      <c r="N1679" s="165">
        <v>0</v>
      </c>
      <c r="O1679" s="165">
        <v>0</v>
      </c>
      <c r="P1679" s="165">
        <v>4045984</v>
      </c>
      <c r="Q1679" s="165">
        <v>100</v>
      </c>
      <c r="R1679" s="165">
        <v>0</v>
      </c>
      <c r="S1679" s="165">
        <v>36.9</v>
      </c>
      <c r="T1679" s="165">
        <v>4.2939999999999996</v>
      </c>
      <c r="U1679" s="165">
        <v>-1</v>
      </c>
    </row>
    <row r="1680" spans="1:21">
      <c r="A1680" s="166">
        <v>43347.614687499998</v>
      </c>
      <c r="B1680" s="165" t="s">
        <v>6</v>
      </c>
      <c r="C1680" s="165">
        <v>486.74</v>
      </c>
      <c r="D1680" s="165">
        <v>12.92</v>
      </c>
      <c r="E1680" s="165">
        <v>1073.1500000000001</v>
      </c>
      <c r="F1680" s="165">
        <v>28.34</v>
      </c>
      <c r="G1680" s="165">
        <v>72.59</v>
      </c>
      <c r="H1680" s="165">
        <v>72.08</v>
      </c>
      <c r="I1680" s="165">
        <v>76.14</v>
      </c>
      <c r="J1680" s="165">
        <v>71.569999999999993</v>
      </c>
      <c r="K1680" s="165">
        <v>70.56</v>
      </c>
      <c r="L1680" s="165">
        <v>0</v>
      </c>
      <c r="M1680" s="165">
        <v>0</v>
      </c>
      <c r="N1680" s="165">
        <v>0</v>
      </c>
      <c r="O1680" s="165">
        <v>0</v>
      </c>
      <c r="P1680" s="165">
        <v>4047305</v>
      </c>
      <c r="Q1680" s="165">
        <v>100</v>
      </c>
      <c r="R1680" s="165">
        <v>0</v>
      </c>
      <c r="S1680" s="165">
        <v>36.5</v>
      </c>
      <c r="T1680" s="165">
        <v>4.2939999999999996</v>
      </c>
      <c r="U1680" s="165">
        <v>-1</v>
      </c>
    </row>
    <row r="1681" spans="1:21">
      <c r="A1681" s="166">
        <v>43347.614745370367</v>
      </c>
      <c r="B1681" s="165" t="s">
        <v>6</v>
      </c>
      <c r="C1681" s="165">
        <v>485.37</v>
      </c>
      <c r="D1681" s="165">
        <v>12.88</v>
      </c>
      <c r="E1681" s="165">
        <v>1085.07</v>
      </c>
      <c r="F1681" s="165">
        <v>23.48</v>
      </c>
      <c r="G1681" s="165">
        <v>72.16</v>
      </c>
      <c r="H1681" s="165">
        <v>78.38</v>
      </c>
      <c r="I1681" s="165">
        <v>69.930000000000007</v>
      </c>
      <c r="J1681" s="165">
        <v>70.099999999999994</v>
      </c>
      <c r="K1681" s="165">
        <v>65.709999999999994</v>
      </c>
      <c r="L1681" s="165">
        <v>77.06</v>
      </c>
      <c r="M1681" s="165">
        <v>0</v>
      </c>
      <c r="N1681" s="165">
        <v>0</v>
      </c>
      <c r="O1681" s="165">
        <v>0</v>
      </c>
      <c r="P1681" s="165">
        <v>4051505</v>
      </c>
      <c r="Q1681" s="165">
        <v>100</v>
      </c>
      <c r="R1681" s="165">
        <v>0</v>
      </c>
      <c r="S1681" s="165">
        <v>36.5</v>
      </c>
      <c r="T1681" s="165">
        <v>4.2939999999999996</v>
      </c>
      <c r="U1681" s="165">
        <v>-1</v>
      </c>
    </row>
    <row r="1682" spans="1:21">
      <c r="A1682" s="166">
        <v>43347.614814814813</v>
      </c>
      <c r="B1682" s="165" t="s">
        <v>6</v>
      </c>
      <c r="C1682" s="165">
        <v>485.08</v>
      </c>
      <c r="D1682" s="165">
        <v>12.88</v>
      </c>
      <c r="E1682" s="165">
        <v>1085.6400000000001</v>
      </c>
      <c r="F1682" s="165">
        <v>28.26</v>
      </c>
      <c r="G1682" s="165">
        <v>58.67</v>
      </c>
      <c r="H1682" s="165">
        <v>63.98</v>
      </c>
      <c r="I1682" s="165">
        <v>58.32</v>
      </c>
      <c r="J1682" s="165">
        <v>55.4</v>
      </c>
      <c r="K1682" s="165">
        <v>53</v>
      </c>
      <c r="L1682" s="165">
        <v>64.95</v>
      </c>
      <c r="M1682" s="165">
        <v>0</v>
      </c>
      <c r="N1682" s="165">
        <v>0</v>
      </c>
      <c r="O1682" s="165">
        <v>0</v>
      </c>
      <c r="P1682" s="165">
        <v>4053453</v>
      </c>
      <c r="Q1682" s="165">
        <v>100</v>
      </c>
      <c r="R1682" s="165">
        <v>0</v>
      </c>
      <c r="S1682" s="165">
        <v>36.5</v>
      </c>
      <c r="T1682" s="165">
        <v>4.2939999999999996</v>
      </c>
      <c r="U1682" s="165">
        <v>-1</v>
      </c>
    </row>
    <row r="1683" spans="1:21">
      <c r="A1683" s="166">
        <v>43347.614884259259</v>
      </c>
      <c r="B1683" s="165" t="s">
        <v>6</v>
      </c>
      <c r="C1683" s="165">
        <v>483.68</v>
      </c>
      <c r="D1683" s="165">
        <v>12.84</v>
      </c>
      <c r="E1683" s="165">
        <v>1088.32</v>
      </c>
      <c r="F1683" s="165">
        <v>23.31</v>
      </c>
      <c r="G1683" s="165">
        <v>57.34</v>
      </c>
      <c r="H1683" s="165">
        <v>56.29</v>
      </c>
      <c r="I1683" s="165">
        <v>54.42</v>
      </c>
      <c r="J1683" s="165">
        <v>61.05</v>
      </c>
      <c r="K1683" s="165">
        <v>52.89</v>
      </c>
      <c r="L1683" s="165">
        <v>63.12</v>
      </c>
      <c r="M1683" s="165">
        <v>0</v>
      </c>
      <c r="N1683" s="165">
        <v>0</v>
      </c>
      <c r="O1683" s="165">
        <v>0</v>
      </c>
      <c r="P1683" s="165">
        <v>4055689</v>
      </c>
      <c r="Q1683" s="165">
        <v>100</v>
      </c>
      <c r="R1683" s="165">
        <v>0</v>
      </c>
      <c r="S1683" s="165">
        <v>36.5</v>
      </c>
      <c r="T1683" s="165">
        <v>4.2939999999999996</v>
      </c>
      <c r="U1683" s="165">
        <v>-1</v>
      </c>
    </row>
    <row r="1684" spans="1:21">
      <c r="A1684" s="166">
        <v>43347.614953703705</v>
      </c>
      <c r="B1684" s="165" t="s">
        <v>6</v>
      </c>
      <c r="C1684" s="165">
        <v>485.16</v>
      </c>
      <c r="D1684" s="165">
        <v>12.88</v>
      </c>
      <c r="E1684" s="165">
        <v>1069.07</v>
      </c>
      <c r="F1684" s="165">
        <v>27.54</v>
      </c>
      <c r="G1684" s="165">
        <v>78.400000000000006</v>
      </c>
      <c r="H1684" s="165">
        <v>78.23</v>
      </c>
      <c r="I1684" s="165">
        <v>81.12</v>
      </c>
      <c r="J1684" s="165">
        <v>79.42</v>
      </c>
      <c r="K1684" s="165">
        <v>75.17</v>
      </c>
      <c r="L1684" s="165">
        <v>72.97</v>
      </c>
      <c r="M1684" s="165">
        <v>0</v>
      </c>
      <c r="N1684" s="165">
        <v>0</v>
      </c>
      <c r="O1684" s="165">
        <v>0</v>
      </c>
      <c r="P1684" s="165">
        <v>4059057</v>
      </c>
      <c r="Q1684" s="165">
        <v>100</v>
      </c>
      <c r="R1684" s="165">
        <v>0</v>
      </c>
      <c r="S1684" s="165">
        <v>36.1</v>
      </c>
      <c r="T1684" s="165">
        <v>4.2939999999999996</v>
      </c>
      <c r="U1684" s="165">
        <v>-1</v>
      </c>
    </row>
    <row r="1685" spans="1:21">
      <c r="A1685" s="166">
        <v>43347.615023148152</v>
      </c>
      <c r="B1685" s="165" t="s">
        <v>6</v>
      </c>
      <c r="C1685" s="165">
        <v>479.77</v>
      </c>
      <c r="D1685" s="165">
        <v>12.74</v>
      </c>
      <c r="E1685" s="165">
        <v>1085.68</v>
      </c>
      <c r="F1685" s="165">
        <v>27.43</v>
      </c>
      <c r="G1685" s="165">
        <v>67.7</v>
      </c>
      <c r="H1685" s="165">
        <v>71.14</v>
      </c>
      <c r="I1685" s="165">
        <v>67.95</v>
      </c>
      <c r="J1685" s="165">
        <v>66.44</v>
      </c>
      <c r="K1685" s="165">
        <v>60.74</v>
      </c>
      <c r="L1685" s="165">
        <v>76</v>
      </c>
      <c r="M1685" s="165">
        <v>0</v>
      </c>
      <c r="N1685" s="165">
        <v>0</v>
      </c>
      <c r="O1685" s="165">
        <v>0</v>
      </c>
      <c r="P1685" s="165">
        <v>4061363</v>
      </c>
      <c r="Q1685" s="165">
        <v>100</v>
      </c>
      <c r="R1685" s="165">
        <v>0</v>
      </c>
      <c r="S1685" s="165">
        <v>36.1</v>
      </c>
      <c r="T1685" s="165">
        <v>4.2939999999999996</v>
      </c>
      <c r="U1685" s="165">
        <v>-1</v>
      </c>
    </row>
    <row r="1686" spans="1:21">
      <c r="A1686" s="166">
        <v>43347.61509259259</v>
      </c>
      <c r="B1686" s="165" t="s">
        <v>6</v>
      </c>
      <c r="C1686" s="165">
        <v>479.56</v>
      </c>
      <c r="D1686" s="165">
        <v>12.73</v>
      </c>
      <c r="E1686" s="165">
        <v>1087.9000000000001</v>
      </c>
      <c r="F1686" s="165">
        <v>30.13</v>
      </c>
      <c r="G1686" s="165">
        <v>67.28</v>
      </c>
      <c r="H1686" s="165">
        <v>68.099999999999994</v>
      </c>
      <c r="I1686" s="165">
        <v>67.069999999999993</v>
      </c>
      <c r="J1686" s="165">
        <v>69.48</v>
      </c>
      <c r="K1686" s="165">
        <v>64.48</v>
      </c>
      <c r="L1686" s="165">
        <v>0</v>
      </c>
      <c r="M1686" s="165">
        <v>0</v>
      </c>
      <c r="N1686" s="165">
        <v>0</v>
      </c>
      <c r="O1686" s="165">
        <v>0</v>
      </c>
      <c r="P1686" s="165">
        <v>4066746</v>
      </c>
      <c r="Q1686" s="165">
        <v>100</v>
      </c>
      <c r="R1686" s="165">
        <v>0</v>
      </c>
      <c r="S1686" s="165">
        <v>36.1</v>
      </c>
      <c r="T1686" s="165">
        <v>4.2939999999999996</v>
      </c>
      <c r="U1686" s="165">
        <v>-1</v>
      </c>
    </row>
    <row r="1687" spans="1:21">
      <c r="A1687" s="166">
        <v>43347.615162037036</v>
      </c>
      <c r="B1687" s="165" t="s">
        <v>6</v>
      </c>
      <c r="C1687" s="165">
        <v>479.77</v>
      </c>
      <c r="D1687" s="165">
        <v>12.74</v>
      </c>
      <c r="E1687" s="165">
        <v>1073.8</v>
      </c>
      <c r="F1687" s="165">
        <v>32.4</v>
      </c>
      <c r="G1687" s="165">
        <v>74.540000000000006</v>
      </c>
      <c r="H1687" s="165">
        <v>75.87</v>
      </c>
      <c r="I1687" s="165">
        <v>72.569999999999993</v>
      </c>
      <c r="J1687" s="165">
        <v>75.17</v>
      </c>
      <c r="K1687" s="165">
        <v>73.78</v>
      </c>
      <c r="L1687" s="165">
        <v>78.150000000000006</v>
      </c>
      <c r="M1687" s="165">
        <v>0</v>
      </c>
      <c r="N1687" s="165">
        <v>0</v>
      </c>
      <c r="O1687" s="165">
        <v>0</v>
      </c>
      <c r="P1687" s="165">
        <v>4068677</v>
      </c>
      <c r="Q1687" s="165">
        <v>100</v>
      </c>
      <c r="R1687" s="165">
        <v>0</v>
      </c>
      <c r="S1687" s="165">
        <v>35.9</v>
      </c>
      <c r="T1687" s="165">
        <v>4.2939999999999996</v>
      </c>
      <c r="U1687" s="165">
        <v>-1</v>
      </c>
    </row>
    <row r="1688" spans="1:21">
      <c r="A1688" s="166">
        <v>43347.615219907406</v>
      </c>
      <c r="B1688" s="165" t="s">
        <v>6</v>
      </c>
      <c r="C1688" s="165">
        <v>480.91</v>
      </c>
      <c r="D1688" s="165">
        <v>12.77</v>
      </c>
      <c r="E1688" s="165">
        <v>1082.8499999999999</v>
      </c>
      <c r="F1688" s="165">
        <v>28.26</v>
      </c>
      <c r="G1688" s="165">
        <v>71.88</v>
      </c>
      <c r="H1688" s="165">
        <v>75.87</v>
      </c>
      <c r="I1688" s="165">
        <v>72.05</v>
      </c>
      <c r="J1688" s="165">
        <v>69.44</v>
      </c>
      <c r="K1688" s="165">
        <v>64.06</v>
      </c>
      <c r="L1688" s="165">
        <v>77.95</v>
      </c>
      <c r="M1688" s="165">
        <v>0</v>
      </c>
      <c r="N1688" s="165">
        <v>0</v>
      </c>
      <c r="O1688" s="165">
        <v>0</v>
      </c>
      <c r="P1688" s="165">
        <v>4070213</v>
      </c>
      <c r="Q1688" s="165">
        <v>100</v>
      </c>
      <c r="R1688" s="165">
        <v>0</v>
      </c>
      <c r="S1688" s="165">
        <v>35.9</v>
      </c>
      <c r="T1688" s="165">
        <v>4.2939999999999996</v>
      </c>
      <c r="U1688" s="165">
        <v>-1</v>
      </c>
    </row>
    <row r="1689" spans="1:21">
      <c r="A1689" s="166">
        <v>43347.615289351852</v>
      </c>
      <c r="B1689" s="165" t="s">
        <v>6</v>
      </c>
      <c r="C1689" s="165">
        <v>483.81</v>
      </c>
      <c r="D1689" s="165">
        <v>12.84</v>
      </c>
      <c r="E1689" s="165">
        <v>1079.6199999999999</v>
      </c>
      <c r="F1689" s="165">
        <v>31.35</v>
      </c>
      <c r="G1689" s="165">
        <v>66.599999999999994</v>
      </c>
      <c r="H1689" s="165">
        <v>67.47</v>
      </c>
      <c r="I1689" s="165">
        <v>67.98</v>
      </c>
      <c r="J1689" s="165">
        <v>66.61</v>
      </c>
      <c r="K1689" s="165">
        <v>64.73</v>
      </c>
      <c r="L1689" s="165">
        <v>62.26</v>
      </c>
      <c r="M1689" s="165">
        <v>0</v>
      </c>
      <c r="N1689" s="165">
        <v>0</v>
      </c>
      <c r="O1689" s="165">
        <v>0</v>
      </c>
      <c r="P1689" s="165">
        <v>4071884</v>
      </c>
      <c r="Q1689" s="165">
        <v>100</v>
      </c>
      <c r="R1689" s="165">
        <v>0</v>
      </c>
      <c r="S1689" s="165">
        <v>35.9</v>
      </c>
      <c r="T1689" s="165">
        <v>4.2939999999999996</v>
      </c>
      <c r="U1689" s="165">
        <v>-1</v>
      </c>
    </row>
    <row r="1690" spans="1:21">
      <c r="A1690" s="166">
        <v>43347.615358796298</v>
      </c>
      <c r="B1690" s="165" t="s">
        <v>6</v>
      </c>
      <c r="C1690" s="165">
        <v>485.04</v>
      </c>
      <c r="D1690" s="165">
        <v>12.88</v>
      </c>
      <c r="E1690" s="165">
        <v>1060.96</v>
      </c>
      <c r="F1690" s="165">
        <v>30.54</v>
      </c>
      <c r="G1690" s="165">
        <v>68.56</v>
      </c>
      <c r="H1690" s="165">
        <v>67.53</v>
      </c>
      <c r="I1690" s="165">
        <v>70.099999999999994</v>
      </c>
      <c r="J1690" s="165">
        <v>68.900000000000006</v>
      </c>
      <c r="K1690" s="165">
        <v>67.7</v>
      </c>
      <c r="L1690" s="165">
        <v>0</v>
      </c>
      <c r="M1690" s="165">
        <v>0</v>
      </c>
      <c r="N1690" s="165">
        <v>0</v>
      </c>
      <c r="O1690" s="165">
        <v>0</v>
      </c>
      <c r="P1690" s="165">
        <v>4074564</v>
      </c>
      <c r="Q1690" s="165">
        <v>100</v>
      </c>
      <c r="R1690" s="165">
        <v>0</v>
      </c>
      <c r="S1690" s="165">
        <v>35.9</v>
      </c>
      <c r="T1690" s="165">
        <v>4.2939999999999996</v>
      </c>
      <c r="U1690" s="165">
        <v>-1</v>
      </c>
    </row>
    <row r="1691" spans="1:21">
      <c r="A1691" s="166">
        <v>43347.615428240744</v>
      </c>
      <c r="B1691" s="165" t="s">
        <v>6</v>
      </c>
      <c r="C1691" s="165">
        <v>484.81</v>
      </c>
      <c r="D1691" s="165">
        <v>12.87</v>
      </c>
      <c r="E1691" s="165">
        <v>1059.18</v>
      </c>
      <c r="F1691" s="165">
        <v>26.83</v>
      </c>
      <c r="G1691" s="165">
        <v>81.58</v>
      </c>
      <c r="H1691" s="165">
        <v>84.72</v>
      </c>
      <c r="I1691" s="165">
        <v>82.68</v>
      </c>
      <c r="J1691" s="165">
        <v>81.489999999999995</v>
      </c>
      <c r="K1691" s="165">
        <v>77.42</v>
      </c>
      <c r="L1691" s="165">
        <v>0</v>
      </c>
      <c r="M1691" s="165">
        <v>0</v>
      </c>
      <c r="N1691" s="165">
        <v>0</v>
      </c>
      <c r="O1691" s="165">
        <v>0</v>
      </c>
      <c r="P1691" s="165">
        <v>4076457</v>
      </c>
      <c r="Q1691" s="165">
        <v>100</v>
      </c>
      <c r="R1691" s="165">
        <v>0</v>
      </c>
      <c r="S1691" s="165">
        <v>35.799999999999997</v>
      </c>
      <c r="T1691" s="165">
        <v>4.2939999999999996</v>
      </c>
      <c r="U1691" s="165">
        <v>-1</v>
      </c>
    </row>
    <row r="1692" spans="1:21">
      <c r="A1692" s="166">
        <v>43347.615497685183</v>
      </c>
      <c r="B1692" s="165" t="s">
        <v>6</v>
      </c>
      <c r="C1692" s="165">
        <v>487.17</v>
      </c>
      <c r="D1692" s="165">
        <v>12.93</v>
      </c>
      <c r="E1692" s="165">
        <v>1074.55</v>
      </c>
      <c r="F1692" s="165">
        <v>29.33</v>
      </c>
      <c r="G1692" s="165">
        <v>70.88</v>
      </c>
      <c r="H1692" s="165">
        <v>73.069999999999993</v>
      </c>
      <c r="I1692" s="165">
        <v>72.040000000000006</v>
      </c>
      <c r="J1692" s="165">
        <v>71.53</v>
      </c>
      <c r="K1692" s="165">
        <v>66.900000000000006</v>
      </c>
      <c r="L1692" s="165">
        <v>0</v>
      </c>
      <c r="M1692" s="165">
        <v>0</v>
      </c>
      <c r="N1692" s="165">
        <v>0</v>
      </c>
      <c r="O1692" s="165">
        <v>0</v>
      </c>
      <c r="P1692" s="165">
        <v>4078338</v>
      </c>
      <c r="Q1692" s="165">
        <v>100</v>
      </c>
      <c r="R1692" s="165">
        <v>0</v>
      </c>
      <c r="S1692" s="165">
        <v>35.799999999999997</v>
      </c>
      <c r="T1692" s="165">
        <v>4.2939999999999996</v>
      </c>
      <c r="U1692" s="165">
        <v>-1</v>
      </c>
    </row>
    <row r="1693" spans="1:21">
      <c r="A1693" s="166">
        <v>43347.615567129629</v>
      </c>
      <c r="B1693" s="165" t="s">
        <v>6</v>
      </c>
      <c r="C1693" s="165">
        <v>485.59</v>
      </c>
      <c r="D1693" s="165">
        <v>12.89</v>
      </c>
      <c r="E1693" s="165">
        <v>1075.32</v>
      </c>
      <c r="F1693" s="165">
        <v>26.09</v>
      </c>
      <c r="G1693" s="165">
        <v>66.13</v>
      </c>
      <c r="H1693" s="165">
        <v>65.680000000000007</v>
      </c>
      <c r="I1693" s="165">
        <v>67.42</v>
      </c>
      <c r="J1693" s="165">
        <v>63.07</v>
      </c>
      <c r="K1693" s="165">
        <v>67.599999999999994</v>
      </c>
      <c r="L1693" s="165">
        <v>68.64</v>
      </c>
      <c r="M1693" s="165">
        <v>0</v>
      </c>
      <c r="N1693" s="165">
        <v>0</v>
      </c>
      <c r="O1693" s="165">
        <v>0</v>
      </c>
      <c r="P1693" s="165">
        <v>4080141</v>
      </c>
      <c r="Q1693" s="165">
        <v>100</v>
      </c>
      <c r="R1693" s="165">
        <v>0</v>
      </c>
      <c r="S1693" s="165">
        <v>35.799999999999997</v>
      </c>
      <c r="T1693" s="165">
        <v>4.2939999999999996</v>
      </c>
      <c r="U1693" s="165">
        <v>-1</v>
      </c>
    </row>
    <row r="1694" spans="1:21">
      <c r="A1694" s="166">
        <v>43347.615624999999</v>
      </c>
      <c r="B1694" s="165" t="s">
        <v>6</v>
      </c>
      <c r="C1694" s="165">
        <v>491.17</v>
      </c>
      <c r="D1694" s="165">
        <v>13.04</v>
      </c>
      <c r="E1694" s="165">
        <v>1051.3800000000001</v>
      </c>
      <c r="F1694" s="165">
        <v>24.05</v>
      </c>
      <c r="G1694" s="165">
        <v>70.459999999999994</v>
      </c>
      <c r="H1694" s="165">
        <v>75.13</v>
      </c>
      <c r="I1694" s="165">
        <v>71.72</v>
      </c>
      <c r="J1694" s="165">
        <v>67.12</v>
      </c>
      <c r="K1694" s="165">
        <v>59.28</v>
      </c>
      <c r="L1694" s="165">
        <v>75.83</v>
      </c>
      <c r="M1694" s="165">
        <v>91.67</v>
      </c>
      <c r="N1694" s="165">
        <v>0</v>
      </c>
      <c r="O1694" s="165">
        <v>0</v>
      </c>
      <c r="P1694" s="165">
        <v>4085989</v>
      </c>
      <c r="Q1694" s="165">
        <v>100</v>
      </c>
      <c r="R1694" s="165">
        <v>0</v>
      </c>
      <c r="S1694" s="165">
        <v>35.700000000000003</v>
      </c>
      <c r="T1694" s="165">
        <v>4.2939999999999996</v>
      </c>
      <c r="U1694" s="165">
        <v>-1</v>
      </c>
    </row>
  </sheetData>
  <phoneticPr fontId="3"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U325"/>
  <sheetViews>
    <sheetView workbookViewId="0">
      <selection activeCell="P8" sqref="P8"/>
    </sheetView>
  </sheetViews>
  <sheetFormatPr defaultRowHeight="14.25"/>
  <cols>
    <col min="1" max="1" width="22.375" style="165" customWidth="1"/>
    <col min="2" max="5" width="9" style="165"/>
    <col min="6" max="6" width="13.875" style="165" customWidth="1"/>
    <col min="7" max="16384" width="9" style="165"/>
  </cols>
  <sheetData>
    <row r="1" spans="1:21">
      <c r="A1" s="165" t="s">
        <v>255</v>
      </c>
      <c r="B1" s="165" t="s">
        <v>256</v>
      </c>
    </row>
    <row r="2" spans="1:21">
      <c r="A2" s="165" t="s">
        <v>257</v>
      </c>
      <c r="B2" s="165" t="s">
        <v>258</v>
      </c>
    </row>
    <row r="3" spans="1:21">
      <c r="A3" s="165" t="s">
        <v>259</v>
      </c>
      <c r="B3" s="165">
        <v>22210</v>
      </c>
    </row>
    <row r="4" spans="1:21">
      <c r="A4" s="165" t="s">
        <v>260</v>
      </c>
      <c r="B4" s="165" t="s">
        <v>261</v>
      </c>
    </row>
    <row r="5" spans="1:21">
      <c r="A5" s="165" t="s">
        <v>262</v>
      </c>
      <c r="B5" s="165" t="s">
        <v>263</v>
      </c>
    </row>
    <row r="6" spans="1:21">
      <c r="A6" s="165" t="s">
        <v>264</v>
      </c>
      <c r="B6" s="165" t="s">
        <v>265</v>
      </c>
    </row>
    <row r="7" spans="1:21">
      <c r="A7" s="165" t="s">
        <v>266</v>
      </c>
      <c r="B7" s="165" t="s">
        <v>267</v>
      </c>
    </row>
    <row r="8" spans="1:21">
      <c r="A8" s="165" t="s">
        <v>268</v>
      </c>
      <c r="B8" s="165">
        <v>10363</v>
      </c>
    </row>
    <row r="9" spans="1:21">
      <c r="A9" s="165" t="s">
        <v>269</v>
      </c>
      <c r="B9" s="165" t="s">
        <v>270</v>
      </c>
      <c r="C9" s="165" t="s">
        <v>271</v>
      </c>
      <c r="D9" s="165" t="s">
        <v>272</v>
      </c>
      <c r="E9" s="165" t="s">
        <v>273</v>
      </c>
      <c r="F9" s="165" t="s">
        <v>274</v>
      </c>
      <c r="G9" s="165" t="s">
        <v>275</v>
      </c>
      <c r="H9" s="165" t="s">
        <v>276</v>
      </c>
      <c r="I9" s="165" t="s">
        <v>277</v>
      </c>
      <c r="J9" s="165" t="s">
        <v>278</v>
      </c>
      <c r="K9" s="165" t="s">
        <v>279</v>
      </c>
      <c r="L9" s="165" t="s">
        <v>280</v>
      </c>
      <c r="M9" s="165" t="s">
        <v>281</v>
      </c>
      <c r="N9" s="165" t="s">
        <v>282</v>
      </c>
      <c r="O9" s="165" t="s">
        <v>283</v>
      </c>
      <c r="P9" s="165" t="s">
        <v>284</v>
      </c>
      <c r="Q9" s="165" t="s">
        <v>285</v>
      </c>
      <c r="R9" s="165" t="s">
        <v>286</v>
      </c>
      <c r="S9" s="165" t="s">
        <v>287</v>
      </c>
      <c r="T9" s="165" t="s">
        <v>288</v>
      </c>
      <c r="U9" s="165" t="s">
        <v>289</v>
      </c>
    </row>
    <row r="10" spans="1:21">
      <c r="A10" s="166">
        <v>43461.706180555557</v>
      </c>
      <c r="B10" s="165" t="s">
        <v>6</v>
      </c>
      <c r="C10" s="165">
        <v>272.2</v>
      </c>
      <c r="D10" s="165">
        <v>9.42</v>
      </c>
      <c r="E10" s="165">
        <v>1181.23</v>
      </c>
      <c r="F10" s="165">
        <v>14.93</v>
      </c>
      <c r="G10" s="165">
        <v>49.9</v>
      </c>
      <c r="H10" s="165">
        <v>26.83</v>
      </c>
      <c r="I10" s="165">
        <v>0</v>
      </c>
      <c r="J10" s="165">
        <v>74.19</v>
      </c>
      <c r="K10" s="165">
        <v>72.05</v>
      </c>
      <c r="L10" s="165">
        <v>57.23</v>
      </c>
      <c r="M10" s="165">
        <v>71.52</v>
      </c>
      <c r="N10" s="165">
        <v>0</v>
      </c>
      <c r="O10" s="165">
        <v>0</v>
      </c>
      <c r="P10" s="165">
        <v>29420</v>
      </c>
      <c r="Q10" s="165">
        <v>93</v>
      </c>
      <c r="R10" s="165">
        <v>-76</v>
      </c>
      <c r="S10" s="165">
        <v>33.200000000000003</v>
      </c>
      <c r="T10" s="165">
        <v>4.25</v>
      </c>
      <c r="U10" s="165">
        <v>-1</v>
      </c>
    </row>
    <row r="11" spans="1:21">
      <c r="A11" s="166">
        <v>43461.706203703703</v>
      </c>
      <c r="B11" s="165" t="s">
        <v>6</v>
      </c>
      <c r="C11" s="165">
        <v>273.56</v>
      </c>
      <c r="D11" s="165">
        <v>9.4600000000000009</v>
      </c>
      <c r="E11" s="165">
        <v>1179.8900000000001</v>
      </c>
      <c r="F11" s="165">
        <v>10.37</v>
      </c>
      <c r="G11" s="165">
        <v>43.33</v>
      </c>
      <c r="H11" s="165">
        <v>31.29</v>
      </c>
      <c r="I11" s="165">
        <v>0</v>
      </c>
      <c r="J11" s="165">
        <v>69.81</v>
      </c>
      <c r="K11" s="165">
        <v>61.78</v>
      </c>
      <c r="L11" s="165">
        <v>38.32</v>
      </c>
      <c r="M11" s="165">
        <v>61.11</v>
      </c>
      <c r="N11" s="165">
        <v>0</v>
      </c>
      <c r="O11" s="165">
        <v>0</v>
      </c>
      <c r="P11" s="165">
        <v>33126</v>
      </c>
      <c r="Q11" s="165">
        <v>93</v>
      </c>
      <c r="R11" s="165">
        <v>-76</v>
      </c>
      <c r="S11" s="165">
        <v>33.200000000000003</v>
      </c>
      <c r="T11" s="165">
        <v>4.25</v>
      </c>
      <c r="U11" s="165">
        <v>-1</v>
      </c>
    </row>
    <row r="12" spans="1:21">
      <c r="A12" s="166">
        <v>43461.70621527778</v>
      </c>
      <c r="B12" s="165" t="s">
        <v>6</v>
      </c>
      <c r="C12" s="165">
        <v>275.16000000000003</v>
      </c>
      <c r="D12" s="165">
        <v>9.52</v>
      </c>
      <c r="E12" s="165">
        <v>1176.0899999999999</v>
      </c>
      <c r="F12" s="165">
        <v>11.18</v>
      </c>
      <c r="G12" s="165">
        <v>46.86</v>
      </c>
      <c r="H12" s="165">
        <v>25.88</v>
      </c>
      <c r="I12" s="165">
        <v>3.51</v>
      </c>
      <c r="J12" s="165">
        <v>80.459999999999994</v>
      </c>
      <c r="K12" s="165">
        <v>60.13</v>
      </c>
      <c r="L12" s="165">
        <v>47.06</v>
      </c>
      <c r="M12" s="165">
        <v>63.84</v>
      </c>
      <c r="N12" s="165">
        <v>0</v>
      </c>
      <c r="O12" s="165">
        <v>0</v>
      </c>
      <c r="P12" s="165">
        <v>38215</v>
      </c>
      <c r="Q12" s="165">
        <v>93</v>
      </c>
      <c r="R12" s="165">
        <v>9</v>
      </c>
      <c r="S12" s="165">
        <v>33.200000000000003</v>
      </c>
      <c r="T12" s="165">
        <v>4.25</v>
      </c>
      <c r="U12" s="165">
        <v>-1</v>
      </c>
    </row>
    <row r="13" spans="1:21">
      <c r="A13" s="166">
        <v>43461.706238425926</v>
      </c>
      <c r="B13" s="165" t="s">
        <v>6</v>
      </c>
      <c r="C13" s="165">
        <v>265.02</v>
      </c>
      <c r="D13" s="165">
        <v>9.17</v>
      </c>
      <c r="E13" s="165">
        <v>1184.92</v>
      </c>
      <c r="F13" s="165">
        <v>12.84</v>
      </c>
      <c r="G13" s="165">
        <v>43.28</v>
      </c>
      <c r="H13" s="165">
        <v>25.3</v>
      </c>
      <c r="I13" s="165">
        <v>0</v>
      </c>
      <c r="J13" s="165">
        <v>68.069999999999993</v>
      </c>
      <c r="K13" s="165">
        <v>59.12</v>
      </c>
      <c r="L13" s="165">
        <v>42.6</v>
      </c>
      <c r="M13" s="165">
        <v>66.459999999999994</v>
      </c>
      <c r="N13" s="165">
        <v>0</v>
      </c>
      <c r="O13" s="165">
        <v>0</v>
      </c>
      <c r="P13" s="165">
        <v>42723</v>
      </c>
      <c r="Q13" s="165">
        <v>93</v>
      </c>
      <c r="R13" s="165">
        <v>-162</v>
      </c>
      <c r="S13" s="165">
        <v>33.200000000000003</v>
      </c>
      <c r="T13" s="165">
        <v>4.25</v>
      </c>
      <c r="U13" s="165">
        <v>-1</v>
      </c>
    </row>
    <row r="14" spans="1:21">
      <c r="A14" s="166">
        <v>43461.706261574072</v>
      </c>
      <c r="B14" s="165" t="s">
        <v>6</v>
      </c>
      <c r="C14" s="165">
        <v>267.98</v>
      </c>
      <c r="D14" s="165">
        <v>9.27</v>
      </c>
      <c r="E14" s="165">
        <v>1178.74</v>
      </c>
      <c r="F14" s="165">
        <v>10.1</v>
      </c>
      <c r="G14" s="165">
        <v>38.97</v>
      </c>
      <c r="H14" s="165">
        <v>24.1</v>
      </c>
      <c r="I14" s="165">
        <v>1.2</v>
      </c>
      <c r="J14" s="165">
        <v>66.260000000000005</v>
      </c>
      <c r="K14" s="165">
        <v>52.32</v>
      </c>
      <c r="L14" s="165">
        <v>40.61</v>
      </c>
      <c r="M14" s="165">
        <v>51.9</v>
      </c>
      <c r="N14" s="165">
        <v>0</v>
      </c>
      <c r="O14" s="165">
        <v>0</v>
      </c>
      <c r="P14" s="165">
        <v>46096</v>
      </c>
      <c r="Q14" s="165">
        <v>93</v>
      </c>
      <c r="R14" s="165">
        <v>-33</v>
      </c>
      <c r="S14" s="165">
        <v>33.200000000000003</v>
      </c>
      <c r="T14" s="165">
        <v>4.25</v>
      </c>
      <c r="U14" s="165">
        <v>-1</v>
      </c>
    </row>
    <row r="15" spans="1:21">
      <c r="A15" s="166">
        <v>43461.706273148149</v>
      </c>
      <c r="B15" s="165" t="s">
        <v>6</v>
      </c>
      <c r="C15" s="165">
        <v>270.87</v>
      </c>
      <c r="D15" s="165">
        <v>9.3699999999999992</v>
      </c>
      <c r="E15" s="165">
        <v>1184.5</v>
      </c>
      <c r="F15" s="165">
        <v>11.21</v>
      </c>
      <c r="G15" s="165">
        <v>40.33</v>
      </c>
      <c r="H15" s="165">
        <v>24.7</v>
      </c>
      <c r="I15" s="165">
        <v>1.2</v>
      </c>
      <c r="J15" s="165">
        <v>67.55</v>
      </c>
      <c r="K15" s="165">
        <v>54.43</v>
      </c>
      <c r="L15" s="165">
        <v>45.66</v>
      </c>
      <c r="M15" s="165">
        <v>51.9</v>
      </c>
      <c r="N15" s="165">
        <v>0</v>
      </c>
      <c r="O15" s="165">
        <v>0</v>
      </c>
      <c r="P15" s="165">
        <v>49085</v>
      </c>
      <c r="Q15" s="165">
        <v>93</v>
      </c>
      <c r="R15" s="165">
        <v>9</v>
      </c>
      <c r="S15" s="165">
        <v>33.200000000000003</v>
      </c>
      <c r="T15" s="165">
        <v>4.25</v>
      </c>
      <c r="U15" s="165">
        <v>-1</v>
      </c>
    </row>
    <row r="16" spans="1:21">
      <c r="A16" s="166">
        <v>43461.706296296295</v>
      </c>
      <c r="B16" s="165" t="s">
        <v>6</v>
      </c>
      <c r="C16" s="165">
        <v>272.74</v>
      </c>
      <c r="D16" s="165">
        <v>9.44</v>
      </c>
      <c r="E16" s="165">
        <v>1188.75</v>
      </c>
      <c r="F16" s="165">
        <v>10.94</v>
      </c>
      <c r="G16" s="165">
        <v>42.97</v>
      </c>
      <c r="H16" s="165">
        <v>23.95</v>
      </c>
      <c r="I16" s="165">
        <v>0</v>
      </c>
      <c r="J16" s="165">
        <v>71.34</v>
      </c>
      <c r="K16" s="165">
        <v>55.77</v>
      </c>
      <c r="L16" s="165">
        <v>41.21</v>
      </c>
      <c r="M16" s="165">
        <v>66.290000000000006</v>
      </c>
      <c r="N16" s="165">
        <v>0</v>
      </c>
      <c r="O16" s="165">
        <v>0</v>
      </c>
      <c r="P16" s="165">
        <v>53006</v>
      </c>
      <c r="Q16" s="165">
        <v>93</v>
      </c>
      <c r="R16" s="165">
        <v>9</v>
      </c>
      <c r="S16" s="165">
        <v>33.200000000000003</v>
      </c>
      <c r="T16" s="165">
        <v>4.25</v>
      </c>
      <c r="U16" s="165">
        <v>-1</v>
      </c>
    </row>
    <row r="17" spans="1:21">
      <c r="A17" s="166">
        <v>43461.706319444442</v>
      </c>
      <c r="B17" s="165" t="s">
        <v>6</v>
      </c>
      <c r="C17" s="165">
        <v>264.85000000000002</v>
      </c>
      <c r="D17" s="165">
        <v>9.16</v>
      </c>
      <c r="E17" s="165">
        <v>1186.1099999999999</v>
      </c>
      <c r="F17" s="165">
        <v>11.95</v>
      </c>
      <c r="G17" s="165">
        <v>45.15</v>
      </c>
      <c r="H17" s="165">
        <v>24.42</v>
      </c>
      <c r="I17" s="165">
        <v>0</v>
      </c>
      <c r="J17" s="165">
        <v>80.11</v>
      </c>
      <c r="K17" s="165">
        <v>59.12</v>
      </c>
      <c r="L17" s="165">
        <v>44.71</v>
      </c>
      <c r="M17" s="165">
        <v>63.16</v>
      </c>
      <c r="N17" s="165">
        <v>0</v>
      </c>
      <c r="O17" s="165">
        <v>0</v>
      </c>
      <c r="P17" s="165">
        <v>58745</v>
      </c>
      <c r="Q17" s="165">
        <v>93</v>
      </c>
      <c r="R17" s="165">
        <v>-33</v>
      </c>
      <c r="S17" s="165">
        <v>33.200000000000003</v>
      </c>
      <c r="T17" s="165">
        <v>4.25</v>
      </c>
      <c r="U17" s="165">
        <v>-1</v>
      </c>
    </row>
    <row r="18" spans="1:21">
      <c r="A18" s="166">
        <v>43461.706342592595</v>
      </c>
      <c r="B18" s="165" t="s">
        <v>6</v>
      </c>
      <c r="C18" s="165">
        <v>267.26</v>
      </c>
      <c r="D18" s="165">
        <v>9.25</v>
      </c>
      <c r="E18" s="165">
        <v>1184.1099999999999</v>
      </c>
      <c r="F18" s="165">
        <v>10.91</v>
      </c>
      <c r="G18" s="165">
        <v>44.14</v>
      </c>
      <c r="H18" s="165">
        <v>29.7</v>
      </c>
      <c r="I18" s="165">
        <v>0</v>
      </c>
      <c r="J18" s="165">
        <v>73.12</v>
      </c>
      <c r="K18" s="165">
        <v>57.5</v>
      </c>
      <c r="L18" s="165">
        <v>37.89</v>
      </c>
      <c r="M18" s="165">
        <v>67.06</v>
      </c>
      <c r="N18" s="165">
        <v>0</v>
      </c>
      <c r="O18" s="165">
        <v>0</v>
      </c>
      <c r="P18" s="165">
        <v>63115</v>
      </c>
      <c r="Q18" s="165">
        <v>93</v>
      </c>
      <c r="R18" s="165">
        <v>9</v>
      </c>
      <c r="S18" s="165">
        <v>33.200000000000003</v>
      </c>
      <c r="T18" s="165">
        <v>4.25</v>
      </c>
      <c r="U18" s="165">
        <v>-1</v>
      </c>
    </row>
    <row r="19" spans="1:21">
      <c r="A19" s="166">
        <v>43461.706354166665</v>
      </c>
      <c r="B19" s="165" t="s">
        <v>6</v>
      </c>
      <c r="C19" s="165">
        <v>271.17</v>
      </c>
      <c r="D19" s="165">
        <v>9.3800000000000008</v>
      </c>
      <c r="E19" s="165">
        <v>1180.18</v>
      </c>
      <c r="F19" s="165">
        <v>10.82</v>
      </c>
      <c r="G19" s="165">
        <v>43.66</v>
      </c>
      <c r="H19" s="165">
        <v>23.98</v>
      </c>
      <c r="I19" s="165">
        <v>0</v>
      </c>
      <c r="J19" s="165">
        <v>71.95</v>
      </c>
      <c r="K19" s="165">
        <v>61.08</v>
      </c>
      <c r="L19" s="165">
        <v>42.86</v>
      </c>
      <c r="M19" s="165">
        <v>64.290000000000006</v>
      </c>
      <c r="N19" s="165">
        <v>0</v>
      </c>
      <c r="O19" s="165">
        <v>0</v>
      </c>
      <c r="P19" s="165">
        <v>67795</v>
      </c>
      <c r="Q19" s="165">
        <v>93</v>
      </c>
      <c r="R19" s="165">
        <v>9</v>
      </c>
      <c r="S19" s="165">
        <v>33.200000000000003</v>
      </c>
      <c r="T19" s="165">
        <v>4.25</v>
      </c>
      <c r="U19" s="165">
        <v>-1</v>
      </c>
    </row>
    <row r="20" spans="1:21">
      <c r="A20" s="166">
        <v>43461.706377314818</v>
      </c>
      <c r="B20" s="165" t="s">
        <v>6</v>
      </c>
      <c r="C20" s="165">
        <v>272.23</v>
      </c>
      <c r="D20" s="165">
        <v>9.42</v>
      </c>
      <c r="E20" s="165">
        <v>1187.8499999999999</v>
      </c>
      <c r="F20" s="165">
        <v>11.43</v>
      </c>
      <c r="G20" s="165">
        <v>44.29</v>
      </c>
      <c r="H20" s="165">
        <v>24.55</v>
      </c>
      <c r="I20" s="165">
        <v>0</v>
      </c>
      <c r="J20" s="165">
        <v>73.33</v>
      </c>
      <c r="K20" s="165">
        <v>59.62</v>
      </c>
      <c r="L20" s="165">
        <v>49.7</v>
      </c>
      <c r="M20" s="165">
        <v>60.48</v>
      </c>
      <c r="N20" s="165">
        <v>0</v>
      </c>
      <c r="O20" s="165">
        <v>0</v>
      </c>
      <c r="P20" s="165">
        <v>72376</v>
      </c>
      <c r="Q20" s="165">
        <v>93</v>
      </c>
      <c r="R20" s="165">
        <v>-119</v>
      </c>
      <c r="S20" s="165">
        <v>33.200000000000003</v>
      </c>
      <c r="T20" s="165">
        <v>4.25</v>
      </c>
      <c r="U20" s="165">
        <v>-1</v>
      </c>
    </row>
    <row r="21" spans="1:21">
      <c r="A21" s="166">
        <v>43461.706400462965</v>
      </c>
      <c r="B21" s="165" t="s">
        <v>6</v>
      </c>
      <c r="C21" s="165">
        <v>266</v>
      </c>
      <c r="D21" s="165">
        <v>9.1999999999999993</v>
      </c>
      <c r="E21" s="165">
        <v>1197.6099999999999</v>
      </c>
      <c r="F21" s="165">
        <v>12.71</v>
      </c>
      <c r="G21" s="165">
        <v>42.14</v>
      </c>
      <c r="H21" s="165">
        <v>29.59</v>
      </c>
      <c r="I21" s="165">
        <v>0</v>
      </c>
      <c r="J21" s="165">
        <v>67.459999999999994</v>
      </c>
      <c r="K21" s="165">
        <v>56.44</v>
      </c>
      <c r="L21" s="165">
        <v>42.68</v>
      </c>
      <c r="M21" s="165">
        <v>58.28</v>
      </c>
      <c r="N21" s="165">
        <v>0</v>
      </c>
      <c r="O21" s="165">
        <v>0</v>
      </c>
      <c r="P21" s="165">
        <v>77076</v>
      </c>
      <c r="Q21" s="165">
        <v>93</v>
      </c>
      <c r="R21" s="165">
        <v>-76</v>
      </c>
      <c r="S21" s="165">
        <v>33.200000000000003</v>
      </c>
      <c r="T21" s="165">
        <v>4.25</v>
      </c>
      <c r="U21" s="165">
        <v>-1</v>
      </c>
    </row>
    <row r="22" spans="1:21">
      <c r="A22" s="166">
        <v>43461.706412037034</v>
      </c>
      <c r="B22" s="165" t="s">
        <v>6</v>
      </c>
      <c r="C22" s="165">
        <v>268.11</v>
      </c>
      <c r="D22" s="165">
        <v>9.2799999999999994</v>
      </c>
      <c r="E22" s="165">
        <v>1197.19</v>
      </c>
      <c r="F22" s="165">
        <v>11.8</v>
      </c>
      <c r="G22" s="165">
        <v>44.2</v>
      </c>
      <c r="H22" s="165">
        <v>21.97</v>
      </c>
      <c r="I22" s="165">
        <v>0</v>
      </c>
      <c r="J22" s="165">
        <v>75.290000000000006</v>
      </c>
      <c r="K22" s="165">
        <v>61.11</v>
      </c>
      <c r="L22" s="165">
        <v>43.37</v>
      </c>
      <c r="M22" s="165">
        <v>64.09</v>
      </c>
      <c r="N22" s="165">
        <v>0</v>
      </c>
      <c r="O22" s="165">
        <v>0</v>
      </c>
      <c r="P22" s="165">
        <v>81032</v>
      </c>
      <c r="Q22" s="165">
        <v>93</v>
      </c>
      <c r="R22" s="165">
        <v>-33</v>
      </c>
      <c r="S22" s="165">
        <v>33.200000000000003</v>
      </c>
      <c r="T22" s="165">
        <v>4.25</v>
      </c>
      <c r="U22" s="165">
        <v>-1</v>
      </c>
    </row>
    <row r="23" spans="1:21">
      <c r="A23" s="166">
        <v>43461.706435185188</v>
      </c>
      <c r="B23" s="165" t="s">
        <v>6</v>
      </c>
      <c r="C23" s="165">
        <v>271.35000000000002</v>
      </c>
      <c r="D23" s="165">
        <v>9.39</v>
      </c>
      <c r="E23" s="165">
        <v>1197.08</v>
      </c>
      <c r="F23" s="165">
        <v>12.45</v>
      </c>
      <c r="G23" s="165">
        <v>46.81</v>
      </c>
      <c r="H23" s="165">
        <v>24.7</v>
      </c>
      <c r="I23" s="165">
        <v>0</v>
      </c>
      <c r="J23" s="165">
        <v>79.08</v>
      </c>
      <c r="K23" s="165">
        <v>63.52</v>
      </c>
      <c r="L23" s="165">
        <v>53.94</v>
      </c>
      <c r="M23" s="165">
        <v>63.98</v>
      </c>
      <c r="N23" s="165">
        <v>0</v>
      </c>
      <c r="O23" s="165">
        <v>0</v>
      </c>
      <c r="P23" s="165">
        <v>87449</v>
      </c>
      <c r="Q23" s="165">
        <v>93</v>
      </c>
      <c r="R23" s="165">
        <v>-33</v>
      </c>
      <c r="S23" s="165">
        <v>33.200000000000003</v>
      </c>
      <c r="T23" s="165">
        <v>4.25</v>
      </c>
      <c r="U23" s="165">
        <v>-1</v>
      </c>
    </row>
    <row r="24" spans="1:21">
      <c r="A24" s="166">
        <v>43461.706458333334</v>
      </c>
      <c r="B24" s="165" t="s">
        <v>6</v>
      </c>
      <c r="C24" s="165">
        <v>271.92</v>
      </c>
      <c r="D24" s="165">
        <v>9.41</v>
      </c>
      <c r="E24" s="165">
        <v>1193.07</v>
      </c>
      <c r="F24" s="165">
        <v>10.64</v>
      </c>
      <c r="G24" s="165">
        <v>44.08</v>
      </c>
      <c r="H24" s="165">
        <v>26.95</v>
      </c>
      <c r="I24" s="165">
        <v>0</v>
      </c>
      <c r="J24" s="165">
        <v>71.010000000000005</v>
      </c>
      <c r="K24" s="165">
        <v>57.06</v>
      </c>
      <c r="L24" s="165">
        <v>42.5</v>
      </c>
      <c r="M24" s="165">
        <v>67.260000000000005</v>
      </c>
      <c r="N24" s="165">
        <v>0</v>
      </c>
      <c r="O24" s="165">
        <v>0</v>
      </c>
      <c r="P24" s="165">
        <v>91710</v>
      </c>
      <c r="Q24" s="165">
        <v>93</v>
      </c>
      <c r="R24" s="165">
        <v>-162</v>
      </c>
      <c r="S24" s="165">
        <v>33.200000000000003</v>
      </c>
      <c r="T24" s="165">
        <v>4.25</v>
      </c>
      <c r="U24" s="165">
        <v>-1</v>
      </c>
    </row>
    <row r="25" spans="1:21">
      <c r="A25" s="166">
        <v>43461.706469907411</v>
      </c>
      <c r="B25" s="165" t="s">
        <v>6</v>
      </c>
      <c r="C25" s="165">
        <v>274.97000000000003</v>
      </c>
      <c r="D25" s="165">
        <v>9.51</v>
      </c>
      <c r="E25" s="165">
        <v>1194.1500000000001</v>
      </c>
      <c r="F25" s="165">
        <v>11.75</v>
      </c>
      <c r="G25" s="165">
        <v>43.71</v>
      </c>
      <c r="H25" s="165">
        <v>25.61</v>
      </c>
      <c r="I25" s="165">
        <v>1.81</v>
      </c>
      <c r="J25" s="165">
        <v>73.33</v>
      </c>
      <c r="K25" s="165">
        <v>55.41</v>
      </c>
      <c r="L25" s="165">
        <v>42.59</v>
      </c>
      <c r="M25" s="165">
        <v>64.849999999999994</v>
      </c>
      <c r="N25" s="165">
        <v>0</v>
      </c>
      <c r="O25" s="165">
        <v>0</v>
      </c>
      <c r="P25" s="165">
        <v>96440</v>
      </c>
      <c r="Q25" s="165">
        <v>93</v>
      </c>
      <c r="R25" s="165">
        <v>-76</v>
      </c>
      <c r="S25" s="165">
        <v>33.200000000000003</v>
      </c>
      <c r="T25" s="165">
        <v>4.25</v>
      </c>
      <c r="U25" s="165">
        <v>-1</v>
      </c>
    </row>
    <row r="26" spans="1:21">
      <c r="A26" s="166">
        <v>43461.706493055557</v>
      </c>
      <c r="B26" s="165" t="s">
        <v>6</v>
      </c>
      <c r="C26" s="165">
        <v>268.93</v>
      </c>
      <c r="D26" s="165">
        <v>9.3000000000000007</v>
      </c>
      <c r="E26" s="165">
        <v>1197.71</v>
      </c>
      <c r="F26" s="165">
        <v>13.38</v>
      </c>
      <c r="G26" s="165">
        <v>46.68</v>
      </c>
      <c r="H26" s="165">
        <v>7.19</v>
      </c>
      <c r="I26" s="165">
        <v>21.39</v>
      </c>
      <c r="J26" s="165">
        <v>72.290000000000006</v>
      </c>
      <c r="K26" s="165">
        <v>64.88</v>
      </c>
      <c r="L26" s="165">
        <v>47.62</v>
      </c>
      <c r="M26" s="165">
        <v>67.66</v>
      </c>
      <c r="N26" s="165">
        <v>0</v>
      </c>
      <c r="O26" s="165">
        <v>0</v>
      </c>
      <c r="P26" s="165">
        <v>102097</v>
      </c>
      <c r="Q26" s="165">
        <v>93</v>
      </c>
      <c r="R26" s="165">
        <v>-33</v>
      </c>
      <c r="S26" s="165">
        <v>33.200000000000003</v>
      </c>
      <c r="T26" s="165">
        <v>4.25</v>
      </c>
      <c r="U26" s="165">
        <v>-1</v>
      </c>
    </row>
    <row r="27" spans="1:21">
      <c r="A27" s="166">
        <v>43461.706516203703</v>
      </c>
      <c r="B27" s="165" t="s">
        <v>6</v>
      </c>
      <c r="C27" s="165">
        <v>270.19</v>
      </c>
      <c r="D27" s="165">
        <v>9.35</v>
      </c>
      <c r="E27" s="165">
        <v>1194.95</v>
      </c>
      <c r="F27" s="165">
        <v>11.99</v>
      </c>
      <c r="G27" s="165">
        <v>44.21</v>
      </c>
      <c r="H27" s="165">
        <v>23.67</v>
      </c>
      <c r="I27" s="165">
        <v>0</v>
      </c>
      <c r="J27" s="165">
        <v>73.89</v>
      </c>
      <c r="K27" s="165">
        <v>59.06</v>
      </c>
      <c r="L27" s="165">
        <v>56.14</v>
      </c>
      <c r="M27" s="165">
        <v>56.89</v>
      </c>
      <c r="N27" s="165">
        <v>0</v>
      </c>
      <c r="O27" s="165">
        <v>0</v>
      </c>
      <c r="P27" s="165">
        <v>107675</v>
      </c>
      <c r="Q27" s="165">
        <v>93</v>
      </c>
      <c r="R27" s="165">
        <v>-119</v>
      </c>
      <c r="S27" s="165">
        <v>33.200000000000003</v>
      </c>
      <c r="T27" s="165">
        <v>4.25</v>
      </c>
      <c r="U27" s="165">
        <v>-1</v>
      </c>
    </row>
    <row r="28" spans="1:21">
      <c r="A28" s="166">
        <v>43461.70652777778</v>
      </c>
      <c r="B28" s="165" t="s">
        <v>6</v>
      </c>
      <c r="C28" s="165">
        <v>272.89</v>
      </c>
      <c r="D28" s="165">
        <v>9.44</v>
      </c>
      <c r="E28" s="165">
        <v>1193.02</v>
      </c>
      <c r="F28" s="165">
        <v>11.26</v>
      </c>
      <c r="G28" s="165">
        <v>42.67</v>
      </c>
      <c r="H28" s="165">
        <v>27.27</v>
      </c>
      <c r="I28" s="165">
        <v>0</v>
      </c>
      <c r="J28" s="165">
        <v>71.790000000000006</v>
      </c>
      <c r="K28" s="165">
        <v>51.92</v>
      </c>
      <c r="L28" s="165">
        <v>40.72</v>
      </c>
      <c r="M28" s="165">
        <v>67.3</v>
      </c>
      <c r="N28" s="165">
        <v>0</v>
      </c>
      <c r="O28" s="165">
        <v>0</v>
      </c>
      <c r="P28" s="165">
        <v>111126</v>
      </c>
      <c r="Q28" s="165">
        <v>93</v>
      </c>
      <c r="R28" s="165">
        <v>-33</v>
      </c>
      <c r="S28" s="165">
        <v>33.200000000000003</v>
      </c>
      <c r="T28" s="165">
        <v>4.25</v>
      </c>
      <c r="U28" s="165">
        <v>-1</v>
      </c>
    </row>
    <row r="29" spans="1:21">
      <c r="A29" s="166">
        <v>43461.706550925926</v>
      </c>
      <c r="B29" s="165" t="s">
        <v>6</v>
      </c>
      <c r="C29" s="165">
        <v>276.26</v>
      </c>
      <c r="D29" s="165">
        <v>9.56</v>
      </c>
      <c r="E29" s="165">
        <v>1208.3699999999999</v>
      </c>
      <c r="F29" s="165">
        <v>10.71</v>
      </c>
      <c r="G29" s="165">
        <v>41.33</v>
      </c>
      <c r="H29" s="165">
        <v>24.7</v>
      </c>
      <c r="I29" s="165">
        <v>0.59</v>
      </c>
      <c r="J29" s="165">
        <v>64.94</v>
      </c>
      <c r="K29" s="165">
        <v>54.78</v>
      </c>
      <c r="L29" s="165">
        <v>39.159999999999997</v>
      </c>
      <c r="M29" s="165">
        <v>66.67</v>
      </c>
      <c r="N29" s="165">
        <v>0</v>
      </c>
      <c r="O29" s="165">
        <v>0</v>
      </c>
      <c r="P29" s="165">
        <v>114811</v>
      </c>
      <c r="Q29" s="165">
        <v>93</v>
      </c>
      <c r="R29" s="165">
        <v>-76</v>
      </c>
      <c r="S29" s="165">
        <v>33.200000000000003</v>
      </c>
      <c r="T29" s="165">
        <v>4.25</v>
      </c>
      <c r="U29" s="165">
        <v>-1</v>
      </c>
    </row>
    <row r="30" spans="1:21">
      <c r="A30" s="166">
        <v>43461.706574074073</v>
      </c>
      <c r="B30" s="165" t="s">
        <v>6</v>
      </c>
      <c r="C30" s="165">
        <v>268.18</v>
      </c>
      <c r="D30" s="165">
        <v>9.2799999999999994</v>
      </c>
      <c r="E30" s="165">
        <v>1204.05</v>
      </c>
      <c r="F30" s="165">
        <v>13.66</v>
      </c>
      <c r="G30" s="165">
        <v>35.54</v>
      </c>
      <c r="H30" s="165">
        <v>28.57</v>
      </c>
      <c r="I30" s="165">
        <v>2.96</v>
      </c>
      <c r="J30" s="165">
        <v>48.28</v>
      </c>
      <c r="K30" s="165">
        <v>52.3</v>
      </c>
      <c r="L30" s="165">
        <v>30.57</v>
      </c>
      <c r="M30" s="165">
        <v>49.4</v>
      </c>
      <c r="N30" s="165">
        <v>0</v>
      </c>
      <c r="O30" s="165">
        <v>0</v>
      </c>
      <c r="P30" s="165">
        <v>114905</v>
      </c>
      <c r="Q30" s="165">
        <v>93</v>
      </c>
      <c r="R30" s="165">
        <v>-76</v>
      </c>
      <c r="S30" s="165">
        <v>33.200000000000003</v>
      </c>
      <c r="T30" s="165">
        <v>4.25</v>
      </c>
      <c r="U30" s="165">
        <v>-1</v>
      </c>
    </row>
    <row r="31" spans="1:21">
      <c r="A31" s="166">
        <v>43461.706597222219</v>
      </c>
      <c r="B31" s="165" t="s">
        <v>6</v>
      </c>
      <c r="C31" s="165">
        <v>268.85000000000002</v>
      </c>
      <c r="D31" s="165">
        <v>9.3000000000000007</v>
      </c>
      <c r="E31" s="165">
        <v>1202.6300000000001</v>
      </c>
      <c r="F31" s="165">
        <v>16.079999999999998</v>
      </c>
      <c r="G31" s="165">
        <v>39.86</v>
      </c>
      <c r="H31" s="165">
        <v>22.99</v>
      </c>
      <c r="I31" s="165">
        <v>0</v>
      </c>
      <c r="J31" s="165">
        <v>60.92</v>
      </c>
      <c r="K31" s="165">
        <v>48.48</v>
      </c>
      <c r="L31" s="165">
        <v>50.54</v>
      </c>
      <c r="M31" s="165">
        <v>58.06</v>
      </c>
      <c r="N31" s="165">
        <v>0</v>
      </c>
      <c r="O31" s="165">
        <v>0</v>
      </c>
      <c r="P31" s="165">
        <v>116624</v>
      </c>
      <c r="Q31" s="165">
        <v>93</v>
      </c>
      <c r="R31" s="165">
        <v>52</v>
      </c>
      <c r="S31" s="165">
        <v>33.200000000000003</v>
      </c>
      <c r="T31" s="165">
        <v>4.25</v>
      </c>
      <c r="U31" s="165">
        <v>-1</v>
      </c>
    </row>
    <row r="32" spans="1:21">
      <c r="A32" s="166">
        <v>43461.706608796296</v>
      </c>
      <c r="B32" s="165" t="s">
        <v>6</v>
      </c>
      <c r="C32" s="165">
        <v>265.11</v>
      </c>
      <c r="D32" s="165">
        <v>9.17</v>
      </c>
      <c r="E32" s="165">
        <v>1209.78</v>
      </c>
      <c r="F32" s="165">
        <v>13.86</v>
      </c>
      <c r="G32" s="165">
        <v>44.88</v>
      </c>
      <c r="H32" s="165">
        <v>28.07</v>
      </c>
      <c r="I32" s="165">
        <v>1.76</v>
      </c>
      <c r="J32" s="165">
        <v>68.319999999999993</v>
      </c>
      <c r="K32" s="165">
        <v>62.26</v>
      </c>
      <c r="L32" s="165">
        <v>45</v>
      </c>
      <c r="M32" s="165">
        <v>65.709999999999994</v>
      </c>
      <c r="N32" s="165">
        <v>0</v>
      </c>
      <c r="O32" s="165">
        <v>0</v>
      </c>
      <c r="P32" s="165">
        <v>121453</v>
      </c>
      <c r="Q32" s="165">
        <v>93</v>
      </c>
      <c r="R32" s="165">
        <v>137</v>
      </c>
      <c r="S32" s="165">
        <v>33.200000000000003</v>
      </c>
      <c r="T32" s="165">
        <v>4.25</v>
      </c>
      <c r="U32" s="165">
        <v>-1</v>
      </c>
    </row>
    <row r="33" spans="1:21">
      <c r="A33" s="166">
        <v>43461.706631944442</v>
      </c>
      <c r="B33" s="165" t="s">
        <v>6</v>
      </c>
      <c r="C33" s="165">
        <v>266.27999999999997</v>
      </c>
      <c r="D33" s="165">
        <v>9.2100000000000009</v>
      </c>
      <c r="E33" s="165">
        <v>1206.49</v>
      </c>
      <c r="F33" s="165">
        <v>14.02</v>
      </c>
      <c r="G33" s="165">
        <v>45.26</v>
      </c>
      <c r="H33" s="165">
        <v>26.79</v>
      </c>
      <c r="I33" s="165">
        <v>1.78</v>
      </c>
      <c r="J33" s="165">
        <v>66.89</v>
      </c>
      <c r="K33" s="165">
        <v>67.900000000000006</v>
      </c>
      <c r="L33" s="165">
        <v>53.75</v>
      </c>
      <c r="M33" s="165">
        <v>58.75</v>
      </c>
      <c r="N33" s="165">
        <v>0</v>
      </c>
      <c r="O33" s="165">
        <v>0</v>
      </c>
      <c r="P33" s="165">
        <v>125389</v>
      </c>
      <c r="Q33" s="165">
        <v>93</v>
      </c>
      <c r="R33" s="165">
        <v>95</v>
      </c>
      <c r="S33" s="165">
        <v>33.200000000000003</v>
      </c>
      <c r="T33" s="165">
        <v>4.25</v>
      </c>
      <c r="U33" s="165">
        <v>-1</v>
      </c>
    </row>
    <row r="34" spans="1:21">
      <c r="A34" s="166">
        <v>43461.706655092596</v>
      </c>
      <c r="B34" s="165" t="s">
        <v>6</v>
      </c>
      <c r="C34" s="165">
        <v>269.79000000000002</v>
      </c>
      <c r="D34" s="165">
        <v>9.33</v>
      </c>
      <c r="E34" s="165">
        <v>1203.28</v>
      </c>
      <c r="F34" s="165">
        <v>11.57</v>
      </c>
      <c r="G34" s="165">
        <v>42.35</v>
      </c>
      <c r="H34" s="165">
        <v>25</v>
      </c>
      <c r="I34" s="165">
        <v>0</v>
      </c>
      <c r="J34" s="165">
        <v>70.06</v>
      </c>
      <c r="K34" s="165">
        <v>56.63</v>
      </c>
      <c r="L34" s="165">
        <v>41.28</v>
      </c>
      <c r="M34" s="165">
        <v>62.94</v>
      </c>
      <c r="N34" s="165">
        <v>0</v>
      </c>
      <c r="O34" s="165">
        <v>0</v>
      </c>
      <c r="P34" s="165">
        <v>129900</v>
      </c>
      <c r="Q34" s="165">
        <v>93</v>
      </c>
      <c r="R34" s="165">
        <v>-119</v>
      </c>
      <c r="S34" s="165">
        <v>33.200000000000003</v>
      </c>
      <c r="T34" s="165">
        <v>4.25</v>
      </c>
      <c r="U34" s="165">
        <v>-1</v>
      </c>
    </row>
    <row r="35" spans="1:21">
      <c r="A35" s="166">
        <v>43461.706666666665</v>
      </c>
      <c r="B35" s="165" t="s">
        <v>6</v>
      </c>
      <c r="C35" s="165">
        <v>267.89</v>
      </c>
      <c r="D35" s="165">
        <v>9.27</v>
      </c>
      <c r="E35" s="165">
        <v>1205.0899999999999</v>
      </c>
      <c r="F35" s="165">
        <v>13.29</v>
      </c>
      <c r="G35" s="165">
        <v>44.76</v>
      </c>
      <c r="H35" s="165">
        <v>25.88</v>
      </c>
      <c r="I35" s="165">
        <v>1.18</v>
      </c>
      <c r="J35" s="165">
        <v>72.62</v>
      </c>
      <c r="K35" s="165">
        <v>60.26</v>
      </c>
      <c r="L35" s="165">
        <v>44.85</v>
      </c>
      <c r="M35" s="165">
        <v>65.12</v>
      </c>
      <c r="N35" s="165">
        <v>0</v>
      </c>
      <c r="O35" s="165">
        <v>0</v>
      </c>
      <c r="P35" s="165">
        <v>135447</v>
      </c>
      <c r="Q35" s="165">
        <v>93</v>
      </c>
      <c r="R35" s="165">
        <v>52</v>
      </c>
      <c r="S35" s="165">
        <v>33.200000000000003</v>
      </c>
      <c r="T35" s="165">
        <v>4.25</v>
      </c>
      <c r="U35" s="165">
        <v>-1</v>
      </c>
    </row>
    <row r="36" spans="1:21">
      <c r="A36" s="166">
        <v>43461.706689814811</v>
      </c>
      <c r="B36" s="165" t="s">
        <v>6</v>
      </c>
      <c r="C36" s="165">
        <v>270.35000000000002</v>
      </c>
      <c r="D36" s="165">
        <v>9.35</v>
      </c>
      <c r="E36" s="165">
        <v>1202.0999999999999</v>
      </c>
      <c r="F36" s="165">
        <v>10.45</v>
      </c>
      <c r="G36" s="165">
        <v>45.03</v>
      </c>
      <c r="H36" s="165">
        <v>26.35</v>
      </c>
      <c r="I36" s="165">
        <v>0.6</v>
      </c>
      <c r="J36" s="165">
        <v>71.239999999999995</v>
      </c>
      <c r="K36" s="165">
        <v>61.54</v>
      </c>
      <c r="L36" s="165">
        <v>46.3</v>
      </c>
      <c r="M36" s="165">
        <v>66.069999999999993</v>
      </c>
      <c r="N36" s="165">
        <v>0</v>
      </c>
      <c r="O36" s="165">
        <v>0</v>
      </c>
      <c r="P36" s="165">
        <v>139786</v>
      </c>
      <c r="Q36" s="165">
        <v>93</v>
      </c>
      <c r="R36" s="165">
        <v>52</v>
      </c>
      <c r="S36" s="165">
        <v>33.200000000000003</v>
      </c>
      <c r="T36" s="165">
        <v>4.25</v>
      </c>
      <c r="U36" s="165">
        <v>-1</v>
      </c>
    </row>
    <row r="37" spans="1:21">
      <c r="A37" s="166">
        <v>43461.706712962965</v>
      </c>
      <c r="B37" s="165" t="s">
        <v>6</v>
      </c>
      <c r="C37" s="165">
        <v>272.43</v>
      </c>
      <c r="D37" s="165">
        <v>9.42</v>
      </c>
      <c r="E37" s="165">
        <v>1199.96</v>
      </c>
      <c r="F37" s="165">
        <v>11.47</v>
      </c>
      <c r="G37" s="165">
        <v>55.19</v>
      </c>
      <c r="H37" s="165">
        <v>60</v>
      </c>
      <c r="I37" s="165">
        <v>11.76</v>
      </c>
      <c r="J37" s="165">
        <v>70.989999999999995</v>
      </c>
      <c r="K37" s="165">
        <v>61.64</v>
      </c>
      <c r="L37" s="165">
        <v>55.43</v>
      </c>
      <c r="M37" s="165">
        <v>72</v>
      </c>
      <c r="N37" s="165">
        <v>0</v>
      </c>
      <c r="O37" s="165">
        <v>0</v>
      </c>
      <c r="P37" s="165">
        <v>144068</v>
      </c>
      <c r="Q37" s="165">
        <v>93</v>
      </c>
      <c r="R37" s="165">
        <v>52</v>
      </c>
      <c r="S37" s="165">
        <v>33.200000000000003</v>
      </c>
      <c r="T37" s="165">
        <v>4.25</v>
      </c>
      <c r="U37" s="165">
        <v>-1</v>
      </c>
    </row>
    <row r="38" spans="1:21">
      <c r="A38" s="166">
        <v>43461.706736111111</v>
      </c>
      <c r="B38" s="165" t="s">
        <v>6</v>
      </c>
      <c r="C38" s="165">
        <v>272.61</v>
      </c>
      <c r="D38" s="165">
        <v>9.43</v>
      </c>
      <c r="E38" s="165">
        <v>1199.73</v>
      </c>
      <c r="F38" s="165">
        <v>11.98</v>
      </c>
      <c r="G38" s="165">
        <v>43.71</v>
      </c>
      <c r="H38" s="165">
        <v>24.26</v>
      </c>
      <c r="I38" s="165">
        <v>0</v>
      </c>
      <c r="J38" s="165">
        <v>73.53</v>
      </c>
      <c r="K38" s="165">
        <v>55.7</v>
      </c>
      <c r="L38" s="165">
        <v>50.91</v>
      </c>
      <c r="M38" s="165">
        <v>59.06</v>
      </c>
      <c r="N38" s="165">
        <v>0</v>
      </c>
      <c r="O38" s="165">
        <v>0</v>
      </c>
      <c r="P38" s="165">
        <v>148976</v>
      </c>
      <c r="Q38" s="165">
        <v>93</v>
      </c>
      <c r="R38" s="165">
        <v>52</v>
      </c>
      <c r="S38" s="165">
        <v>33.200000000000003</v>
      </c>
      <c r="T38" s="165">
        <v>4.25</v>
      </c>
      <c r="U38" s="165">
        <v>-1</v>
      </c>
    </row>
    <row r="39" spans="1:21">
      <c r="A39" s="166">
        <v>43461.706747685188</v>
      </c>
      <c r="B39" s="165" t="s">
        <v>6</v>
      </c>
      <c r="C39" s="165">
        <v>264.98</v>
      </c>
      <c r="D39" s="165">
        <v>9.17</v>
      </c>
      <c r="E39" s="165">
        <v>1206.08</v>
      </c>
      <c r="F39" s="165">
        <v>12.74</v>
      </c>
      <c r="G39" s="165">
        <v>43.53</v>
      </c>
      <c r="H39" s="165">
        <v>17.86</v>
      </c>
      <c r="I39" s="165">
        <v>10.59</v>
      </c>
      <c r="J39" s="165">
        <v>67.44</v>
      </c>
      <c r="K39" s="165">
        <v>57.42</v>
      </c>
      <c r="L39" s="165">
        <v>45.98</v>
      </c>
      <c r="M39" s="165">
        <v>63.92</v>
      </c>
      <c r="N39" s="165">
        <v>0</v>
      </c>
      <c r="O39" s="165">
        <v>0</v>
      </c>
      <c r="P39" s="165">
        <v>152530</v>
      </c>
      <c r="Q39" s="165">
        <v>93</v>
      </c>
      <c r="R39" s="165">
        <v>52</v>
      </c>
      <c r="S39" s="165">
        <v>33.200000000000003</v>
      </c>
      <c r="T39" s="165">
        <v>4.25</v>
      </c>
      <c r="U39" s="165">
        <v>-1</v>
      </c>
    </row>
    <row r="40" spans="1:21">
      <c r="A40" s="166">
        <v>43461.706770833334</v>
      </c>
      <c r="B40" s="165" t="s">
        <v>6</v>
      </c>
      <c r="C40" s="165">
        <v>266.51</v>
      </c>
      <c r="D40" s="165">
        <v>9.2200000000000006</v>
      </c>
      <c r="E40" s="165">
        <v>1206.4100000000001</v>
      </c>
      <c r="F40" s="165">
        <v>11.73</v>
      </c>
      <c r="G40" s="165">
        <v>43.78</v>
      </c>
      <c r="H40" s="165">
        <v>12.35</v>
      </c>
      <c r="I40" s="165">
        <v>13.69</v>
      </c>
      <c r="J40" s="165">
        <v>66.67</v>
      </c>
      <c r="K40" s="165">
        <v>56.77</v>
      </c>
      <c r="L40" s="165">
        <v>47.77</v>
      </c>
      <c r="M40" s="165">
        <v>66.67</v>
      </c>
      <c r="N40" s="165">
        <v>0</v>
      </c>
      <c r="O40" s="165">
        <v>0</v>
      </c>
      <c r="P40" s="165">
        <v>157118</v>
      </c>
      <c r="Q40" s="165">
        <v>93</v>
      </c>
      <c r="R40" s="165">
        <v>-33</v>
      </c>
      <c r="S40" s="165">
        <v>33.200000000000003</v>
      </c>
      <c r="T40" s="165">
        <v>4.25</v>
      </c>
      <c r="U40" s="165">
        <v>-1</v>
      </c>
    </row>
    <row r="41" spans="1:21">
      <c r="A41" s="166">
        <v>43461.706793981481</v>
      </c>
      <c r="B41" s="165" t="s">
        <v>6</v>
      </c>
      <c r="C41" s="165">
        <v>270.20999999999998</v>
      </c>
      <c r="D41" s="165">
        <v>9.35</v>
      </c>
      <c r="E41" s="165">
        <v>1203.18</v>
      </c>
      <c r="F41" s="165">
        <v>11.75</v>
      </c>
      <c r="G41" s="165">
        <v>45.59</v>
      </c>
      <c r="H41" s="165">
        <v>26.19</v>
      </c>
      <c r="I41" s="165">
        <v>0</v>
      </c>
      <c r="J41" s="165">
        <v>73.099999999999994</v>
      </c>
      <c r="K41" s="165">
        <v>61.29</v>
      </c>
      <c r="L41" s="165">
        <v>51.3</v>
      </c>
      <c r="M41" s="165">
        <v>62.94</v>
      </c>
      <c r="N41" s="165">
        <v>0</v>
      </c>
      <c r="O41" s="165">
        <v>0</v>
      </c>
      <c r="P41" s="165">
        <v>162828</v>
      </c>
      <c r="Q41" s="165">
        <v>93</v>
      </c>
      <c r="R41" s="165">
        <v>-119</v>
      </c>
      <c r="S41" s="165">
        <v>33.200000000000003</v>
      </c>
      <c r="T41" s="165">
        <v>4.25</v>
      </c>
      <c r="U41" s="165">
        <v>-1</v>
      </c>
    </row>
    <row r="42" spans="1:21">
      <c r="A42" s="166">
        <v>43461.706805555557</v>
      </c>
      <c r="B42" s="165" t="s">
        <v>6</v>
      </c>
      <c r="C42" s="165">
        <v>271.89</v>
      </c>
      <c r="D42" s="165">
        <v>9.41</v>
      </c>
      <c r="E42" s="165">
        <v>1203.3699999999999</v>
      </c>
      <c r="F42" s="165">
        <v>12.32</v>
      </c>
      <c r="G42" s="165">
        <v>46</v>
      </c>
      <c r="H42" s="165">
        <v>17.260000000000002</v>
      </c>
      <c r="I42" s="165">
        <v>11.38</v>
      </c>
      <c r="J42" s="165">
        <v>66.459999999999994</v>
      </c>
      <c r="K42" s="165">
        <v>63.75</v>
      </c>
      <c r="L42" s="165">
        <v>50.92</v>
      </c>
      <c r="M42" s="165">
        <v>69.62</v>
      </c>
      <c r="N42" s="165">
        <v>0</v>
      </c>
      <c r="O42" s="165">
        <v>0</v>
      </c>
      <c r="P42" s="165">
        <v>167875</v>
      </c>
      <c r="Q42" s="165">
        <v>93</v>
      </c>
      <c r="R42" s="165">
        <v>-76</v>
      </c>
      <c r="S42" s="165">
        <v>33.200000000000003</v>
      </c>
      <c r="T42" s="165">
        <v>4.25</v>
      </c>
      <c r="U42" s="165">
        <v>-1</v>
      </c>
    </row>
    <row r="43" spans="1:21">
      <c r="A43" s="166">
        <v>43461.706828703704</v>
      </c>
      <c r="B43" s="165" t="s">
        <v>6</v>
      </c>
      <c r="C43" s="165">
        <v>262.79000000000002</v>
      </c>
      <c r="D43" s="165">
        <v>9.09</v>
      </c>
      <c r="E43" s="165">
        <v>1208.98</v>
      </c>
      <c r="F43" s="165">
        <v>10.47</v>
      </c>
      <c r="G43" s="165">
        <v>42.5</v>
      </c>
      <c r="H43" s="165">
        <v>25.15</v>
      </c>
      <c r="I43" s="165">
        <v>0</v>
      </c>
      <c r="J43" s="165">
        <v>70.66</v>
      </c>
      <c r="K43" s="165">
        <v>54.14</v>
      </c>
      <c r="L43" s="165">
        <v>36.75</v>
      </c>
      <c r="M43" s="165">
        <v>69.88</v>
      </c>
      <c r="N43" s="165">
        <v>0</v>
      </c>
      <c r="O43" s="165">
        <v>0</v>
      </c>
      <c r="P43" s="165">
        <v>171030</v>
      </c>
      <c r="Q43" s="165">
        <v>93</v>
      </c>
      <c r="R43" s="165">
        <v>-76</v>
      </c>
      <c r="S43" s="165">
        <v>33.200000000000003</v>
      </c>
      <c r="T43" s="165">
        <v>4.25</v>
      </c>
      <c r="U43" s="165">
        <v>-1</v>
      </c>
    </row>
    <row r="44" spans="1:21">
      <c r="A44" s="166">
        <v>43461.70685185185</v>
      </c>
      <c r="B44" s="165" t="s">
        <v>6</v>
      </c>
      <c r="C44" s="165">
        <v>266.29000000000002</v>
      </c>
      <c r="D44" s="165">
        <v>9.2100000000000009</v>
      </c>
      <c r="E44" s="165">
        <v>1207.68</v>
      </c>
      <c r="F44" s="165">
        <v>10.36</v>
      </c>
      <c r="G44" s="165">
        <v>40.51</v>
      </c>
      <c r="H44" s="165">
        <v>24.55</v>
      </c>
      <c r="I44" s="165">
        <v>0</v>
      </c>
      <c r="J44" s="165">
        <v>67.900000000000006</v>
      </c>
      <c r="K44" s="165">
        <v>52.9</v>
      </c>
      <c r="L44" s="165">
        <v>36.78</v>
      </c>
      <c r="M44" s="165">
        <v>64.150000000000006</v>
      </c>
      <c r="N44" s="165">
        <v>0</v>
      </c>
      <c r="O44" s="165">
        <v>0</v>
      </c>
      <c r="P44" s="165">
        <v>173492</v>
      </c>
      <c r="Q44" s="165">
        <v>93</v>
      </c>
      <c r="R44" s="165">
        <v>-33</v>
      </c>
      <c r="S44" s="165">
        <v>33.200000000000003</v>
      </c>
      <c r="T44" s="165">
        <v>4.25</v>
      </c>
      <c r="U44" s="165">
        <v>-1</v>
      </c>
    </row>
    <row r="45" spans="1:21">
      <c r="A45" s="166">
        <v>43461.706863425927</v>
      </c>
      <c r="B45" s="165" t="s">
        <v>6</v>
      </c>
      <c r="C45" s="165">
        <v>269.77</v>
      </c>
      <c r="D45" s="165">
        <v>9.33</v>
      </c>
      <c r="E45" s="165">
        <v>1202.77</v>
      </c>
      <c r="F45" s="165">
        <v>12.26</v>
      </c>
      <c r="G45" s="165">
        <v>44.12</v>
      </c>
      <c r="H45" s="165">
        <v>22.89</v>
      </c>
      <c r="I45" s="165">
        <v>0</v>
      </c>
      <c r="J45" s="165">
        <v>68.319999999999993</v>
      </c>
      <c r="K45" s="165">
        <v>58.54</v>
      </c>
      <c r="L45" s="165">
        <v>55.69</v>
      </c>
      <c r="M45" s="165">
        <v>61.08</v>
      </c>
      <c r="N45" s="165">
        <v>0</v>
      </c>
      <c r="O45" s="165">
        <v>0</v>
      </c>
      <c r="P45" s="165">
        <v>178438</v>
      </c>
      <c r="Q45" s="165">
        <v>93</v>
      </c>
      <c r="R45" s="165">
        <v>-76</v>
      </c>
      <c r="S45" s="165">
        <v>33.200000000000003</v>
      </c>
      <c r="T45" s="165">
        <v>4.25</v>
      </c>
      <c r="U45" s="165">
        <v>-1</v>
      </c>
    </row>
    <row r="46" spans="1:21">
      <c r="A46" s="166">
        <v>43461.706886574073</v>
      </c>
      <c r="B46" s="165" t="s">
        <v>6</v>
      </c>
      <c r="C46" s="165">
        <v>272.5</v>
      </c>
      <c r="D46" s="165">
        <v>9.43</v>
      </c>
      <c r="E46" s="165">
        <v>1199.43</v>
      </c>
      <c r="F46" s="165">
        <v>11.35</v>
      </c>
      <c r="G46" s="165">
        <v>44.56</v>
      </c>
      <c r="H46" s="165">
        <v>22.47</v>
      </c>
      <c r="I46" s="165">
        <v>0</v>
      </c>
      <c r="J46" s="165">
        <v>65.900000000000006</v>
      </c>
      <c r="K46" s="165">
        <v>63.74</v>
      </c>
      <c r="L46" s="165">
        <v>49.7</v>
      </c>
      <c r="M46" s="165">
        <v>66.48</v>
      </c>
      <c r="N46" s="165">
        <v>0</v>
      </c>
      <c r="O46" s="165">
        <v>0</v>
      </c>
      <c r="P46" s="165">
        <v>184819</v>
      </c>
      <c r="Q46" s="165">
        <v>93</v>
      </c>
      <c r="R46" s="165">
        <v>-76</v>
      </c>
      <c r="S46" s="165">
        <v>33.200000000000003</v>
      </c>
      <c r="T46" s="165">
        <v>4.25</v>
      </c>
      <c r="U46" s="165">
        <v>-1</v>
      </c>
    </row>
    <row r="47" spans="1:21">
      <c r="A47" s="166">
        <v>43461.706909722219</v>
      </c>
      <c r="B47" s="165" t="s">
        <v>6</v>
      </c>
      <c r="C47" s="165">
        <v>270.58</v>
      </c>
      <c r="D47" s="165">
        <v>9.36</v>
      </c>
      <c r="E47" s="165">
        <v>1201.56</v>
      </c>
      <c r="F47" s="165">
        <v>14.71</v>
      </c>
      <c r="G47" s="165">
        <v>38.14</v>
      </c>
      <c r="H47" s="165">
        <v>27.98</v>
      </c>
      <c r="I47" s="165">
        <v>0</v>
      </c>
      <c r="J47" s="165">
        <v>55.03</v>
      </c>
      <c r="K47" s="165">
        <v>58.96</v>
      </c>
      <c r="L47" s="165">
        <v>42.11</v>
      </c>
      <c r="M47" s="165">
        <v>44.64</v>
      </c>
      <c r="N47" s="165">
        <v>0</v>
      </c>
      <c r="O47" s="165">
        <v>0</v>
      </c>
      <c r="P47" s="165">
        <v>185170</v>
      </c>
      <c r="Q47" s="165">
        <v>93</v>
      </c>
      <c r="R47" s="165">
        <v>9</v>
      </c>
      <c r="S47" s="165">
        <v>33.200000000000003</v>
      </c>
      <c r="T47" s="165">
        <v>4.25</v>
      </c>
      <c r="U47" s="165">
        <v>-1</v>
      </c>
    </row>
    <row r="48" spans="1:21">
      <c r="A48" s="166">
        <v>43461.706990740742</v>
      </c>
      <c r="B48" s="165" t="s">
        <v>6</v>
      </c>
      <c r="C48" s="165">
        <v>271.7</v>
      </c>
      <c r="D48" s="165">
        <v>9.4</v>
      </c>
      <c r="E48" s="165">
        <v>1197.95</v>
      </c>
      <c r="F48" s="165">
        <v>13.16</v>
      </c>
      <c r="G48" s="165">
        <v>37.549999999999997</v>
      </c>
      <c r="H48" s="165">
        <v>25</v>
      </c>
      <c r="I48" s="165">
        <v>0</v>
      </c>
      <c r="J48" s="165">
        <v>58.06</v>
      </c>
      <c r="K48" s="165">
        <v>57.76</v>
      </c>
      <c r="L48" s="165">
        <v>42.86</v>
      </c>
      <c r="M48" s="165">
        <v>44.38</v>
      </c>
      <c r="N48" s="165">
        <v>0</v>
      </c>
      <c r="O48" s="165">
        <v>0</v>
      </c>
      <c r="P48" s="165">
        <v>187337</v>
      </c>
      <c r="Q48" s="165">
        <v>93</v>
      </c>
      <c r="R48" s="165">
        <v>-33</v>
      </c>
      <c r="S48" s="165">
        <v>33.200000000000003</v>
      </c>
      <c r="T48" s="165">
        <v>4.25</v>
      </c>
      <c r="U48" s="165">
        <v>-1</v>
      </c>
    </row>
    <row r="49" spans="1:21">
      <c r="A49" s="166">
        <v>43461.707002314812</v>
      </c>
      <c r="B49" s="165" t="s">
        <v>6</v>
      </c>
      <c r="C49" s="165">
        <v>274.04000000000002</v>
      </c>
      <c r="D49" s="165">
        <v>9.48</v>
      </c>
      <c r="E49" s="165">
        <v>1201.22</v>
      </c>
      <c r="F49" s="165">
        <v>11.24</v>
      </c>
      <c r="G49" s="165">
        <v>42.08</v>
      </c>
      <c r="H49" s="165">
        <v>27.27</v>
      </c>
      <c r="I49" s="165">
        <v>0</v>
      </c>
      <c r="J49" s="165">
        <v>60.9</v>
      </c>
      <c r="K49" s="165">
        <v>64.069999999999993</v>
      </c>
      <c r="L49" s="165">
        <v>48.17</v>
      </c>
      <c r="M49" s="165">
        <v>53.42</v>
      </c>
      <c r="N49" s="165">
        <v>0</v>
      </c>
      <c r="O49" s="165">
        <v>0</v>
      </c>
      <c r="P49" s="165">
        <v>192788</v>
      </c>
      <c r="Q49" s="165">
        <v>93</v>
      </c>
      <c r="R49" s="165">
        <v>-76</v>
      </c>
      <c r="S49" s="165">
        <v>33.200000000000003</v>
      </c>
      <c r="T49" s="165">
        <v>4.25</v>
      </c>
      <c r="U49" s="165">
        <v>-1</v>
      </c>
    </row>
    <row r="50" spans="1:21">
      <c r="A50" s="166">
        <v>43461.707025462965</v>
      </c>
      <c r="B50" s="165" t="s">
        <v>6</v>
      </c>
      <c r="C50" s="165">
        <v>274.99</v>
      </c>
      <c r="D50" s="165">
        <v>9.51</v>
      </c>
      <c r="E50" s="165">
        <v>1197.7</v>
      </c>
      <c r="F50" s="165">
        <v>10.48</v>
      </c>
      <c r="G50" s="165">
        <v>43.19</v>
      </c>
      <c r="H50" s="165">
        <v>23.7</v>
      </c>
      <c r="I50" s="165">
        <v>0</v>
      </c>
      <c r="J50" s="165">
        <v>67.06</v>
      </c>
      <c r="K50" s="165">
        <v>54.78</v>
      </c>
      <c r="L50" s="165">
        <v>53.14</v>
      </c>
      <c r="M50" s="165">
        <v>62.21</v>
      </c>
      <c r="N50" s="165">
        <v>0</v>
      </c>
      <c r="O50" s="165">
        <v>0</v>
      </c>
      <c r="P50" s="165">
        <v>195464</v>
      </c>
      <c r="Q50" s="165">
        <v>93</v>
      </c>
      <c r="R50" s="165">
        <v>9</v>
      </c>
      <c r="S50" s="165">
        <v>33.200000000000003</v>
      </c>
      <c r="T50" s="165">
        <v>4.25</v>
      </c>
      <c r="U50" s="165">
        <v>-1</v>
      </c>
    </row>
    <row r="51" spans="1:21">
      <c r="A51" s="166">
        <v>43461.707048611112</v>
      </c>
      <c r="B51" s="165" t="s">
        <v>6</v>
      </c>
      <c r="C51" s="165">
        <v>274.93</v>
      </c>
      <c r="D51" s="165">
        <v>9.51</v>
      </c>
      <c r="E51" s="165">
        <v>1195.23</v>
      </c>
      <c r="F51" s="165">
        <v>10.39</v>
      </c>
      <c r="G51" s="165">
        <v>42.73</v>
      </c>
      <c r="H51" s="165">
        <v>25</v>
      </c>
      <c r="I51" s="165">
        <v>0</v>
      </c>
      <c r="J51" s="165">
        <v>64.599999999999994</v>
      </c>
      <c r="K51" s="165">
        <v>57.23</v>
      </c>
      <c r="L51" s="165">
        <v>48.55</v>
      </c>
      <c r="M51" s="165">
        <v>63.58</v>
      </c>
      <c r="N51" s="165">
        <v>0</v>
      </c>
      <c r="O51" s="165">
        <v>0</v>
      </c>
      <c r="P51" s="165">
        <v>199548</v>
      </c>
      <c r="Q51" s="165">
        <v>93</v>
      </c>
      <c r="R51" s="165">
        <v>-76</v>
      </c>
      <c r="S51" s="165">
        <v>33.200000000000003</v>
      </c>
      <c r="T51" s="165">
        <v>4.25</v>
      </c>
      <c r="U51" s="165">
        <v>-1</v>
      </c>
    </row>
    <row r="52" spans="1:21">
      <c r="A52" s="166">
        <v>43461.707060185188</v>
      </c>
      <c r="B52" s="165" t="s">
        <v>6</v>
      </c>
      <c r="C52" s="165">
        <v>277.43</v>
      </c>
      <c r="D52" s="165">
        <v>9.6</v>
      </c>
      <c r="E52" s="165">
        <v>1191.99</v>
      </c>
      <c r="F52" s="165">
        <v>9.7100000000000009</v>
      </c>
      <c r="G52" s="165">
        <v>41.56</v>
      </c>
      <c r="H52" s="165">
        <v>25.6</v>
      </c>
      <c r="I52" s="165">
        <v>0</v>
      </c>
      <c r="J52" s="165">
        <v>58.86</v>
      </c>
      <c r="K52" s="165">
        <v>58.02</v>
      </c>
      <c r="L52" s="165">
        <v>31.33</v>
      </c>
      <c r="M52" s="165">
        <v>78.180000000000007</v>
      </c>
      <c r="N52" s="165">
        <v>0</v>
      </c>
      <c r="O52" s="165">
        <v>0</v>
      </c>
      <c r="P52" s="165">
        <v>203480</v>
      </c>
      <c r="Q52" s="165">
        <v>93</v>
      </c>
      <c r="R52" s="165">
        <v>-119</v>
      </c>
      <c r="S52" s="165">
        <v>33.200000000000003</v>
      </c>
      <c r="T52" s="165">
        <v>4.25</v>
      </c>
      <c r="U52" s="165">
        <v>-1</v>
      </c>
    </row>
    <row r="53" spans="1:21">
      <c r="A53" s="166">
        <v>43461.707083333335</v>
      </c>
      <c r="B53" s="165" t="s">
        <v>6</v>
      </c>
      <c r="C53" s="165">
        <v>277.83</v>
      </c>
      <c r="D53" s="165">
        <v>9.61</v>
      </c>
      <c r="E53" s="165">
        <v>1194.95</v>
      </c>
      <c r="F53" s="165">
        <v>10.19</v>
      </c>
      <c r="G53" s="165">
        <v>43.4</v>
      </c>
      <c r="H53" s="165">
        <v>26.16</v>
      </c>
      <c r="I53" s="165">
        <v>0.57999999999999996</v>
      </c>
      <c r="J53" s="165">
        <v>65.680000000000007</v>
      </c>
      <c r="K53" s="165">
        <v>60</v>
      </c>
      <c r="L53" s="165">
        <v>42.86</v>
      </c>
      <c r="M53" s="165">
        <v>65.7</v>
      </c>
      <c r="N53" s="165">
        <v>0</v>
      </c>
      <c r="O53" s="165">
        <v>0</v>
      </c>
      <c r="P53" s="165">
        <v>205888</v>
      </c>
      <c r="Q53" s="165">
        <v>93</v>
      </c>
      <c r="R53" s="165">
        <v>-162</v>
      </c>
      <c r="S53" s="165">
        <v>33.200000000000003</v>
      </c>
      <c r="T53" s="165">
        <v>4.25</v>
      </c>
      <c r="U53" s="165">
        <v>-1</v>
      </c>
    </row>
    <row r="54" spans="1:21">
      <c r="A54" s="166">
        <v>43461.707106481481</v>
      </c>
      <c r="B54" s="165" t="s">
        <v>6</v>
      </c>
      <c r="C54" s="165">
        <v>278.51</v>
      </c>
      <c r="D54" s="165">
        <v>9.64</v>
      </c>
      <c r="E54" s="165">
        <v>1189.43</v>
      </c>
      <c r="F54" s="165">
        <v>11.21</v>
      </c>
      <c r="G54" s="165">
        <v>40.81</v>
      </c>
      <c r="H54" s="165">
        <v>26.29</v>
      </c>
      <c r="I54" s="165">
        <v>0</v>
      </c>
      <c r="J54" s="165">
        <v>65.06</v>
      </c>
      <c r="K54" s="165">
        <v>59.06</v>
      </c>
      <c r="L54" s="165">
        <v>34.36</v>
      </c>
      <c r="M54" s="165">
        <v>62.65</v>
      </c>
      <c r="N54" s="165">
        <v>0</v>
      </c>
      <c r="O54" s="165">
        <v>0</v>
      </c>
      <c r="P54" s="165">
        <v>209757</v>
      </c>
      <c r="Q54" s="165">
        <v>93</v>
      </c>
      <c r="R54" s="165">
        <v>95</v>
      </c>
      <c r="S54" s="165">
        <v>33.200000000000003</v>
      </c>
      <c r="T54" s="165">
        <v>4.25</v>
      </c>
      <c r="U54" s="165">
        <v>-1</v>
      </c>
    </row>
    <row r="55" spans="1:21">
      <c r="A55" s="166">
        <v>43461.707129629627</v>
      </c>
      <c r="B55" s="165" t="s">
        <v>6</v>
      </c>
      <c r="C55" s="165">
        <v>279.31</v>
      </c>
      <c r="D55" s="165">
        <v>9.66</v>
      </c>
      <c r="E55" s="165">
        <v>1192.25</v>
      </c>
      <c r="F55" s="165">
        <v>12.56</v>
      </c>
      <c r="G55" s="165">
        <v>46</v>
      </c>
      <c r="H55" s="165">
        <v>25.6</v>
      </c>
      <c r="I55" s="165">
        <v>1.19</v>
      </c>
      <c r="J55" s="165">
        <v>68.989999999999995</v>
      </c>
      <c r="K55" s="165">
        <v>63.75</v>
      </c>
      <c r="L55" s="165">
        <v>54.55</v>
      </c>
      <c r="M55" s="165">
        <v>64.290000000000006</v>
      </c>
      <c r="N55" s="165">
        <v>0</v>
      </c>
      <c r="O55" s="165">
        <v>0</v>
      </c>
      <c r="P55" s="165">
        <v>215976</v>
      </c>
      <c r="Q55" s="165">
        <v>93</v>
      </c>
      <c r="R55" s="165">
        <v>95</v>
      </c>
      <c r="S55" s="165">
        <v>33.200000000000003</v>
      </c>
      <c r="T55" s="165">
        <v>4.25</v>
      </c>
      <c r="U55" s="165">
        <v>-1</v>
      </c>
    </row>
    <row r="56" spans="1:21">
      <c r="A56" s="166">
        <v>43461.707141203704</v>
      </c>
      <c r="B56" s="165" t="s">
        <v>6</v>
      </c>
      <c r="C56" s="165">
        <v>279.58</v>
      </c>
      <c r="D56" s="165">
        <v>9.67</v>
      </c>
      <c r="E56" s="165">
        <v>1190.44</v>
      </c>
      <c r="F56" s="165">
        <v>12.99</v>
      </c>
      <c r="G56" s="165">
        <v>45.62</v>
      </c>
      <c r="H56" s="165">
        <v>27.49</v>
      </c>
      <c r="I56" s="165">
        <v>0</v>
      </c>
      <c r="J56" s="165">
        <v>66.67</v>
      </c>
      <c r="K56" s="165">
        <v>65.62</v>
      </c>
      <c r="L56" s="165">
        <v>51.16</v>
      </c>
      <c r="M56" s="165">
        <v>67.27</v>
      </c>
      <c r="N56" s="165">
        <v>0</v>
      </c>
      <c r="O56" s="165">
        <v>0</v>
      </c>
      <c r="P56" s="165">
        <v>222008</v>
      </c>
      <c r="Q56" s="165">
        <v>93</v>
      </c>
      <c r="R56" s="165">
        <v>95</v>
      </c>
      <c r="S56" s="165">
        <v>33.200000000000003</v>
      </c>
      <c r="T56" s="165">
        <v>4.25</v>
      </c>
      <c r="U56" s="165">
        <v>-1</v>
      </c>
    </row>
    <row r="57" spans="1:21">
      <c r="A57" s="166">
        <v>43461.70716435185</v>
      </c>
      <c r="B57" s="165" t="s">
        <v>6</v>
      </c>
      <c r="C57" s="165">
        <v>278.97000000000003</v>
      </c>
      <c r="D57" s="165">
        <v>9.65</v>
      </c>
      <c r="E57" s="165">
        <v>1189.7</v>
      </c>
      <c r="F57" s="165">
        <v>11.01</v>
      </c>
      <c r="G57" s="165">
        <v>43.84</v>
      </c>
      <c r="H57" s="165">
        <v>26.63</v>
      </c>
      <c r="I57" s="165">
        <v>0</v>
      </c>
      <c r="J57" s="165">
        <v>71.69</v>
      </c>
      <c r="K57" s="165">
        <v>59.63</v>
      </c>
      <c r="L57" s="165">
        <v>42.42</v>
      </c>
      <c r="M57" s="165">
        <v>64.290000000000006</v>
      </c>
      <c r="N57" s="165">
        <v>0</v>
      </c>
      <c r="O57" s="165">
        <v>0</v>
      </c>
      <c r="P57" s="165">
        <v>225939</v>
      </c>
      <c r="Q57" s="165">
        <v>93</v>
      </c>
      <c r="R57" s="165">
        <v>52</v>
      </c>
      <c r="S57" s="165">
        <v>33.200000000000003</v>
      </c>
      <c r="T57" s="165">
        <v>4.25</v>
      </c>
      <c r="U57" s="165">
        <v>-1</v>
      </c>
    </row>
    <row r="58" spans="1:21">
      <c r="A58" s="166">
        <v>43461.707187499997</v>
      </c>
      <c r="B58" s="165" t="s">
        <v>6</v>
      </c>
      <c r="C58" s="165">
        <v>274.06</v>
      </c>
      <c r="D58" s="165">
        <v>9.48</v>
      </c>
      <c r="E58" s="165">
        <v>1192.96</v>
      </c>
      <c r="F58" s="165">
        <v>11.33</v>
      </c>
      <c r="G58" s="165">
        <v>43.87</v>
      </c>
      <c r="H58" s="165">
        <v>25.75</v>
      </c>
      <c r="I58" s="165">
        <v>0.6</v>
      </c>
      <c r="J58" s="165">
        <v>66.67</v>
      </c>
      <c r="K58" s="165">
        <v>60.76</v>
      </c>
      <c r="L58" s="165">
        <v>42.31</v>
      </c>
      <c r="M58" s="165">
        <v>71.34</v>
      </c>
      <c r="N58" s="165">
        <v>0</v>
      </c>
      <c r="O58" s="165">
        <v>0</v>
      </c>
      <c r="P58" s="165">
        <v>231042</v>
      </c>
      <c r="Q58" s="165">
        <v>93</v>
      </c>
      <c r="R58" s="165">
        <v>-33</v>
      </c>
      <c r="S58" s="165">
        <v>33.200000000000003</v>
      </c>
      <c r="T58" s="165">
        <v>4.25</v>
      </c>
      <c r="U58" s="165">
        <v>-1</v>
      </c>
    </row>
    <row r="59" spans="1:21">
      <c r="A59" s="166">
        <v>43461.707199074073</v>
      </c>
      <c r="B59" s="165" t="s">
        <v>6</v>
      </c>
      <c r="C59" s="165">
        <v>274.93</v>
      </c>
      <c r="D59" s="165">
        <v>9.51</v>
      </c>
      <c r="E59" s="165">
        <v>1193.01</v>
      </c>
      <c r="F59" s="165">
        <v>12.46</v>
      </c>
      <c r="G59" s="165">
        <v>47.79</v>
      </c>
      <c r="H59" s="165">
        <v>31.74</v>
      </c>
      <c r="I59" s="165">
        <v>4.1900000000000004</v>
      </c>
      <c r="J59" s="165">
        <v>71.239999999999995</v>
      </c>
      <c r="K59" s="165">
        <v>62.58</v>
      </c>
      <c r="L59" s="165">
        <v>50.92</v>
      </c>
      <c r="M59" s="165">
        <v>69.28</v>
      </c>
      <c r="N59" s="165">
        <v>0</v>
      </c>
      <c r="O59" s="165">
        <v>0</v>
      </c>
      <c r="P59" s="165">
        <v>236524</v>
      </c>
      <c r="Q59" s="165">
        <v>93</v>
      </c>
      <c r="R59" s="165">
        <v>-119</v>
      </c>
      <c r="S59" s="165">
        <v>33.200000000000003</v>
      </c>
      <c r="T59" s="165">
        <v>4.25</v>
      </c>
      <c r="U59" s="165">
        <v>-1</v>
      </c>
    </row>
    <row r="60" spans="1:21">
      <c r="A60" s="166">
        <v>43461.70722222222</v>
      </c>
      <c r="B60" s="165" t="s">
        <v>6</v>
      </c>
      <c r="C60" s="165">
        <v>275.19</v>
      </c>
      <c r="D60" s="165">
        <v>9.52</v>
      </c>
      <c r="E60" s="165">
        <v>1197.8</v>
      </c>
      <c r="F60" s="165">
        <v>10.72</v>
      </c>
      <c r="G60" s="165">
        <v>45.74</v>
      </c>
      <c r="H60" s="165">
        <v>29.94</v>
      </c>
      <c r="I60" s="165">
        <v>0</v>
      </c>
      <c r="J60" s="165">
        <v>66.47</v>
      </c>
      <c r="K60" s="165">
        <v>62.28</v>
      </c>
      <c r="L60" s="165">
        <v>46.37</v>
      </c>
      <c r="M60" s="165">
        <v>71.510000000000005</v>
      </c>
      <c r="N60" s="165">
        <v>0</v>
      </c>
      <c r="O60" s="165">
        <v>0</v>
      </c>
      <c r="P60" s="165">
        <v>241038</v>
      </c>
      <c r="Q60" s="165">
        <v>93</v>
      </c>
      <c r="R60" s="165">
        <v>-33</v>
      </c>
      <c r="S60" s="165">
        <v>33.200000000000003</v>
      </c>
      <c r="T60" s="165">
        <v>4.25</v>
      </c>
      <c r="U60" s="165">
        <v>-1</v>
      </c>
    </row>
    <row r="61" spans="1:21">
      <c r="A61" s="166">
        <v>43461.707245370373</v>
      </c>
      <c r="B61" s="165" t="s">
        <v>6</v>
      </c>
      <c r="C61" s="165">
        <v>276.14</v>
      </c>
      <c r="D61" s="165">
        <v>9.5500000000000007</v>
      </c>
      <c r="E61" s="165">
        <v>1195.45</v>
      </c>
      <c r="F61" s="165">
        <v>9.58</v>
      </c>
      <c r="G61" s="165">
        <v>40.98</v>
      </c>
      <c r="H61" s="165">
        <v>25.75</v>
      </c>
      <c r="I61" s="165">
        <v>0</v>
      </c>
      <c r="J61" s="165">
        <v>71.78</v>
      </c>
      <c r="K61" s="165">
        <v>49.02</v>
      </c>
      <c r="L61" s="165">
        <v>40.49</v>
      </c>
      <c r="M61" s="165">
        <v>60.12</v>
      </c>
      <c r="N61" s="165">
        <v>0</v>
      </c>
      <c r="O61" s="165">
        <v>0</v>
      </c>
      <c r="P61" s="165">
        <v>244230</v>
      </c>
      <c r="Q61" s="165">
        <v>93</v>
      </c>
      <c r="R61" s="165">
        <v>52</v>
      </c>
      <c r="S61" s="165">
        <v>33.200000000000003</v>
      </c>
      <c r="T61" s="165">
        <v>4.25</v>
      </c>
      <c r="U61" s="165">
        <v>-1</v>
      </c>
    </row>
    <row r="62" spans="1:21">
      <c r="A62" s="166">
        <v>43461.707256944443</v>
      </c>
      <c r="B62" s="165" t="s">
        <v>6</v>
      </c>
      <c r="C62" s="165">
        <v>276.95</v>
      </c>
      <c r="D62" s="165">
        <v>9.58</v>
      </c>
      <c r="E62" s="165">
        <v>1191.99</v>
      </c>
      <c r="F62" s="165">
        <v>11.66</v>
      </c>
      <c r="G62" s="165">
        <v>43.56</v>
      </c>
      <c r="H62" s="165">
        <v>26.04</v>
      </c>
      <c r="I62" s="165">
        <v>0.59</v>
      </c>
      <c r="J62" s="165">
        <v>64.150000000000006</v>
      </c>
      <c r="K62" s="165">
        <v>62.18</v>
      </c>
      <c r="L62" s="165">
        <v>45.45</v>
      </c>
      <c r="M62" s="165">
        <v>67.3</v>
      </c>
      <c r="N62" s="165">
        <v>0</v>
      </c>
      <c r="O62" s="165">
        <v>0</v>
      </c>
      <c r="P62" s="165">
        <v>249147</v>
      </c>
      <c r="Q62" s="165">
        <v>93</v>
      </c>
      <c r="R62" s="165">
        <v>-33</v>
      </c>
      <c r="S62" s="165">
        <v>33.200000000000003</v>
      </c>
      <c r="T62" s="165">
        <v>4.25</v>
      </c>
      <c r="U62" s="165">
        <v>-1</v>
      </c>
    </row>
    <row r="63" spans="1:21">
      <c r="A63" s="166">
        <v>43461.707280092596</v>
      </c>
      <c r="B63" s="165" t="s">
        <v>6</v>
      </c>
      <c r="C63" s="165">
        <v>278.70999999999998</v>
      </c>
      <c r="D63" s="165">
        <v>9.64</v>
      </c>
      <c r="E63" s="165">
        <v>1189.46</v>
      </c>
      <c r="F63" s="165">
        <v>10.71</v>
      </c>
      <c r="G63" s="165">
        <v>43.42</v>
      </c>
      <c r="H63" s="165">
        <v>23.98</v>
      </c>
      <c r="I63" s="165">
        <v>0</v>
      </c>
      <c r="J63" s="165">
        <v>66.459999999999994</v>
      </c>
      <c r="K63" s="165">
        <v>61.93</v>
      </c>
      <c r="L63" s="165">
        <v>38.15</v>
      </c>
      <c r="M63" s="165">
        <v>72.56</v>
      </c>
      <c r="N63" s="165">
        <v>0</v>
      </c>
      <c r="O63" s="165">
        <v>0</v>
      </c>
      <c r="P63" s="165">
        <v>253719</v>
      </c>
      <c r="Q63" s="165">
        <v>93</v>
      </c>
      <c r="R63" s="165">
        <v>9</v>
      </c>
      <c r="S63" s="165">
        <v>33.200000000000003</v>
      </c>
      <c r="T63" s="165">
        <v>4.25</v>
      </c>
      <c r="U63" s="165">
        <v>-1</v>
      </c>
    </row>
    <row r="64" spans="1:21">
      <c r="A64" s="166">
        <v>43461.707303240742</v>
      </c>
      <c r="B64" s="165" t="s">
        <v>6</v>
      </c>
      <c r="C64" s="165">
        <v>279.69</v>
      </c>
      <c r="D64" s="165">
        <v>9.68</v>
      </c>
      <c r="E64" s="165">
        <v>1188.6400000000001</v>
      </c>
      <c r="F64" s="165">
        <v>11.63</v>
      </c>
      <c r="G64" s="165">
        <v>45.54</v>
      </c>
      <c r="H64" s="165">
        <v>26.79</v>
      </c>
      <c r="I64" s="165">
        <v>0</v>
      </c>
      <c r="J64" s="165">
        <v>73.62</v>
      </c>
      <c r="K64" s="165">
        <v>65.41</v>
      </c>
      <c r="L64" s="165">
        <v>44.24</v>
      </c>
      <c r="M64" s="165">
        <v>64.739999999999995</v>
      </c>
      <c r="N64" s="165">
        <v>0</v>
      </c>
      <c r="O64" s="165">
        <v>0</v>
      </c>
      <c r="P64" s="165">
        <v>258978</v>
      </c>
      <c r="Q64" s="165">
        <v>93</v>
      </c>
      <c r="R64" s="165">
        <v>9</v>
      </c>
      <c r="S64" s="165">
        <v>33.200000000000003</v>
      </c>
      <c r="T64" s="165">
        <v>4.25</v>
      </c>
      <c r="U64" s="165">
        <v>-1</v>
      </c>
    </row>
    <row r="65" spans="1:21">
      <c r="A65" s="166">
        <v>43461.707326388889</v>
      </c>
      <c r="B65" s="165" t="s">
        <v>6</v>
      </c>
      <c r="C65" s="165">
        <v>280.93</v>
      </c>
      <c r="D65" s="165">
        <v>9.7200000000000006</v>
      </c>
      <c r="E65" s="165">
        <v>1190.55</v>
      </c>
      <c r="F65" s="165">
        <v>9.57</v>
      </c>
      <c r="G65" s="165">
        <v>43.97</v>
      </c>
      <c r="H65" s="165">
        <v>25.15</v>
      </c>
      <c r="I65" s="165">
        <v>0</v>
      </c>
      <c r="J65" s="165">
        <v>65.52</v>
      </c>
      <c r="K65" s="165">
        <v>60.24</v>
      </c>
      <c r="L65" s="165">
        <v>38.89</v>
      </c>
      <c r="M65" s="165">
        <v>73.94</v>
      </c>
      <c r="N65" s="165">
        <v>0</v>
      </c>
      <c r="O65" s="165">
        <v>0</v>
      </c>
      <c r="P65" s="165">
        <v>261967</v>
      </c>
      <c r="Q65" s="165">
        <v>93</v>
      </c>
      <c r="R65" s="165">
        <v>-119</v>
      </c>
      <c r="S65" s="165">
        <v>33.200000000000003</v>
      </c>
      <c r="T65" s="165">
        <v>4.25</v>
      </c>
      <c r="U65" s="165">
        <v>-1</v>
      </c>
    </row>
    <row r="66" spans="1:21">
      <c r="A66" s="166">
        <v>43461.707337962966</v>
      </c>
      <c r="B66" s="165" t="s">
        <v>6</v>
      </c>
      <c r="C66" s="165">
        <v>281.01</v>
      </c>
      <c r="D66" s="165">
        <v>9.7200000000000006</v>
      </c>
      <c r="E66" s="165">
        <v>1189.44</v>
      </c>
      <c r="F66" s="165">
        <v>13.07</v>
      </c>
      <c r="G66" s="165">
        <v>45.13</v>
      </c>
      <c r="H66" s="165">
        <v>24.55</v>
      </c>
      <c r="I66" s="165">
        <v>0</v>
      </c>
      <c r="J66" s="165">
        <v>69.7</v>
      </c>
      <c r="K66" s="165">
        <v>64.290000000000006</v>
      </c>
      <c r="L66" s="165">
        <v>52.38</v>
      </c>
      <c r="M66" s="165">
        <v>61.39</v>
      </c>
      <c r="N66" s="165">
        <v>0</v>
      </c>
      <c r="O66" s="165">
        <v>0</v>
      </c>
      <c r="P66" s="165">
        <v>267591</v>
      </c>
      <c r="Q66" s="165">
        <v>93</v>
      </c>
      <c r="R66" s="165">
        <v>-119</v>
      </c>
      <c r="S66" s="165">
        <v>33.200000000000003</v>
      </c>
      <c r="T66" s="165">
        <v>4.25</v>
      </c>
      <c r="U66" s="165">
        <v>-1</v>
      </c>
    </row>
    <row r="67" spans="1:21">
      <c r="A67" s="166">
        <v>43461.707361111112</v>
      </c>
      <c r="B67" s="165" t="s">
        <v>6</v>
      </c>
      <c r="C67" s="165">
        <v>281.17</v>
      </c>
      <c r="D67" s="165">
        <v>9.73</v>
      </c>
      <c r="E67" s="165">
        <v>1186.1400000000001</v>
      </c>
      <c r="F67" s="165">
        <v>11.77</v>
      </c>
      <c r="G67" s="165">
        <v>43.96</v>
      </c>
      <c r="H67" s="165">
        <v>24.71</v>
      </c>
      <c r="I67" s="165">
        <v>0</v>
      </c>
      <c r="J67" s="165">
        <v>66.459999999999994</v>
      </c>
      <c r="K67" s="165">
        <v>67.7</v>
      </c>
      <c r="L67" s="165">
        <v>45</v>
      </c>
      <c r="M67" s="165">
        <v>62.57</v>
      </c>
      <c r="N67" s="165">
        <v>0</v>
      </c>
      <c r="O67" s="165">
        <v>0</v>
      </c>
      <c r="P67" s="165">
        <v>272392</v>
      </c>
      <c r="Q67" s="165">
        <v>93</v>
      </c>
      <c r="R67" s="165">
        <v>-33</v>
      </c>
      <c r="S67" s="165">
        <v>33.200000000000003</v>
      </c>
      <c r="T67" s="165">
        <v>4.25</v>
      </c>
      <c r="U67" s="165">
        <v>-1</v>
      </c>
    </row>
    <row r="68" spans="1:21">
      <c r="A68" s="166">
        <v>43461.707384259258</v>
      </c>
      <c r="B68" s="165" t="s">
        <v>6</v>
      </c>
      <c r="C68" s="165">
        <v>281.33</v>
      </c>
      <c r="D68" s="165">
        <v>9.73</v>
      </c>
      <c r="E68" s="165">
        <v>1186.7</v>
      </c>
      <c r="F68" s="165">
        <v>11.17</v>
      </c>
      <c r="G68" s="165">
        <v>43.86</v>
      </c>
      <c r="H68" s="165">
        <v>13.69</v>
      </c>
      <c r="I68" s="165">
        <v>14.12</v>
      </c>
      <c r="J68" s="165">
        <v>72.22</v>
      </c>
      <c r="K68" s="165">
        <v>60.74</v>
      </c>
      <c r="L68" s="165">
        <v>37.82</v>
      </c>
      <c r="M68" s="165">
        <v>66.27</v>
      </c>
      <c r="N68" s="165">
        <v>0</v>
      </c>
      <c r="O68" s="165">
        <v>0</v>
      </c>
      <c r="P68" s="165">
        <v>277411</v>
      </c>
      <c r="Q68" s="165">
        <v>93</v>
      </c>
      <c r="R68" s="165">
        <v>-33</v>
      </c>
      <c r="S68" s="165">
        <v>33.200000000000003</v>
      </c>
      <c r="T68" s="165">
        <v>4.25</v>
      </c>
      <c r="U68" s="165">
        <v>-1</v>
      </c>
    </row>
    <row r="69" spans="1:21">
      <c r="A69" s="166">
        <v>43461.707395833335</v>
      </c>
      <c r="B69" s="165" t="s">
        <v>6</v>
      </c>
      <c r="C69" s="165">
        <v>275.12</v>
      </c>
      <c r="D69" s="165">
        <v>9.52</v>
      </c>
      <c r="E69" s="165">
        <v>1192.43</v>
      </c>
      <c r="F69" s="165">
        <v>11.4</v>
      </c>
      <c r="G69" s="165">
        <v>45.49</v>
      </c>
      <c r="H69" s="165">
        <v>14.53</v>
      </c>
      <c r="I69" s="165">
        <v>12.21</v>
      </c>
      <c r="J69" s="165">
        <v>69.88</v>
      </c>
      <c r="K69" s="165">
        <v>62.96</v>
      </c>
      <c r="L69" s="165">
        <v>45.51</v>
      </c>
      <c r="M69" s="165">
        <v>70</v>
      </c>
      <c r="N69" s="165">
        <v>0</v>
      </c>
      <c r="O69" s="165">
        <v>0</v>
      </c>
      <c r="P69" s="165">
        <v>283485</v>
      </c>
      <c r="Q69" s="165">
        <v>93</v>
      </c>
      <c r="R69" s="165">
        <v>9</v>
      </c>
      <c r="S69" s="165">
        <v>33.200000000000003</v>
      </c>
      <c r="T69" s="165">
        <v>4.25</v>
      </c>
      <c r="U69" s="165">
        <v>-1</v>
      </c>
    </row>
    <row r="70" spans="1:21">
      <c r="A70" s="166">
        <v>43461.707418981481</v>
      </c>
      <c r="B70" s="165" t="s">
        <v>6</v>
      </c>
      <c r="C70" s="165">
        <v>275.10000000000002</v>
      </c>
      <c r="D70" s="165">
        <v>9.52</v>
      </c>
      <c r="E70" s="165">
        <v>1191.6400000000001</v>
      </c>
      <c r="F70" s="165">
        <v>11.9</v>
      </c>
      <c r="G70" s="165">
        <v>41.54</v>
      </c>
      <c r="H70" s="165">
        <v>28.31</v>
      </c>
      <c r="I70" s="165">
        <v>0</v>
      </c>
      <c r="J70" s="165">
        <v>64.099999999999994</v>
      </c>
      <c r="K70" s="165">
        <v>61.64</v>
      </c>
      <c r="L70" s="165">
        <v>40.51</v>
      </c>
      <c r="M70" s="165">
        <v>58.17</v>
      </c>
      <c r="N70" s="165">
        <v>0</v>
      </c>
      <c r="O70" s="165">
        <v>0</v>
      </c>
      <c r="P70" s="165">
        <v>287558</v>
      </c>
      <c r="Q70" s="165">
        <v>93</v>
      </c>
      <c r="R70" s="165">
        <v>-76</v>
      </c>
      <c r="S70" s="165">
        <v>33.200000000000003</v>
      </c>
      <c r="T70" s="165">
        <v>4.25</v>
      </c>
      <c r="U70" s="165">
        <v>-1</v>
      </c>
    </row>
    <row r="71" spans="1:21">
      <c r="A71" s="166">
        <v>43461.707442129627</v>
      </c>
      <c r="B71" s="165" t="s">
        <v>6</v>
      </c>
      <c r="C71" s="165">
        <v>275.88</v>
      </c>
      <c r="D71" s="165">
        <v>9.5399999999999991</v>
      </c>
      <c r="E71" s="165">
        <v>1192.19</v>
      </c>
      <c r="F71" s="165">
        <v>10.45</v>
      </c>
      <c r="G71" s="165">
        <v>44.88</v>
      </c>
      <c r="H71" s="165">
        <v>14.04</v>
      </c>
      <c r="I71" s="165">
        <v>9.8800000000000008</v>
      </c>
      <c r="J71" s="165">
        <v>69.77</v>
      </c>
      <c r="K71" s="165">
        <v>62.05</v>
      </c>
      <c r="L71" s="165">
        <v>50</v>
      </c>
      <c r="M71" s="165">
        <v>65.430000000000007</v>
      </c>
      <c r="N71" s="165">
        <v>0</v>
      </c>
      <c r="O71" s="165">
        <v>0</v>
      </c>
      <c r="P71" s="165">
        <v>291847</v>
      </c>
      <c r="Q71" s="165">
        <v>93</v>
      </c>
      <c r="R71" s="165">
        <v>-33</v>
      </c>
      <c r="S71" s="165">
        <v>33.200000000000003</v>
      </c>
      <c r="T71" s="165">
        <v>4.25</v>
      </c>
      <c r="U71" s="165">
        <v>-1</v>
      </c>
    </row>
    <row r="72" spans="1:21">
      <c r="A72" s="166">
        <v>43461.707453703704</v>
      </c>
      <c r="B72" s="165" t="s">
        <v>6</v>
      </c>
      <c r="C72" s="165">
        <v>276.88</v>
      </c>
      <c r="D72" s="165">
        <v>9.58</v>
      </c>
      <c r="E72" s="165">
        <v>1191.3399999999999</v>
      </c>
      <c r="F72" s="165">
        <v>11.61</v>
      </c>
      <c r="G72" s="165">
        <v>44.3</v>
      </c>
      <c r="H72" s="165">
        <v>24.4</v>
      </c>
      <c r="I72" s="165">
        <v>0</v>
      </c>
      <c r="J72" s="165">
        <v>64.900000000000006</v>
      </c>
      <c r="K72" s="165">
        <v>68.099999999999994</v>
      </c>
      <c r="L72" s="165">
        <v>48</v>
      </c>
      <c r="M72" s="165">
        <v>64.739999999999995</v>
      </c>
      <c r="N72" s="165">
        <v>0</v>
      </c>
      <c r="O72" s="165">
        <v>0</v>
      </c>
      <c r="P72" s="165">
        <v>297217</v>
      </c>
      <c r="Q72" s="165">
        <v>93</v>
      </c>
      <c r="R72" s="165">
        <v>9</v>
      </c>
      <c r="S72" s="165">
        <v>33.200000000000003</v>
      </c>
      <c r="T72" s="165">
        <v>4.25</v>
      </c>
      <c r="U72" s="165">
        <v>-1</v>
      </c>
    </row>
    <row r="73" spans="1:21">
      <c r="A73" s="166">
        <v>43461.707476851851</v>
      </c>
      <c r="B73" s="165" t="s">
        <v>6</v>
      </c>
      <c r="C73" s="165">
        <v>278.02999999999997</v>
      </c>
      <c r="D73" s="165">
        <v>9.6199999999999992</v>
      </c>
      <c r="E73" s="165">
        <v>1188.26</v>
      </c>
      <c r="F73" s="165">
        <v>11.5</v>
      </c>
      <c r="G73" s="165">
        <v>45.91</v>
      </c>
      <c r="H73" s="165">
        <v>13.69</v>
      </c>
      <c r="I73" s="165">
        <v>13.53</v>
      </c>
      <c r="J73" s="165">
        <v>72.61</v>
      </c>
      <c r="K73" s="165">
        <v>60.98</v>
      </c>
      <c r="L73" s="165">
        <v>54.76</v>
      </c>
      <c r="M73" s="165">
        <v>62.8</v>
      </c>
      <c r="N73" s="165">
        <v>0</v>
      </c>
      <c r="O73" s="165">
        <v>0</v>
      </c>
      <c r="P73" s="165">
        <v>303505</v>
      </c>
      <c r="Q73" s="165">
        <v>93</v>
      </c>
      <c r="R73" s="165">
        <v>52</v>
      </c>
      <c r="S73" s="165">
        <v>33.200000000000003</v>
      </c>
      <c r="T73" s="165">
        <v>4.25</v>
      </c>
      <c r="U73" s="165">
        <v>-1</v>
      </c>
    </row>
    <row r="74" spans="1:21">
      <c r="A74" s="166">
        <v>43461.707499999997</v>
      </c>
      <c r="B74" s="165" t="s">
        <v>6</v>
      </c>
      <c r="C74" s="165">
        <v>280.23</v>
      </c>
      <c r="D74" s="165">
        <v>9.69</v>
      </c>
      <c r="E74" s="165">
        <v>1184.95</v>
      </c>
      <c r="F74" s="165">
        <v>11.11</v>
      </c>
      <c r="G74" s="165">
        <v>43.83</v>
      </c>
      <c r="H74" s="165">
        <v>26.35</v>
      </c>
      <c r="I74" s="165">
        <v>0</v>
      </c>
      <c r="J74" s="165">
        <v>62.87</v>
      </c>
      <c r="K74" s="165">
        <v>64.900000000000006</v>
      </c>
      <c r="L74" s="165">
        <v>48.43</v>
      </c>
      <c r="M74" s="165">
        <v>62.35</v>
      </c>
      <c r="N74" s="165">
        <v>0</v>
      </c>
      <c r="O74" s="165">
        <v>0</v>
      </c>
      <c r="P74" s="165">
        <v>308392</v>
      </c>
      <c r="Q74" s="165">
        <v>93</v>
      </c>
      <c r="R74" s="165">
        <v>-162</v>
      </c>
      <c r="S74" s="165">
        <v>33.200000000000003</v>
      </c>
      <c r="T74" s="165">
        <v>4.25</v>
      </c>
      <c r="U74" s="165">
        <v>-1</v>
      </c>
    </row>
    <row r="75" spans="1:21">
      <c r="A75" s="166">
        <v>43461.70752314815</v>
      </c>
      <c r="B75" s="165" t="s">
        <v>6</v>
      </c>
      <c r="C75" s="165">
        <v>280.57</v>
      </c>
      <c r="D75" s="165">
        <v>9.7100000000000009</v>
      </c>
      <c r="E75" s="165">
        <v>1183.3699999999999</v>
      </c>
      <c r="F75" s="165">
        <v>11.5</v>
      </c>
      <c r="G75" s="165">
        <v>43.2</v>
      </c>
      <c r="H75" s="165">
        <v>24.56</v>
      </c>
      <c r="I75" s="165">
        <v>0</v>
      </c>
      <c r="J75" s="165">
        <v>69.64</v>
      </c>
      <c r="K75" s="165">
        <v>63.12</v>
      </c>
      <c r="L75" s="165">
        <v>43.1</v>
      </c>
      <c r="M75" s="165">
        <v>62.18</v>
      </c>
      <c r="N75" s="165">
        <v>0</v>
      </c>
      <c r="O75" s="165">
        <v>0</v>
      </c>
      <c r="P75" s="165">
        <v>312822</v>
      </c>
      <c r="Q75" s="165">
        <v>93</v>
      </c>
      <c r="R75" s="165">
        <v>9</v>
      </c>
      <c r="S75" s="165">
        <v>33.200000000000003</v>
      </c>
      <c r="T75" s="165">
        <v>4.25</v>
      </c>
      <c r="U75" s="165">
        <v>-1</v>
      </c>
    </row>
    <row r="76" spans="1:21">
      <c r="A76" s="166">
        <v>43461.70753472222</v>
      </c>
      <c r="B76" s="165" t="s">
        <v>6</v>
      </c>
      <c r="C76" s="165">
        <v>275.82</v>
      </c>
      <c r="D76" s="165">
        <v>9.5399999999999991</v>
      </c>
      <c r="E76" s="165">
        <v>1191.46</v>
      </c>
      <c r="F76" s="165">
        <v>14.07</v>
      </c>
      <c r="G76" s="165">
        <v>48.58</v>
      </c>
      <c r="H76" s="165">
        <v>33.33</v>
      </c>
      <c r="I76" s="165">
        <v>8.33</v>
      </c>
      <c r="J76" s="165">
        <v>72.39</v>
      </c>
      <c r="K76" s="165">
        <v>65.88</v>
      </c>
      <c r="L76" s="165">
        <v>48.08</v>
      </c>
      <c r="M76" s="165">
        <v>64.42</v>
      </c>
      <c r="N76" s="165">
        <v>0</v>
      </c>
      <c r="O76" s="165">
        <v>0</v>
      </c>
      <c r="P76" s="165">
        <v>319370</v>
      </c>
      <c r="Q76" s="165">
        <v>93</v>
      </c>
      <c r="R76" s="165">
        <v>-33</v>
      </c>
      <c r="S76" s="165">
        <v>33.200000000000003</v>
      </c>
      <c r="T76" s="165">
        <v>4.25</v>
      </c>
      <c r="U76" s="165">
        <v>-1</v>
      </c>
    </row>
    <row r="77" spans="1:21">
      <c r="A77" s="166">
        <v>43461.707557870373</v>
      </c>
      <c r="B77" s="165" t="s">
        <v>6</v>
      </c>
      <c r="C77" s="165">
        <v>275.18</v>
      </c>
      <c r="D77" s="165">
        <v>9.52</v>
      </c>
      <c r="E77" s="165">
        <v>1188.32</v>
      </c>
      <c r="F77" s="165">
        <v>10.81</v>
      </c>
      <c r="G77" s="165">
        <v>44.14</v>
      </c>
      <c r="H77" s="165">
        <v>27.81</v>
      </c>
      <c r="I77" s="165">
        <v>0</v>
      </c>
      <c r="J77" s="165">
        <v>61.39</v>
      </c>
      <c r="K77" s="165">
        <v>63.31</v>
      </c>
      <c r="L77" s="165">
        <v>43.37</v>
      </c>
      <c r="M77" s="165">
        <v>70.66</v>
      </c>
      <c r="N77" s="165">
        <v>0</v>
      </c>
      <c r="O77" s="165">
        <v>0</v>
      </c>
      <c r="P77" s="165">
        <v>323018</v>
      </c>
      <c r="Q77" s="165">
        <v>93</v>
      </c>
      <c r="R77" s="165">
        <v>223</v>
      </c>
      <c r="S77" s="165">
        <v>33.200000000000003</v>
      </c>
      <c r="T77" s="165">
        <v>4.25</v>
      </c>
      <c r="U77" s="165">
        <v>-1</v>
      </c>
    </row>
    <row r="78" spans="1:21">
      <c r="A78" s="166">
        <v>43461.70758101852</v>
      </c>
      <c r="B78" s="165" t="s">
        <v>6</v>
      </c>
      <c r="C78" s="165">
        <v>275.73</v>
      </c>
      <c r="D78" s="165">
        <v>9.5399999999999991</v>
      </c>
      <c r="E78" s="165">
        <v>1186.3499999999999</v>
      </c>
      <c r="F78" s="165">
        <v>11.05</v>
      </c>
      <c r="G78" s="165">
        <v>43.41</v>
      </c>
      <c r="H78" s="165">
        <v>26.47</v>
      </c>
      <c r="I78" s="165">
        <v>0</v>
      </c>
      <c r="J78" s="165">
        <v>66.87</v>
      </c>
      <c r="K78" s="165">
        <v>55.06</v>
      </c>
      <c r="L78" s="165">
        <v>54.29</v>
      </c>
      <c r="M78" s="165">
        <v>61.33</v>
      </c>
      <c r="N78" s="165">
        <v>0</v>
      </c>
      <c r="O78" s="165">
        <v>0</v>
      </c>
      <c r="P78" s="165">
        <v>327766</v>
      </c>
      <c r="Q78" s="165">
        <v>93</v>
      </c>
      <c r="R78" s="165">
        <v>-33</v>
      </c>
      <c r="S78" s="165">
        <v>33.200000000000003</v>
      </c>
      <c r="T78" s="165">
        <v>4.25</v>
      </c>
      <c r="U78" s="165">
        <v>-1</v>
      </c>
    </row>
    <row r="79" spans="1:21">
      <c r="A79" s="166">
        <v>43461.707592592589</v>
      </c>
      <c r="B79" s="165" t="s">
        <v>6</v>
      </c>
      <c r="C79" s="165">
        <v>269.57</v>
      </c>
      <c r="D79" s="165">
        <v>9.33</v>
      </c>
      <c r="E79" s="165">
        <v>1190.27</v>
      </c>
      <c r="F79" s="165">
        <v>12.74</v>
      </c>
      <c r="G79" s="165">
        <v>45.12</v>
      </c>
      <c r="H79" s="165">
        <v>27.44</v>
      </c>
      <c r="I79" s="165">
        <v>1.22</v>
      </c>
      <c r="J79" s="165">
        <v>66.87</v>
      </c>
      <c r="K79" s="165">
        <v>61.38</v>
      </c>
      <c r="L79" s="165">
        <v>51.19</v>
      </c>
      <c r="M79" s="165">
        <v>63.86</v>
      </c>
      <c r="N79" s="165">
        <v>0</v>
      </c>
      <c r="O79" s="165">
        <v>0</v>
      </c>
      <c r="P79" s="165">
        <v>333870</v>
      </c>
      <c r="Q79" s="165">
        <v>93</v>
      </c>
      <c r="R79" s="165">
        <v>9</v>
      </c>
      <c r="S79" s="165">
        <v>33.200000000000003</v>
      </c>
      <c r="T79" s="165">
        <v>4.25</v>
      </c>
      <c r="U79" s="165">
        <v>-1</v>
      </c>
    </row>
    <row r="80" spans="1:21">
      <c r="A80" s="166">
        <v>43461.707615740743</v>
      </c>
      <c r="B80" s="165" t="s">
        <v>6</v>
      </c>
      <c r="C80" s="165">
        <v>270.94</v>
      </c>
      <c r="D80" s="165">
        <v>9.3699999999999992</v>
      </c>
      <c r="E80" s="165">
        <v>1190.3499999999999</v>
      </c>
      <c r="F80" s="165">
        <v>11.88</v>
      </c>
      <c r="G80" s="165">
        <v>45.18</v>
      </c>
      <c r="H80" s="165">
        <v>28.14</v>
      </c>
      <c r="I80" s="165">
        <v>1.81</v>
      </c>
      <c r="J80" s="165">
        <v>68.12</v>
      </c>
      <c r="K80" s="165">
        <v>65.19</v>
      </c>
      <c r="L80" s="165">
        <v>49.11</v>
      </c>
      <c r="M80" s="165">
        <v>60.61</v>
      </c>
      <c r="N80" s="165">
        <v>0</v>
      </c>
      <c r="O80" s="165">
        <v>0</v>
      </c>
      <c r="P80" s="165">
        <v>338602</v>
      </c>
      <c r="Q80" s="165">
        <v>93</v>
      </c>
      <c r="R80" s="165">
        <v>-76</v>
      </c>
      <c r="S80" s="165">
        <v>33.200000000000003</v>
      </c>
      <c r="T80" s="165">
        <v>4.25</v>
      </c>
      <c r="U80" s="165">
        <v>-1</v>
      </c>
    </row>
    <row r="81" spans="1:21">
      <c r="A81" s="166">
        <v>43461.707638888889</v>
      </c>
      <c r="B81" s="165" t="s">
        <v>6</v>
      </c>
      <c r="C81" s="165">
        <v>270.64999999999998</v>
      </c>
      <c r="D81" s="165">
        <v>9.36</v>
      </c>
      <c r="E81" s="165">
        <v>1186.75</v>
      </c>
      <c r="F81" s="165">
        <v>9.6</v>
      </c>
      <c r="G81" s="165">
        <v>41.82</v>
      </c>
      <c r="H81" s="165">
        <v>26.63</v>
      </c>
      <c r="I81" s="165">
        <v>0.59</v>
      </c>
      <c r="J81" s="165">
        <v>67.92</v>
      </c>
      <c r="K81" s="165">
        <v>51.85</v>
      </c>
      <c r="L81" s="165">
        <v>38.18</v>
      </c>
      <c r="M81" s="165">
        <v>68.069999999999993</v>
      </c>
      <c r="N81" s="165">
        <v>0</v>
      </c>
      <c r="O81" s="165">
        <v>0</v>
      </c>
      <c r="P81" s="165">
        <v>340965</v>
      </c>
      <c r="Q81" s="165">
        <v>93</v>
      </c>
      <c r="R81" s="165">
        <v>-76</v>
      </c>
      <c r="S81" s="165">
        <v>33.200000000000003</v>
      </c>
      <c r="T81" s="165">
        <v>4.25</v>
      </c>
      <c r="U81" s="165">
        <v>-1</v>
      </c>
    </row>
    <row r="82" spans="1:21">
      <c r="A82" s="166">
        <v>43461.707650462966</v>
      </c>
      <c r="B82" s="165" t="s">
        <v>6</v>
      </c>
      <c r="C82" s="165">
        <v>272.22000000000003</v>
      </c>
      <c r="D82" s="165">
        <v>9.42</v>
      </c>
      <c r="E82" s="165">
        <v>1186.74</v>
      </c>
      <c r="F82" s="165">
        <v>10.1</v>
      </c>
      <c r="G82" s="165">
        <v>45.76</v>
      </c>
      <c r="H82" s="165">
        <v>26.51</v>
      </c>
      <c r="I82" s="165">
        <v>0</v>
      </c>
      <c r="J82" s="165">
        <v>65.27</v>
      </c>
      <c r="K82" s="165">
        <v>65.38</v>
      </c>
      <c r="L82" s="165">
        <v>48.81</v>
      </c>
      <c r="M82" s="165">
        <v>69.88</v>
      </c>
      <c r="N82" s="165">
        <v>0</v>
      </c>
      <c r="O82" s="165">
        <v>0</v>
      </c>
      <c r="P82" s="165">
        <v>343622</v>
      </c>
      <c r="Q82" s="165">
        <v>93</v>
      </c>
      <c r="R82" s="165">
        <v>-76</v>
      </c>
      <c r="S82" s="165">
        <v>33.200000000000003</v>
      </c>
      <c r="T82" s="165">
        <v>4.25</v>
      </c>
      <c r="U82" s="165">
        <v>-1</v>
      </c>
    </row>
    <row r="83" spans="1:21">
      <c r="A83" s="166">
        <v>43461.707673611112</v>
      </c>
      <c r="B83" s="165" t="s">
        <v>6</v>
      </c>
      <c r="C83" s="165">
        <v>273.47000000000003</v>
      </c>
      <c r="D83" s="165">
        <v>9.4600000000000009</v>
      </c>
      <c r="E83" s="165">
        <v>1184.57</v>
      </c>
      <c r="F83" s="165">
        <v>12.24</v>
      </c>
      <c r="G83" s="165">
        <v>44.08</v>
      </c>
      <c r="H83" s="165">
        <v>22.22</v>
      </c>
      <c r="I83" s="165">
        <v>0</v>
      </c>
      <c r="J83" s="165">
        <v>72.02</v>
      </c>
      <c r="K83" s="165">
        <v>60.26</v>
      </c>
      <c r="L83" s="165">
        <v>47.09</v>
      </c>
      <c r="M83" s="165">
        <v>65.66</v>
      </c>
      <c r="N83" s="165">
        <v>0</v>
      </c>
      <c r="O83" s="165">
        <v>0</v>
      </c>
      <c r="P83" s="165">
        <v>349291</v>
      </c>
      <c r="Q83" s="165">
        <v>93</v>
      </c>
      <c r="R83" s="165">
        <v>-76</v>
      </c>
      <c r="S83" s="165">
        <v>33.200000000000003</v>
      </c>
      <c r="T83" s="165">
        <v>4.25</v>
      </c>
      <c r="U83" s="165">
        <v>-1</v>
      </c>
    </row>
    <row r="84" spans="1:21">
      <c r="A84" s="166">
        <v>43461.707696759258</v>
      </c>
      <c r="B84" s="165" t="s">
        <v>6</v>
      </c>
      <c r="C84" s="165">
        <v>274.62</v>
      </c>
      <c r="D84" s="165">
        <v>9.5</v>
      </c>
      <c r="E84" s="165">
        <v>1189.3900000000001</v>
      </c>
      <c r="F84" s="165">
        <v>10.89</v>
      </c>
      <c r="G84" s="165">
        <v>44.36</v>
      </c>
      <c r="H84" s="165">
        <v>24.42</v>
      </c>
      <c r="I84" s="165">
        <v>0</v>
      </c>
      <c r="J84" s="165">
        <v>64.739999999999995</v>
      </c>
      <c r="K84" s="165">
        <v>65.680000000000007</v>
      </c>
      <c r="L84" s="165">
        <v>41.21</v>
      </c>
      <c r="M84" s="165">
        <v>71.69</v>
      </c>
      <c r="N84" s="165">
        <v>0</v>
      </c>
      <c r="O84" s="165">
        <v>0</v>
      </c>
      <c r="P84" s="165">
        <v>353722</v>
      </c>
      <c r="Q84" s="165">
        <v>93</v>
      </c>
      <c r="R84" s="165">
        <v>52</v>
      </c>
      <c r="S84" s="165">
        <v>33.200000000000003</v>
      </c>
      <c r="T84" s="165">
        <v>4.25</v>
      </c>
      <c r="U84" s="165">
        <v>-1</v>
      </c>
    </row>
    <row r="85" spans="1:21">
      <c r="A85" s="166">
        <v>43461.707719907405</v>
      </c>
      <c r="B85" s="165" t="s">
        <v>6</v>
      </c>
      <c r="C85" s="165">
        <v>275.85000000000002</v>
      </c>
      <c r="D85" s="165">
        <v>9.5399999999999991</v>
      </c>
      <c r="E85" s="165">
        <v>1190.82</v>
      </c>
      <c r="F85" s="165">
        <v>11.75</v>
      </c>
      <c r="G85" s="165">
        <v>44.18</v>
      </c>
      <c r="H85" s="165">
        <v>24.85</v>
      </c>
      <c r="I85" s="165">
        <v>0</v>
      </c>
      <c r="J85" s="165">
        <v>70.44</v>
      </c>
      <c r="K85" s="165">
        <v>59.35</v>
      </c>
      <c r="L85" s="165">
        <v>44.64</v>
      </c>
      <c r="M85" s="165">
        <v>68.39</v>
      </c>
      <c r="N85" s="165">
        <v>0</v>
      </c>
      <c r="O85" s="165">
        <v>0</v>
      </c>
      <c r="P85" s="165">
        <v>359248</v>
      </c>
      <c r="Q85" s="165">
        <v>93</v>
      </c>
      <c r="R85" s="165">
        <v>9</v>
      </c>
      <c r="S85" s="165">
        <v>33.200000000000003</v>
      </c>
      <c r="T85" s="165">
        <v>4.25</v>
      </c>
      <c r="U85" s="165">
        <v>-1</v>
      </c>
    </row>
    <row r="86" spans="1:21">
      <c r="A86" s="166">
        <v>43461.707731481481</v>
      </c>
      <c r="B86" s="165" t="s">
        <v>6</v>
      </c>
      <c r="C86" s="165">
        <v>277.08999999999997</v>
      </c>
      <c r="D86" s="165">
        <v>9.59</v>
      </c>
      <c r="E86" s="165">
        <v>1186.22</v>
      </c>
      <c r="F86" s="165">
        <v>12.87</v>
      </c>
      <c r="G86" s="165">
        <v>45.35</v>
      </c>
      <c r="H86" s="165">
        <v>20.47</v>
      </c>
      <c r="I86" s="165">
        <v>0</v>
      </c>
      <c r="J86" s="165">
        <v>68.52</v>
      </c>
      <c r="K86" s="165">
        <v>65</v>
      </c>
      <c r="L86" s="165">
        <v>58.96</v>
      </c>
      <c r="M86" s="165">
        <v>61.99</v>
      </c>
      <c r="N86" s="165">
        <v>0</v>
      </c>
      <c r="O86" s="165">
        <v>0</v>
      </c>
      <c r="P86" s="165">
        <v>365356</v>
      </c>
      <c r="Q86" s="165">
        <v>93</v>
      </c>
      <c r="R86" s="165">
        <v>9</v>
      </c>
      <c r="S86" s="165">
        <v>33.200000000000003</v>
      </c>
      <c r="T86" s="165">
        <v>4.25</v>
      </c>
      <c r="U86" s="165">
        <v>-1</v>
      </c>
    </row>
    <row r="87" spans="1:21">
      <c r="A87" s="166">
        <v>43461.707754629628</v>
      </c>
      <c r="B87" s="165" t="s">
        <v>6</v>
      </c>
      <c r="C87" s="165">
        <v>277.82</v>
      </c>
      <c r="D87" s="165">
        <v>9.61</v>
      </c>
      <c r="E87" s="165">
        <v>1184.7</v>
      </c>
      <c r="F87" s="165">
        <v>11.65</v>
      </c>
      <c r="G87" s="165">
        <v>40.840000000000003</v>
      </c>
      <c r="H87" s="165">
        <v>25.88</v>
      </c>
      <c r="I87" s="165">
        <v>2.35</v>
      </c>
      <c r="J87" s="165">
        <v>67.069999999999993</v>
      </c>
      <c r="K87" s="165">
        <v>57.99</v>
      </c>
      <c r="L87" s="165">
        <v>35.93</v>
      </c>
      <c r="M87" s="165">
        <v>57.14</v>
      </c>
      <c r="N87" s="165">
        <v>0</v>
      </c>
      <c r="O87" s="165">
        <v>0</v>
      </c>
      <c r="P87" s="165">
        <v>369099</v>
      </c>
      <c r="Q87" s="165">
        <v>93</v>
      </c>
      <c r="R87" s="165">
        <v>-119</v>
      </c>
      <c r="S87" s="165">
        <v>33.200000000000003</v>
      </c>
      <c r="T87" s="165">
        <v>4.25</v>
      </c>
      <c r="U87" s="165">
        <v>-1</v>
      </c>
    </row>
    <row r="88" spans="1:21">
      <c r="A88" s="166">
        <v>43461.707777777781</v>
      </c>
      <c r="B88" s="165" t="s">
        <v>6</v>
      </c>
      <c r="C88" s="165">
        <v>279.47000000000003</v>
      </c>
      <c r="D88" s="165">
        <v>9.67</v>
      </c>
      <c r="E88" s="165">
        <v>1185.9000000000001</v>
      </c>
      <c r="F88" s="165">
        <v>11.3</v>
      </c>
      <c r="G88" s="165">
        <v>43.3</v>
      </c>
      <c r="H88" s="165">
        <v>25.9</v>
      </c>
      <c r="I88" s="165">
        <v>0</v>
      </c>
      <c r="J88" s="165">
        <v>65.7</v>
      </c>
      <c r="K88" s="165">
        <v>62.5</v>
      </c>
      <c r="L88" s="165">
        <v>45.83</v>
      </c>
      <c r="M88" s="165">
        <v>60.61</v>
      </c>
      <c r="N88" s="165">
        <v>0</v>
      </c>
      <c r="O88" s="165">
        <v>0</v>
      </c>
      <c r="P88" s="165">
        <v>373067</v>
      </c>
      <c r="Q88" s="165">
        <v>93</v>
      </c>
      <c r="R88" s="165">
        <v>-33</v>
      </c>
      <c r="S88" s="165">
        <v>33.200000000000003</v>
      </c>
      <c r="T88" s="165">
        <v>4.25</v>
      </c>
      <c r="U88" s="165">
        <v>-1</v>
      </c>
    </row>
    <row r="89" spans="1:21">
      <c r="A89" s="166">
        <v>43461.707789351851</v>
      </c>
      <c r="B89" s="165" t="s">
        <v>6</v>
      </c>
      <c r="C89" s="165">
        <v>278.7</v>
      </c>
      <c r="D89" s="165">
        <v>9.64</v>
      </c>
      <c r="E89" s="165">
        <v>1184.98</v>
      </c>
      <c r="F89" s="165">
        <v>12.68</v>
      </c>
      <c r="G89" s="165">
        <v>45.64</v>
      </c>
      <c r="H89" s="165">
        <v>24.4</v>
      </c>
      <c r="I89" s="165">
        <v>0</v>
      </c>
      <c r="J89" s="165">
        <v>68.42</v>
      </c>
      <c r="K89" s="165">
        <v>65.7</v>
      </c>
      <c r="L89" s="165">
        <v>52.05</v>
      </c>
      <c r="M89" s="165">
        <v>66.45</v>
      </c>
      <c r="N89" s="165">
        <v>0</v>
      </c>
      <c r="O89" s="165">
        <v>0</v>
      </c>
      <c r="P89" s="165">
        <v>377956</v>
      </c>
      <c r="Q89" s="165">
        <v>93</v>
      </c>
      <c r="R89" s="165">
        <v>9</v>
      </c>
      <c r="S89" s="165">
        <v>33.200000000000003</v>
      </c>
      <c r="T89" s="165">
        <v>4.25</v>
      </c>
      <c r="U89" s="165">
        <v>-1</v>
      </c>
    </row>
    <row r="90" spans="1:21">
      <c r="A90" s="166">
        <v>43461.707812499997</v>
      </c>
      <c r="B90" s="165" t="s">
        <v>6</v>
      </c>
      <c r="C90" s="165">
        <v>278.10000000000002</v>
      </c>
      <c r="D90" s="165">
        <v>9.6199999999999992</v>
      </c>
      <c r="E90" s="165">
        <v>1183.5999999999999</v>
      </c>
      <c r="F90" s="165">
        <v>10.199999999999999</v>
      </c>
      <c r="G90" s="165">
        <v>42.63</v>
      </c>
      <c r="H90" s="165">
        <v>24.55</v>
      </c>
      <c r="I90" s="165">
        <v>0</v>
      </c>
      <c r="J90" s="165">
        <v>70.989999999999995</v>
      </c>
      <c r="K90" s="165">
        <v>60.25</v>
      </c>
      <c r="L90" s="165">
        <v>36.81</v>
      </c>
      <c r="M90" s="165">
        <v>64.5</v>
      </c>
      <c r="N90" s="165">
        <v>0</v>
      </c>
      <c r="O90" s="165">
        <v>0</v>
      </c>
      <c r="P90" s="165">
        <v>380677</v>
      </c>
      <c r="Q90" s="165">
        <v>93</v>
      </c>
      <c r="R90" s="165">
        <v>9</v>
      </c>
      <c r="S90" s="165">
        <v>33.200000000000003</v>
      </c>
      <c r="T90" s="165">
        <v>4.25</v>
      </c>
      <c r="U90" s="165">
        <v>-1</v>
      </c>
    </row>
    <row r="91" spans="1:21">
      <c r="A91" s="166">
        <v>43461.707835648151</v>
      </c>
      <c r="B91" s="165" t="s">
        <v>6</v>
      </c>
      <c r="C91" s="165">
        <v>279.20999999999998</v>
      </c>
      <c r="D91" s="165">
        <v>9.66</v>
      </c>
      <c r="E91" s="165">
        <v>1183.5899999999999</v>
      </c>
      <c r="F91" s="165">
        <v>9.76</v>
      </c>
      <c r="G91" s="165">
        <v>41.55</v>
      </c>
      <c r="H91" s="165">
        <v>25.75</v>
      </c>
      <c r="I91" s="165">
        <v>0</v>
      </c>
      <c r="J91" s="165">
        <v>66.27</v>
      </c>
      <c r="K91" s="165">
        <v>57.23</v>
      </c>
      <c r="L91" s="165">
        <v>35.369999999999997</v>
      </c>
      <c r="M91" s="165">
        <v>65.64</v>
      </c>
      <c r="N91" s="165">
        <v>0</v>
      </c>
      <c r="O91" s="165">
        <v>0</v>
      </c>
      <c r="P91" s="165">
        <v>384130</v>
      </c>
      <c r="Q91" s="165">
        <v>93</v>
      </c>
      <c r="R91" s="165">
        <v>-33</v>
      </c>
      <c r="S91" s="165">
        <v>33.200000000000003</v>
      </c>
      <c r="T91" s="165">
        <v>4.25</v>
      </c>
      <c r="U91" s="165">
        <v>-1</v>
      </c>
    </row>
    <row r="92" spans="1:21">
      <c r="A92" s="166">
        <v>43461.70784722222</v>
      </c>
      <c r="B92" s="165" t="s">
        <v>6</v>
      </c>
      <c r="C92" s="165">
        <v>270.2</v>
      </c>
      <c r="D92" s="165">
        <v>9.35</v>
      </c>
      <c r="E92" s="165">
        <v>1190.6099999999999</v>
      </c>
      <c r="F92" s="165">
        <v>12.09</v>
      </c>
      <c r="G92" s="165">
        <v>45.23</v>
      </c>
      <c r="H92" s="165">
        <v>25.6</v>
      </c>
      <c r="I92" s="165">
        <v>0</v>
      </c>
      <c r="J92" s="165">
        <v>73.94</v>
      </c>
      <c r="K92" s="165">
        <v>64.739999999999995</v>
      </c>
      <c r="L92" s="165">
        <v>50.58</v>
      </c>
      <c r="M92" s="165">
        <v>57.14</v>
      </c>
      <c r="N92" s="165">
        <v>0</v>
      </c>
      <c r="O92" s="165">
        <v>0</v>
      </c>
      <c r="P92" s="165">
        <v>388754</v>
      </c>
      <c r="Q92" s="165">
        <v>93</v>
      </c>
      <c r="R92" s="165">
        <v>9</v>
      </c>
      <c r="S92" s="165">
        <v>33.200000000000003</v>
      </c>
      <c r="T92" s="165">
        <v>4.25</v>
      </c>
      <c r="U92" s="165">
        <v>-1</v>
      </c>
    </row>
    <row r="93" spans="1:21">
      <c r="A93" s="166">
        <v>43461.707870370374</v>
      </c>
      <c r="B93" s="165" t="s">
        <v>6</v>
      </c>
      <c r="C93" s="165">
        <v>270.93</v>
      </c>
      <c r="D93" s="165">
        <v>9.3699999999999992</v>
      </c>
      <c r="E93" s="165">
        <v>1190.43</v>
      </c>
      <c r="F93" s="165">
        <v>11.17</v>
      </c>
      <c r="G93" s="165">
        <v>45.29</v>
      </c>
      <c r="H93" s="165">
        <v>25.75</v>
      </c>
      <c r="I93" s="165">
        <v>1.81</v>
      </c>
      <c r="J93" s="165">
        <v>69.81</v>
      </c>
      <c r="K93" s="165">
        <v>65.03</v>
      </c>
      <c r="L93" s="165">
        <v>47.4</v>
      </c>
      <c r="M93" s="165">
        <v>65.48</v>
      </c>
      <c r="N93" s="165">
        <v>0</v>
      </c>
      <c r="O93" s="165">
        <v>0</v>
      </c>
      <c r="P93" s="165">
        <v>393242</v>
      </c>
      <c r="Q93" s="165">
        <v>93</v>
      </c>
      <c r="R93" s="165">
        <v>52</v>
      </c>
      <c r="S93" s="165">
        <v>33.200000000000003</v>
      </c>
      <c r="T93" s="165">
        <v>4.25</v>
      </c>
      <c r="U93" s="165">
        <v>-1</v>
      </c>
    </row>
    <row r="94" spans="1:21">
      <c r="A94" s="166">
        <v>43461.70789351852</v>
      </c>
      <c r="B94" s="165" t="s">
        <v>6</v>
      </c>
      <c r="C94" s="165">
        <v>271.42</v>
      </c>
      <c r="D94" s="165">
        <v>9.39</v>
      </c>
      <c r="E94" s="165">
        <v>1190.96</v>
      </c>
      <c r="F94" s="165">
        <v>11.28</v>
      </c>
      <c r="G94" s="165">
        <v>43.1</v>
      </c>
      <c r="H94" s="165">
        <v>23.67</v>
      </c>
      <c r="I94" s="165">
        <v>0</v>
      </c>
      <c r="J94" s="165">
        <v>69.180000000000007</v>
      </c>
      <c r="K94" s="165">
        <v>61.64</v>
      </c>
      <c r="L94" s="165">
        <v>45.03</v>
      </c>
      <c r="M94" s="165">
        <v>62.42</v>
      </c>
      <c r="N94" s="165">
        <v>0</v>
      </c>
      <c r="O94" s="165">
        <v>0</v>
      </c>
      <c r="P94" s="165">
        <v>398515</v>
      </c>
      <c r="Q94" s="165">
        <v>93</v>
      </c>
      <c r="R94" s="165">
        <v>-119</v>
      </c>
      <c r="S94" s="165">
        <v>33.200000000000003</v>
      </c>
      <c r="T94" s="165">
        <v>4.25</v>
      </c>
      <c r="U94" s="165">
        <v>-1</v>
      </c>
    </row>
    <row r="95" spans="1:21">
      <c r="A95" s="166">
        <v>43461.707905092589</v>
      </c>
      <c r="B95" s="165" t="s">
        <v>6</v>
      </c>
      <c r="C95" s="165">
        <v>272.45999999999998</v>
      </c>
      <c r="D95" s="165">
        <v>9.43</v>
      </c>
      <c r="E95" s="165">
        <v>1189.54</v>
      </c>
      <c r="F95" s="165">
        <v>11.48</v>
      </c>
      <c r="G95" s="165">
        <v>44.57</v>
      </c>
      <c r="H95" s="165">
        <v>26.19</v>
      </c>
      <c r="I95" s="165">
        <v>0</v>
      </c>
      <c r="J95" s="165">
        <v>73.33</v>
      </c>
      <c r="K95" s="165">
        <v>60</v>
      </c>
      <c r="L95" s="165">
        <v>53.75</v>
      </c>
      <c r="M95" s="165">
        <v>56.41</v>
      </c>
      <c r="N95" s="165">
        <v>0</v>
      </c>
      <c r="O95" s="165">
        <v>0</v>
      </c>
      <c r="P95" s="165">
        <v>402583</v>
      </c>
      <c r="Q95" s="165">
        <v>93</v>
      </c>
      <c r="R95" s="165">
        <v>9</v>
      </c>
      <c r="S95" s="165">
        <v>33.200000000000003</v>
      </c>
      <c r="T95" s="165">
        <v>4.25</v>
      </c>
      <c r="U95" s="165">
        <v>-1</v>
      </c>
    </row>
    <row r="96" spans="1:21">
      <c r="A96" s="166">
        <v>43461.707928240743</v>
      </c>
      <c r="B96" s="165" t="s">
        <v>6</v>
      </c>
      <c r="C96" s="165">
        <v>273.38</v>
      </c>
      <c r="D96" s="165">
        <v>9.4600000000000009</v>
      </c>
      <c r="E96" s="165">
        <v>1190.45</v>
      </c>
      <c r="F96" s="165">
        <v>11.37</v>
      </c>
      <c r="G96" s="165">
        <v>43.34</v>
      </c>
      <c r="H96" s="165">
        <v>25.6</v>
      </c>
      <c r="I96" s="165">
        <v>0</v>
      </c>
      <c r="J96" s="165">
        <v>68.099999999999994</v>
      </c>
      <c r="K96" s="165">
        <v>58.11</v>
      </c>
      <c r="L96" s="165">
        <v>47.62</v>
      </c>
      <c r="M96" s="165">
        <v>64.38</v>
      </c>
      <c r="N96" s="165">
        <v>0</v>
      </c>
      <c r="O96" s="165">
        <v>0</v>
      </c>
      <c r="P96" s="165">
        <v>407939</v>
      </c>
      <c r="Q96" s="165">
        <v>93</v>
      </c>
      <c r="R96" s="165">
        <v>-76</v>
      </c>
      <c r="S96" s="165">
        <v>33.200000000000003</v>
      </c>
      <c r="T96" s="165">
        <v>4.25</v>
      </c>
      <c r="U96" s="165">
        <v>-1</v>
      </c>
    </row>
    <row r="97" spans="1:21">
      <c r="A97" s="166">
        <v>43461.707951388889</v>
      </c>
      <c r="B97" s="165" t="s">
        <v>6</v>
      </c>
      <c r="C97" s="165">
        <v>274.27</v>
      </c>
      <c r="D97" s="165">
        <v>9.49</v>
      </c>
      <c r="E97" s="165">
        <v>1186.49</v>
      </c>
      <c r="F97" s="165">
        <v>10.19</v>
      </c>
      <c r="G97" s="165">
        <v>42.58</v>
      </c>
      <c r="H97" s="165">
        <v>25.6</v>
      </c>
      <c r="I97" s="165">
        <v>0</v>
      </c>
      <c r="J97" s="165">
        <v>64.67</v>
      </c>
      <c r="K97" s="165">
        <v>55.19</v>
      </c>
      <c r="L97" s="165">
        <v>43.29</v>
      </c>
      <c r="M97" s="165">
        <v>68.05</v>
      </c>
      <c r="N97" s="165">
        <v>0</v>
      </c>
      <c r="O97" s="165">
        <v>0</v>
      </c>
      <c r="P97" s="165">
        <v>410822</v>
      </c>
      <c r="Q97" s="165">
        <v>93</v>
      </c>
      <c r="R97" s="165">
        <v>-76</v>
      </c>
      <c r="S97" s="165">
        <v>33.200000000000003</v>
      </c>
      <c r="T97" s="165">
        <v>4.25</v>
      </c>
      <c r="U97" s="165">
        <v>-1</v>
      </c>
    </row>
    <row r="98" spans="1:21">
      <c r="A98" s="166">
        <v>43461.707974537036</v>
      </c>
      <c r="B98" s="165" t="s">
        <v>6</v>
      </c>
      <c r="C98" s="165">
        <v>275.45999999999998</v>
      </c>
      <c r="D98" s="165">
        <v>9.5299999999999994</v>
      </c>
      <c r="E98" s="165">
        <v>1184.96</v>
      </c>
      <c r="F98" s="165">
        <v>9.4700000000000006</v>
      </c>
      <c r="G98" s="165">
        <v>35.590000000000003</v>
      </c>
      <c r="H98" s="165">
        <v>28.57</v>
      </c>
      <c r="I98" s="165">
        <v>0</v>
      </c>
      <c r="J98" s="165">
        <v>58.43</v>
      </c>
      <c r="K98" s="165">
        <v>53.42</v>
      </c>
      <c r="L98" s="165">
        <v>29.11</v>
      </c>
      <c r="M98" s="165">
        <v>44.44</v>
      </c>
      <c r="N98" s="165">
        <v>0</v>
      </c>
      <c r="O98" s="165">
        <v>0</v>
      </c>
      <c r="P98" s="165">
        <v>413277</v>
      </c>
      <c r="Q98" s="165">
        <v>93</v>
      </c>
      <c r="R98" s="165">
        <v>-76</v>
      </c>
      <c r="S98" s="165">
        <v>33.200000000000003</v>
      </c>
      <c r="T98" s="165">
        <v>4.25</v>
      </c>
      <c r="U98" s="165">
        <v>-1</v>
      </c>
    </row>
    <row r="99" spans="1:21">
      <c r="A99" s="166">
        <v>43461.707986111112</v>
      </c>
      <c r="B99" s="165" t="s">
        <v>6</v>
      </c>
      <c r="C99" s="165">
        <v>276.47000000000003</v>
      </c>
      <c r="D99" s="165">
        <v>9.56</v>
      </c>
      <c r="E99" s="165">
        <v>1182.79</v>
      </c>
      <c r="F99" s="165">
        <v>7.5</v>
      </c>
      <c r="G99" s="165">
        <v>26.9</v>
      </c>
      <c r="H99" s="165">
        <v>24.7</v>
      </c>
      <c r="I99" s="165">
        <v>0</v>
      </c>
      <c r="J99" s="165">
        <v>48.48</v>
      </c>
      <c r="K99" s="165">
        <v>41.03</v>
      </c>
      <c r="L99" s="165">
        <v>29.55</v>
      </c>
      <c r="M99" s="165">
        <v>18.93</v>
      </c>
      <c r="N99" s="165">
        <v>0</v>
      </c>
      <c r="O99" s="165">
        <v>0</v>
      </c>
      <c r="P99" s="165">
        <v>413843</v>
      </c>
      <c r="Q99" s="165">
        <v>93</v>
      </c>
      <c r="R99" s="165">
        <v>9</v>
      </c>
      <c r="S99" s="165">
        <v>33.200000000000003</v>
      </c>
      <c r="T99" s="165">
        <v>4.25</v>
      </c>
      <c r="U99" s="165">
        <v>-1</v>
      </c>
    </row>
    <row r="100" spans="1:21">
      <c r="A100" s="166">
        <v>43461.708009259259</v>
      </c>
      <c r="B100" s="165" t="s">
        <v>6</v>
      </c>
      <c r="C100" s="165">
        <v>277.18</v>
      </c>
      <c r="D100" s="165">
        <v>9.59</v>
      </c>
      <c r="E100" s="165">
        <v>1181.8</v>
      </c>
      <c r="F100" s="165">
        <v>8.94</v>
      </c>
      <c r="G100" s="165">
        <v>35.380000000000003</v>
      </c>
      <c r="H100" s="165">
        <v>25.15</v>
      </c>
      <c r="I100" s="165">
        <v>0</v>
      </c>
      <c r="J100" s="165">
        <v>58.76</v>
      </c>
      <c r="K100" s="165">
        <v>59.88</v>
      </c>
      <c r="L100" s="165">
        <v>34.520000000000003</v>
      </c>
      <c r="M100" s="165">
        <v>32.21</v>
      </c>
      <c r="N100" s="165">
        <v>0</v>
      </c>
      <c r="O100" s="165">
        <v>0</v>
      </c>
      <c r="P100" s="165">
        <v>415681</v>
      </c>
      <c r="Q100" s="165">
        <v>93</v>
      </c>
      <c r="R100" s="165">
        <v>-76</v>
      </c>
      <c r="S100" s="165">
        <v>33.200000000000003</v>
      </c>
      <c r="T100" s="165">
        <v>4.25</v>
      </c>
      <c r="U100" s="165">
        <v>-1</v>
      </c>
    </row>
    <row r="101" spans="1:21">
      <c r="A101" s="166">
        <v>43461.708032407405</v>
      </c>
      <c r="B101" s="165" t="s">
        <v>6</v>
      </c>
      <c r="C101" s="165">
        <v>278.14999999999998</v>
      </c>
      <c r="D101" s="165">
        <v>9.6199999999999992</v>
      </c>
      <c r="E101" s="165">
        <v>1180.3499999999999</v>
      </c>
      <c r="F101" s="165">
        <v>12.05</v>
      </c>
      <c r="G101" s="165">
        <v>42.02</v>
      </c>
      <c r="H101" s="165">
        <v>27.71</v>
      </c>
      <c r="I101" s="165">
        <v>0</v>
      </c>
      <c r="J101" s="165">
        <v>63.98</v>
      </c>
      <c r="K101" s="165">
        <v>57.96</v>
      </c>
      <c r="L101" s="165">
        <v>49.07</v>
      </c>
      <c r="M101" s="165">
        <v>55.97</v>
      </c>
      <c r="N101" s="165">
        <v>0</v>
      </c>
      <c r="O101" s="165">
        <v>0</v>
      </c>
      <c r="P101" s="165">
        <v>419770</v>
      </c>
      <c r="Q101" s="165">
        <v>93</v>
      </c>
      <c r="R101" s="165">
        <v>-33</v>
      </c>
      <c r="S101" s="165">
        <v>33.200000000000003</v>
      </c>
      <c r="T101" s="165">
        <v>4.25</v>
      </c>
      <c r="U101" s="165">
        <v>-1</v>
      </c>
    </row>
    <row r="102" spans="1:21">
      <c r="A102" s="166">
        <v>43461.708043981482</v>
      </c>
      <c r="B102" s="165" t="s">
        <v>6</v>
      </c>
      <c r="C102" s="165">
        <v>278.36</v>
      </c>
      <c r="D102" s="165">
        <v>9.6300000000000008</v>
      </c>
      <c r="E102" s="165">
        <v>1180.05</v>
      </c>
      <c r="F102" s="165">
        <v>12.16</v>
      </c>
      <c r="G102" s="165">
        <v>43.82</v>
      </c>
      <c r="H102" s="165">
        <v>22.94</v>
      </c>
      <c r="I102" s="165">
        <v>0</v>
      </c>
      <c r="J102" s="165">
        <v>73.17</v>
      </c>
      <c r="K102" s="165">
        <v>65.03</v>
      </c>
      <c r="L102" s="165">
        <v>39.380000000000003</v>
      </c>
      <c r="M102" s="165">
        <v>65.06</v>
      </c>
      <c r="N102" s="165">
        <v>0</v>
      </c>
      <c r="O102" s="165">
        <v>0</v>
      </c>
      <c r="P102" s="165">
        <v>424581</v>
      </c>
      <c r="Q102" s="165">
        <v>93</v>
      </c>
      <c r="R102" s="165">
        <v>-119</v>
      </c>
      <c r="S102" s="165">
        <v>33.200000000000003</v>
      </c>
      <c r="T102" s="165">
        <v>4.25</v>
      </c>
      <c r="U102" s="165">
        <v>-1</v>
      </c>
    </row>
    <row r="103" spans="1:21">
      <c r="A103" s="166">
        <v>43461.708067129628</v>
      </c>
      <c r="B103" s="165" t="s">
        <v>6</v>
      </c>
      <c r="C103" s="165">
        <v>278.81</v>
      </c>
      <c r="D103" s="165">
        <v>9.65</v>
      </c>
      <c r="E103" s="165">
        <v>1183.8399999999999</v>
      </c>
      <c r="F103" s="165">
        <v>12.65</v>
      </c>
      <c r="G103" s="165">
        <v>46.46</v>
      </c>
      <c r="H103" s="165">
        <v>26.79</v>
      </c>
      <c r="I103" s="165">
        <v>0</v>
      </c>
      <c r="J103" s="165">
        <v>68.790000000000006</v>
      </c>
      <c r="K103" s="165">
        <v>66.459999999999994</v>
      </c>
      <c r="L103" s="165">
        <v>50</v>
      </c>
      <c r="M103" s="165">
        <v>68.180000000000007</v>
      </c>
      <c r="N103" s="165">
        <v>0</v>
      </c>
      <c r="O103" s="165">
        <v>0</v>
      </c>
      <c r="P103" s="165">
        <v>430930</v>
      </c>
      <c r="Q103" s="165">
        <v>93</v>
      </c>
      <c r="R103" s="165">
        <v>-76</v>
      </c>
      <c r="S103" s="165">
        <v>33.200000000000003</v>
      </c>
      <c r="T103" s="165">
        <v>4.25</v>
      </c>
      <c r="U103" s="165">
        <v>-1</v>
      </c>
    </row>
    <row r="104" spans="1:21">
      <c r="A104" s="166">
        <v>43461.708090277774</v>
      </c>
      <c r="B104" s="165" t="s">
        <v>6</v>
      </c>
      <c r="C104" s="165">
        <v>278.8</v>
      </c>
      <c r="D104" s="165">
        <v>9.65</v>
      </c>
      <c r="E104" s="165">
        <v>1183.79</v>
      </c>
      <c r="F104" s="165">
        <v>10.83</v>
      </c>
      <c r="G104" s="165">
        <v>45.87</v>
      </c>
      <c r="H104" s="165">
        <v>27.33</v>
      </c>
      <c r="I104" s="165">
        <v>0</v>
      </c>
      <c r="J104" s="165">
        <v>65.87</v>
      </c>
      <c r="K104" s="165">
        <v>65.5</v>
      </c>
      <c r="L104" s="165">
        <v>49.7</v>
      </c>
      <c r="M104" s="165">
        <v>69.09</v>
      </c>
      <c r="N104" s="165">
        <v>0</v>
      </c>
      <c r="O104" s="165">
        <v>0</v>
      </c>
      <c r="P104" s="165">
        <v>434899</v>
      </c>
      <c r="Q104" s="165">
        <v>93</v>
      </c>
      <c r="R104" s="165">
        <v>9</v>
      </c>
      <c r="S104" s="165">
        <v>33.200000000000003</v>
      </c>
      <c r="T104" s="165">
        <v>4.25</v>
      </c>
      <c r="U104" s="165">
        <v>-1</v>
      </c>
    </row>
    <row r="105" spans="1:21">
      <c r="A105" s="166">
        <v>43461.708101851851</v>
      </c>
      <c r="B105" s="165" t="s">
        <v>6</v>
      </c>
      <c r="C105" s="165">
        <v>270.95999999999998</v>
      </c>
      <c r="D105" s="165">
        <v>9.3699999999999992</v>
      </c>
      <c r="E105" s="165">
        <v>1188.44</v>
      </c>
      <c r="F105" s="165">
        <v>12.46</v>
      </c>
      <c r="G105" s="165">
        <v>44.96</v>
      </c>
      <c r="H105" s="165">
        <v>28.83</v>
      </c>
      <c r="I105" s="165">
        <v>0</v>
      </c>
      <c r="J105" s="165">
        <v>65.38</v>
      </c>
      <c r="K105" s="165">
        <v>61.54</v>
      </c>
      <c r="L105" s="165">
        <v>52.44</v>
      </c>
      <c r="M105" s="165">
        <v>63.75</v>
      </c>
      <c r="N105" s="165">
        <v>0</v>
      </c>
      <c r="O105" s="165">
        <v>0</v>
      </c>
      <c r="P105" s="165">
        <v>440079</v>
      </c>
      <c r="Q105" s="165">
        <v>93</v>
      </c>
      <c r="R105" s="165">
        <v>-33</v>
      </c>
      <c r="S105" s="165">
        <v>33.200000000000003</v>
      </c>
      <c r="T105" s="165">
        <v>4.25</v>
      </c>
      <c r="U105" s="165">
        <v>-1</v>
      </c>
    </row>
    <row r="106" spans="1:21">
      <c r="A106" s="166">
        <v>43461.708124999997</v>
      </c>
      <c r="B106" s="165" t="s">
        <v>6</v>
      </c>
      <c r="C106" s="165">
        <v>271.17</v>
      </c>
      <c r="D106" s="165">
        <v>9.3800000000000008</v>
      </c>
      <c r="E106" s="165">
        <v>1187.07</v>
      </c>
      <c r="F106" s="165">
        <v>12.1</v>
      </c>
      <c r="G106" s="165">
        <v>45.09</v>
      </c>
      <c r="H106" s="165">
        <v>25.3</v>
      </c>
      <c r="I106" s="165">
        <v>1.81</v>
      </c>
      <c r="J106" s="165">
        <v>71.95</v>
      </c>
      <c r="K106" s="165">
        <v>63.19</v>
      </c>
      <c r="L106" s="165">
        <v>50.91</v>
      </c>
      <c r="M106" s="165">
        <v>60.49</v>
      </c>
      <c r="N106" s="165">
        <v>0</v>
      </c>
      <c r="O106" s="165">
        <v>0</v>
      </c>
      <c r="P106" s="165">
        <v>445196</v>
      </c>
      <c r="Q106" s="165">
        <v>93</v>
      </c>
      <c r="R106" s="165">
        <v>95</v>
      </c>
      <c r="S106" s="165">
        <v>33.200000000000003</v>
      </c>
      <c r="T106" s="165">
        <v>4.25</v>
      </c>
      <c r="U106" s="165">
        <v>-1</v>
      </c>
    </row>
    <row r="107" spans="1:21">
      <c r="A107" s="166">
        <v>43461.708148148151</v>
      </c>
      <c r="B107" s="165" t="s">
        <v>6</v>
      </c>
      <c r="C107" s="165">
        <v>271.70999999999998</v>
      </c>
      <c r="D107" s="165">
        <v>9.4</v>
      </c>
      <c r="E107" s="165">
        <v>1185.67</v>
      </c>
      <c r="F107" s="165">
        <v>9.7100000000000009</v>
      </c>
      <c r="G107" s="165">
        <v>41.54</v>
      </c>
      <c r="H107" s="165">
        <v>23.53</v>
      </c>
      <c r="I107" s="165">
        <v>0</v>
      </c>
      <c r="J107" s="165">
        <v>65.7</v>
      </c>
      <c r="K107" s="165">
        <v>58.39</v>
      </c>
      <c r="L107" s="165">
        <v>36.97</v>
      </c>
      <c r="M107" s="165">
        <v>66.88</v>
      </c>
      <c r="N107" s="165">
        <v>0</v>
      </c>
      <c r="O107" s="165">
        <v>0</v>
      </c>
      <c r="P107" s="165">
        <v>447516</v>
      </c>
      <c r="Q107" s="165">
        <v>93</v>
      </c>
      <c r="R107" s="165">
        <v>-76</v>
      </c>
      <c r="S107" s="165">
        <v>33.200000000000003</v>
      </c>
      <c r="T107" s="165">
        <v>4.25</v>
      </c>
      <c r="U107" s="165">
        <v>-1</v>
      </c>
    </row>
    <row r="108" spans="1:21">
      <c r="A108" s="166">
        <v>43461.70815972222</v>
      </c>
      <c r="B108" s="165" t="s">
        <v>6</v>
      </c>
      <c r="C108" s="165">
        <v>272.48</v>
      </c>
      <c r="D108" s="165">
        <v>9.43</v>
      </c>
      <c r="E108" s="165">
        <v>1189.72</v>
      </c>
      <c r="F108" s="165">
        <v>11.89</v>
      </c>
      <c r="G108" s="165">
        <v>46.75</v>
      </c>
      <c r="H108" s="165">
        <v>29.41</v>
      </c>
      <c r="I108" s="165">
        <v>0</v>
      </c>
      <c r="J108" s="165">
        <v>67.680000000000007</v>
      </c>
      <c r="K108" s="165">
        <v>62.42</v>
      </c>
      <c r="L108" s="165">
        <v>50.89</v>
      </c>
      <c r="M108" s="165">
        <v>72.78</v>
      </c>
      <c r="N108" s="165">
        <v>0</v>
      </c>
      <c r="O108" s="165">
        <v>0</v>
      </c>
      <c r="P108" s="165">
        <v>452752</v>
      </c>
      <c r="Q108" s="165">
        <v>93</v>
      </c>
      <c r="R108" s="165">
        <v>9</v>
      </c>
      <c r="S108" s="165">
        <v>33.200000000000003</v>
      </c>
      <c r="T108" s="165">
        <v>4.25</v>
      </c>
      <c r="U108" s="165">
        <v>-1</v>
      </c>
    </row>
    <row r="109" spans="1:21">
      <c r="A109" s="166">
        <v>43461.708182870374</v>
      </c>
      <c r="B109" s="165" t="s">
        <v>6</v>
      </c>
      <c r="C109" s="165">
        <v>272.61</v>
      </c>
      <c r="D109" s="165">
        <v>9.43</v>
      </c>
      <c r="E109" s="165">
        <v>1188.3699999999999</v>
      </c>
      <c r="F109" s="165">
        <v>10.87</v>
      </c>
      <c r="G109" s="165">
        <v>43.49</v>
      </c>
      <c r="H109" s="165">
        <v>28.22</v>
      </c>
      <c r="I109" s="165">
        <v>0</v>
      </c>
      <c r="J109" s="165">
        <v>64.38</v>
      </c>
      <c r="K109" s="165">
        <v>60.49</v>
      </c>
      <c r="L109" s="165">
        <v>50.9</v>
      </c>
      <c r="M109" s="165">
        <v>58.49</v>
      </c>
      <c r="N109" s="165">
        <v>0</v>
      </c>
      <c r="O109" s="165">
        <v>0</v>
      </c>
      <c r="P109" s="165">
        <v>456968</v>
      </c>
      <c r="Q109" s="165">
        <v>93</v>
      </c>
      <c r="R109" s="165">
        <v>-119</v>
      </c>
      <c r="S109" s="165">
        <v>33.200000000000003</v>
      </c>
      <c r="T109" s="165">
        <v>4.25</v>
      </c>
      <c r="U109" s="165">
        <v>-1</v>
      </c>
    </row>
    <row r="110" spans="1:21">
      <c r="A110" s="166">
        <v>43461.70820601852</v>
      </c>
      <c r="B110" s="165" t="s">
        <v>6</v>
      </c>
      <c r="C110" s="165">
        <v>273.70999999999998</v>
      </c>
      <c r="D110" s="165">
        <v>9.4700000000000006</v>
      </c>
      <c r="E110" s="165">
        <v>1187</v>
      </c>
      <c r="F110" s="165">
        <v>11.73</v>
      </c>
      <c r="G110" s="165">
        <v>45.82</v>
      </c>
      <c r="H110" s="165">
        <v>25.3</v>
      </c>
      <c r="I110" s="165">
        <v>0</v>
      </c>
      <c r="J110" s="165">
        <v>68.52</v>
      </c>
      <c r="K110" s="165">
        <v>63.52</v>
      </c>
      <c r="L110" s="165">
        <v>52.15</v>
      </c>
      <c r="M110" s="165">
        <v>67.28</v>
      </c>
      <c r="N110" s="165">
        <v>0</v>
      </c>
      <c r="O110" s="165">
        <v>0</v>
      </c>
      <c r="P110" s="165">
        <v>462308</v>
      </c>
      <c r="Q110" s="165">
        <v>93</v>
      </c>
      <c r="R110" s="165">
        <v>-76</v>
      </c>
      <c r="S110" s="165">
        <v>33.200000000000003</v>
      </c>
      <c r="T110" s="165">
        <v>4.25</v>
      </c>
      <c r="U110" s="165">
        <v>-1</v>
      </c>
    </row>
    <row r="111" spans="1:21">
      <c r="A111" s="166">
        <v>43461.70821759259</v>
      </c>
      <c r="B111" s="165" t="s">
        <v>6</v>
      </c>
      <c r="C111" s="165">
        <v>274.99</v>
      </c>
      <c r="D111" s="165">
        <v>9.51</v>
      </c>
      <c r="E111" s="165">
        <v>1185.26</v>
      </c>
      <c r="F111" s="165">
        <v>11.32</v>
      </c>
      <c r="G111" s="165">
        <v>44.75</v>
      </c>
      <c r="H111" s="165">
        <v>26.67</v>
      </c>
      <c r="I111" s="165">
        <v>0</v>
      </c>
      <c r="J111" s="165">
        <v>63.03</v>
      </c>
      <c r="K111" s="165">
        <v>60.38</v>
      </c>
      <c r="L111" s="165">
        <v>47.53</v>
      </c>
      <c r="M111" s="165">
        <v>73.55</v>
      </c>
      <c r="N111" s="165">
        <v>0</v>
      </c>
      <c r="O111" s="165">
        <v>0</v>
      </c>
      <c r="P111" s="165">
        <v>467581</v>
      </c>
      <c r="Q111" s="165">
        <v>93</v>
      </c>
      <c r="R111" s="165">
        <v>-76</v>
      </c>
      <c r="S111" s="165">
        <v>33.200000000000003</v>
      </c>
      <c r="T111" s="165">
        <v>4.25</v>
      </c>
      <c r="U111" s="165">
        <v>-1</v>
      </c>
    </row>
    <row r="112" spans="1:21">
      <c r="A112" s="166">
        <v>43461.708240740743</v>
      </c>
      <c r="B112" s="165" t="s">
        <v>6</v>
      </c>
      <c r="C112" s="165">
        <v>275.94</v>
      </c>
      <c r="D112" s="165">
        <v>9.5500000000000007</v>
      </c>
      <c r="E112" s="165">
        <v>1184.73</v>
      </c>
      <c r="F112" s="165">
        <v>11.81</v>
      </c>
      <c r="G112" s="165">
        <v>44.66</v>
      </c>
      <c r="H112" s="165">
        <v>27.27</v>
      </c>
      <c r="I112" s="165">
        <v>0</v>
      </c>
      <c r="J112" s="165">
        <v>69.819999999999993</v>
      </c>
      <c r="K112" s="165">
        <v>58.55</v>
      </c>
      <c r="L112" s="165">
        <v>46.25</v>
      </c>
      <c r="M112" s="165">
        <v>68.63</v>
      </c>
      <c r="N112" s="165">
        <v>0</v>
      </c>
      <c r="O112" s="165">
        <v>0</v>
      </c>
      <c r="P112" s="165">
        <v>471926</v>
      </c>
      <c r="Q112" s="165">
        <v>93</v>
      </c>
      <c r="R112" s="165">
        <v>-76</v>
      </c>
      <c r="S112" s="165">
        <v>33.200000000000003</v>
      </c>
      <c r="T112" s="165">
        <v>4.25</v>
      </c>
      <c r="U112" s="165">
        <v>-1</v>
      </c>
    </row>
    <row r="113" spans="1:21">
      <c r="A113" s="166">
        <v>43461.70826388889</v>
      </c>
      <c r="B113" s="165" t="s">
        <v>6</v>
      </c>
      <c r="C113" s="165">
        <v>276.98</v>
      </c>
      <c r="D113" s="165">
        <v>9.58</v>
      </c>
      <c r="E113" s="165">
        <v>1181.56</v>
      </c>
      <c r="F113" s="165">
        <v>12.15</v>
      </c>
      <c r="G113" s="165">
        <v>42.61</v>
      </c>
      <c r="H113" s="165">
        <v>25.15</v>
      </c>
      <c r="I113" s="165">
        <v>0</v>
      </c>
      <c r="J113" s="165">
        <v>68.260000000000005</v>
      </c>
      <c r="K113" s="165">
        <v>62.8</v>
      </c>
      <c r="L113" s="165">
        <v>45.78</v>
      </c>
      <c r="M113" s="165">
        <v>55.84</v>
      </c>
      <c r="N113" s="165">
        <v>0</v>
      </c>
      <c r="O113" s="165">
        <v>0</v>
      </c>
      <c r="P113" s="165">
        <v>476867</v>
      </c>
      <c r="Q113" s="165">
        <v>93</v>
      </c>
      <c r="R113" s="165">
        <v>-33</v>
      </c>
      <c r="S113" s="165">
        <v>33.200000000000003</v>
      </c>
      <c r="T113" s="165">
        <v>4.25</v>
      </c>
      <c r="U113" s="165">
        <v>-1</v>
      </c>
    </row>
    <row r="114" spans="1:21">
      <c r="A114" s="166">
        <v>43461.708275462966</v>
      </c>
      <c r="B114" s="165" t="s">
        <v>6</v>
      </c>
      <c r="C114" s="165">
        <v>278.01</v>
      </c>
      <c r="D114" s="165">
        <v>9.6199999999999992</v>
      </c>
      <c r="E114" s="165">
        <v>1183.56</v>
      </c>
      <c r="F114" s="165">
        <v>11.65</v>
      </c>
      <c r="G114" s="165">
        <v>46.22</v>
      </c>
      <c r="H114" s="165">
        <v>18.93</v>
      </c>
      <c r="I114" s="165">
        <v>11.83</v>
      </c>
      <c r="J114" s="165">
        <v>70.930000000000007</v>
      </c>
      <c r="K114" s="165">
        <v>60.74</v>
      </c>
      <c r="L114" s="165">
        <v>52.07</v>
      </c>
      <c r="M114" s="165">
        <v>63.58</v>
      </c>
      <c r="N114" s="165">
        <v>0</v>
      </c>
      <c r="O114" s="165">
        <v>0</v>
      </c>
      <c r="P114" s="165">
        <v>481986</v>
      </c>
      <c r="Q114" s="165">
        <v>93</v>
      </c>
      <c r="R114" s="165">
        <v>-33</v>
      </c>
      <c r="S114" s="165">
        <v>33.200000000000003</v>
      </c>
      <c r="T114" s="165">
        <v>4.25</v>
      </c>
      <c r="U114" s="165">
        <v>-1</v>
      </c>
    </row>
    <row r="115" spans="1:21">
      <c r="A115" s="166">
        <v>43461.708298611113</v>
      </c>
      <c r="B115" s="165" t="s">
        <v>6</v>
      </c>
      <c r="C115" s="165">
        <v>278.29000000000002</v>
      </c>
      <c r="D115" s="165">
        <v>9.6300000000000008</v>
      </c>
      <c r="E115" s="165">
        <v>1181.81</v>
      </c>
      <c r="F115" s="165">
        <v>13.92</v>
      </c>
      <c r="G115" s="165">
        <v>47.49</v>
      </c>
      <c r="H115" s="165">
        <v>16.77</v>
      </c>
      <c r="I115" s="165">
        <v>11.9</v>
      </c>
      <c r="J115" s="165">
        <v>70.48</v>
      </c>
      <c r="K115" s="165">
        <v>64.739999999999995</v>
      </c>
      <c r="L115" s="165">
        <v>58.18</v>
      </c>
      <c r="M115" s="165">
        <v>65.81</v>
      </c>
      <c r="N115" s="165">
        <v>0</v>
      </c>
      <c r="O115" s="165">
        <v>0</v>
      </c>
      <c r="P115" s="165">
        <v>487025</v>
      </c>
      <c r="Q115" s="165">
        <v>93</v>
      </c>
      <c r="R115" s="165">
        <v>52</v>
      </c>
      <c r="S115" s="165">
        <v>33.200000000000003</v>
      </c>
      <c r="T115" s="165">
        <v>4.25</v>
      </c>
      <c r="U115" s="165">
        <v>-1</v>
      </c>
    </row>
    <row r="116" spans="1:21">
      <c r="A116" s="166">
        <v>43461.708321759259</v>
      </c>
      <c r="B116" s="165" t="s">
        <v>6</v>
      </c>
      <c r="C116" s="165">
        <v>278.17</v>
      </c>
      <c r="D116" s="165">
        <v>9.6199999999999992</v>
      </c>
      <c r="E116" s="165">
        <v>1188.77</v>
      </c>
      <c r="F116" s="165">
        <v>11.53</v>
      </c>
      <c r="G116" s="165">
        <v>44.34</v>
      </c>
      <c r="H116" s="165">
        <v>25.45</v>
      </c>
      <c r="I116" s="165">
        <v>0.6</v>
      </c>
      <c r="J116" s="165">
        <v>63.01</v>
      </c>
      <c r="K116" s="165">
        <v>61.96</v>
      </c>
      <c r="L116" s="165">
        <v>44.94</v>
      </c>
      <c r="M116" s="165">
        <v>72.73</v>
      </c>
      <c r="N116" s="165">
        <v>0</v>
      </c>
      <c r="O116" s="165">
        <v>0</v>
      </c>
      <c r="P116" s="165">
        <v>491233</v>
      </c>
      <c r="Q116" s="165">
        <v>93</v>
      </c>
      <c r="R116" s="165">
        <v>9</v>
      </c>
      <c r="S116" s="165">
        <v>33.200000000000003</v>
      </c>
      <c r="T116" s="165">
        <v>4.25</v>
      </c>
      <c r="U116" s="165">
        <v>-1</v>
      </c>
    </row>
    <row r="117" spans="1:21">
      <c r="A117" s="166">
        <v>43461.708344907405</v>
      </c>
      <c r="B117" s="165" t="s">
        <v>6</v>
      </c>
      <c r="C117" s="165">
        <v>278.52</v>
      </c>
      <c r="D117" s="165">
        <v>9.64</v>
      </c>
      <c r="E117" s="165">
        <v>1185.77</v>
      </c>
      <c r="F117" s="165">
        <v>11.7</v>
      </c>
      <c r="G117" s="165">
        <v>47.78</v>
      </c>
      <c r="H117" s="165">
        <v>28.41</v>
      </c>
      <c r="I117" s="165">
        <v>0.56999999999999995</v>
      </c>
      <c r="J117" s="165">
        <v>72.67</v>
      </c>
      <c r="K117" s="165">
        <v>68</v>
      </c>
      <c r="L117" s="165">
        <v>55.36</v>
      </c>
      <c r="M117" s="165">
        <v>63.47</v>
      </c>
      <c r="N117" s="165">
        <v>0</v>
      </c>
      <c r="O117" s="165">
        <v>0</v>
      </c>
      <c r="P117" s="165">
        <v>497129</v>
      </c>
      <c r="Q117" s="165">
        <v>93</v>
      </c>
      <c r="R117" s="165">
        <v>-205</v>
      </c>
      <c r="S117" s="165">
        <v>33.200000000000003</v>
      </c>
      <c r="T117" s="165">
        <v>4.25</v>
      </c>
      <c r="U117" s="165">
        <v>-1</v>
      </c>
    </row>
    <row r="118" spans="1:21">
      <c r="A118" s="166">
        <v>43461.708356481482</v>
      </c>
      <c r="B118" s="165" t="s">
        <v>6</v>
      </c>
      <c r="C118" s="165">
        <v>271.56</v>
      </c>
      <c r="D118" s="165">
        <v>9.39</v>
      </c>
      <c r="E118" s="165">
        <v>1191.5</v>
      </c>
      <c r="F118" s="165">
        <v>10.78</v>
      </c>
      <c r="G118" s="165">
        <v>43.11</v>
      </c>
      <c r="H118" s="165">
        <v>24.12</v>
      </c>
      <c r="I118" s="165">
        <v>1.17</v>
      </c>
      <c r="J118" s="165">
        <v>68.239999999999995</v>
      </c>
      <c r="K118" s="165">
        <v>67.27</v>
      </c>
      <c r="L118" s="165">
        <v>40.119999999999997</v>
      </c>
      <c r="M118" s="165">
        <v>59.75</v>
      </c>
      <c r="N118" s="165">
        <v>0</v>
      </c>
      <c r="O118" s="165">
        <v>0</v>
      </c>
      <c r="P118" s="165">
        <v>500453</v>
      </c>
      <c r="Q118" s="165">
        <v>93</v>
      </c>
      <c r="R118" s="165">
        <v>-76</v>
      </c>
      <c r="S118" s="165">
        <v>33.200000000000003</v>
      </c>
      <c r="T118" s="165">
        <v>4.25</v>
      </c>
      <c r="U118" s="165">
        <v>-1</v>
      </c>
    </row>
    <row r="119" spans="1:21">
      <c r="A119" s="166">
        <v>43461.708379629628</v>
      </c>
      <c r="B119" s="165" t="s">
        <v>6</v>
      </c>
      <c r="C119" s="165">
        <v>271.83</v>
      </c>
      <c r="D119" s="165">
        <v>9.4</v>
      </c>
      <c r="E119" s="165">
        <v>1190.3900000000001</v>
      </c>
      <c r="F119" s="165">
        <v>11.53</v>
      </c>
      <c r="G119" s="165">
        <v>42.87</v>
      </c>
      <c r="H119" s="165">
        <v>27.88</v>
      </c>
      <c r="I119" s="165">
        <v>0.61</v>
      </c>
      <c r="J119" s="165">
        <v>64.739999999999995</v>
      </c>
      <c r="K119" s="165">
        <v>60.78</v>
      </c>
      <c r="L119" s="165">
        <v>37.11</v>
      </c>
      <c r="M119" s="165">
        <v>69.87</v>
      </c>
      <c r="N119" s="165">
        <v>0</v>
      </c>
      <c r="O119" s="165">
        <v>0</v>
      </c>
      <c r="P119" s="165">
        <v>505431</v>
      </c>
      <c r="Q119" s="165">
        <v>93</v>
      </c>
      <c r="R119" s="165">
        <v>9</v>
      </c>
      <c r="S119" s="165">
        <v>33.200000000000003</v>
      </c>
      <c r="T119" s="165">
        <v>4.25</v>
      </c>
      <c r="U119" s="165">
        <v>-1</v>
      </c>
    </row>
    <row r="120" spans="1:21">
      <c r="A120" s="166">
        <v>43461.708402777775</v>
      </c>
      <c r="B120" s="165" t="s">
        <v>6</v>
      </c>
      <c r="C120" s="165">
        <v>273.22000000000003</v>
      </c>
      <c r="D120" s="165">
        <v>9.4499999999999993</v>
      </c>
      <c r="E120" s="165">
        <v>1189.56</v>
      </c>
      <c r="F120" s="165">
        <v>11.36</v>
      </c>
      <c r="G120" s="165">
        <v>45.73</v>
      </c>
      <c r="H120" s="165">
        <v>29.41</v>
      </c>
      <c r="I120" s="165">
        <v>0</v>
      </c>
      <c r="J120" s="165">
        <v>64.709999999999994</v>
      </c>
      <c r="K120" s="165">
        <v>63.47</v>
      </c>
      <c r="L120" s="165">
        <v>55.09</v>
      </c>
      <c r="M120" s="165">
        <v>64.290000000000006</v>
      </c>
      <c r="N120" s="165">
        <v>0</v>
      </c>
      <c r="O120" s="165">
        <v>0</v>
      </c>
      <c r="P120" s="165">
        <v>510158</v>
      </c>
      <c r="Q120" s="165">
        <v>93</v>
      </c>
      <c r="R120" s="165">
        <v>-76</v>
      </c>
      <c r="S120" s="165">
        <v>33.200000000000003</v>
      </c>
      <c r="T120" s="165">
        <v>4.25</v>
      </c>
      <c r="U120" s="165">
        <v>-1</v>
      </c>
    </row>
    <row r="121" spans="1:21">
      <c r="A121" s="166">
        <v>43461.708414351851</v>
      </c>
      <c r="B121" s="165" t="s">
        <v>6</v>
      </c>
      <c r="C121" s="165">
        <v>273.77</v>
      </c>
      <c r="D121" s="165">
        <v>9.4700000000000006</v>
      </c>
      <c r="E121" s="165">
        <v>1189.48</v>
      </c>
      <c r="F121" s="165">
        <v>12.49</v>
      </c>
      <c r="G121" s="165">
        <v>46.93</v>
      </c>
      <c r="H121" s="165">
        <v>28.31</v>
      </c>
      <c r="I121" s="165">
        <v>0.6</v>
      </c>
      <c r="J121" s="165">
        <v>71.260000000000005</v>
      </c>
      <c r="K121" s="165">
        <v>70</v>
      </c>
      <c r="L121" s="165">
        <v>51.95</v>
      </c>
      <c r="M121" s="165">
        <v>62.66</v>
      </c>
      <c r="N121" s="165">
        <v>0</v>
      </c>
      <c r="O121" s="165">
        <v>0</v>
      </c>
      <c r="P121" s="165">
        <v>515840</v>
      </c>
      <c r="Q121" s="165">
        <v>93</v>
      </c>
      <c r="R121" s="165">
        <v>-33</v>
      </c>
      <c r="S121" s="165">
        <v>33.200000000000003</v>
      </c>
      <c r="T121" s="165">
        <v>4.25</v>
      </c>
      <c r="U121" s="165">
        <v>-1</v>
      </c>
    </row>
    <row r="122" spans="1:21">
      <c r="A122" s="166">
        <v>43461.708437499998</v>
      </c>
      <c r="B122" s="165" t="s">
        <v>6</v>
      </c>
      <c r="C122" s="165">
        <v>274.43</v>
      </c>
      <c r="D122" s="165">
        <v>9.49</v>
      </c>
      <c r="E122" s="165">
        <v>1185.1600000000001</v>
      </c>
      <c r="F122" s="165">
        <v>11.07</v>
      </c>
      <c r="G122" s="165">
        <v>42.04</v>
      </c>
      <c r="H122" s="165">
        <v>23.16</v>
      </c>
      <c r="I122" s="165">
        <v>0</v>
      </c>
      <c r="J122" s="165">
        <v>68.349999999999994</v>
      </c>
      <c r="K122" s="165">
        <v>58.48</v>
      </c>
      <c r="L122" s="165">
        <v>38.369999999999997</v>
      </c>
      <c r="M122" s="165">
        <v>67.430000000000007</v>
      </c>
      <c r="N122" s="165">
        <v>0</v>
      </c>
      <c r="O122" s="165">
        <v>0</v>
      </c>
      <c r="P122" s="165">
        <v>520585</v>
      </c>
      <c r="Q122" s="165">
        <v>93</v>
      </c>
      <c r="R122" s="165">
        <v>180</v>
      </c>
      <c r="S122" s="165">
        <v>33.200000000000003</v>
      </c>
      <c r="T122" s="165">
        <v>4.25</v>
      </c>
      <c r="U122" s="165">
        <v>-1</v>
      </c>
    </row>
    <row r="123" spans="1:21">
      <c r="A123" s="166">
        <v>43461.708460648151</v>
      </c>
      <c r="B123" s="165" t="s">
        <v>6</v>
      </c>
      <c r="C123" s="165">
        <v>274.43</v>
      </c>
      <c r="D123" s="165">
        <v>9.49</v>
      </c>
      <c r="E123" s="165">
        <v>1184.8800000000001</v>
      </c>
      <c r="F123" s="165">
        <v>12.02</v>
      </c>
      <c r="G123" s="165">
        <v>46.32</v>
      </c>
      <c r="H123" s="165">
        <v>27.88</v>
      </c>
      <c r="I123" s="165">
        <v>0</v>
      </c>
      <c r="J123" s="165">
        <v>68.63</v>
      </c>
      <c r="K123" s="165">
        <v>67.319999999999993</v>
      </c>
      <c r="L123" s="165">
        <v>56.47</v>
      </c>
      <c r="M123" s="165">
        <v>61.39</v>
      </c>
      <c r="N123" s="165">
        <v>0</v>
      </c>
      <c r="O123" s="165">
        <v>0</v>
      </c>
      <c r="P123" s="165">
        <v>526769</v>
      </c>
      <c r="Q123" s="165">
        <v>93</v>
      </c>
      <c r="R123" s="165">
        <v>95</v>
      </c>
      <c r="S123" s="165">
        <v>33.200000000000003</v>
      </c>
      <c r="T123" s="165">
        <v>4.25</v>
      </c>
      <c r="U123" s="165">
        <v>-1</v>
      </c>
    </row>
    <row r="124" spans="1:21">
      <c r="A124" s="166">
        <v>43461.708472222221</v>
      </c>
      <c r="B124" s="165" t="s">
        <v>6</v>
      </c>
      <c r="C124" s="165">
        <v>276.25</v>
      </c>
      <c r="D124" s="165">
        <v>9.56</v>
      </c>
      <c r="E124" s="165">
        <v>1183.26</v>
      </c>
      <c r="F124" s="165">
        <v>11.93</v>
      </c>
      <c r="G124" s="165">
        <v>42.97</v>
      </c>
      <c r="H124" s="165">
        <v>23.95</v>
      </c>
      <c r="I124" s="165">
        <v>0</v>
      </c>
      <c r="J124" s="165">
        <v>65.430000000000007</v>
      </c>
      <c r="K124" s="165">
        <v>57.41</v>
      </c>
      <c r="L124" s="165">
        <v>42.6</v>
      </c>
      <c r="M124" s="165">
        <v>70.81</v>
      </c>
      <c r="N124" s="165">
        <v>0</v>
      </c>
      <c r="O124" s="165">
        <v>0</v>
      </c>
      <c r="P124" s="165">
        <v>531352</v>
      </c>
      <c r="Q124" s="165">
        <v>93</v>
      </c>
      <c r="R124" s="165">
        <v>-119</v>
      </c>
      <c r="S124" s="165">
        <v>33.200000000000003</v>
      </c>
      <c r="T124" s="165">
        <v>4.25</v>
      </c>
      <c r="U124" s="165">
        <v>-1</v>
      </c>
    </row>
    <row r="125" spans="1:21">
      <c r="A125" s="166">
        <v>43461.708495370367</v>
      </c>
      <c r="B125" s="165" t="s">
        <v>6</v>
      </c>
      <c r="C125" s="165">
        <v>276.75</v>
      </c>
      <c r="D125" s="165">
        <v>9.57</v>
      </c>
      <c r="E125" s="165">
        <v>1183.8800000000001</v>
      </c>
      <c r="F125" s="165">
        <v>10.36</v>
      </c>
      <c r="G125" s="165">
        <v>40.21</v>
      </c>
      <c r="H125" s="165">
        <v>29.27</v>
      </c>
      <c r="I125" s="165">
        <v>0</v>
      </c>
      <c r="J125" s="165">
        <v>57.32</v>
      </c>
      <c r="K125" s="165">
        <v>50.63</v>
      </c>
      <c r="L125" s="165">
        <v>36.97</v>
      </c>
      <c r="M125" s="165">
        <v>68.48</v>
      </c>
      <c r="N125" s="165">
        <v>0</v>
      </c>
      <c r="O125" s="165">
        <v>0</v>
      </c>
      <c r="P125" s="165">
        <v>533516</v>
      </c>
      <c r="Q125" s="165">
        <v>93</v>
      </c>
      <c r="R125" s="165">
        <v>95</v>
      </c>
      <c r="S125" s="165">
        <v>33.200000000000003</v>
      </c>
      <c r="T125" s="165">
        <v>4.25</v>
      </c>
      <c r="U125" s="165">
        <v>-1</v>
      </c>
    </row>
    <row r="126" spans="1:21">
      <c r="A126" s="166">
        <v>43461.708518518521</v>
      </c>
      <c r="B126" s="165" t="s">
        <v>6</v>
      </c>
      <c r="C126" s="165">
        <v>277.87</v>
      </c>
      <c r="D126" s="165">
        <v>9.61</v>
      </c>
      <c r="E126" s="165">
        <v>1186.79</v>
      </c>
      <c r="F126" s="165">
        <v>11.32</v>
      </c>
      <c r="G126" s="165">
        <v>44.59</v>
      </c>
      <c r="H126" s="165">
        <v>23.84</v>
      </c>
      <c r="I126" s="165">
        <v>0</v>
      </c>
      <c r="J126" s="165">
        <v>70.989999999999995</v>
      </c>
      <c r="K126" s="165">
        <v>60.95</v>
      </c>
      <c r="L126" s="165">
        <v>50.89</v>
      </c>
      <c r="M126" s="165">
        <v>64.2</v>
      </c>
      <c r="N126" s="165">
        <v>0</v>
      </c>
      <c r="O126" s="165">
        <v>0</v>
      </c>
      <c r="P126" s="165">
        <v>537957</v>
      </c>
      <c r="Q126" s="165">
        <v>93</v>
      </c>
      <c r="R126" s="165">
        <v>-33</v>
      </c>
      <c r="S126" s="165">
        <v>33.200000000000003</v>
      </c>
      <c r="T126" s="165">
        <v>4.25</v>
      </c>
      <c r="U126" s="165">
        <v>-1</v>
      </c>
    </row>
    <row r="127" spans="1:21">
      <c r="A127" s="166">
        <v>43461.70853009259</v>
      </c>
      <c r="B127" s="165" t="s">
        <v>6</v>
      </c>
      <c r="C127" s="165">
        <v>278.63</v>
      </c>
      <c r="D127" s="165">
        <v>9.64</v>
      </c>
      <c r="E127" s="165">
        <v>1183.92</v>
      </c>
      <c r="F127" s="165">
        <v>11.2</v>
      </c>
      <c r="G127" s="165">
        <v>44.7</v>
      </c>
      <c r="H127" s="165">
        <v>23.39</v>
      </c>
      <c r="I127" s="165">
        <v>0</v>
      </c>
      <c r="J127" s="165">
        <v>70.73</v>
      </c>
      <c r="K127" s="165">
        <v>61.76</v>
      </c>
      <c r="L127" s="165">
        <v>45.78</v>
      </c>
      <c r="M127" s="165">
        <v>68.260000000000005</v>
      </c>
      <c r="N127" s="165">
        <v>0</v>
      </c>
      <c r="O127" s="165">
        <v>0</v>
      </c>
      <c r="P127" s="165">
        <v>542370</v>
      </c>
      <c r="Q127" s="165">
        <v>93</v>
      </c>
      <c r="R127" s="165">
        <v>-76</v>
      </c>
      <c r="S127" s="165">
        <v>33.200000000000003</v>
      </c>
      <c r="T127" s="165">
        <v>4.25</v>
      </c>
      <c r="U127" s="165">
        <v>-1</v>
      </c>
    </row>
    <row r="128" spans="1:21">
      <c r="A128" s="166">
        <v>43461.708553240744</v>
      </c>
      <c r="B128" s="165" t="s">
        <v>6</v>
      </c>
      <c r="C128" s="165">
        <v>279.05</v>
      </c>
      <c r="D128" s="165">
        <v>9.65</v>
      </c>
      <c r="E128" s="165">
        <v>1182.6099999999999</v>
      </c>
      <c r="F128" s="165">
        <v>12.85</v>
      </c>
      <c r="G128" s="165">
        <v>45.75</v>
      </c>
      <c r="H128" s="165">
        <v>22.49</v>
      </c>
      <c r="I128" s="165">
        <v>0</v>
      </c>
      <c r="J128" s="165">
        <v>73.53</v>
      </c>
      <c r="K128" s="165">
        <v>70.7</v>
      </c>
      <c r="L128" s="165">
        <v>48.45</v>
      </c>
      <c r="M128" s="165">
        <v>62.11</v>
      </c>
      <c r="N128" s="165">
        <v>0</v>
      </c>
      <c r="O128" s="165">
        <v>0</v>
      </c>
      <c r="P128" s="165">
        <v>547939</v>
      </c>
      <c r="Q128" s="165">
        <v>93</v>
      </c>
      <c r="R128" s="165">
        <v>-76</v>
      </c>
      <c r="S128" s="165">
        <v>33.200000000000003</v>
      </c>
      <c r="T128" s="165">
        <v>4.25</v>
      </c>
      <c r="U128" s="165">
        <v>-1</v>
      </c>
    </row>
    <row r="129" spans="1:21">
      <c r="A129" s="166">
        <v>43461.70857638889</v>
      </c>
      <c r="B129" s="165" t="s">
        <v>6</v>
      </c>
      <c r="C129" s="165">
        <v>279.32</v>
      </c>
      <c r="D129" s="165">
        <v>9.66</v>
      </c>
      <c r="E129" s="165">
        <v>1183.19</v>
      </c>
      <c r="F129" s="165">
        <v>11.15</v>
      </c>
      <c r="G129" s="165">
        <v>45.96</v>
      </c>
      <c r="H129" s="165">
        <v>24.57</v>
      </c>
      <c r="I129" s="165">
        <v>1.7</v>
      </c>
      <c r="J129" s="165">
        <v>70.22</v>
      </c>
      <c r="K129" s="165">
        <v>64.069999999999993</v>
      </c>
      <c r="L129" s="165">
        <v>52</v>
      </c>
      <c r="M129" s="165">
        <v>64.5</v>
      </c>
      <c r="N129" s="165">
        <v>0</v>
      </c>
      <c r="O129" s="165">
        <v>0</v>
      </c>
      <c r="P129" s="165">
        <v>554111</v>
      </c>
      <c r="Q129" s="165">
        <v>93</v>
      </c>
      <c r="R129" s="165">
        <v>-33</v>
      </c>
      <c r="S129" s="165">
        <v>33.200000000000003</v>
      </c>
      <c r="T129" s="165">
        <v>4.25</v>
      </c>
      <c r="U129" s="165">
        <v>-1</v>
      </c>
    </row>
    <row r="130" spans="1:21">
      <c r="A130" s="166">
        <v>43461.708599537036</v>
      </c>
      <c r="B130" s="165" t="s">
        <v>6</v>
      </c>
      <c r="C130" s="165">
        <v>279.77999999999997</v>
      </c>
      <c r="D130" s="165">
        <v>9.68</v>
      </c>
      <c r="E130" s="165">
        <v>1181.5899999999999</v>
      </c>
      <c r="F130" s="165">
        <v>11.32</v>
      </c>
      <c r="G130" s="165">
        <v>45.16</v>
      </c>
      <c r="H130" s="165">
        <v>22.99</v>
      </c>
      <c r="I130" s="165">
        <v>0</v>
      </c>
      <c r="J130" s="165">
        <v>68.97</v>
      </c>
      <c r="K130" s="165">
        <v>65.239999999999995</v>
      </c>
      <c r="L130" s="165">
        <v>47.16</v>
      </c>
      <c r="M130" s="165">
        <v>69.23</v>
      </c>
      <c r="N130" s="165">
        <v>0</v>
      </c>
      <c r="O130" s="165">
        <v>0</v>
      </c>
      <c r="P130" s="165">
        <v>558637</v>
      </c>
      <c r="Q130" s="165">
        <v>93</v>
      </c>
      <c r="R130" s="165">
        <v>-76</v>
      </c>
      <c r="S130" s="165">
        <v>33.200000000000003</v>
      </c>
      <c r="T130" s="165">
        <v>4.25</v>
      </c>
      <c r="U130" s="165">
        <v>-1</v>
      </c>
    </row>
    <row r="131" spans="1:21">
      <c r="A131" s="166">
        <v>43461.708611111113</v>
      </c>
      <c r="B131" s="165" t="s">
        <v>6</v>
      </c>
      <c r="C131" s="165">
        <v>272.45999999999998</v>
      </c>
      <c r="D131" s="165">
        <v>9.43</v>
      </c>
      <c r="E131" s="165">
        <v>1189.94</v>
      </c>
      <c r="F131" s="165">
        <v>11.7</v>
      </c>
      <c r="G131" s="165">
        <v>45.84</v>
      </c>
      <c r="H131" s="165">
        <v>22.41</v>
      </c>
      <c r="I131" s="165">
        <v>0</v>
      </c>
      <c r="J131" s="165">
        <v>71.099999999999994</v>
      </c>
      <c r="K131" s="165">
        <v>61.49</v>
      </c>
      <c r="L131" s="165">
        <v>60.92</v>
      </c>
      <c r="M131" s="165">
        <v>60.45</v>
      </c>
      <c r="N131" s="165">
        <v>0</v>
      </c>
      <c r="O131" s="165">
        <v>0</v>
      </c>
      <c r="P131" s="165">
        <v>563777</v>
      </c>
      <c r="Q131" s="165">
        <v>93</v>
      </c>
      <c r="R131" s="165">
        <v>-119</v>
      </c>
      <c r="S131" s="165">
        <v>33.200000000000003</v>
      </c>
      <c r="T131" s="165">
        <v>4.25</v>
      </c>
      <c r="U131" s="165">
        <v>-1</v>
      </c>
    </row>
    <row r="132" spans="1:21">
      <c r="A132" s="166">
        <v>43461.708634259259</v>
      </c>
      <c r="B132" s="165" t="s">
        <v>6</v>
      </c>
      <c r="C132" s="165">
        <v>271.91000000000003</v>
      </c>
      <c r="D132" s="165">
        <v>9.41</v>
      </c>
      <c r="E132" s="165">
        <v>1187.07</v>
      </c>
      <c r="F132" s="165">
        <v>10.84</v>
      </c>
      <c r="G132" s="165">
        <v>41.18</v>
      </c>
      <c r="H132" s="165">
        <v>22.49</v>
      </c>
      <c r="I132" s="165">
        <v>0</v>
      </c>
      <c r="J132" s="165">
        <v>62.43</v>
      </c>
      <c r="K132" s="165">
        <v>60.24</v>
      </c>
      <c r="L132" s="165">
        <v>42.86</v>
      </c>
      <c r="M132" s="165">
        <v>59.88</v>
      </c>
      <c r="N132" s="165">
        <v>0</v>
      </c>
      <c r="O132" s="165">
        <v>0</v>
      </c>
      <c r="P132" s="165">
        <v>567015</v>
      </c>
      <c r="Q132" s="165">
        <v>93</v>
      </c>
      <c r="R132" s="165">
        <v>-162</v>
      </c>
      <c r="S132" s="165">
        <v>33.200000000000003</v>
      </c>
      <c r="T132" s="165">
        <v>4.25</v>
      </c>
      <c r="U132" s="165">
        <v>-1</v>
      </c>
    </row>
    <row r="133" spans="1:21">
      <c r="A133" s="166">
        <v>43461.708657407406</v>
      </c>
      <c r="B133" s="165" t="s">
        <v>6</v>
      </c>
      <c r="C133" s="165">
        <v>284.27</v>
      </c>
      <c r="D133" s="165">
        <v>9.83</v>
      </c>
      <c r="E133" s="165">
        <v>1175.67</v>
      </c>
      <c r="F133" s="165">
        <v>19.420000000000002</v>
      </c>
      <c r="G133" s="165">
        <v>41.44</v>
      </c>
      <c r="H133" s="165">
        <v>28.74</v>
      </c>
      <c r="I133" s="165">
        <v>0</v>
      </c>
      <c r="J133" s="165">
        <v>60.69</v>
      </c>
      <c r="K133" s="165">
        <v>56.79</v>
      </c>
      <c r="L133" s="165">
        <v>53.94</v>
      </c>
      <c r="M133" s="165">
        <v>48.48</v>
      </c>
      <c r="N133" s="165">
        <v>0</v>
      </c>
      <c r="O133" s="165">
        <v>0</v>
      </c>
      <c r="P133" s="165">
        <v>568331</v>
      </c>
      <c r="Q133" s="165">
        <v>93</v>
      </c>
      <c r="R133" s="165">
        <v>-205</v>
      </c>
      <c r="S133" s="165">
        <v>33.200000000000003</v>
      </c>
      <c r="T133" s="165">
        <v>4.25</v>
      </c>
      <c r="U133" s="165">
        <v>-1</v>
      </c>
    </row>
    <row r="134" spans="1:21">
      <c r="A134" s="166">
        <v>43461.708680555559</v>
      </c>
      <c r="B134" s="165" t="s">
        <v>6</v>
      </c>
      <c r="C134" s="165">
        <v>285.76</v>
      </c>
      <c r="D134" s="165">
        <v>9.89</v>
      </c>
      <c r="E134" s="165">
        <v>1178.06</v>
      </c>
      <c r="F134" s="165">
        <v>11.79</v>
      </c>
      <c r="G134" s="165">
        <v>49.7</v>
      </c>
      <c r="H134" s="165">
        <v>28.14</v>
      </c>
      <c r="I134" s="165">
        <v>0</v>
      </c>
      <c r="J134" s="165">
        <v>73.459999999999994</v>
      </c>
      <c r="K134" s="165">
        <v>69.14</v>
      </c>
      <c r="L134" s="165">
        <v>62.35</v>
      </c>
      <c r="M134" s="165">
        <v>66.459999999999994</v>
      </c>
      <c r="N134" s="165">
        <v>0</v>
      </c>
      <c r="O134" s="165">
        <v>0</v>
      </c>
      <c r="P134" s="165">
        <v>572589</v>
      </c>
      <c r="Q134" s="165">
        <v>93</v>
      </c>
      <c r="R134" s="165">
        <v>-76</v>
      </c>
      <c r="S134" s="165">
        <v>33.200000000000003</v>
      </c>
      <c r="T134" s="165">
        <v>4.25</v>
      </c>
      <c r="U134" s="165">
        <v>-1</v>
      </c>
    </row>
    <row r="135" spans="1:21">
      <c r="A135" s="166">
        <v>43461.708692129629</v>
      </c>
      <c r="B135" s="165" t="s">
        <v>6</v>
      </c>
      <c r="C135" s="165">
        <v>286.20999999999998</v>
      </c>
      <c r="D135" s="165">
        <v>9.9</v>
      </c>
      <c r="E135" s="165">
        <v>1176.1600000000001</v>
      </c>
      <c r="F135" s="165">
        <v>12.04</v>
      </c>
      <c r="G135" s="165">
        <v>44.81</v>
      </c>
      <c r="H135" s="165">
        <v>14.29</v>
      </c>
      <c r="I135" s="165">
        <v>13.14</v>
      </c>
      <c r="J135" s="165">
        <v>65.03</v>
      </c>
      <c r="K135" s="165">
        <v>62.94</v>
      </c>
      <c r="L135" s="165">
        <v>47.98</v>
      </c>
      <c r="M135" s="165">
        <v>68.67</v>
      </c>
      <c r="N135" s="165">
        <v>0</v>
      </c>
      <c r="O135" s="165">
        <v>0</v>
      </c>
      <c r="P135" s="165">
        <v>578373</v>
      </c>
      <c r="Q135" s="165">
        <v>93</v>
      </c>
      <c r="R135" s="165">
        <v>-76</v>
      </c>
      <c r="S135" s="165">
        <v>33.200000000000003</v>
      </c>
      <c r="T135" s="165">
        <v>4.25</v>
      </c>
      <c r="U135" s="165">
        <v>-1</v>
      </c>
    </row>
    <row r="136" spans="1:21">
      <c r="A136" s="166">
        <v>43461.708715277775</v>
      </c>
      <c r="B136" s="165" t="s">
        <v>6</v>
      </c>
      <c r="C136" s="165">
        <v>285.33</v>
      </c>
      <c r="D136" s="165">
        <v>9.8699999999999992</v>
      </c>
      <c r="E136" s="165">
        <v>1176.56</v>
      </c>
      <c r="F136" s="165">
        <v>9.9499999999999993</v>
      </c>
      <c r="G136" s="165">
        <v>42.54</v>
      </c>
      <c r="H136" s="165">
        <v>28.99</v>
      </c>
      <c r="I136" s="165">
        <v>0</v>
      </c>
      <c r="J136" s="165">
        <v>69.569999999999993</v>
      </c>
      <c r="K136" s="165">
        <v>57.83</v>
      </c>
      <c r="L136" s="165">
        <v>48.05</v>
      </c>
      <c r="M136" s="165">
        <v>53.33</v>
      </c>
      <c r="N136" s="165">
        <v>0</v>
      </c>
      <c r="O136" s="165">
        <v>0</v>
      </c>
      <c r="P136" s="165">
        <v>582443</v>
      </c>
      <c r="Q136" s="165">
        <v>93</v>
      </c>
      <c r="R136" s="165">
        <v>95</v>
      </c>
      <c r="S136" s="165">
        <v>33.200000000000003</v>
      </c>
      <c r="T136" s="165">
        <v>4.25</v>
      </c>
      <c r="U136" s="165">
        <v>-1</v>
      </c>
    </row>
    <row r="137" spans="1:21">
      <c r="A137" s="166">
        <v>43461.708738425928</v>
      </c>
      <c r="B137" s="165" t="s">
        <v>6</v>
      </c>
      <c r="C137" s="165">
        <v>284.95</v>
      </c>
      <c r="D137" s="165">
        <v>9.86</v>
      </c>
      <c r="E137" s="165">
        <v>1183.75</v>
      </c>
      <c r="F137" s="165">
        <v>11.98</v>
      </c>
      <c r="G137" s="165">
        <v>44.46</v>
      </c>
      <c r="H137" s="165">
        <v>15.29</v>
      </c>
      <c r="I137" s="165">
        <v>13.37</v>
      </c>
      <c r="J137" s="165">
        <v>70.12</v>
      </c>
      <c r="K137" s="165">
        <v>66.47</v>
      </c>
      <c r="L137" s="165">
        <v>43.9</v>
      </c>
      <c r="M137" s="165">
        <v>58.82</v>
      </c>
      <c r="N137" s="165">
        <v>0</v>
      </c>
      <c r="O137" s="165">
        <v>0</v>
      </c>
      <c r="P137" s="165">
        <v>587061</v>
      </c>
      <c r="Q137" s="165">
        <v>93</v>
      </c>
      <c r="R137" s="165">
        <v>-119</v>
      </c>
      <c r="S137" s="165">
        <v>33.200000000000003</v>
      </c>
      <c r="T137" s="165">
        <v>4.25</v>
      </c>
      <c r="U137" s="165">
        <v>-1</v>
      </c>
    </row>
    <row r="138" spans="1:21">
      <c r="A138" s="166">
        <v>43461.708749999998</v>
      </c>
      <c r="B138" s="165" t="s">
        <v>6</v>
      </c>
      <c r="C138" s="165">
        <v>285.20999999999998</v>
      </c>
      <c r="D138" s="165">
        <v>9.8699999999999992</v>
      </c>
      <c r="E138" s="165">
        <v>1182.1199999999999</v>
      </c>
      <c r="F138" s="165">
        <v>11.17</v>
      </c>
      <c r="G138" s="165">
        <v>45.36</v>
      </c>
      <c r="H138" s="165">
        <v>28.4</v>
      </c>
      <c r="I138" s="165">
        <v>0</v>
      </c>
      <c r="J138" s="165">
        <v>69.099999999999994</v>
      </c>
      <c r="K138" s="165">
        <v>62.89</v>
      </c>
      <c r="L138" s="165">
        <v>47.02</v>
      </c>
      <c r="M138" s="165">
        <v>65.27</v>
      </c>
      <c r="N138" s="165">
        <v>0</v>
      </c>
      <c r="O138" s="165">
        <v>0</v>
      </c>
      <c r="P138" s="165">
        <v>591945</v>
      </c>
      <c r="Q138" s="165">
        <v>93</v>
      </c>
      <c r="R138" s="165">
        <v>9</v>
      </c>
      <c r="S138" s="165">
        <v>33.200000000000003</v>
      </c>
      <c r="T138" s="165">
        <v>4.25</v>
      </c>
      <c r="U138" s="165">
        <v>-1</v>
      </c>
    </row>
    <row r="139" spans="1:21">
      <c r="A139" s="166">
        <v>43461.708773148152</v>
      </c>
      <c r="B139" s="165" t="s">
        <v>6</v>
      </c>
      <c r="C139" s="165">
        <v>283.08999999999997</v>
      </c>
      <c r="D139" s="165">
        <v>9.7899999999999991</v>
      </c>
      <c r="E139" s="165">
        <v>1181.6199999999999</v>
      </c>
      <c r="F139" s="165">
        <v>11.21</v>
      </c>
      <c r="G139" s="165">
        <v>43.66</v>
      </c>
      <c r="H139" s="165">
        <v>24.14</v>
      </c>
      <c r="I139" s="165">
        <v>0.57999999999999996</v>
      </c>
      <c r="J139" s="165">
        <v>66.67</v>
      </c>
      <c r="K139" s="165">
        <v>60.48</v>
      </c>
      <c r="L139" s="165">
        <v>50.85</v>
      </c>
      <c r="M139" s="165">
        <v>61.08</v>
      </c>
      <c r="N139" s="165">
        <v>0</v>
      </c>
      <c r="O139" s="165">
        <v>0</v>
      </c>
      <c r="P139" s="165">
        <v>594113</v>
      </c>
      <c r="Q139" s="165">
        <v>93</v>
      </c>
      <c r="R139" s="165">
        <v>309</v>
      </c>
      <c r="S139" s="165">
        <v>33.200000000000003</v>
      </c>
      <c r="T139" s="165">
        <v>4.25</v>
      </c>
      <c r="U139" s="165">
        <v>-1</v>
      </c>
    </row>
    <row r="140" spans="1:21">
      <c r="A140" s="166">
        <v>43461.708796296298</v>
      </c>
      <c r="B140" s="165" t="s">
        <v>6</v>
      </c>
      <c r="C140" s="165">
        <v>279.45999999999998</v>
      </c>
      <c r="D140" s="165">
        <v>9.67</v>
      </c>
      <c r="E140" s="165">
        <v>1179.93</v>
      </c>
      <c r="F140" s="165">
        <v>12.04</v>
      </c>
      <c r="G140" s="165">
        <v>45.45</v>
      </c>
      <c r="H140" s="165">
        <v>26.63</v>
      </c>
      <c r="I140" s="165">
        <v>1.76</v>
      </c>
      <c r="J140" s="165">
        <v>66.89</v>
      </c>
      <c r="K140" s="165">
        <v>66.86</v>
      </c>
      <c r="L140" s="165">
        <v>49.7</v>
      </c>
      <c r="M140" s="165">
        <v>64.2</v>
      </c>
      <c r="N140" s="165">
        <v>0</v>
      </c>
      <c r="O140" s="165">
        <v>0</v>
      </c>
      <c r="P140" s="165">
        <v>600253</v>
      </c>
      <c r="Q140" s="165">
        <v>93</v>
      </c>
      <c r="R140" s="165">
        <v>9</v>
      </c>
      <c r="S140" s="165">
        <v>33.200000000000003</v>
      </c>
      <c r="T140" s="165">
        <v>4.25</v>
      </c>
      <c r="U140" s="165">
        <v>-1</v>
      </c>
    </row>
    <row r="141" spans="1:21">
      <c r="A141" s="166">
        <v>43461.708831018521</v>
      </c>
      <c r="B141" s="165" t="s">
        <v>6</v>
      </c>
      <c r="C141" s="165">
        <v>274.8</v>
      </c>
      <c r="D141" s="165">
        <v>9.51</v>
      </c>
      <c r="E141" s="165">
        <v>1183.26</v>
      </c>
      <c r="F141" s="165">
        <v>11.05</v>
      </c>
      <c r="G141" s="165">
        <v>50.54</v>
      </c>
      <c r="H141" s="165">
        <v>29.82</v>
      </c>
      <c r="I141" s="165">
        <v>5.78</v>
      </c>
      <c r="J141" s="165">
        <v>72.459999999999994</v>
      </c>
      <c r="K141" s="165">
        <v>68.900000000000006</v>
      </c>
      <c r="L141" s="165">
        <v>55.43</v>
      </c>
      <c r="M141" s="165">
        <v>72.25</v>
      </c>
      <c r="N141" s="165">
        <v>0</v>
      </c>
      <c r="O141" s="165">
        <v>0</v>
      </c>
      <c r="P141" s="165">
        <v>610687</v>
      </c>
      <c r="Q141" s="165">
        <v>93</v>
      </c>
      <c r="R141" s="165">
        <v>-33</v>
      </c>
      <c r="S141" s="165">
        <v>33.200000000000003</v>
      </c>
      <c r="T141" s="165">
        <v>4.25</v>
      </c>
      <c r="U141" s="165">
        <v>-1</v>
      </c>
    </row>
    <row r="142" spans="1:21">
      <c r="A142" s="166">
        <v>43461.708854166667</v>
      </c>
      <c r="B142" s="165" t="s">
        <v>6</v>
      </c>
      <c r="C142" s="165">
        <v>275.54000000000002</v>
      </c>
      <c r="D142" s="165">
        <v>9.5299999999999994</v>
      </c>
      <c r="E142" s="165">
        <v>1186.8900000000001</v>
      </c>
      <c r="F142" s="165">
        <v>11.36</v>
      </c>
      <c r="G142" s="165">
        <v>45.64</v>
      </c>
      <c r="H142" s="165">
        <v>27.11</v>
      </c>
      <c r="I142" s="165">
        <v>0</v>
      </c>
      <c r="J142" s="165">
        <v>66.459999999999994</v>
      </c>
      <c r="K142" s="165">
        <v>60.81</v>
      </c>
      <c r="L142" s="165">
        <v>52.78</v>
      </c>
      <c r="M142" s="165">
        <v>68.900000000000006</v>
      </c>
      <c r="N142" s="165">
        <v>0</v>
      </c>
      <c r="O142" s="165">
        <v>0</v>
      </c>
      <c r="P142" s="165">
        <v>615870</v>
      </c>
      <c r="Q142" s="165">
        <v>93</v>
      </c>
      <c r="R142" s="165">
        <v>95</v>
      </c>
      <c r="S142" s="165">
        <v>33.200000000000003</v>
      </c>
      <c r="T142" s="165">
        <v>4.25</v>
      </c>
      <c r="U142" s="165">
        <v>-1</v>
      </c>
    </row>
    <row r="143" spans="1:21">
      <c r="A143" s="166">
        <v>43461.708877314813</v>
      </c>
      <c r="B143" s="165" t="s">
        <v>6</v>
      </c>
      <c r="C143" s="165">
        <v>276.36</v>
      </c>
      <c r="D143" s="165">
        <v>9.56</v>
      </c>
      <c r="E143" s="165">
        <v>1186.07</v>
      </c>
      <c r="F143" s="165">
        <v>11.1</v>
      </c>
      <c r="G143" s="165">
        <v>43.06</v>
      </c>
      <c r="H143" s="165">
        <v>23.43</v>
      </c>
      <c r="I143" s="165">
        <v>0</v>
      </c>
      <c r="J143" s="165">
        <v>67.959999999999994</v>
      </c>
      <c r="K143" s="165">
        <v>57.49</v>
      </c>
      <c r="L143" s="165">
        <v>39.880000000000003</v>
      </c>
      <c r="M143" s="165">
        <v>69.94</v>
      </c>
      <c r="N143" s="165">
        <v>0</v>
      </c>
      <c r="O143" s="165">
        <v>0</v>
      </c>
      <c r="P143" s="165">
        <v>620596</v>
      </c>
      <c r="Q143" s="165">
        <v>93</v>
      </c>
      <c r="R143" s="165">
        <v>-205</v>
      </c>
      <c r="S143" s="165">
        <v>33.200000000000003</v>
      </c>
      <c r="T143" s="165">
        <v>4.25</v>
      </c>
      <c r="U143" s="165">
        <v>-1</v>
      </c>
    </row>
    <row r="144" spans="1:21">
      <c r="A144" s="166">
        <v>43461.70888888889</v>
      </c>
      <c r="B144" s="165" t="s">
        <v>6</v>
      </c>
      <c r="C144" s="165">
        <v>277.33999999999997</v>
      </c>
      <c r="D144" s="165">
        <v>9.59</v>
      </c>
      <c r="E144" s="165">
        <v>1188.73</v>
      </c>
      <c r="F144" s="165">
        <v>11.61</v>
      </c>
      <c r="G144" s="165">
        <v>46.23</v>
      </c>
      <c r="H144" s="165">
        <v>27.75</v>
      </c>
      <c r="I144" s="165">
        <v>0</v>
      </c>
      <c r="J144" s="165">
        <v>67.48</v>
      </c>
      <c r="K144" s="165">
        <v>60.59</v>
      </c>
      <c r="L144" s="165">
        <v>52.12</v>
      </c>
      <c r="M144" s="165">
        <v>72.56</v>
      </c>
      <c r="N144" s="165">
        <v>0</v>
      </c>
      <c r="O144" s="165">
        <v>0</v>
      </c>
      <c r="P144" s="165">
        <v>625623</v>
      </c>
      <c r="Q144" s="165">
        <v>93</v>
      </c>
      <c r="R144" s="165">
        <v>9</v>
      </c>
      <c r="S144" s="165">
        <v>33.200000000000003</v>
      </c>
      <c r="T144" s="165">
        <v>4.25</v>
      </c>
      <c r="U144" s="165">
        <v>-1</v>
      </c>
    </row>
    <row r="145" spans="1:21">
      <c r="A145" s="166">
        <v>43461.710682870369</v>
      </c>
      <c r="B145" s="165" t="s">
        <v>6</v>
      </c>
      <c r="C145" s="165">
        <v>296.63</v>
      </c>
      <c r="D145" s="165">
        <v>10.26</v>
      </c>
      <c r="E145" s="165">
        <v>1167.1199999999999</v>
      </c>
      <c r="F145" s="165">
        <v>16.75</v>
      </c>
      <c r="G145" s="165">
        <v>53.62</v>
      </c>
      <c r="H145" s="165">
        <v>60.23</v>
      </c>
      <c r="I145" s="165">
        <v>29.41</v>
      </c>
      <c r="J145" s="165">
        <v>66.48</v>
      </c>
      <c r="K145" s="165">
        <v>57.05</v>
      </c>
      <c r="L145" s="165">
        <v>52</v>
      </c>
      <c r="M145" s="165">
        <v>56.52</v>
      </c>
      <c r="N145" s="165">
        <v>0</v>
      </c>
      <c r="O145" s="165">
        <v>0</v>
      </c>
      <c r="P145" s="165">
        <v>8189</v>
      </c>
      <c r="Q145" s="165">
        <v>93</v>
      </c>
      <c r="R145" s="165">
        <v>-76</v>
      </c>
      <c r="S145" s="165">
        <v>33.700000000000003</v>
      </c>
      <c r="T145" s="165">
        <v>4.2619999999999996</v>
      </c>
      <c r="U145" s="165">
        <v>-1</v>
      </c>
    </row>
    <row r="146" spans="1:21">
      <c r="A146" s="166">
        <v>43461.710706018515</v>
      </c>
      <c r="B146" s="165" t="s">
        <v>6</v>
      </c>
      <c r="C146" s="165">
        <v>299.32</v>
      </c>
      <c r="D146" s="165">
        <v>10.36</v>
      </c>
      <c r="E146" s="165">
        <v>1163.96</v>
      </c>
      <c r="F146" s="165">
        <v>16.649999999999999</v>
      </c>
      <c r="G146" s="165">
        <v>47.4</v>
      </c>
      <c r="H146" s="165">
        <v>27.33</v>
      </c>
      <c r="I146" s="165">
        <v>0.57999999999999996</v>
      </c>
      <c r="J146" s="165">
        <v>65</v>
      </c>
      <c r="K146" s="165">
        <v>68.16</v>
      </c>
      <c r="L146" s="165">
        <v>54.22</v>
      </c>
      <c r="M146" s="165">
        <v>70.180000000000007</v>
      </c>
      <c r="N146" s="165">
        <v>0</v>
      </c>
      <c r="O146" s="165">
        <v>0</v>
      </c>
      <c r="P146" s="165">
        <v>12270</v>
      </c>
      <c r="Q146" s="165">
        <v>93</v>
      </c>
      <c r="R146" s="165">
        <v>-76</v>
      </c>
      <c r="S146" s="165">
        <v>33.700000000000003</v>
      </c>
      <c r="T146" s="165">
        <v>4.2619999999999996</v>
      </c>
      <c r="U146" s="165">
        <v>-1</v>
      </c>
    </row>
    <row r="147" spans="1:21">
      <c r="A147" s="166">
        <v>43461.710729166669</v>
      </c>
      <c r="B147" s="165" t="s">
        <v>6</v>
      </c>
      <c r="C147" s="165">
        <v>299.74</v>
      </c>
      <c r="D147" s="165">
        <v>10.37</v>
      </c>
      <c r="E147" s="165">
        <v>1163.27</v>
      </c>
      <c r="F147" s="165">
        <v>12.51</v>
      </c>
      <c r="G147" s="165">
        <v>43.69</v>
      </c>
      <c r="H147" s="165">
        <v>28.07</v>
      </c>
      <c r="I147" s="165">
        <v>0</v>
      </c>
      <c r="J147" s="165">
        <v>63.51</v>
      </c>
      <c r="K147" s="165">
        <v>64.91</v>
      </c>
      <c r="L147" s="165">
        <v>48.78</v>
      </c>
      <c r="M147" s="165">
        <v>60.61</v>
      </c>
      <c r="N147" s="165">
        <v>0</v>
      </c>
      <c r="O147" s="165">
        <v>0</v>
      </c>
      <c r="P147" s="165">
        <v>17335</v>
      </c>
      <c r="Q147" s="165">
        <v>93</v>
      </c>
      <c r="R147" s="165">
        <v>-33</v>
      </c>
      <c r="S147" s="165">
        <v>33.700000000000003</v>
      </c>
      <c r="T147" s="165">
        <v>4.2619999999999996</v>
      </c>
      <c r="U147" s="165">
        <v>-1</v>
      </c>
    </row>
    <row r="148" spans="1:21">
      <c r="A148" s="166">
        <v>43461.710740740738</v>
      </c>
      <c r="B148" s="165" t="s">
        <v>6</v>
      </c>
      <c r="C148" s="165">
        <v>299.89</v>
      </c>
      <c r="D148" s="165">
        <v>10.37</v>
      </c>
      <c r="E148" s="165">
        <v>1161.17</v>
      </c>
      <c r="F148" s="165">
        <v>10.56</v>
      </c>
      <c r="G148" s="165">
        <v>43.7</v>
      </c>
      <c r="H148" s="165">
        <v>31.95</v>
      </c>
      <c r="I148" s="165">
        <v>0.57999999999999996</v>
      </c>
      <c r="J148" s="165">
        <v>68.540000000000006</v>
      </c>
      <c r="K148" s="165">
        <v>58.93</v>
      </c>
      <c r="L148" s="165">
        <v>44.64</v>
      </c>
      <c r="M148" s="165">
        <v>57.14</v>
      </c>
      <c r="N148" s="165">
        <v>0</v>
      </c>
      <c r="O148" s="165">
        <v>0</v>
      </c>
      <c r="P148" s="165">
        <v>21393</v>
      </c>
      <c r="Q148" s="165">
        <v>93</v>
      </c>
      <c r="R148" s="165">
        <v>52</v>
      </c>
      <c r="S148" s="165">
        <v>33.700000000000003</v>
      </c>
      <c r="T148" s="165">
        <v>4.2619999999999996</v>
      </c>
      <c r="U148" s="165">
        <v>-1</v>
      </c>
    </row>
    <row r="149" spans="1:21">
      <c r="A149" s="166">
        <v>43461.710763888892</v>
      </c>
      <c r="B149" s="165" t="s">
        <v>6</v>
      </c>
      <c r="C149" s="165">
        <v>299.62</v>
      </c>
      <c r="D149" s="165">
        <v>10.37</v>
      </c>
      <c r="E149" s="165">
        <v>1190.73</v>
      </c>
      <c r="F149" s="165">
        <v>11.34</v>
      </c>
      <c r="G149" s="165">
        <v>43.18</v>
      </c>
      <c r="H149" s="165">
        <v>27.91</v>
      </c>
      <c r="I149" s="165">
        <v>1.74</v>
      </c>
      <c r="J149" s="165">
        <v>66.67</v>
      </c>
      <c r="K149" s="165">
        <v>59.52</v>
      </c>
      <c r="L149" s="165">
        <v>40.35</v>
      </c>
      <c r="M149" s="165">
        <v>66.239999999999995</v>
      </c>
      <c r="N149" s="165">
        <v>0</v>
      </c>
      <c r="O149" s="165">
        <v>0</v>
      </c>
      <c r="P149" s="165">
        <v>26043</v>
      </c>
      <c r="Q149" s="165">
        <v>93</v>
      </c>
      <c r="R149" s="165">
        <v>-76</v>
      </c>
      <c r="S149" s="165">
        <v>33.700000000000003</v>
      </c>
      <c r="T149" s="165">
        <v>4.2619999999999996</v>
      </c>
      <c r="U149" s="165">
        <v>-1</v>
      </c>
    </row>
    <row r="150" spans="1:21">
      <c r="A150" s="166">
        <v>43461.710787037038</v>
      </c>
      <c r="B150" s="165" t="s">
        <v>6</v>
      </c>
      <c r="C150" s="165">
        <v>299.8</v>
      </c>
      <c r="D150" s="165">
        <v>10.37</v>
      </c>
      <c r="E150" s="165">
        <v>1190.98</v>
      </c>
      <c r="F150" s="165">
        <v>11.52</v>
      </c>
      <c r="G150" s="165">
        <v>43.18</v>
      </c>
      <c r="H150" s="165">
        <v>28.16</v>
      </c>
      <c r="I150" s="165">
        <v>0</v>
      </c>
      <c r="J150" s="165">
        <v>56.44</v>
      </c>
      <c r="K150" s="165">
        <v>64.84</v>
      </c>
      <c r="L150" s="165">
        <v>45.73</v>
      </c>
      <c r="M150" s="165">
        <v>64</v>
      </c>
      <c r="N150" s="165">
        <v>0</v>
      </c>
      <c r="O150" s="165">
        <v>0</v>
      </c>
      <c r="P150" s="165">
        <v>29798</v>
      </c>
      <c r="Q150" s="165">
        <v>93</v>
      </c>
      <c r="R150" s="165">
        <v>-76</v>
      </c>
      <c r="S150" s="165">
        <v>33.700000000000003</v>
      </c>
      <c r="T150" s="165">
        <v>4.2619999999999996</v>
      </c>
      <c r="U150" s="165">
        <v>-1</v>
      </c>
    </row>
    <row r="151" spans="1:21">
      <c r="A151" s="166">
        <v>43461.710810185185</v>
      </c>
      <c r="B151" s="165" t="s">
        <v>6</v>
      </c>
      <c r="C151" s="165">
        <v>300.54000000000002</v>
      </c>
      <c r="D151" s="165">
        <v>10.4</v>
      </c>
      <c r="E151" s="165">
        <v>1191.27</v>
      </c>
      <c r="F151" s="165">
        <v>13.17</v>
      </c>
      <c r="G151" s="165">
        <v>42.97</v>
      </c>
      <c r="H151" s="165">
        <v>32.35</v>
      </c>
      <c r="I151" s="165">
        <v>0</v>
      </c>
      <c r="J151" s="165">
        <v>57.62</v>
      </c>
      <c r="K151" s="165">
        <v>63.33</v>
      </c>
      <c r="L151" s="165">
        <v>44.97</v>
      </c>
      <c r="M151" s="165">
        <v>60.71</v>
      </c>
      <c r="N151" s="165">
        <v>0</v>
      </c>
      <c r="O151" s="165">
        <v>0</v>
      </c>
      <c r="P151" s="165">
        <v>33615</v>
      </c>
      <c r="Q151" s="165">
        <v>93</v>
      </c>
      <c r="R151" s="165">
        <v>9</v>
      </c>
      <c r="S151" s="165">
        <v>33.700000000000003</v>
      </c>
      <c r="T151" s="165">
        <v>4.2619999999999996</v>
      </c>
      <c r="U151" s="165">
        <v>-1</v>
      </c>
    </row>
    <row r="152" spans="1:21">
      <c r="A152" s="166">
        <v>43461.710821759261</v>
      </c>
      <c r="B152" s="165" t="s">
        <v>6</v>
      </c>
      <c r="C152" s="165">
        <v>300.19</v>
      </c>
      <c r="D152" s="165">
        <v>10.39</v>
      </c>
      <c r="E152" s="165">
        <v>1193.01</v>
      </c>
      <c r="F152" s="165">
        <v>12.76</v>
      </c>
      <c r="G152" s="165">
        <v>44.39</v>
      </c>
      <c r="H152" s="165">
        <v>28.14</v>
      </c>
      <c r="I152" s="165">
        <v>0</v>
      </c>
      <c r="J152" s="165">
        <v>65.03</v>
      </c>
      <c r="K152" s="165">
        <v>60.13</v>
      </c>
      <c r="L152" s="165">
        <v>49.09</v>
      </c>
      <c r="M152" s="165">
        <v>66.87</v>
      </c>
      <c r="N152" s="165">
        <v>0</v>
      </c>
      <c r="O152" s="165">
        <v>0</v>
      </c>
      <c r="P152" s="165">
        <v>38258</v>
      </c>
      <c r="Q152" s="165">
        <v>93</v>
      </c>
      <c r="R152" s="165">
        <v>95</v>
      </c>
      <c r="S152" s="165">
        <v>33.700000000000003</v>
      </c>
      <c r="T152" s="165">
        <v>4.2619999999999996</v>
      </c>
      <c r="U152" s="165">
        <v>-1</v>
      </c>
    </row>
    <row r="153" spans="1:21">
      <c r="A153" s="166">
        <v>43461.710844907408</v>
      </c>
      <c r="B153" s="165" t="s">
        <v>6</v>
      </c>
      <c r="C153" s="165">
        <v>301.08999999999997</v>
      </c>
      <c r="D153" s="165">
        <v>10.42</v>
      </c>
      <c r="E153" s="165">
        <v>1199.93</v>
      </c>
      <c r="F153" s="165">
        <v>12.51</v>
      </c>
      <c r="G153" s="165">
        <v>43.89</v>
      </c>
      <c r="H153" s="165">
        <v>25.15</v>
      </c>
      <c r="I153" s="165">
        <v>0</v>
      </c>
      <c r="J153" s="165">
        <v>65.34</v>
      </c>
      <c r="K153" s="165">
        <v>62.8</v>
      </c>
      <c r="L153" s="165">
        <v>48.75</v>
      </c>
      <c r="M153" s="165">
        <v>63.19</v>
      </c>
      <c r="N153" s="165">
        <v>0</v>
      </c>
      <c r="O153" s="165">
        <v>0</v>
      </c>
      <c r="P153" s="165">
        <v>42852</v>
      </c>
      <c r="Q153" s="165">
        <v>93</v>
      </c>
      <c r="R153" s="165">
        <v>9</v>
      </c>
      <c r="S153" s="165">
        <v>33.700000000000003</v>
      </c>
      <c r="T153" s="165">
        <v>4.2619999999999996</v>
      </c>
      <c r="U153" s="165">
        <v>-1</v>
      </c>
    </row>
    <row r="154" spans="1:21">
      <c r="A154" s="166">
        <v>43461.710868055554</v>
      </c>
      <c r="B154" s="165" t="s">
        <v>6</v>
      </c>
      <c r="C154" s="165">
        <v>299.04000000000002</v>
      </c>
      <c r="D154" s="165">
        <v>10.35</v>
      </c>
      <c r="E154" s="165">
        <v>1201.96</v>
      </c>
      <c r="F154" s="165">
        <v>11.02</v>
      </c>
      <c r="G154" s="165">
        <v>40.520000000000003</v>
      </c>
      <c r="H154" s="165">
        <v>27.22</v>
      </c>
      <c r="I154" s="165">
        <v>0</v>
      </c>
      <c r="J154" s="165">
        <v>66.86</v>
      </c>
      <c r="K154" s="165">
        <v>53.99</v>
      </c>
      <c r="L154" s="165">
        <v>37.200000000000003</v>
      </c>
      <c r="M154" s="165">
        <v>57.99</v>
      </c>
      <c r="N154" s="165">
        <v>0</v>
      </c>
      <c r="O154" s="165">
        <v>0</v>
      </c>
      <c r="P154" s="165">
        <v>46872</v>
      </c>
      <c r="Q154" s="165">
        <v>93</v>
      </c>
      <c r="R154" s="165">
        <v>-33</v>
      </c>
      <c r="S154" s="165">
        <v>33.700000000000003</v>
      </c>
      <c r="T154" s="165">
        <v>4.2619999999999996</v>
      </c>
      <c r="U154" s="165">
        <v>-1</v>
      </c>
    </row>
    <row r="155" spans="1:21">
      <c r="A155" s="166">
        <v>43461.7108912037</v>
      </c>
      <c r="B155" s="165" t="s">
        <v>6</v>
      </c>
      <c r="C155" s="165">
        <v>300.61</v>
      </c>
      <c r="D155" s="165">
        <v>10.4</v>
      </c>
      <c r="E155" s="165">
        <v>1197.95</v>
      </c>
      <c r="F155" s="165">
        <v>10.44</v>
      </c>
      <c r="G155" s="165">
        <v>44.08</v>
      </c>
      <c r="H155" s="165">
        <v>27.65</v>
      </c>
      <c r="I155" s="165">
        <v>1.75</v>
      </c>
      <c r="J155" s="165">
        <v>63.23</v>
      </c>
      <c r="K155" s="165">
        <v>61.31</v>
      </c>
      <c r="L155" s="165">
        <v>41.82</v>
      </c>
      <c r="M155" s="165">
        <v>71.260000000000005</v>
      </c>
      <c r="N155" s="165">
        <v>0</v>
      </c>
      <c r="O155" s="165">
        <v>0</v>
      </c>
      <c r="P155" s="165">
        <v>51120</v>
      </c>
      <c r="Q155" s="165">
        <v>93</v>
      </c>
      <c r="R155" s="165">
        <v>52</v>
      </c>
      <c r="S155" s="165">
        <v>33.700000000000003</v>
      </c>
      <c r="T155" s="165">
        <v>4.2619999999999996</v>
      </c>
      <c r="U155" s="165">
        <v>-1</v>
      </c>
    </row>
    <row r="156" spans="1:21">
      <c r="A156" s="166">
        <v>43461.710902777777</v>
      </c>
      <c r="B156" s="165" t="s">
        <v>6</v>
      </c>
      <c r="C156" s="165">
        <v>302.29000000000002</v>
      </c>
      <c r="D156" s="165">
        <v>10.46</v>
      </c>
      <c r="E156" s="165">
        <v>1196.74</v>
      </c>
      <c r="F156" s="165">
        <v>9.73</v>
      </c>
      <c r="G156" s="165">
        <v>40.22</v>
      </c>
      <c r="H156" s="165">
        <v>28.57</v>
      </c>
      <c r="I156" s="165">
        <v>0</v>
      </c>
      <c r="J156" s="165">
        <v>63.07</v>
      </c>
      <c r="K156" s="165">
        <v>52.94</v>
      </c>
      <c r="L156" s="165">
        <v>37.5</v>
      </c>
      <c r="M156" s="165">
        <v>60.49</v>
      </c>
      <c r="N156" s="165">
        <v>0</v>
      </c>
      <c r="O156" s="165">
        <v>0</v>
      </c>
      <c r="P156" s="165">
        <v>55227</v>
      </c>
      <c r="Q156" s="165">
        <v>93</v>
      </c>
      <c r="R156" s="165">
        <v>9</v>
      </c>
      <c r="S156" s="165">
        <v>33.700000000000003</v>
      </c>
      <c r="T156" s="165">
        <v>4.2619999999999996</v>
      </c>
      <c r="U156" s="165">
        <v>-1</v>
      </c>
    </row>
    <row r="157" spans="1:21">
      <c r="A157" s="166">
        <v>43461.710925925923</v>
      </c>
      <c r="B157" s="165" t="s">
        <v>6</v>
      </c>
      <c r="C157" s="165">
        <v>303.06</v>
      </c>
      <c r="D157" s="165">
        <v>10.48</v>
      </c>
      <c r="E157" s="165">
        <v>1195.03</v>
      </c>
      <c r="F157" s="165">
        <v>9.06</v>
      </c>
      <c r="G157" s="165">
        <v>38.68</v>
      </c>
      <c r="H157" s="165">
        <v>25.43</v>
      </c>
      <c r="I157" s="165">
        <v>0</v>
      </c>
      <c r="J157" s="165">
        <v>58.28</v>
      </c>
      <c r="K157" s="165">
        <v>56.65</v>
      </c>
      <c r="L157" s="165">
        <v>34.479999999999997</v>
      </c>
      <c r="M157" s="165">
        <v>60</v>
      </c>
      <c r="N157" s="165">
        <v>0</v>
      </c>
      <c r="O157" s="165">
        <v>0</v>
      </c>
      <c r="P157" s="165">
        <v>56711</v>
      </c>
      <c r="Q157" s="165">
        <v>93</v>
      </c>
      <c r="R157" s="165">
        <v>-76</v>
      </c>
      <c r="S157" s="165">
        <v>33.700000000000003</v>
      </c>
      <c r="T157" s="165">
        <v>4.2619999999999996</v>
      </c>
      <c r="U157" s="165">
        <v>-1</v>
      </c>
    </row>
    <row r="158" spans="1:21">
      <c r="A158" s="166">
        <v>43461.710949074077</v>
      </c>
      <c r="B158" s="165" t="s">
        <v>6</v>
      </c>
      <c r="C158" s="165">
        <v>304.57</v>
      </c>
      <c r="D158" s="165">
        <v>10.54</v>
      </c>
      <c r="E158" s="165">
        <v>1197.5899999999999</v>
      </c>
      <c r="F158" s="165">
        <v>11.22</v>
      </c>
      <c r="G158" s="165">
        <v>41.3</v>
      </c>
      <c r="H158" s="165">
        <v>26.44</v>
      </c>
      <c r="I158" s="165">
        <v>0</v>
      </c>
      <c r="J158" s="165">
        <v>60.24</v>
      </c>
      <c r="K158" s="165">
        <v>59.89</v>
      </c>
      <c r="L158" s="165">
        <v>42.01</v>
      </c>
      <c r="M158" s="165">
        <v>59.77</v>
      </c>
      <c r="N158" s="165">
        <v>0</v>
      </c>
      <c r="O158" s="165">
        <v>0</v>
      </c>
      <c r="P158" s="165">
        <v>61311</v>
      </c>
      <c r="Q158" s="165">
        <v>93</v>
      </c>
      <c r="R158" s="165">
        <v>-33</v>
      </c>
      <c r="S158" s="165">
        <v>33.700000000000003</v>
      </c>
      <c r="T158" s="165">
        <v>4.2619999999999996</v>
      </c>
      <c r="U158" s="165">
        <v>-1</v>
      </c>
    </row>
    <row r="159" spans="1:21">
      <c r="A159" s="166">
        <v>43461.710960648146</v>
      </c>
      <c r="B159" s="165" t="s">
        <v>6</v>
      </c>
      <c r="C159" s="165">
        <v>304.93</v>
      </c>
      <c r="D159" s="165">
        <v>10.55</v>
      </c>
      <c r="E159" s="165">
        <v>1195.55</v>
      </c>
      <c r="F159" s="165">
        <v>9.66</v>
      </c>
      <c r="G159" s="165">
        <v>38.549999999999997</v>
      </c>
      <c r="H159" s="165">
        <v>25.14</v>
      </c>
      <c r="I159" s="165">
        <v>0</v>
      </c>
      <c r="J159" s="165">
        <v>57.06</v>
      </c>
      <c r="K159" s="165">
        <v>58.14</v>
      </c>
      <c r="L159" s="165">
        <v>35.47</v>
      </c>
      <c r="M159" s="165">
        <v>57.41</v>
      </c>
      <c r="N159" s="165">
        <v>0</v>
      </c>
      <c r="O159" s="165">
        <v>0</v>
      </c>
      <c r="P159" s="165">
        <v>63294</v>
      </c>
      <c r="Q159" s="165">
        <v>93</v>
      </c>
      <c r="R159" s="165">
        <v>-76</v>
      </c>
      <c r="S159" s="165">
        <v>33.700000000000003</v>
      </c>
      <c r="T159" s="165">
        <v>4.2619999999999996</v>
      </c>
      <c r="U159" s="165">
        <v>-1</v>
      </c>
    </row>
    <row r="160" spans="1:21">
      <c r="A160" s="166">
        <v>43461.7109837963</v>
      </c>
      <c r="B160" s="165" t="s">
        <v>6</v>
      </c>
      <c r="C160" s="165">
        <v>307</v>
      </c>
      <c r="D160" s="165">
        <v>10.62</v>
      </c>
      <c r="E160" s="165">
        <v>1194.8699999999999</v>
      </c>
      <c r="F160" s="165">
        <v>11.39</v>
      </c>
      <c r="G160" s="165">
        <v>41.56</v>
      </c>
      <c r="H160" s="165">
        <v>27.33</v>
      </c>
      <c r="I160" s="165">
        <v>0</v>
      </c>
      <c r="J160" s="165">
        <v>58.64</v>
      </c>
      <c r="K160" s="165">
        <v>65.239999999999995</v>
      </c>
      <c r="L160" s="165">
        <v>46.78</v>
      </c>
      <c r="M160" s="165">
        <v>54.72</v>
      </c>
      <c r="N160" s="165">
        <v>0</v>
      </c>
      <c r="O160" s="165">
        <v>0</v>
      </c>
      <c r="P160" s="165">
        <v>68436</v>
      </c>
      <c r="Q160" s="165">
        <v>93</v>
      </c>
      <c r="R160" s="165">
        <v>-33</v>
      </c>
      <c r="S160" s="165">
        <v>33.700000000000003</v>
      </c>
      <c r="T160" s="165">
        <v>4.2619999999999996</v>
      </c>
      <c r="U160" s="165">
        <v>-1</v>
      </c>
    </row>
    <row r="161" spans="1:21">
      <c r="A161" s="166">
        <v>43461.711006944446</v>
      </c>
      <c r="B161" s="165" t="s">
        <v>6</v>
      </c>
      <c r="C161" s="165">
        <v>306.39999999999998</v>
      </c>
      <c r="D161" s="165">
        <v>10.6</v>
      </c>
      <c r="E161" s="165">
        <v>1192.83</v>
      </c>
      <c r="F161" s="165">
        <v>11.09</v>
      </c>
      <c r="G161" s="165">
        <v>41.98</v>
      </c>
      <c r="H161" s="165">
        <v>14.2</v>
      </c>
      <c r="I161" s="165">
        <v>14.12</v>
      </c>
      <c r="J161" s="165">
        <v>65.5</v>
      </c>
      <c r="K161" s="165">
        <v>56.29</v>
      </c>
      <c r="L161" s="165">
        <v>41.18</v>
      </c>
      <c r="M161" s="165">
        <v>61.35</v>
      </c>
      <c r="N161" s="165">
        <v>0</v>
      </c>
      <c r="O161" s="165">
        <v>0</v>
      </c>
      <c r="P161" s="165">
        <v>71326</v>
      </c>
      <c r="Q161" s="165">
        <v>93</v>
      </c>
      <c r="R161" s="165">
        <v>-76</v>
      </c>
      <c r="S161" s="165">
        <v>33.700000000000003</v>
      </c>
      <c r="T161" s="165">
        <v>4.2619999999999996</v>
      </c>
      <c r="U161" s="165">
        <v>-1</v>
      </c>
    </row>
    <row r="162" spans="1:21">
      <c r="A162" s="166">
        <v>43461.711030092592</v>
      </c>
      <c r="B162" s="165" t="s">
        <v>6</v>
      </c>
      <c r="C162" s="165">
        <v>306.60000000000002</v>
      </c>
      <c r="D162" s="165">
        <v>10.61</v>
      </c>
      <c r="E162" s="165">
        <v>1188.22</v>
      </c>
      <c r="F162" s="165">
        <v>11.3</v>
      </c>
      <c r="G162" s="165">
        <v>45.68</v>
      </c>
      <c r="H162" s="165">
        <v>25.42</v>
      </c>
      <c r="I162" s="165">
        <v>0</v>
      </c>
      <c r="J162" s="165">
        <v>67.23</v>
      </c>
      <c r="K162" s="165">
        <v>66.67</v>
      </c>
      <c r="L162" s="165">
        <v>52.25</v>
      </c>
      <c r="M162" s="165">
        <v>64</v>
      </c>
      <c r="N162" s="165">
        <v>0</v>
      </c>
      <c r="O162" s="165">
        <v>0</v>
      </c>
      <c r="P162" s="165">
        <v>76372</v>
      </c>
      <c r="Q162" s="165">
        <v>93</v>
      </c>
      <c r="R162" s="165">
        <v>-248</v>
      </c>
      <c r="S162" s="165">
        <v>33.700000000000003</v>
      </c>
      <c r="T162" s="165">
        <v>4.2619999999999996</v>
      </c>
      <c r="U162" s="165">
        <v>-1</v>
      </c>
    </row>
    <row r="163" spans="1:21">
      <c r="A163" s="166">
        <v>43461.711041666669</v>
      </c>
      <c r="B163" s="165" t="s">
        <v>6</v>
      </c>
      <c r="C163" s="165">
        <v>307.11</v>
      </c>
      <c r="D163" s="165">
        <v>10.62</v>
      </c>
      <c r="E163" s="165">
        <v>1188.18</v>
      </c>
      <c r="F163" s="165">
        <v>9.74</v>
      </c>
      <c r="G163" s="165">
        <v>42.45</v>
      </c>
      <c r="H163" s="165">
        <v>25.73</v>
      </c>
      <c r="I163" s="165">
        <v>0</v>
      </c>
      <c r="J163" s="165">
        <v>63.35</v>
      </c>
      <c r="K163" s="165">
        <v>60.87</v>
      </c>
      <c r="L163" s="165">
        <v>43.03</v>
      </c>
      <c r="M163" s="165">
        <v>63.64</v>
      </c>
      <c r="N163" s="165">
        <v>0</v>
      </c>
      <c r="O163" s="165">
        <v>0</v>
      </c>
      <c r="P163" s="165">
        <v>80885</v>
      </c>
      <c r="Q163" s="165">
        <v>93</v>
      </c>
      <c r="R163" s="165">
        <v>-33</v>
      </c>
      <c r="S163" s="165">
        <v>33.700000000000003</v>
      </c>
      <c r="T163" s="165">
        <v>4.2619999999999996</v>
      </c>
      <c r="U163" s="165">
        <v>-1</v>
      </c>
    </row>
    <row r="164" spans="1:21">
      <c r="A164" s="166">
        <v>43461.711064814815</v>
      </c>
      <c r="B164" s="165" t="s">
        <v>6</v>
      </c>
      <c r="C164" s="165">
        <v>298.49</v>
      </c>
      <c r="D164" s="165">
        <v>10.33</v>
      </c>
      <c r="E164" s="165">
        <v>1198.25</v>
      </c>
      <c r="F164" s="165">
        <v>9.4499999999999993</v>
      </c>
      <c r="G164" s="165">
        <v>42.62</v>
      </c>
      <c r="H164" s="165">
        <v>25.88</v>
      </c>
      <c r="I164" s="165">
        <v>0</v>
      </c>
      <c r="J164" s="165">
        <v>60.61</v>
      </c>
      <c r="K164" s="165">
        <v>58.93</v>
      </c>
      <c r="L164" s="165">
        <v>46.93</v>
      </c>
      <c r="M164" s="165">
        <v>65.430000000000007</v>
      </c>
      <c r="N164" s="165">
        <v>0</v>
      </c>
      <c r="O164" s="165">
        <v>0</v>
      </c>
      <c r="P164" s="165">
        <v>83780</v>
      </c>
      <c r="Q164" s="165">
        <v>93</v>
      </c>
      <c r="R164" s="165">
        <v>9</v>
      </c>
      <c r="S164" s="165">
        <v>33.700000000000003</v>
      </c>
      <c r="T164" s="165">
        <v>4.2619999999999996</v>
      </c>
      <c r="U164" s="165">
        <v>-1</v>
      </c>
    </row>
    <row r="165" spans="1:21">
      <c r="A165" s="166">
        <v>43461.711087962962</v>
      </c>
      <c r="B165" s="165" t="s">
        <v>6</v>
      </c>
      <c r="C165" s="165">
        <v>299.10000000000002</v>
      </c>
      <c r="D165" s="165">
        <v>10.35</v>
      </c>
      <c r="E165" s="165">
        <v>1195.48</v>
      </c>
      <c r="F165" s="165">
        <v>9.58</v>
      </c>
      <c r="G165" s="165">
        <v>42.49</v>
      </c>
      <c r="H165" s="165">
        <v>25</v>
      </c>
      <c r="I165" s="165">
        <v>0</v>
      </c>
      <c r="J165" s="165">
        <v>61.21</v>
      </c>
      <c r="K165" s="165">
        <v>58.93</v>
      </c>
      <c r="L165" s="165">
        <v>42.33</v>
      </c>
      <c r="M165" s="165">
        <v>69.010000000000005</v>
      </c>
      <c r="N165" s="165">
        <v>0</v>
      </c>
      <c r="O165" s="165">
        <v>0</v>
      </c>
      <c r="P165" s="165">
        <v>87546</v>
      </c>
      <c r="Q165" s="165">
        <v>93</v>
      </c>
      <c r="R165" s="165">
        <v>9</v>
      </c>
      <c r="S165" s="165">
        <v>33.700000000000003</v>
      </c>
      <c r="T165" s="165">
        <v>4.2619999999999996</v>
      </c>
      <c r="U165" s="165">
        <v>-1</v>
      </c>
    </row>
    <row r="166" spans="1:21">
      <c r="A166" s="166">
        <v>43461.711111111108</v>
      </c>
      <c r="B166" s="165" t="s">
        <v>6</v>
      </c>
      <c r="C166" s="165">
        <v>299.63</v>
      </c>
      <c r="D166" s="165">
        <v>10.37</v>
      </c>
      <c r="E166" s="165">
        <v>1191.93</v>
      </c>
      <c r="F166" s="165">
        <v>10.31</v>
      </c>
      <c r="G166" s="165">
        <v>44.2</v>
      </c>
      <c r="H166" s="165">
        <v>26.59</v>
      </c>
      <c r="I166" s="165">
        <v>1.1599999999999999</v>
      </c>
      <c r="J166" s="165">
        <v>67.069999999999993</v>
      </c>
      <c r="K166" s="165">
        <v>58.23</v>
      </c>
      <c r="L166" s="165">
        <v>50.3</v>
      </c>
      <c r="M166" s="165">
        <v>64.37</v>
      </c>
      <c r="N166" s="165">
        <v>0</v>
      </c>
      <c r="O166" s="165">
        <v>0</v>
      </c>
      <c r="P166" s="165">
        <v>91346</v>
      </c>
      <c r="Q166" s="165">
        <v>93</v>
      </c>
      <c r="R166" s="165">
        <v>52</v>
      </c>
      <c r="S166" s="165">
        <v>33.700000000000003</v>
      </c>
      <c r="T166" s="165">
        <v>4.2619999999999996</v>
      </c>
      <c r="U166" s="165">
        <v>-1</v>
      </c>
    </row>
    <row r="167" spans="1:21">
      <c r="A167" s="166">
        <v>43461.711122685185</v>
      </c>
      <c r="B167" s="165" t="s">
        <v>6</v>
      </c>
      <c r="C167" s="165">
        <v>299.91000000000003</v>
      </c>
      <c r="D167" s="165">
        <v>10.38</v>
      </c>
      <c r="E167" s="165">
        <v>1189.8499999999999</v>
      </c>
      <c r="F167" s="165">
        <v>10.86</v>
      </c>
      <c r="G167" s="165">
        <v>44.32</v>
      </c>
      <c r="H167" s="165">
        <v>27.06</v>
      </c>
      <c r="I167" s="165">
        <v>1.74</v>
      </c>
      <c r="J167" s="165">
        <v>64.069999999999993</v>
      </c>
      <c r="K167" s="165">
        <v>58.48</v>
      </c>
      <c r="L167" s="165">
        <v>43.64</v>
      </c>
      <c r="M167" s="165">
        <v>70.62</v>
      </c>
      <c r="N167" s="165">
        <v>0</v>
      </c>
      <c r="O167" s="165">
        <v>0</v>
      </c>
      <c r="P167" s="165">
        <v>95885</v>
      </c>
      <c r="Q167" s="165">
        <v>93</v>
      </c>
      <c r="R167" s="165">
        <v>9</v>
      </c>
      <c r="S167" s="165">
        <v>33.700000000000003</v>
      </c>
      <c r="T167" s="165">
        <v>4.2619999999999996</v>
      </c>
      <c r="U167" s="165">
        <v>-1</v>
      </c>
    </row>
    <row r="168" spans="1:21">
      <c r="A168" s="166">
        <v>43461.711145833331</v>
      </c>
      <c r="B168" s="165" t="s">
        <v>6</v>
      </c>
      <c r="C168" s="165">
        <v>301.3</v>
      </c>
      <c r="D168" s="165">
        <v>10.42</v>
      </c>
      <c r="E168" s="165">
        <v>1189.9100000000001</v>
      </c>
      <c r="F168" s="165">
        <v>10.39</v>
      </c>
      <c r="G168" s="165">
        <v>43.14</v>
      </c>
      <c r="H168" s="165">
        <v>25.73</v>
      </c>
      <c r="I168" s="165">
        <v>0</v>
      </c>
      <c r="J168" s="165">
        <v>65.64</v>
      </c>
      <c r="K168" s="165">
        <v>63.01</v>
      </c>
      <c r="L168" s="165">
        <v>45.66</v>
      </c>
      <c r="M168" s="165">
        <v>60.48</v>
      </c>
      <c r="N168" s="165">
        <v>0</v>
      </c>
      <c r="O168" s="165">
        <v>0</v>
      </c>
      <c r="P168" s="165">
        <v>99623</v>
      </c>
      <c r="Q168" s="165">
        <v>93</v>
      </c>
      <c r="R168" s="165">
        <v>-76</v>
      </c>
      <c r="S168" s="165">
        <v>33.700000000000003</v>
      </c>
      <c r="T168" s="165">
        <v>4.2619999999999996</v>
      </c>
      <c r="U168" s="165">
        <v>-1</v>
      </c>
    </row>
    <row r="169" spans="1:21">
      <c r="A169" s="166">
        <v>43461.711168981485</v>
      </c>
      <c r="B169" s="165" t="s">
        <v>6</v>
      </c>
      <c r="C169" s="165">
        <v>302.42</v>
      </c>
      <c r="D169" s="165">
        <v>10.46</v>
      </c>
      <c r="E169" s="165">
        <v>1192.75</v>
      </c>
      <c r="F169" s="165">
        <v>10.89</v>
      </c>
      <c r="G169" s="165">
        <v>42.57</v>
      </c>
      <c r="H169" s="165">
        <v>27.49</v>
      </c>
      <c r="I169" s="165">
        <v>0</v>
      </c>
      <c r="J169" s="165">
        <v>58.97</v>
      </c>
      <c r="K169" s="165">
        <v>61.76</v>
      </c>
      <c r="L169" s="165">
        <v>42.11</v>
      </c>
      <c r="M169" s="165">
        <v>67.06</v>
      </c>
      <c r="N169" s="165">
        <v>0</v>
      </c>
      <c r="O169" s="165">
        <v>0</v>
      </c>
      <c r="P169" s="165">
        <v>103390</v>
      </c>
      <c r="Q169" s="165">
        <v>93</v>
      </c>
      <c r="R169" s="165">
        <v>-33</v>
      </c>
      <c r="S169" s="165">
        <v>33.700000000000003</v>
      </c>
      <c r="T169" s="165">
        <v>4.2619999999999996</v>
      </c>
      <c r="U169" s="165">
        <v>-1</v>
      </c>
    </row>
    <row r="170" spans="1:21">
      <c r="A170" s="166">
        <v>43461.711192129631</v>
      </c>
      <c r="B170" s="165" t="s">
        <v>6</v>
      </c>
      <c r="C170" s="165">
        <v>303.69</v>
      </c>
      <c r="D170" s="165">
        <v>10.51</v>
      </c>
      <c r="E170" s="165">
        <v>1191</v>
      </c>
      <c r="F170" s="165">
        <v>11.18</v>
      </c>
      <c r="G170" s="165">
        <v>44.8</v>
      </c>
      <c r="H170" s="165">
        <v>25</v>
      </c>
      <c r="I170" s="165">
        <v>0</v>
      </c>
      <c r="J170" s="165">
        <v>67.069999999999993</v>
      </c>
      <c r="K170" s="165">
        <v>64.709999999999994</v>
      </c>
      <c r="L170" s="165">
        <v>50</v>
      </c>
      <c r="M170" s="165">
        <v>63.84</v>
      </c>
      <c r="N170" s="165">
        <v>0</v>
      </c>
      <c r="O170" s="165">
        <v>0</v>
      </c>
      <c r="P170" s="165">
        <v>109241</v>
      </c>
      <c r="Q170" s="165">
        <v>93</v>
      </c>
      <c r="R170" s="165">
        <v>-33</v>
      </c>
      <c r="S170" s="165">
        <v>33.700000000000003</v>
      </c>
      <c r="T170" s="165">
        <v>4.2619999999999996</v>
      </c>
      <c r="U170" s="165">
        <v>-1</v>
      </c>
    </row>
    <row r="171" spans="1:21">
      <c r="A171" s="166">
        <v>43461.7112037037</v>
      </c>
      <c r="B171" s="165" t="s">
        <v>6</v>
      </c>
      <c r="C171" s="165">
        <v>305.02</v>
      </c>
      <c r="D171" s="165">
        <v>10.55</v>
      </c>
      <c r="E171" s="165">
        <v>1188.8900000000001</v>
      </c>
      <c r="F171" s="165">
        <v>10.11</v>
      </c>
      <c r="G171" s="165">
        <v>42.54</v>
      </c>
      <c r="H171" s="165">
        <v>26.47</v>
      </c>
      <c r="I171" s="165">
        <v>0</v>
      </c>
      <c r="J171" s="165">
        <v>71.25</v>
      </c>
      <c r="K171" s="165">
        <v>58.02</v>
      </c>
      <c r="L171" s="165">
        <v>44.71</v>
      </c>
      <c r="M171" s="165">
        <v>58.54</v>
      </c>
      <c r="N171" s="165">
        <v>0</v>
      </c>
      <c r="O171" s="165">
        <v>0</v>
      </c>
      <c r="P171" s="165">
        <v>112623</v>
      </c>
      <c r="Q171" s="165">
        <v>93</v>
      </c>
      <c r="R171" s="165">
        <v>-33</v>
      </c>
      <c r="S171" s="165">
        <v>33.700000000000003</v>
      </c>
      <c r="T171" s="165">
        <v>4.2619999999999996</v>
      </c>
      <c r="U171" s="165">
        <v>-1</v>
      </c>
    </row>
    <row r="172" spans="1:21">
      <c r="A172" s="166">
        <v>43461.711226851854</v>
      </c>
      <c r="B172" s="165" t="s">
        <v>6</v>
      </c>
      <c r="C172" s="165">
        <v>306.12</v>
      </c>
      <c r="D172" s="165">
        <v>10.59</v>
      </c>
      <c r="E172" s="165">
        <v>1187.21</v>
      </c>
      <c r="F172" s="165">
        <v>11.28</v>
      </c>
      <c r="G172" s="165">
        <v>43.59</v>
      </c>
      <c r="H172" s="165">
        <v>24.02</v>
      </c>
      <c r="I172" s="165">
        <v>0</v>
      </c>
      <c r="J172" s="165">
        <v>67.05</v>
      </c>
      <c r="K172" s="165">
        <v>58.93</v>
      </c>
      <c r="L172" s="165">
        <v>48</v>
      </c>
      <c r="M172" s="165">
        <v>67.08</v>
      </c>
      <c r="N172" s="165">
        <v>0</v>
      </c>
      <c r="O172" s="165">
        <v>0</v>
      </c>
      <c r="P172" s="165">
        <v>118244</v>
      </c>
      <c r="Q172" s="165">
        <v>93</v>
      </c>
      <c r="R172" s="165">
        <v>95</v>
      </c>
      <c r="S172" s="165">
        <v>33.700000000000003</v>
      </c>
      <c r="T172" s="165">
        <v>4.2619999999999996</v>
      </c>
      <c r="U172" s="165">
        <v>-1</v>
      </c>
    </row>
    <row r="173" spans="1:21">
      <c r="A173" s="166">
        <v>43461.71125</v>
      </c>
      <c r="B173" s="165" t="s">
        <v>6</v>
      </c>
      <c r="C173" s="165">
        <v>307.41000000000003</v>
      </c>
      <c r="D173" s="165">
        <v>10.64</v>
      </c>
      <c r="E173" s="165">
        <v>1185.8900000000001</v>
      </c>
      <c r="F173" s="165">
        <v>11.3</v>
      </c>
      <c r="G173" s="165">
        <v>46.82</v>
      </c>
      <c r="H173" s="165">
        <v>33.130000000000003</v>
      </c>
      <c r="I173" s="165">
        <v>0</v>
      </c>
      <c r="J173" s="165">
        <v>61.44</v>
      </c>
      <c r="K173" s="165">
        <v>61.49</v>
      </c>
      <c r="L173" s="165">
        <v>52.94</v>
      </c>
      <c r="M173" s="165">
        <v>72.83</v>
      </c>
      <c r="N173" s="165">
        <v>0</v>
      </c>
      <c r="O173" s="165">
        <v>0</v>
      </c>
      <c r="P173" s="165">
        <v>123409</v>
      </c>
      <c r="Q173" s="165">
        <v>93</v>
      </c>
      <c r="R173" s="165">
        <v>52</v>
      </c>
      <c r="S173" s="165">
        <v>33.700000000000003</v>
      </c>
      <c r="T173" s="165">
        <v>4.2619999999999996</v>
      </c>
      <c r="U173" s="165">
        <v>-1</v>
      </c>
    </row>
    <row r="174" spans="1:21">
      <c r="A174" s="166">
        <v>43461.711261574077</v>
      </c>
      <c r="B174" s="165" t="s">
        <v>6</v>
      </c>
      <c r="C174" s="165">
        <v>306.97000000000003</v>
      </c>
      <c r="D174" s="165">
        <v>10.62</v>
      </c>
      <c r="E174" s="165">
        <v>1194.45</v>
      </c>
      <c r="F174" s="165">
        <v>11.19</v>
      </c>
      <c r="G174" s="165">
        <v>43.04</v>
      </c>
      <c r="H174" s="165">
        <v>29.59</v>
      </c>
      <c r="I174" s="165">
        <v>0</v>
      </c>
      <c r="J174" s="165">
        <v>58.23</v>
      </c>
      <c r="K174" s="165">
        <v>63.37</v>
      </c>
      <c r="L174" s="165">
        <v>55.28</v>
      </c>
      <c r="M174" s="165">
        <v>53.7</v>
      </c>
      <c r="N174" s="165">
        <v>0</v>
      </c>
      <c r="O174" s="165">
        <v>0</v>
      </c>
      <c r="P174" s="165">
        <v>126479</v>
      </c>
      <c r="Q174" s="165">
        <v>93</v>
      </c>
      <c r="R174" s="165">
        <v>-76</v>
      </c>
      <c r="S174" s="165">
        <v>33.700000000000003</v>
      </c>
      <c r="T174" s="165">
        <v>4.2619999999999996</v>
      </c>
      <c r="U174" s="165">
        <v>-1</v>
      </c>
    </row>
    <row r="175" spans="1:21">
      <c r="A175" s="166">
        <v>43461.711284722223</v>
      </c>
      <c r="B175" s="165" t="s">
        <v>6</v>
      </c>
      <c r="C175" s="165">
        <v>307.56</v>
      </c>
      <c r="D175" s="165">
        <v>10.64</v>
      </c>
      <c r="E175" s="165">
        <v>1198.6300000000001</v>
      </c>
      <c r="F175" s="165">
        <v>11.24</v>
      </c>
      <c r="G175" s="165">
        <v>41.39</v>
      </c>
      <c r="H175" s="165">
        <v>14.04</v>
      </c>
      <c r="I175" s="165">
        <v>13.95</v>
      </c>
      <c r="J175" s="165">
        <v>60.62</v>
      </c>
      <c r="K175" s="165">
        <v>60.61</v>
      </c>
      <c r="L175" s="165">
        <v>44.51</v>
      </c>
      <c r="M175" s="165">
        <v>57.32</v>
      </c>
      <c r="N175" s="165">
        <v>0</v>
      </c>
      <c r="O175" s="165">
        <v>0</v>
      </c>
      <c r="P175" s="165">
        <v>131642</v>
      </c>
      <c r="Q175" s="165">
        <v>93</v>
      </c>
      <c r="R175" s="165">
        <v>9</v>
      </c>
      <c r="S175" s="165">
        <v>33.700000000000003</v>
      </c>
      <c r="T175" s="165">
        <v>4.2619999999999996</v>
      </c>
      <c r="U175" s="165">
        <v>-1</v>
      </c>
    </row>
    <row r="176" spans="1:21">
      <c r="A176" s="166">
        <v>43461.71130787037</v>
      </c>
      <c r="B176" s="165" t="s">
        <v>6</v>
      </c>
      <c r="C176" s="165">
        <v>307.54000000000002</v>
      </c>
      <c r="D176" s="165">
        <v>10.64</v>
      </c>
      <c r="E176" s="165">
        <v>1192.96</v>
      </c>
      <c r="F176" s="165">
        <v>10.7</v>
      </c>
      <c r="G176" s="165">
        <v>43.77</v>
      </c>
      <c r="H176" s="165">
        <v>27.75</v>
      </c>
      <c r="I176" s="165">
        <v>0.57999999999999996</v>
      </c>
      <c r="J176" s="165">
        <v>66.290000000000006</v>
      </c>
      <c r="K176" s="165">
        <v>57.86</v>
      </c>
      <c r="L176" s="165">
        <v>48.86</v>
      </c>
      <c r="M176" s="165">
        <v>63.19</v>
      </c>
      <c r="N176" s="165">
        <v>0</v>
      </c>
      <c r="O176" s="165">
        <v>0</v>
      </c>
      <c r="P176" s="165">
        <v>135283</v>
      </c>
      <c r="Q176" s="165">
        <v>93</v>
      </c>
      <c r="R176" s="165">
        <v>52</v>
      </c>
      <c r="S176" s="165">
        <v>33.700000000000003</v>
      </c>
      <c r="T176" s="165">
        <v>4.2619999999999996</v>
      </c>
      <c r="U176" s="165">
        <v>-1</v>
      </c>
    </row>
    <row r="177" spans="1:21">
      <c r="A177" s="166">
        <v>43461.711331018516</v>
      </c>
      <c r="B177" s="165" t="s">
        <v>6</v>
      </c>
      <c r="C177" s="165">
        <v>298.36</v>
      </c>
      <c r="D177" s="165">
        <v>10.32</v>
      </c>
      <c r="E177" s="165">
        <v>1203.03</v>
      </c>
      <c r="F177" s="165">
        <v>10.029999999999999</v>
      </c>
      <c r="G177" s="165">
        <v>43.66</v>
      </c>
      <c r="H177" s="165">
        <v>26.74</v>
      </c>
      <c r="I177" s="165">
        <v>0</v>
      </c>
      <c r="J177" s="165">
        <v>63.31</v>
      </c>
      <c r="K177" s="165">
        <v>59.64</v>
      </c>
      <c r="L177" s="165">
        <v>43.53</v>
      </c>
      <c r="M177" s="165">
        <v>71.08</v>
      </c>
      <c r="N177" s="165">
        <v>0</v>
      </c>
      <c r="O177" s="165">
        <v>0</v>
      </c>
      <c r="P177" s="165">
        <v>139407</v>
      </c>
      <c r="Q177" s="165">
        <v>93</v>
      </c>
      <c r="R177" s="165">
        <v>-76</v>
      </c>
      <c r="S177" s="165">
        <v>33.700000000000003</v>
      </c>
      <c r="T177" s="165">
        <v>4.2619999999999996</v>
      </c>
      <c r="U177" s="165">
        <v>-1</v>
      </c>
    </row>
    <row r="178" spans="1:21">
      <c r="A178" s="166">
        <v>43461.711342592593</v>
      </c>
      <c r="B178" s="165" t="s">
        <v>6</v>
      </c>
      <c r="C178" s="165">
        <v>298.83999999999997</v>
      </c>
      <c r="D178" s="165">
        <v>10.34</v>
      </c>
      <c r="E178" s="165">
        <v>1203.5899999999999</v>
      </c>
      <c r="F178" s="165">
        <v>11.6</v>
      </c>
      <c r="G178" s="165">
        <v>44.9</v>
      </c>
      <c r="H178" s="165">
        <v>29.07</v>
      </c>
      <c r="I178" s="165">
        <v>0</v>
      </c>
      <c r="J178" s="165">
        <v>64.97</v>
      </c>
      <c r="K178" s="165">
        <v>60.13</v>
      </c>
      <c r="L178" s="165">
        <v>53.37</v>
      </c>
      <c r="M178" s="165">
        <v>65.290000000000006</v>
      </c>
      <c r="N178" s="165">
        <v>0</v>
      </c>
      <c r="O178" s="165">
        <v>0</v>
      </c>
      <c r="P178" s="165">
        <v>145053</v>
      </c>
      <c r="Q178" s="165">
        <v>93</v>
      </c>
      <c r="R178" s="165">
        <v>-33</v>
      </c>
      <c r="S178" s="165">
        <v>33.700000000000003</v>
      </c>
      <c r="T178" s="165">
        <v>4.2619999999999996</v>
      </c>
      <c r="U178" s="165">
        <v>-1</v>
      </c>
    </row>
    <row r="179" spans="1:21">
      <c r="A179" s="166">
        <v>43461.711365740739</v>
      </c>
      <c r="B179" s="165" t="s">
        <v>6</v>
      </c>
      <c r="C179" s="165">
        <v>299.52</v>
      </c>
      <c r="D179" s="165">
        <v>10.36</v>
      </c>
      <c r="E179" s="165">
        <v>1201.1600000000001</v>
      </c>
      <c r="F179" s="165">
        <v>10.44</v>
      </c>
      <c r="G179" s="165">
        <v>42.75</v>
      </c>
      <c r="H179" s="165">
        <v>22.99</v>
      </c>
      <c r="I179" s="165">
        <v>0</v>
      </c>
      <c r="J179" s="165">
        <v>66.069999999999993</v>
      </c>
      <c r="K179" s="165">
        <v>60.47</v>
      </c>
      <c r="L179" s="165">
        <v>44.44</v>
      </c>
      <c r="M179" s="165">
        <v>63.79</v>
      </c>
      <c r="N179" s="165">
        <v>0</v>
      </c>
      <c r="O179" s="165">
        <v>0</v>
      </c>
      <c r="P179" s="165">
        <v>149787</v>
      </c>
      <c r="Q179" s="165">
        <v>93</v>
      </c>
      <c r="R179" s="165">
        <v>-33</v>
      </c>
      <c r="S179" s="165">
        <v>33.700000000000003</v>
      </c>
      <c r="T179" s="165">
        <v>4.2619999999999996</v>
      </c>
      <c r="U179" s="165">
        <v>-1</v>
      </c>
    </row>
    <row r="180" spans="1:21">
      <c r="A180" s="166">
        <v>43461.711388888885</v>
      </c>
      <c r="B180" s="165" t="s">
        <v>6</v>
      </c>
      <c r="C180" s="165">
        <v>300.68</v>
      </c>
      <c r="D180" s="165">
        <v>10.4</v>
      </c>
      <c r="E180" s="165">
        <v>1200.3399999999999</v>
      </c>
      <c r="F180" s="165">
        <v>11.19</v>
      </c>
      <c r="G180" s="165">
        <v>42.36</v>
      </c>
      <c r="H180" s="165">
        <v>27.81</v>
      </c>
      <c r="I180" s="165">
        <v>0</v>
      </c>
      <c r="J180" s="165">
        <v>68.989999999999995</v>
      </c>
      <c r="K180" s="165">
        <v>65.03</v>
      </c>
      <c r="L180" s="165">
        <v>39.64</v>
      </c>
      <c r="M180" s="165">
        <v>55.23</v>
      </c>
      <c r="N180" s="165">
        <v>0</v>
      </c>
      <c r="O180" s="165">
        <v>0</v>
      </c>
      <c r="P180" s="165">
        <v>153781</v>
      </c>
      <c r="Q180" s="165">
        <v>93</v>
      </c>
      <c r="R180" s="165">
        <v>-76</v>
      </c>
      <c r="S180" s="165">
        <v>33.700000000000003</v>
      </c>
      <c r="T180" s="165">
        <v>4.2619999999999996</v>
      </c>
      <c r="U180" s="165">
        <v>-1</v>
      </c>
    </row>
    <row r="181" spans="1:21">
      <c r="A181" s="166">
        <v>43461.711412037039</v>
      </c>
      <c r="B181" s="165" t="s">
        <v>6</v>
      </c>
      <c r="C181" s="165">
        <v>301.42</v>
      </c>
      <c r="D181" s="165">
        <v>10.43</v>
      </c>
      <c r="E181" s="165">
        <v>1204.5899999999999</v>
      </c>
      <c r="F181" s="165">
        <v>10.51</v>
      </c>
      <c r="G181" s="165">
        <v>40.28</v>
      </c>
      <c r="H181" s="165">
        <v>26.01</v>
      </c>
      <c r="I181" s="165">
        <v>6.86</v>
      </c>
      <c r="J181" s="165">
        <v>62.2</v>
      </c>
      <c r="K181" s="165">
        <v>59.77</v>
      </c>
      <c r="L181" s="165">
        <v>36.53</v>
      </c>
      <c r="M181" s="165">
        <v>52.12</v>
      </c>
      <c r="N181" s="165">
        <v>0</v>
      </c>
      <c r="O181" s="165">
        <v>0</v>
      </c>
      <c r="P181" s="165">
        <v>156420</v>
      </c>
      <c r="Q181" s="165">
        <v>93</v>
      </c>
      <c r="R181" s="165">
        <v>-76</v>
      </c>
      <c r="S181" s="165">
        <v>33.700000000000003</v>
      </c>
      <c r="T181" s="165">
        <v>4.2619999999999996</v>
      </c>
      <c r="U181" s="165">
        <v>-1</v>
      </c>
    </row>
    <row r="182" spans="1:21">
      <c r="A182" s="166">
        <v>43461.711423611108</v>
      </c>
      <c r="B182" s="165" t="s">
        <v>6</v>
      </c>
      <c r="C182" s="165">
        <v>302.63</v>
      </c>
      <c r="D182" s="165">
        <v>10.47</v>
      </c>
      <c r="E182" s="165">
        <v>1201.06</v>
      </c>
      <c r="F182" s="165">
        <v>8.1</v>
      </c>
      <c r="G182" s="165">
        <v>40.98</v>
      </c>
      <c r="H182" s="165">
        <v>25</v>
      </c>
      <c r="I182" s="165">
        <v>0</v>
      </c>
      <c r="J182" s="165">
        <v>68.86</v>
      </c>
      <c r="K182" s="165">
        <v>60.95</v>
      </c>
      <c r="L182" s="165">
        <v>36.049999999999997</v>
      </c>
      <c r="M182" s="165">
        <v>56.73</v>
      </c>
      <c r="N182" s="165">
        <v>0</v>
      </c>
      <c r="O182" s="165">
        <v>0</v>
      </c>
      <c r="P182" s="165">
        <v>158092</v>
      </c>
      <c r="Q182" s="165">
        <v>93</v>
      </c>
      <c r="R182" s="165">
        <v>-33</v>
      </c>
      <c r="S182" s="165">
        <v>33.700000000000003</v>
      </c>
      <c r="T182" s="165">
        <v>4.2619999999999996</v>
      </c>
      <c r="U182" s="165">
        <v>-1</v>
      </c>
    </row>
    <row r="183" spans="1:21">
      <c r="A183" s="166">
        <v>43461.711446759262</v>
      </c>
      <c r="B183" s="165" t="s">
        <v>6</v>
      </c>
      <c r="C183" s="165">
        <v>303.37</v>
      </c>
      <c r="D183" s="165">
        <v>10.5</v>
      </c>
      <c r="E183" s="165">
        <v>1198.19</v>
      </c>
      <c r="F183" s="165">
        <v>9.5</v>
      </c>
      <c r="G183" s="165">
        <v>41.57</v>
      </c>
      <c r="H183" s="165">
        <v>28.14</v>
      </c>
      <c r="I183" s="165">
        <v>0</v>
      </c>
      <c r="J183" s="165">
        <v>65.87</v>
      </c>
      <c r="K183" s="165">
        <v>55.62</v>
      </c>
      <c r="L183" s="165">
        <v>37.89</v>
      </c>
      <c r="M183" s="165">
        <v>64.099999999999994</v>
      </c>
      <c r="N183" s="165">
        <v>0</v>
      </c>
      <c r="O183" s="165">
        <v>0</v>
      </c>
      <c r="P183" s="165">
        <v>160839</v>
      </c>
      <c r="Q183" s="165">
        <v>93</v>
      </c>
      <c r="R183" s="165">
        <v>52</v>
      </c>
      <c r="S183" s="165">
        <v>33.700000000000003</v>
      </c>
      <c r="T183" s="165">
        <v>4.2619999999999996</v>
      </c>
      <c r="U183" s="165">
        <v>-1</v>
      </c>
    </row>
    <row r="184" spans="1:21">
      <c r="A184" s="166">
        <v>43461.711469907408</v>
      </c>
      <c r="B184" s="165" t="s">
        <v>6</v>
      </c>
      <c r="C184" s="165">
        <v>304.72000000000003</v>
      </c>
      <c r="D184" s="165">
        <v>10.54</v>
      </c>
      <c r="E184" s="165">
        <v>1199.02</v>
      </c>
      <c r="F184" s="165">
        <v>11.98</v>
      </c>
      <c r="G184" s="165">
        <v>44.01</v>
      </c>
      <c r="H184" s="165">
        <v>25.99</v>
      </c>
      <c r="I184" s="165">
        <v>1.7</v>
      </c>
      <c r="J184" s="165">
        <v>62.57</v>
      </c>
      <c r="K184" s="165">
        <v>59.76</v>
      </c>
      <c r="L184" s="165">
        <v>52.07</v>
      </c>
      <c r="M184" s="165">
        <v>64.709999999999994</v>
      </c>
      <c r="N184" s="165">
        <v>0</v>
      </c>
      <c r="O184" s="165">
        <v>0</v>
      </c>
      <c r="P184" s="165">
        <v>165992</v>
      </c>
      <c r="Q184" s="165">
        <v>93</v>
      </c>
      <c r="R184" s="165">
        <v>9</v>
      </c>
      <c r="S184" s="165">
        <v>33.700000000000003</v>
      </c>
      <c r="T184" s="165">
        <v>4.2619999999999996</v>
      </c>
      <c r="U184" s="165">
        <v>-1</v>
      </c>
    </row>
    <row r="185" spans="1:21">
      <c r="A185" s="166">
        <v>43461.711481481485</v>
      </c>
      <c r="B185" s="165" t="s">
        <v>6</v>
      </c>
      <c r="C185" s="165">
        <v>305.76</v>
      </c>
      <c r="D185" s="165">
        <v>10.58</v>
      </c>
      <c r="E185" s="165">
        <v>1196.04</v>
      </c>
      <c r="F185" s="165">
        <v>10.63</v>
      </c>
      <c r="G185" s="165">
        <v>43.9</v>
      </c>
      <c r="H185" s="165">
        <v>23.56</v>
      </c>
      <c r="I185" s="165">
        <v>1.1499999999999999</v>
      </c>
      <c r="J185" s="165">
        <v>65.849999999999994</v>
      </c>
      <c r="K185" s="165">
        <v>65.48</v>
      </c>
      <c r="L185" s="165">
        <v>44.24</v>
      </c>
      <c r="M185" s="165">
        <v>65.5</v>
      </c>
      <c r="N185" s="165">
        <v>0</v>
      </c>
      <c r="O185" s="165">
        <v>0</v>
      </c>
      <c r="P185" s="165">
        <v>170321</v>
      </c>
      <c r="Q185" s="165">
        <v>93</v>
      </c>
      <c r="R185" s="165">
        <v>95</v>
      </c>
      <c r="S185" s="165">
        <v>33.700000000000003</v>
      </c>
      <c r="T185" s="165">
        <v>4.2619999999999996</v>
      </c>
      <c r="U185" s="165">
        <v>-1</v>
      </c>
    </row>
    <row r="186" spans="1:21">
      <c r="A186" s="166">
        <v>43461.711504629631</v>
      </c>
      <c r="B186" s="165" t="s">
        <v>6</v>
      </c>
      <c r="C186" s="165">
        <v>306.52999999999997</v>
      </c>
      <c r="D186" s="165">
        <v>10.6</v>
      </c>
      <c r="E186" s="165">
        <v>1196.68</v>
      </c>
      <c r="F186" s="165">
        <v>9.36</v>
      </c>
      <c r="G186" s="165">
        <v>40.39</v>
      </c>
      <c r="H186" s="165">
        <v>28.14</v>
      </c>
      <c r="I186" s="165">
        <v>0</v>
      </c>
      <c r="J186" s="165">
        <v>67.900000000000006</v>
      </c>
      <c r="K186" s="165">
        <v>64.459999999999994</v>
      </c>
      <c r="L186" s="165">
        <v>26.25</v>
      </c>
      <c r="M186" s="165">
        <v>56.88</v>
      </c>
      <c r="N186" s="165">
        <v>0</v>
      </c>
      <c r="O186" s="165">
        <v>0</v>
      </c>
      <c r="P186" s="165">
        <v>173334</v>
      </c>
      <c r="Q186" s="165">
        <v>93</v>
      </c>
      <c r="R186" s="165">
        <v>-162</v>
      </c>
      <c r="S186" s="165">
        <v>33.700000000000003</v>
      </c>
      <c r="T186" s="165">
        <v>4.2619999999999996</v>
      </c>
      <c r="U186" s="165">
        <v>-1</v>
      </c>
    </row>
    <row r="187" spans="1:21">
      <c r="A187" s="166">
        <v>43461.711527777778</v>
      </c>
      <c r="B187" s="165" t="s">
        <v>6</v>
      </c>
      <c r="C187" s="165">
        <v>307.49</v>
      </c>
      <c r="D187" s="165">
        <v>10.64</v>
      </c>
      <c r="E187" s="165">
        <v>1196.45</v>
      </c>
      <c r="F187" s="165">
        <v>9.18</v>
      </c>
      <c r="G187" s="165">
        <v>41.82</v>
      </c>
      <c r="H187" s="165">
        <v>26.19</v>
      </c>
      <c r="I187" s="165">
        <v>0</v>
      </c>
      <c r="J187" s="165">
        <v>63.41</v>
      </c>
      <c r="K187" s="165">
        <v>56.1</v>
      </c>
      <c r="L187" s="165">
        <v>34.5</v>
      </c>
      <c r="M187" s="165">
        <v>72.290000000000006</v>
      </c>
      <c r="N187" s="165">
        <v>0</v>
      </c>
      <c r="O187" s="165">
        <v>0</v>
      </c>
      <c r="P187" s="165">
        <v>175647</v>
      </c>
      <c r="Q187" s="165">
        <v>93</v>
      </c>
      <c r="R187" s="165">
        <v>-33</v>
      </c>
      <c r="S187" s="165">
        <v>33.700000000000003</v>
      </c>
      <c r="T187" s="165">
        <v>4.2619999999999996</v>
      </c>
      <c r="U187" s="165">
        <v>-1</v>
      </c>
    </row>
    <row r="188" spans="1:21">
      <c r="A188" s="166">
        <v>43461.711550925924</v>
      </c>
      <c r="B188" s="165" t="s">
        <v>6</v>
      </c>
      <c r="C188" s="165">
        <v>307.45</v>
      </c>
      <c r="D188" s="165">
        <v>10.64</v>
      </c>
      <c r="E188" s="165">
        <v>1193.55</v>
      </c>
      <c r="F188" s="165">
        <v>11.5</v>
      </c>
      <c r="G188" s="165">
        <v>42.59</v>
      </c>
      <c r="H188" s="165">
        <v>26.32</v>
      </c>
      <c r="I188" s="165">
        <v>0</v>
      </c>
      <c r="J188" s="165">
        <v>65.239999999999995</v>
      </c>
      <c r="K188" s="165">
        <v>60.69</v>
      </c>
      <c r="L188" s="165">
        <v>38.32</v>
      </c>
      <c r="M188" s="165">
        <v>65.91</v>
      </c>
      <c r="N188" s="165">
        <v>0</v>
      </c>
      <c r="O188" s="165">
        <v>0</v>
      </c>
      <c r="P188" s="165">
        <v>180151</v>
      </c>
      <c r="Q188" s="165">
        <v>93</v>
      </c>
      <c r="R188" s="165">
        <v>-33</v>
      </c>
      <c r="S188" s="165">
        <v>33.700000000000003</v>
      </c>
      <c r="T188" s="165">
        <v>4.2619999999999996</v>
      </c>
      <c r="U188" s="165">
        <v>-1</v>
      </c>
    </row>
    <row r="189" spans="1:21">
      <c r="A189" s="166">
        <v>43461.711562500001</v>
      </c>
      <c r="B189" s="165" t="s">
        <v>6</v>
      </c>
      <c r="C189" s="165">
        <v>307.16000000000003</v>
      </c>
      <c r="D189" s="165">
        <v>10.63</v>
      </c>
      <c r="E189" s="165">
        <v>1193</v>
      </c>
      <c r="F189" s="165">
        <v>9.2899999999999991</v>
      </c>
      <c r="G189" s="165">
        <v>43.23</v>
      </c>
      <c r="H189" s="165">
        <v>31.14</v>
      </c>
      <c r="I189" s="165">
        <v>0</v>
      </c>
      <c r="J189" s="165">
        <v>67.48</v>
      </c>
      <c r="K189" s="165">
        <v>57.05</v>
      </c>
      <c r="L189" s="165">
        <v>36.36</v>
      </c>
      <c r="M189" s="165">
        <v>68.819999999999993</v>
      </c>
      <c r="N189" s="165">
        <v>0</v>
      </c>
      <c r="O189" s="165">
        <v>0</v>
      </c>
      <c r="P189" s="165">
        <v>182591</v>
      </c>
      <c r="Q189" s="165">
        <v>93</v>
      </c>
      <c r="R189" s="165">
        <v>-33</v>
      </c>
      <c r="S189" s="165">
        <v>33.700000000000003</v>
      </c>
      <c r="T189" s="165">
        <v>4.2619999999999996</v>
      </c>
      <c r="U189" s="165">
        <v>-1</v>
      </c>
    </row>
    <row r="190" spans="1:21">
      <c r="A190" s="166">
        <v>43461.711585648147</v>
      </c>
      <c r="B190" s="165" t="s">
        <v>6</v>
      </c>
      <c r="C190" s="165">
        <v>308.06</v>
      </c>
      <c r="D190" s="165">
        <v>10.66</v>
      </c>
      <c r="E190" s="165">
        <v>1195.75</v>
      </c>
      <c r="F190" s="165">
        <v>11.99</v>
      </c>
      <c r="G190" s="165">
        <v>44.86</v>
      </c>
      <c r="H190" s="165">
        <v>25.29</v>
      </c>
      <c r="I190" s="165">
        <v>0</v>
      </c>
      <c r="J190" s="165">
        <v>62.5</v>
      </c>
      <c r="K190" s="165">
        <v>67.53</v>
      </c>
      <c r="L190" s="165">
        <v>53.61</v>
      </c>
      <c r="M190" s="165">
        <v>63.53</v>
      </c>
      <c r="N190" s="165">
        <v>0</v>
      </c>
      <c r="O190" s="165">
        <v>0</v>
      </c>
      <c r="P190" s="165">
        <v>189031</v>
      </c>
      <c r="Q190" s="165">
        <v>93</v>
      </c>
      <c r="R190" s="165">
        <v>-33</v>
      </c>
      <c r="S190" s="165">
        <v>33.700000000000003</v>
      </c>
      <c r="T190" s="165">
        <v>4.2619999999999996</v>
      </c>
      <c r="U190" s="165">
        <v>-1</v>
      </c>
    </row>
    <row r="191" spans="1:21">
      <c r="A191" s="166">
        <v>43461.711608796293</v>
      </c>
      <c r="B191" s="165" t="s">
        <v>6</v>
      </c>
      <c r="C191" s="165">
        <v>299.76</v>
      </c>
      <c r="D191" s="165">
        <v>10.37</v>
      </c>
      <c r="E191" s="165">
        <v>1201.92</v>
      </c>
      <c r="F191" s="165">
        <v>10.01</v>
      </c>
      <c r="G191" s="165">
        <v>42.44</v>
      </c>
      <c r="H191" s="165">
        <v>25</v>
      </c>
      <c r="I191" s="165">
        <v>0</v>
      </c>
      <c r="J191" s="165">
        <v>61.31</v>
      </c>
      <c r="K191" s="165">
        <v>62.72</v>
      </c>
      <c r="L191" s="165">
        <v>43.68</v>
      </c>
      <c r="M191" s="165">
        <v>64</v>
      </c>
      <c r="N191" s="165">
        <v>0</v>
      </c>
      <c r="O191" s="165">
        <v>0</v>
      </c>
      <c r="P191" s="165">
        <v>192146</v>
      </c>
      <c r="Q191" s="165">
        <v>93</v>
      </c>
      <c r="R191" s="165">
        <v>9</v>
      </c>
      <c r="S191" s="165">
        <v>33.700000000000003</v>
      </c>
      <c r="T191" s="165">
        <v>4.2619999999999996</v>
      </c>
      <c r="U191" s="165">
        <v>-1</v>
      </c>
    </row>
    <row r="192" spans="1:21">
      <c r="A192" s="166">
        <v>43461.711631944447</v>
      </c>
      <c r="B192" s="165" t="s">
        <v>6</v>
      </c>
      <c r="C192" s="165">
        <v>299.89999999999998</v>
      </c>
      <c r="D192" s="165">
        <v>10.38</v>
      </c>
      <c r="E192" s="165">
        <v>1200.32</v>
      </c>
      <c r="F192" s="165">
        <v>11.8</v>
      </c>
      <c r="G192" s="165">
        <v>44.5</v>
      </c>
      <c r="H192" s="165">
        <v>14.53</v>
      </c>
      <c r="I192" s="165">
        <v>12.87</v>
      </c>
      <c r="J192" s="165">
        <v>64.849999999999994</v>
      </c>
      <c r="K192" s="165">
        <v>63.58</v>
      </c>
      <c r="L192" s="165">
        <v>47.02</v>
      </c>
      <c r="M192" s="165">
        <v>67.28</v>
      </c>
      <c r="N192" s="165">
        <v>0</v>
      </c>
      <c r="O192" s="165">
        <v>0</v>
      </c>
      <c r="P192" s="165">
        <v>198168</v>
      </c>
      <c r="Q192" s="165">
        <v>93</v>
      </c>
      <c r="R192" s="165">
        <v>-76</v>
      </c>
      <c r="S192" s="165">
        <v>33.700000000000003</v>
      </c>
      <c r="T192" s="165">
        <v>4.2619999999999996</v>
      </c>
      <c r="U192" s="165">
        <v>-1</v>
      </c>
    </row>
    <row r="193" spans="1:21">
      <c r="A193" s="166">
        <v>43461.711643518516</v>
      </c>
      <c r="B193" s="165" t="s">
        <v>6</v>
      </c>
      <c r="C193" s="165">
        <v>299.89</v>
      </c>
      <c r="D193" s="165">
        <v>10.37</v>
      </c>
      <c r="E193" s="165">
        <v>1198.24</v>
      </c>
      <c r="F193" s="165">
        <v>8.64</v>
      </c>
      <c r="G193" s="165">
        <v>39.020000000000003</v>
      </c>
      <c r="H193" s="165">
        <v>26.04</v>
      </c>
      <c r="I193" s="165">
        <v>0</v>
      </c>
      <c r="J193" s="165">
        <v>65.87</v>
      </c>
      <c r="K193" s="165">
        <v>59.33</v>
      </c>
      <c r="L193" s="165">
        <v>30.41</v>
      </c>
      <c r="M193" s="165">
        <v>56.69</v>
      </c>
      <c r="N193" s="165">
        <v>0</v>
      </c>
      <c r="O193" s="165">
        <v>0</v>
      </c>
      <c r="P193" s="165">
        <v>199439</v>
      </c>
      <c r="Q193" s="165">
        <v>93</v>
      </c>
      <c r="R193" s="165">
        <v>52</v>
      </c>
      <c r="S193" s="165">
        <v>33.700000000000003</v>
      </c>
      <c r="T193" s="165">
        <v>4.2619999999999996</v>
      </c>
      <c r="U193" s="165">
        <v>-1</v>
      </c>
    </row>
    <row r="194" spans="1:21">
      <c r="A194" s="166">
        <v>43461.71166666667</v>
      </c>
      <c r="B194" s="165" t="s">
        <v>6</v>
      </c>
      <c r="C194" s="165">
        <v>300.57</v>
      </c>
      <c r="D194" s="165">
        <v>10.4</v>
      </c>
      <c r="E194" s="165">
        <v>1197.55</v>
      </c>
      <c r="F194" s="165">
        <v>7.98</v>
      </c>
      <c r="G194" s="165">
        <v>39.22</v>
      </c>
      <c r="H194" s="165">
        <v>28.4</v>
      </c>
      <c r="I194" s="165">
        <v>0</v>
      </c>
      <c r="J194" s="165">
        <v>63.52</v>
      </c>
      <c r="K194" s="165">
        <v>49.69</v>
      </c>
      <c r="L194" s="165">
        <v>34.479999999999997</v>
      </c>
      <c r="M194" s="165">
        <v>61.4</v>
      </c>
      <c r="N194" s="165">
        <v>0</v>
      </c>
      <c r="O194" s="165">
        <v>0</v>
      </c>
      <c r="P194" s="165">
        <v>200393</v>
      </c>
      <c r="Q194" s="165">
        <v>93</v>
      </c>
      <c r="R194" s="165">
        <v>9</v>
      </c>
      <c r="S194" s="165">
        <v>33.700000000000003</v>
      </c>
      <c r="T194" s="165">
        <v>4.2619999999999996</v>
      </c>
      <c r="U194" s="165">
        <v>-1</v>
      </c>
    </row>
    <row r="195" spans="1:21">
      <c r="A195" s="166">
        <v>43461.711689814816</v>
      </c>
      <c r="B195" s="165" t="s">
        <v>6</v>
      </c>
      <c r="C195" s="165">
        <v>302.14999999999998</v>
      </c>
      <c r="D195" s="165">
        <v>10.45</v>
      </c>
      <c r="E195" s="165">
        <v>1195.46</v>
      </c>
      <c r="F195" s="165">
        <v>8.8000000000000007</v>
      </c>
      <c r="G195" s="165">
        <v>38.5</v>
      </c>
      <c r="H195" s="165">
        <v>25.44</v>
      </c>
      <c r="I195" s="165">
        <v>0</v>
      </c>
      <c r="J195" s="165">
        <v>65.5</v>
      </c>
      <c r="K195" s="165">
        <v>49.36</v>
      </c>
      <c r="L195" s="165">
        <v>35.880000000000003</v>
      </c>
      <c r="M195" s="165">
        <v>56.44</v>
      </c>
      <c r="N195" s="165">
        <v>0</v>
      </c>
      <c r="O195" s="165">
        <v>0</v>
      </c>
      <c r="P195" s="165">
        <v>202006</v>
      </c>
      <c r="Q195" s="165">
        <v>93</v>
      </c>
      <c r="R195" s="165">
        <v>-76</v>
      </c>
      <c r="S195" s="165">
        <v>33.700000000000003</v>
      </c>
      <c r="T195" s="165">
        <v>4.2619999999999996</v>
      </c>
      <c r="U195" s="165">
        <v>-1</v>
      </c>
    </row>
    <row r="196" spans="1:21">
      <c r="A196" s="166">
        <v>43461.711701388886</v>
      </c>
      <c r="B196" s="165" t="s">
        <v>6</v>
      </c>
      <c r="C196" s="165">
        <v>302.20999999999998</v>
      </c>
      <c r="D196" s="165">
        <v>10.45</v>
      </c>
      <c r="E196" s="165">
        <v>1197.5999999999999</v>
      </c>
      <c r="F196" s="165">
        <v>7.87</v>
      </c>
      <c r="G196" s="165">
        <v>38.549999999999997</v>
      </c>
      <c r="H196" s="165">
        <v>26.19</v>
      </c>
      <c r="I196" s="165">
        <v>1.18</v>
      </c>
      <c r="J196" s="165">
        <v>70.12</v>
      </c>
      <c r="K196" s="165">
        <v>49.4</v>
      </c>
      <c r="L196" s="165">
        <v>33.33</v>
      </c>
      <c r="M196" s="165">
        <v>52.07</v>
      </c>
      <c r="N196" s="165">
        <v>0</v>
      </c>
      <c r="O196" s="165">
        <v>0</v>
      </c>
      <c r="P196" s="165">
        <v>202325</v>
      </c>
      <c r="Q196" s="165">
        <v>93</v>
      </c>
      <c r="R196" s="165">
        <v>-119</v>
      </c>
      <c r="S196" s="165">
        <v>33.700000000000003</v>
      </c>
      <c r="T196" s="165">
        <v>4.2619999999999996</v>
      </c>
      <c r="U196" s="165">
        <v>-1</v>
      </c>
    </row>
    <row r="197" spans="1:21">
      <c r="A197" s="166">
        <v>43461.711724537039</v>
      </c>
      <c r="B197" s="165" t="s">
        <v>6</v>
      </c>
      <c r="C197" s="165">
        <v>303.51</v>
      </c>
      <c r="D197" s="165">
        <v>10.5</v>
      </c>
      <c r="E197" s="165">
        <v>1197.53</v>
      </c>
      <c r="F197" s="165">
        <v>8.6199999999999992</v>
      </c>
      <c r="G197" s="165">
        <v>40.56</v>
      </c>
      <c r="H197" s="165">
        <v>27.12</v>
      </c>
      <c r="I197" s="165">
        <v>0</v>
      </c>
      <c r="J197" s="165">
        <v>64.09</v>
      </c>
      <c r="K197" s="165">
        <v>54.66</v>
      </c>
      <c r="L197" s="165">
        <v>30.06</v>
      </c>
      <c r="M197" s="165">
        <v>67.430000000000007</v>
      </c>
      <c r="N197" s="165">
        <v>0</v>
      </c>
      <c r="O197" s="165">
        <v>0</v>
      </c>
      <c r="P197" s="165">
        <v>203882</v>
      </c>
      <c r="Q197" s="165">
        <v>93</v>
      </c>
      <c r="R197" s="165">
        <v>9</v>
      </c>
      <c r="S197" s="165">
        <v>33.700000000000003</v>
      </c>
      <c r="T197" s="165">
        <v>4.2619999999999996</v>
      </c>
      <c r="U197" s="165">
        <v>-1</v>
      </c>
    </row>
    <row r="198" spans="1:21">
      <c r="A198" s="166">
        <v>43461.711747685185</v>
      </c>
      <c r="B198" s="165" t="s">
        <v>6</v>
      </c>
      <c r="C198" s="165">
        <v>304.89</v>
      </c>
      <c r="D198" s="165">
        <v>10.55</v>
      </c>
      <c r="E198" s="165">
        <v>1193.6099999999999</v>
      </c>
      <c r="F198" s="165">
        <v>8.82</v>
      </c>
      <c r="G198" s="165">
        <v>40.880000000000003</v>
      </c>
      <c r="H198" s="165">
        <v>26.01</v>
      </c>
      <c r="I198" s="165">
        <v>0</v>
      </c>
      <c r="J198" s="165">
        <v>60.76</v>
      </c>
      <c r="K198" s="165">
        <v>61.8</v>
      </c>
      <c r="L198" s="165">
        <v>40.229999999999997</v>
      </c>
      <c r="M198" s="165">
        <v>58.9</v>
      </c>
      <c r="N198" s="165">
        <v>0</v>
      </c>
      <c r="O198" s="165">
        <v>0</v>
      </c>
      <c r="P198" s="165">
        <v>206389</v>
      </c>
      <c r="Q198" s="165">
        <v>93</v>
      </c>
      <c r="R198" s="165">
        <v>-33</v>
      </c>
      <c r="S198" s="165">
        <v>33.700000000000003</v>
      </c>
      <c r="T198" s="165">
        <v>4.2619999999999996</v>
      </c>
      <c r="U198" s="165">
        <v>-1</v>
      </c>
    </row>
    <row r="199" spans="1:21">
      <c r="A199" s="166">
        <v>43461.711770833332</v>
      </c>
      <c r="B199" s="165" t="s">
        <v>6</v>
      </c>
      <c r="C199" s="165">
        <v>305.89999999999998</v>
      </c>
      <c r="D199" s="165">
        <v>10.58</v>
      </c>
      <c r="E199" s="165">
        <v>1191.8900000000001</v>
      </c>
      <c r="F199" s="165">
        <v>7.98</v>
      </c>
      <c r="G199" s="165">
        <v>40.68</v>
      </c>
      <c r="H199" s="165">
        <v>27.81</v>
      </c>
      <c r="I199" s="165">
        <v>0</v>
      </c>
      <c r="J199" s="165">
        <v>66.67</v>
      </c>
      <c r="K199" s="165">
        <v>53.33</v>
      </c>
      <c r="L199" s="165">
        <v>38.92</v>
      </c>
      <c r="M199" s="165">
        <v>59.04</v>
      </c>
      <c r="N199" s="165">
        <v>0</v>
      </c>
      <c r="O199" s="165">
        <v>0</v>
      </c>
      <c r="P199" s="165">
        <v>207014</v>
      </c>
      <c r="Q199" s="165">
        <v>93</v>
      </c>
      <c r="R199" s="165">
        <v>-162</v>
      </c>
      <c r="S199" s="165">
        <v>33.700000000000003</v>
      </c>
      <c r="T199" s="165">
        <v>4.2619999999999996</v>
      </c>
      <c r="U199" s="165">
        <v>-1</v>
      </c>
    </row>
    <row r="200" spans="1:21">
      <c r="A200" s="166">
        <v>43461.711782407408</v>
      </c>
      <c r="B200" s="165" t="s">
        <v>6</v>
      </c>
      <c r="C200" s="165">
        <v>307.12</v>
      </c>
      <c r="D200" s="165">
        <v>10.62</v>
      </c>
      <c r="E200" s="165">
        <v>1189.55</v>
      </c>
      <c r="F200" s="165">
        <v>8.68</v>
      </c>
      <c r="G200" s="165">
        <v>41.27</v>
      </c>
      <c r="H200" s="165">
        <v>25.44</v>
      </c>
      <c r="I200" s="165">
        <v>0</v>
      </c>
      <c r="J200" s="165">
        <v>67.84</v>
      </c>
      <c r="K200" s="165">
        <v>54.84</v>
      </c>
      <c r="L200" s="165">
        <v>53.49</v>
      </c>
      <c r="M200" s="165">
        <v>47.4</v>
      </c>
      <c r="N200" s="165">
        <v>0</v>
      </c>
      <c r="O200" s="165">
        <v>0</v>
      </c>
      <c r="P200" s="165">
        <v>209824</v>
      </c>
      <c r="Q200" s="165">
        <v>93</v>
      </c>
      <c r="R200" s="165">
        <v>-205</v>
      </c>
      <c r="S200" s="165">
        <v>33.700000000000003</v>
      </c>
      <c r="T200" s="165">
        <v>4.2619999999999996</v>
      </c>
      <c r="U200" s="165">
        <v>-1</v>
      </c>
    </row>
    <row r="201" spans="1:21">
      <c r="A201" s="166">
        <v>43461.711805555555</v>
      </c>
      <c r="B201" s="165" t="s">
        <v>6</v>
      </c>
      <c r="C201" s="165">
        <v>307.94</v>
      </c>
      <c r="D201" s="165">
        <v>10.65</v>
      </c>
      <c r="E201" s="165">
        <v>1187.31</v>
      </c>
      <c r="F201" s="165">
        <v>7.84</v>
      </c>
      <c r="G201" s="165">
        <v>38.89</v>
      </c>
      <c r="H201" s="165">
        <v>28.14</v>
      </c>
      <c r="I201" s="165">
        <v>0</v>
      </c>
      <c r="J201" s="165">
        <v>70</v>
      </c>
      <c r="K201" s="165">
        <v>60.61</v>
      </c>
      <c r="L201" s="165">
        <v>24.1</v>
      </c>
      <c r="M201" s="165">
        <v>50.94</v>
      </c>
      <c r="N201" s="165">
        <v>0</v>
      </c>
      <c r="O201" s="165">
        <v>0</v>
      </c>
      <c r="P201" s="165">
        <v>210429</v>
      </c>
      <c r="Q201" s="165">
        <v>93</v>
      </c>
      <c r="R201" s="165">
        <v>-76</v>
      </c>
      <c r="S201" s="165">
        <v>33.700000000000003</v>
      </c>
      <c r="T201" s="165">
        <v>4.2619999999999996</v>
      </c>
      <c r="U201" s="165">
        <v>-1</v>
      </c>
    </row>
    <row r="202" spans="1:21">
      <c r="A202" s="166">
        <v>43461.711828703701</v>
      </c>
      <c r="B202" s="165" t="s">
        <v>6</v>
      </c>
      <c r="C202" s="165">
        <v>309.31</v>
      </c>
      <c r="D202" s="165">
        <v>10.7</v>
      </c>
      <c r="E202" s="165">
        <v>1185.07</v>
      </c>
      <c r="F202" s="165">
        <v>8</v>
      </c>
      <c r="G202" s="165">
        <v>40.71</v>
      </c>
      <c r="H202" s="165">
        <v>25.88</v>
      </c>
      <c r="I202" s="165">
        <v>0</v>
      </c>
      <c r="J202" s="165">
        <v>75.28</v>
      </c>
      <c r="K202" s="165">
        <v>51.9</v>
      </c>
      <c r="L202" s="165">
        <v>41.92</v>
      </c>
      <c r="M202" s="165">
        <v>48.52</v>
      </c>
      <c r="N202" s="165">
        <v>0</v>
      </c>
      <c r="O202" s="165">
        <v>0</v>
      </c>
      <c r="P202" s="165">
        <v>212449</v>
      </c>
      <c r="Q202" s="165">
        <v>93</v>
      </c>
      <c r="R202" s="165">
        <v>-76</v>
      </c>
      <c r="S202" s="165">
        <v>33.700000000000003</v>
      </c>
      <c r="T202" s="165">
        <v>4.2619999999999996</v>
      </c>
      <c r="U202" s="165">
        <v>-1</v>
      </c>
    </row>
    <row r="203" spans="1:21">
      <c r="A203" s="166">
        <v>43461.711840277778</v>
      </c>
      <c r="B203" s="165" t="s">
        <v>6</v>
      </c>
      <c r="C203" s="165">
        <v>307.75</v>
      </c>
      <c r="D203" s="165">
        <v>10.65</v>
      </c>
      <c r="E203" s="165">
        <v>1184.81</v>
      </c>
      <c r="F203" s="165">
        <v>8.93</v>
      </c>
      <c r="G203" s="165">
        <v>39.979999999999997</v>
      </c>
      <c r="H203" s="165">
        <v>27.06</v>
      </c>
      <c r="I203" s="165">
        <v>0</v>
      </c>
      <c r="J203" s="165">
        <v>73.14</v>
      </c>
      <c r="K203" s="165">
        <v>50.64</v>
      </c>
      <c r="L203" s="165">
        <v>34.68</v>
      </c>
      <c r="M203" s="165">
        <v>55.21</v>
      </c>
      <c r="N203" s="165">
        <v>0</v>
      </c>
      <c r="O203" s="165">
        <v>0</v>
      </c>
      <c r="P203" s="165">
        <v>212750</v>
      </c>
      <c r="Q203" s="165">
        <v>93</v>
      </c>
      <c r="R203" s="165">
        <v>-76</v>
      </c>
      <c r="S203" s="165">
        <v>33.700000000000003</v>
      </c>
      <c r="T203" s="165">
        <v>4.2619999999999996</v>
      </c>
      <c r="U203" s="165">
        <v>-1</v>
      </c>
    </row>
    <row r="204" spans="1:21">
      <c r="A204" s="166">
        <v>43461.711863425924</v>
      </c>
      <c r="B204" s="165" t="s">
        <v>6</v>
      </c>
      <c r="C204" s="165">
        <v>307.62</v>
      </c>
      <c r="D204" s="165">
        <v>10.64</v>
      </c>
      <c r="E204" s="165">
        <v>1185.54</v>
      </c>
      <c r="F204" s="165">
        <v>7.95</v>
      </c>
      <c r="G204" s="165">
        <v>41.45</v>
      </c>
      <c r="H204" s="165">
        <v>29.94</v>
      </c>
      <c r="I204" s="165">
        <v>0</v>
      </c>
      <c r="J204" s="165">
        <v>65.849999999999994</v>
      </c>
      <c r="K204" s="165">
        <v>54.17</v>
      </c>
      <c r="L204" s="165">
        <v>45.06</v>
      </c>
      <c r="M204" s="165">
        <v>54.55</v>
      </c>
      <c r="N204" s="165">
        <v>0</v>
      </c>
      <c r="O204" s="165">
        <v>0</v>
      </c>
      <c r="P204" s="165">
        <v>214058</v>
      </c>
      <c r="Q204" s="165">
        <v>93</v>
      </c>
      <c r="R204" s="165">
        <v>-76</v>
      </c>
      <c r="S204" s="165">
        <v>33.700000000000003</v>
      </c>
      <c r="T204" s="165">
        <v>4.2619999999999996</v>
      </c>
      <c r="U204" s="165">
        <v>-1</v>
      </c>
    </row>
    <row r="205" spans="1:21">
      <c r="A205" s="166">
        <v>43461.711886574078</v>
      </c>
      <c r="B205" s="165" t="s">
        <v>6</v>
      </c>
      <c r="C205" s="165">
        <v>308.29000000000002</v>
      </c>
      <c r="D205" s="165">
        <v>10.67</v>
      </c>
      <c r="E205" s="165">
        <v>1184.07</v>
      </c>
      <c r="F205" s="165">
        <v>8.02</v>
      </c>
      <c r="G205" s="165">
        <v>39.020000000000003</v>
      </c>
      <c r="H205" s="165">
        <v>25.6</v>
      </c>
      <c r="I205" s="165">
        <v>0</v>
      </c>
      <c r="J205" s="165">
        <v>64.5</v>
      </c>
      <c r="K205" s="165">
        <v>51.28</v>
      </c>
      <c r="L205" s="165">
        <v>28.82</v>
      </c>
      <c r="M205" s="165">
        <v>65.45</v>
      </c>
      <c r="N205" s="165">
        <v>0</v>
      </c>
      <c r="O205" s="165">
        <v>0</v>
      </c>
      <c r="P205" s="165">
        <v>215257</v>
      </c>
      <c r="Q205" s="165">
        <v>93</v>
      </c>
      <c r="R205" s="165">
        <v>9</v>
      </c>
      <c r="S205" s="165">
        <v>33.700000000000003</v>
      </c>
      <c r="T205" s="165">
        <v>4.2619999999999996</v>
      </c>
      <c r="U205" s="165">
        <v>-1</v>
      </c>
    </row>
    <row r="206" spans="1:21">
      <c r="A206" s="166">
        <v>43461.711898148147</v>
      </c>
      <c r="B206" s="165" t="s">
        <v>6</v>
      </c>
      <c r="C206" s="165">
        <v>299.26</v>
      </c>
      <c r="D206" s="165">
        <v>10.35</v>
      </c>
      <c r="E206" s="165">
        <v>1190.95</v>
      </c>
      <c r="F206" s="165">
        <v>7.82</v>
      </c>
      <c r="G206" s="165">
        <v>37.01</v>
      </c>
      <c r="H206" s="165">
        <v>25.44</v>
      </c>
      <c r="I206" s="165">
        <v>0</v>
      </c>
      <c r="J206" s="165">
        <v>68.45</v>
      </c>
      <c r="K206" s="165">
        <v>47.77</v>
      </c>
      <c r="L206" s="165">
        <v>14.2</v>
      </c>
      <c r="M206" s="165">
        <v>68.290000000000006</v>
      </c>
      <c r="N206" s="165">
        <v>0</v>
      </c>
      <c r="O206" s="165">
        <v>0</v>
      </c>
      <c r="P206" s="165">
        <v>215893</v>
      </c>
      <c r="Q206" s="165">
        <v>93</v>
      </c>
      <c r="R206" s="165">
        <v>-119</v>
      </c>
      <c r="S206" s="165">
        <v>33.700000000000003</v>
      </c>
      <c r="T206" s="165">
        <v>4.2619999999999996</v>
      </c>
      <c r="U206" s="165">
        <v>-1</v>
      </c>
    </row>
    <row r="207" spans="1:21">
      <c r="A207" s="166">
        <v>43461.711921296293</v>
      </c>
      <c r="B207" s="165" t="s">
        <v>6</v>
      </c>
      <c r="C207" s="165">
        <v>300.69</v>
      </c>
      <c r="D207" s="165">
        <v>10.4</v>
      </c>
      <c r="E207" s="165">
        <v>1190.44</v>
      </c>
      <c r="F207" s="165">
        <v>8.0299999999999994</v>
      </c>
      <c r="G207" s="165">
        <v>40.86</v>
      </c>
      <c r="H207" s="165">
        <v>26.63</v>
      </c>
      <c r="I207" s="165">
        <v>0</v>
      </c>
      <c r="J207" s="165">
        <v>63.69</v>
      </c>
      <c r="K207" s="165">
        <v>61.69</v>
      </c>
      <c r="L207" s="165">
        <v>33.33</v>
      </c>
      <c r="M207" s="165">
        <v>62.8</v>
      </c>
      <c r="N207" s="165">
        <v>0</v>
      </c>
      <c r="O207" s="165">
        <v>0</v>
      </c>
      <c r="P207" s="165">
        <v>217306</v>
      </c>
      <c r="Q207" s="165">
        <v>93</v>
      </c>
      <c r="R207" s="165">
        <v>-119</v>
      </c>
      <c r="S207" s="165">
        <v>33.700000000000003</v>
      </c>
      <c r="T207" s="165">
        <v>4.2619999999999996</v>
      </c>
      <c r="U207" s="165">
        <v>-1</v>
      </c>
    </row>
    <row r="208" spans="1:21">
      <c r="A208" s="166">
        <v>43461.711944444447</v>
      </c>
      <c r="B208" s="165" t="s">
        <v>6</v>
      </c>
      <c r="C208" s="165">
        <v>300.93</v>
      </c>
      <c r="D208" s="165">
        <v>10.41</v>
      </c>
      <c r="E208" s="165">
        <v>1188.21</v>
      </c>
      <c r="F208" s="165">
        <v>7.73</v>
      </c>
      <c r="G208" s="165">
        <v>39.159999999999997</v>
      </c>
      <c r="H208" s="165">
        <v>24.85</v>
      </c>
      <c r="I208" s="165">
        <v>3.53</v>
      </c>
      <c r="J208" s="165">
        <v>65.87</v>
      </c>
      <c r="K208" s="165">
        <v>52.56</v>
      </c>
      <c r="L208" s="165">
        <v>29.24</v>
      </c>
      <c r="M208" s="165">
        <v>61.35</v>
      </c>
      <c r="N208" s="165">
        <v>0</v>
      </c>
      <c r="O208" s="165">
        <v>0</v>
      </c>
      <c r="P208" s="165">
        <v>217571</v>
      </c>
      <c r="Q208" s="165">
        <v>93</v>
      </c>
      <c r="R208" s="165">
        <v>-76</v>
      </c>
      <c r="S208" s="165">
        <v>33.700000000000003</v>
      </c>
      <c r="T208" s="165">
        <v>4.2619999999999996</v>
      </c>
      <c r="U208" s="165">
        <v>-1</v>
      </c>
    </row>
    <row r="209" spans="1:21">
      <c r="A209" s="166">
        <v>43461.711956018517</v>
      </c>
      <c r="B209" s="165" t="s">
        <v>6</v>
      </c>
      <c r="C209" s="165">
        <v>301.67</v>
      </c>
      <c r="D209" s="165">
        <v>10.44</v>
      </c>
      <c r="E209" s="165">
        <v>1186.43</v>
      </c>
      <c r="F209" s="165">
        <v>7.89</v>
      </c>
      <c r="G209" s="165">
        <v>40.659999999999997</v>
      </c>
      <c r="H209" s="165">
        <v>26.04</v>
      </c>
      <c r="I209" s="165">
        <v>0</v>
      </c>
      <c r="J209" s="165">
        <v>67.25</v>
      </c>
      <c r="K209" s="165">
        <v>56.25</v>
      </c>
      <c r="L209" s="165">
        <v>35.29</v>
      </c>
      <c r="M209" s="165">
        <v>60.49</v>
      </c>
      <c r="N209" s="165">
        <v>0</v>
      </c>
      <c r="O209" s="165">
        <v>0</v>
      </c>
      <c r="P209" s="165">
        <v>219115</v>
      </c>
      <c r="Q209" s="165">
        <v>93</v>
      </c>
      <c r="R209" s="165">
        <v>9</v>
      </c>
      <c r="S209" s="165">
        <v>33.700000000000003</v>
      </c>
      <c r="T209" s="165">
        <v>4.2619999999999996</v>
      </c>
      <c r="U209" s="165">
        <v>-1</v>
      </c>
    </row>
    <row r="210" spans="1:21">
      <c r="A210" s="166">
        <v>43461.71197916667</v>
      </c>
      <c r="B210" s="165" t="s">
        <v>6</v>
      </c>
      <c r="C210" s="165">
        <v>302.37</v>
      </c>
      <c r="D210" s="165">
        <v>10.46</v>
      </c>
      <c r="E210" s="165">
        <v>1188.93</v>
      </c>
      <c r="F210" s="165">
        <v>8.07</v>
      </c>
      <c r="G210" s="165">
        <v>39.869999999999997</v>
      </c>
      <c r="H210" s="165">
        <v>28.41</v>
      </c>
      <c r="I210" s="165">
        <v>0</v>
      </c>
      <c r="J210" s="165">
        <v>65.930000000000007</v>
      </c>
      <c r="K210" s="165">
        <v>49.39</v>
      </c>
      <c r="L210" s="165">
        <v>28.65</v>
      </c>
      <c r="M210" s="165">
        <v>67.25</v>
      </c>
      <c r="N210" s="165">
        <v>0</v>
      </c>
      <c r="O210" s="165">
        <v>0</v>
      </c>
      <c r="P210" s="165">
        <v>219584</v>
      </c>
      <c r="Q210" s="165">
        <v>93</v>
      </c>
      <c r="R210" s="165">
        <v>-33</v>
      </c>
      <c r="S210" s="165">
        <v>33.700000000000003</v>
      </c>
      <c r="T210" s="165">
        <v>4.2619999999999996</v>
      </c>
      <c r="U210" s="165">
        <v>-1</v>
      </c>
    </row>
    <row r="211" spans="1:21">
      <c r="A211" s="166">
        <v>43461.712002314816</v>
      </c>
      <c r="B211" s="165" t="s">
        <v>6</v>
      </c>
      <c r="C211" s="165">
        <v>303.97000000000003</v>
      </c>
      <c r="D211" s="165">
        <v>10.52</v>
      </c>
      <c r="E211" s="165">
        <v>1185.18</v>
      </c>
      <c r="F211" s="165">
        <v>10.29</v>
      </c>
      <c r="G211" s="165">
        <v>41.16</v>
      </c>
      <c r="H211" s="165">
        <v>27.88</v>
      </c>
      <c r="I211" s="165">
        <v>0</v>
      </c>
      <c r="J211" s="165">
        <v>70.510000000000005</v>
      </c>
      <c r="K211" s="165">
        <v>59.49</v>
      </c>
      <c r="L211" s="165">
        <v>37.97</v>
      </c>
      <c r="M211" s="165">
        <v>54.09</v>
      </c>
      <c r="N211" s="165">
        <v>0</v>
      </c>
      <c r="O211" s="165">
        <v>0</v>
      </c>
      <c r="P211" s="165">
        <v>221496</v>
      </c>
      <c r="Q211" s="165">
        <v>93</v>
      </c>
      <c r="R211" s="165">
        <v>-33</v>
      </c>
      <c r="S211" s="165">
        <v>33.700000000000003</v>
      </c>
      <c r="T211" s="165">
        <v>4.2619999999999996</v>
      </c>
      <c r="U211" s="165">
        <v>-1</v>
      </c>
    </row>
    <row r="212" spans="1:21">
      <c r="A212" s="166">
        <v>43461.712025462963</v>
      </c>
      <c r="B212" s="165" t="s">
        <v>6</v>
      </c>
      <c r="C212" s="165">
        <v>305.67</v>
      </c>
      <c r="D212" s="165">
        <v>10.57</v>
      </c>
      <c r="E212" s="165">
        <v>1181.3900000000001</v>
      </c>
      <c r="F212" s="165">
        <v>9.1199999999999992</v>
      </c>
      <c r="G212" s="165">
        <v>38.799999999999997</v>
      </c>
      <c r="H212" s="165">
        <v>26.04</v>
      </c>
      <c r="I212" s="165">
        <v>0</v>
      </c>
      <c r="J212" s="165">
        <v>67.86</v>
      </c>
      <c r="K212" s="165">
        <v>59.75</v>
      </c>
      <c r="L212" s="165">
        <v>27.16</v>
      </c>
      <c r="M212" s="165">
        <v>54.43</v>
      </c>
      <c r="N212" s="165">
        <v>0</v>
      </c>
      <c r="O212" s="165">
        <v>0</v>
      </c>
      <c r="P212" s="165">
        <v>222974</v>
      </c>
      <c r="Q212" s="165">
        <v>93</v>
      </c>
      <c r="R212" s="165">
        <v>-33</v>
      </c>
      <c r="S212" s="165">
        <v>33.700000000000003</v>
      </c>
      <c r="T212" s="165">
        <v>4.2619999999999996</v>
      </c>
      <c r="U212" s="165">
        <v>-1</v>
      </c>
    </row>
    <row r="213" spans="1:21">
      <c r="A213" s="166">
        <v>43461.712037037039</v>
      </c>
      <c r="B213" s="165" t="s">
        <v>6</v>
      </c>
      <c r="C213" s="165">
        <v>306.36</v>
      </c>
      <c r="D213" s="165">
        <v>10.6</v>
      </c>
      <c r="E213" s="165">
        <v>1180.29</v>
      </c>
      <c r="F213" s="165">
        <v>9.8000000000000007</v>
      </c>
      <c r="G213" s="165">
        <v>41.19</v>
      </c>
      <c r="H213" s="165">
        <v>26.9</v>
      </c>
      <c r="I213" s="165">
        <v>0</v>
      </c>
      <c r="J213" s="165">
        <v>74.849999999999994</v>
      </c>
      <c r="K213" s="165">
        <v>57.67</v>
      </c>
      <c r="L213" s="165">
        <v>38.6</v>
      </c>
      <c r="M213" s="165">
        <v>50.31</v>
      </c>
      <c r="N213" s="165">
        <v>0</v>
      </c>
      <c r="O213" s="165">
        <v>0</v>
      </c>
      <c r="P213" s="165">
        <v>224675</v>
      </c>
      <c r="Q213" s="165">
        <v>93</v>
      </c>
      <c r="R213" s="165">
        <v>-33</v>
      </c>
      <c r="S213" s="165">
        <v>33.700000000000003</v>
      </c>
      <c r="T213" s="165">
        <v>4.2619999999999996</v>
      </c>
      <c r="U213" s="165">
        <v>-1</v>
      </c>
    </row>
    <row r="214" spans="1:21">
      <c r="A214" s="166">
        <v>43461.712060185186</v>
      </c>
      <c r="B214" s="165" t="s">
        <v>6</v>
      </c>
      <c r="C214" s="165">
        <v>307.49</v>
      </c>
      <c r="D214" s="165">
        <v>10.64</v>
      </c>
      <c r="E214" s="165">
        <v>1178.73</v>
      </c>
      <c r="F214" s="165">
        <v>8.59</v>
      </c>
      <c r="G214" s="165">
        <v>40.53</v>
      </c>
      <c r="H214" s="165">
        <v>24.86</v>
      </c>
      <c r="I214" s="165">
        <v>0</v>
      </c>
      <c r="J214" s="165">
        <v>63.64</v>
      </c>
      <c r="K214" s="165">
        <v>58.38</v>
      </c>
      <c r="L214" s="165">
        <v>35.26</v>
      </c>
      <c r="M214" s="165">
        <v>63.25</v>
      </c>
      <c r="N214" s="165">
        <v>0</v>
      </c>
      <c r="O214" s="165">
        <v>0</v>
      </c>
      <c r="P214" s="165">
        <v>225916</v>
      </c>
      <c r="Q214" s="165">
        <v>93</v>
      </c>
      <c r="R214" s="165">
        <v>-33</v>
      </c>
      <c r="S214" s="165">
        <v>33.700000000000003</v>
      </c>
      <c r="T214" s="165">
        <v>4.2619999999999996</v>
      </c>
      <c r="U214" s="165">
        <v>-1</v>
      </c>
    </row>
    <row r="215" spans="1:21">
      <c r="A215" s="166">
        <v>43461.712083333332</v>
      </c>
      <c r="B215" s="165" t="s">
        <v>6</v>
      </c>
      <c r="C215" s="165">
        <v>308.79000000000002</v>
      </c>
      <c r="D215" s="165">
        <v>10.68</v>
      </c>
      <c r="E215" s="165">
        <v>1176.55</v>
      </c>
      <c r="F215" s="165">
        <v>8.68</v>
      </c>
      <c r="G215" s="165">
        <v>40.22</v>
      </c>
      <c r="H215" s="165">
        <v>26.04</v>
      </c>
      <c r="I215" s="165">
        <v>0.59</v>
      </c>
      <c r="J215" s="165">
        <v>66.87</v>
      </c>
      <c r="K215" s="165">
        <v>54.78</v>
      </c>
      <c r="L215" s="165">
        <v>35.26</v>
      </c>
      <c r="M215" s="165">
        <v>59.88</v>
      </c>
      <c r="N215" s="165">
        <v>0</v>
      </c>
      <c r="O215" s="165">
        <v>0</v>
      </c>
      <c r="P215" s="165">
        <v>227493</v>
      </c>
      <c r="Q215" s="165">
        <v>93</v>
      </c>
      <c r="R215" s="165">
        <v>52</v>
      </c>
      <c r="S215" s="165">
        <v>33.700000000000003</v>
      </c>
      <c r="T215" s="165">
        <v>4.2619999999999996</v>
      </c>
      <c r="U215" s="165">
        <v>-1</v>
      </c>
    </row>
    <row r="216" spans="1:21">
      <c r="A216" s="166">
        <v>43461.712094907409</v>
      </c>
      <c r="B216" s="165" t="s">
        <v>6</v>
      </c>
      <c r="C216" s="165">
        <v>307.36</v>
      </c>
      <c r="D216" s="165">
        <v>10.63</v>
      </c>
      <c r="E216" s="165">
        <v>1182.8399999999999</v>
      </c>
      <c r="F216" s="165">
        <v>9.07</v>
      </c>
      <c r="G216" s="165">
        <v>42.5</v>
      </c>
      <c r="H216" s="165">
        <v>25.44</v>
      </c>
      <c r="I216" s="165">
        <v>0.59</v>
      </c>
      <c r="J216" s="165">
        <v>59.24</v>
      </c>
      <c r="K216" s="165">
        <v>57.32</v>
      </c>
      <c r="L216" s="165">
        <v>38.15</v>
      </c>
      <c r="M216" s="165">
        <v>74.03</v>
      </c>
      <c r="N216" s="165">
        <v>0</v>
      </c>
      <c r="O216" s="165">
        <v>0</v>
      </c>
      <c r="P216" s="165">
        <v>227811</v>
      </c>
      <c r="Q216" s="165">
        <v>93</v>
      </c>
      <c r="R216" s="165">
        <v>-76</v>
      </c>
      <c r="S216" s="165">
        <v>33.700000000000003</v>
      </c>
      <c r="T216" s="165">
        <v>4.2619999999999996</v>
      </c>
      <c r="U216" s="165">
        <v>-1</v>
      </c>
    </row>
    <row r="217" spans="1:21">
      <c r="A217" s="166">
        <v>43461.712118055555</v>
      </c>
      <c r="B217" s="165" t="s">
        <v>6</v>
      </c>
      <c r="C217" s="165">
        <v>307.76</v>
      </c>
      <c r="D217" s="165">
        <v>10.65</v>
      </c>
      <c r="E217" s="165">
        <v>1179.6600000000001</v>
      </c>
      <c r="F217" s="165">
        <v>9.26</v>
      </c>
      <c r="G217" s="165">
        <v>39.700000000000003</v>
      </c>
      <c r="H217" s="165">
        <v>26.74</v>
      </c>
      <c r="I217" s="165">
        <v>0</v>
      </c>
      <c r="J217" s="165">
        <v>67.86</v>
      </c>
      <c r="K217" s="165">
        <v>56.97</v>
      </c>
      <c r="L217" s="165">
        <v>34.520000000000003</v>
      </c>
      <c r="M217" s="165">
        <v>53.85</v>
      </c>
      <c r="N217" s="165">
        <v>0</v>
      </c>
      <c r="O217" s="165">
        <v>0</v>
      </c>
      <c r="P217" s="165">
        <v>230112</v>
      </c>
      <c r="Q217" s="165">
        <v>93</v>
      </c>
      <c r="R217" s="165">
        <v>9</v>
      </c>
      <c r="S217" s="165">
        <v>33.700000000000003</v>
      </c>
      <c r="T217" s="165">
        <v>4.2619999999999996</v>
      </c>
      <c r="U217" s="165">
        <v>-1</v>
      </c>
    </row>
    <row r="218" spans="1:21">
      <c r="A218" s="166">
        <v>43461.712141203701</v>
      </c>
      <c r="B218" s="165" t="s">
        <v>6</v>
      </c>
      <c r="C218" s="165">
        <v>307.98</v>
      </c>
      <c r="D218" s="165">
        <v>10.65</v>
      </c>
      <c r="E218" s="165">
        <v>1182.9100000000001</v>
      </c>
      <c r="F218" s="165">
        <v>9.09</v>
      </c>
      <c r="G218" s="165">
        <v>43.51</v>
      </c>
      <c r="H218" s="165">
        <v>20.239999999999998</v>
      </c>
      <c r="I218" s="165">
        <v>17.37</v>
      </c>
      <c r="J218" s="165">
        <v>65.239999999999995</v>
      </c>
      <c r="K218" s="165">
        <v>57.14</v>
      </c>
      <c r="L218" s="165">
        <v>42.94</v>
      </c>
      <c r="M218" s="165">
        <v>60.12</v>
      </c>
      <c r="N218" s="165">
        <v>0</v>
      </c>
      <c r="O218" s="165">
        <v>0</v>
      </c>
      <c r="P218" s="165">
        <v>231683</v>
      </c>
      <c r="Q218" s="165">
        <v>93</v>
      </c>
      <c r="R218" s="165">
        <v>-33</v>
      </c>
      <c r="S218" s="165">
        <v>33.700000000000003</v>
      </c>
      <c r="T218" s="165">
        <v>4.2619999999999996</v>
      </c>
      <c r="U218" s="165">
        <v>-1</v>
      </c>
    </row>
    <row r="219" spans="1:21">
      <c r="A219" s="166">
        <v>43461.712164351855</v>
      </c>
      <c r="B219" s="165" t="s">
        <v>6</v>
      </c>
      <c r="C219" s="165">
        <v>301.08</v>
      </c>
      <c r="D219" s="165">
        <v>10.42</v>
      </c>
      <c r="E219" s="165">
        <v>1187.79</v>
      </c>
      <c r="F219" s="165">
        <v>8.94</v>
      </c>
      <c r="G219" s="165">
        <v>42.98</v>
      </c>
      <c r="H219" s="165">
        <v>24.71</v>
      </c>
      <c r="I219" s="165">
        <v>6.29</v>
      </c>
      <c r="J219" s="165">
        <v>62.43</v>
      </c>
      <c r="K219" s="165">
        <v>59.52</v>
      </c>
      <c r="L219" s="165">
        <v>46.41</v>
      </c>
      <c r="M219" s="165">
        <v>59.63</v>
      </c>
      <c r="N219" s="165">
        <v>0</v>
      </c>
      <c r="O219" s="165">
        <v>0</v>
      </c>
      <c r="P219" s="165">
        <v>233965</v>
      </c>
      <c r="Q219" s="165">
        <v>93</v>
      </c>
      <c r="R219" s="165">
        <v>-162</v>
      </c>
      <c r="S219" s="165">
        <v>33.700000000000003</v>
      </c>
      <c r="T219" s="165">
        <v>4.2619999999999996</v>
      </c>
      <c r="U219" s="165">
        <v>-1</v>
      </c>
    </row>
    <row r="220" spans="1:21">
      <c r="A220" s="166">
        <v>43461.712175925924</v>
      </c>
      <c r="B220" s="165" t="s">
        <v>6</v>
      </c>
      <c r="C220" s="165">
        <v>300.83</v>
      </c>
      <c r="D220" s="165">
        <v>10.41</v>
      </c>
      <c r="E220" s="165">
        <v>1186.81</v>
      </c>
      <c r="F220" s="165">
        <v>7.96</v>
      </c>
      <c r="G220" s="165">
        <v>40.22</v>
      </c>
      <c r="H220" s="165">
        <v>27.54</v>
      </c>
      <c r="I220" s="165">
        <v>7.78</v>
      </c>
      <c r="J220" s="165">
        <v>64.81</v>
      </c>
      <c r="K220" s="165">
        <v>55.35</v>
      </c>
      <c r="L220" s="165">
        <v>19.16</v>
      </c>
      <c r="M220" s="165">
        <v>67.650000000000006</v>
      </c>
      <c r="N220" s="165">
        <v>0</v>
      </c>
      <c r="O220" s="165">
        <v>0</v>
      </c>
      <c r="P220" s="165">
        <v>234287</v>
      </c>
      <c r="Q220" s="165">
        <v>93</v>
      </c>
      <c r="R220" s="165">
        <v>-119</v>
      </c>
      <c r="S220" s="165">
        <v>33.700000000000003</v>
      </c>
      <c r="T220" s="165">
        <v>4.2619999999999996</v>
      </c>
      <c r="U220" s="165">
        <v>-1</v>
      </c>
    </row>
    <row r="221" spans="1:21">
      <c r="A221" s="166">
        <v>43461.712199074071</v>
      </c>
      <c r="B221" s="165" t="s">
        <v>6</v>
      </c>
      <c r="C221" s="165">
        <v>302.16000000000003</v>
      </c>
      <c r="D221" s="165">
        <v>10.45</v>
      </c>
      <c r="E221" s="165">
        <v>1186.52</v>
      </c>
      <c r="F221" s="165">
        <v>8.7799999999999994</v>
      </c>
      <c r="G221" s="165">
        <v>41.56</v>
      </c>
      <c r="H221" s="165">
        <v>24.42</v>
      </c>
      <c r="I221" s="165">
        <v>0</v>
      </c>
      <c r="J221" s="165">
        <v>60.49</v>
      </c>
      <c r="K221" s="165">
        <v>60.47</v>
      </c>
      <c r="L221" s="165">
        <v>33.71</v>
      </c>
      <c r="M221" s="165">
        <v>71.510000000000005</v>
      </c>
      <c r="N221" s="165">
        <v>0</v>
      </c>
      <c r="O221" s="165">
        <v>0</v>
      </c>
      <c r="P221" s="165">
        <v>236695</v>
      </c>
      <c r="Q221" s="165">
        <v>93</v>
      </c>
      <c r="R221" s="165">
        <v>-33</v>
      </c>
      <c r="S221" s="165">
        <v>33.700000000000003</v>
      </c>
      <c r="T221" s="165">
        <v>4.2619999999999996</v>
      </c>
      <c r="U221" s="165">
        <v>-1</v>
      </c>
    </row>
    <row r="222" spans="1:21">
      <c r="A222" s="166">
        <v>43461.712222222224</v>
      </c>
      <c r="B222" s="165" t="s">
        <v>6</v>
      </c>
      <c r="C222" s="165">
        <v>302.08</v>
      </c>
      <c r="D222" s="165">
        <v>10.45</v>
      </c>
      <c r="E222" s="165">
        <v>1186.04</v>
      </c>
      <c r="F222" s="165">
        <v>8.0299999999999994</v>
      </c>
      <c r="G222" s="165">
        <v>40.630000000000003</v>
      </c>
      <c r="H222" s="165">
        <v>28.24</v>
      </c>
      <c r="I222" s="165">
        <v>0</v>
      </c>
      <c r="J222" s="165">
        <v>67.069999999999993</v>
      </c>
      <c r="K222" s="165">
        <v>51.22</v>
      </c>
      <c r="L222" s="165">
        <v>35.06</v>
      </c>
      <c r="M222" s="165">
        <v>64.42</v>
      </c>
      <c r="N222" s="165">
        <v>0</v>
      </c>
      <c r="O222" s="165">
        <v>0</v>
      </c>
      <c r="P222" s="165">
        <v>237271</v>
      </c>
      <c r="Q222" s="165">
        <v>93</v>
      </c>
      <c r="R222" s="165">
        <v>-33</v>
      </c>
      <c r="S222" s="165">
        <v>33.700000000000003</v>
      </c>
      <c r="T222" s="165">
        <v>4.2619999999999996</v>
      </c>
      <c r="U222" s="165">
        <v>-1</v>
      </c>
    </row>
    <row r="223" spans="1:21">
      <c r="A223" s="166">
        <v>43461.712233796294</v>
      </c>
      <c r="B223" s="165" t="s">
        <v>6</v>
      </c>
      <c r="C223" s="165">
        <v>303.74</v>
      </c>
      <c r="D223" s="165">
        <v>10.51</v>
      </c>
      <c r="E223" s="165">
        <v>1184.27</v>
      </c>
      <c r="F223" s="165">
        <v>8.08</v>
      </c>
      <c r="G223" s="165">
        <v>40.200000000000003</v>
      </c>
      <c r="H223" s="165">
        <v>26.47</v>
      </c>
      <c r="I223" s="165">
        <v>0</v>
      </c>
      <c r="J223" s="165">
        <v>61.39</v>
      </c>
      <c r="K223" s="165">
        <v>59.28</v>
      </c>
      <c r="L223" s="165">
        <v>37.64</v>
      </c>
      <c r="M223" s="165">
        <v>58.48</v>
      </c>
      <c r="N223" s="165">
        <v>0</v>
      </c>
      <c r="O223" s="165">
        <v>0</v>
      </c>
      <c r="P223" s="165">
        <v>238611</v>
      </c>
      <c r="Q223" s="165">
        <v>93</v>
      </c>
      <c r="R223" s="165">
        <v>-119</v>
      </c>
      <c r="S223" s="165">
        <v>33.700000000000003</v>
      </c>
      <c r="T223" s="165">
        <v>4.2619999999999996</v>
      </c>
      <c r="U223" s="165">
        <v>-1</v>
      </c>
    </row>
    <row r="224" spans="1:21">
      <c r="A224" s="166">
        <v>43461.712256944447</v>
      </c>
      <c r="B224" s="165" t="s">
        <v>6</v>
      </c>
      <c r="C224" s="165">
        <v>304.14</v>
      </c>
      <c r="D224" s="165">
        <v>10.52</v>
      </c>
      <c r="E224" s="165">
        <v>1182.23</v>
      </c>
      <c r="F224" s="165">
        <v>8.76</v>
      </c>
      <c r="G224" s="165">
        <v>40.26</v>
      </c>
      <c r="H224" s="165">
        <v>26.47</v>
      </c>
      <c r="I224" s="165">
        <v>0</v>
      </c>
      <c r="J224" s="165">
        <v>59.89</v>
      </c>
      <c r="K224" s="165">
        <v>58.14</v>
      </c>
      <c r="L224" s="165">
        <v>28.31</v>
      </c>
      <c r="M224" s="165">
        <v>69.81</v>
      </c>
      <c r="N224" s="165">
        <v>0</v>
      </c>
      <c r="O224" s="165">
        <v>0</v>
      </c>
      <c r="P224" s="165">
        <v>239752</v>
      </c>
      <c r="Q224" s="165">
        <v>93</v>
      </c>
      <c r="R224" s="165">
        <v>9</v>
      </c>
      <c r="S224" s="165">
        <v>33.700000000000003</v>
      </c>
      <c r="T224" s="165">
        <v>4.2619999999999996</v>
      </c>
      <c r="U224" s="165">
        <v>-1</v>
      </c>
    </row>
    <row r="225" spans="1:21">
      <c r="A225" s="166">
        <v>43461.712280092594</v>
      </c>
      <c r="B225" s="165" t="s">
        <v>6</v>
      </c>
      <c r="C225" s="165">
        <v>305.63</v>
      </c>
      <c r="D225" s="165">
        <v>10.57</v>
      </c>
      <c r="E225" s="165">
        <v>1183.45</v>
      </c>
      <c r="F225" s="165">
        <v>9.0500000000000007</v>
      </c>
      <c r="G225" s="165">
        <v>40.4</v>
      </c>
      <c r="H225" s="165">
        <v>29.76</v>
      </c>
      <c r="I225" s="165">
        <v>0</v>
      </c>
      <c r="J225" s="165">
        <v>70.45</v>
      </c>
      <c r="K225" s="165">
        <v>57.14</v>
      </c>
      <c r="L225" s="165">
        <v>25.3</v>
      </c>
      <c r="M225" s="165">
        <v>59.39</v>
      </c>
      <c r="N225" s="165">
        <v>0</v>
      </c>
      <c r="O225" s="165">
        <v>0</v>
      </c>
      <c r="P225" s="165">
        <v>241577</v>
      </c>
      <c r="Q225" s="165">
        <v>93</v>
      </c>
      <c r="R225" s="165">
        <v>-33</v>
      </c>
      <c r="S225" s="165">
        <v>33.700000000000003</v>
      </c>
      <c r="T225" s="165">
        <v>4.2619999999999996</v>
      </c>
      <c r="U225" s="165">
        <v>-1</v>
      </c>
    </row>
    <row r="226" spans="1:21">
      <c r="A226" s="166">
        <v>43461.71230324074</v>
      </c>
      <c r="B226" s="165" t="s">
        <v>6</v>
      </c>
      <c r="C226" s="165">
        <v>306.44</v>
      </c>
      <c r="D226" s="165">
        <v>10.6</v>
      </c>
      <c r="E226" s="165">
        <v>1181.17</v>
      </c>
      <c r="F226" s="165">
        <v>8.07</v>
      </c>
      <c r="G226" s="165">
        <v>39.76</v>
      </c>
      <c r="H226" s="165">
        <v>25.73</v>
      </c>
      <c r="I226" s="165">
        <v>0.57999999999999996</v>
      </c>
      <c r="J226" s="165">
        <v>60.93</v>
      </c>
      <c r="K226" s="165">
        <v>55.74</v>
      </c>
      <c r="L226" s="165">
        <v>28.4</v>
      </c>
      <c r="M226" s="165">
        <v>68.42</v>
      </c>
      <c r="N226" s="165">
        <v>0</v>
      </c>
      <c r="O226" s="165">
        <v>0</v>
      </c>
      <c r="P226" s="165">
        <v>242189</v>
      </c>
      <c r="Q226" s="165">
        <v>93</v>
      </c>
      <c r="R226" s="165">
        <v>-119</v>
      </c>
      <c r="S226" s="165">
        <v>33.700000000000003</v>
      </c>
      <c r="T226" s="165">
        <v>4.2619999999999996</v>
      </c>
      <c r="U226" s="165">
        <v>-1</v>
      </c>
    </row>
    <row r="227" spans="1:21">
      <c r="A227" s="166">
        <v>43461.712314814817</v>
      </c>
      <c r="B227" s="165" t="s">
        <v>6</v>
      </c>
      <c r="C227" s="165">
        <v>307.91000000000003</v>
      </c>
      <c r="D227" s="165">
        <v>10.65</v>
      </c>
      <c r="E227" s="165">
        <v>1178.75</v>
      </c>
      <c r="F227" s="165">
        <v>9.0299999999999994</v>
      </c>
      <c r="G227" s="165">
        <v>43.13</v>
      </c>
      <c r="H227" s="165">
        <v>26.19</v>
      </c>
      <c r="I227" s="165">
        <v>3.57</v>
      </c>
      <c r="J227" s="165">
        <v>66.260000000000005</v>
      </c>
      <c r="K227" s="165">
        <v>55.49</v>
      </c>
      <c r="L227" s="165">
        <v>32.9</v>
      </c>
      <c r="M227" s="165">
        <v>72.63</v>
      </c>
      <c r="N227" s="165">
        <v>0</v>
      </c>
      <c r="O227" s="165">
        <v>0</v>
      </c>
      <c r="P227" s="165">
        <v>244747</v>
      </c>
      <c r="Q227" s="165">
        <v>93</v>
      </c>
      <c r="R227" s="165">
        <v>52</v>
      </c>
      <c r="S227" s="165">
        <v>33.700000000000003</v>
      </c>
      <c r="T227" s="165">
        <v>4.2619999999999996</v>
      </c>
      <c r="U227" s="165">
        <v>-1</v>
      </c>
    </row>
    <row r="228" spans="1:21">
      <c r="A228" s="166">
        <v>43461.712337962963</v>
      </c>
      <c r="B228" s="165" t="s">
        <v>6</v>
      </c>
      <c r="C228" s="165">
        <v>308.77999999999997</v>
      </c>
      <c r="D228" s="165">
        <v>10.68</v>
      </c>
      <c r="E228" s="165">
        <v>1177.31</v>
      </c>
      <c r="F228" s="165">
        <v>9.1999999999999993</v>
      </c>
      <c r="G228" s="165">
        <v>41.98</v>
      </c>
      <c r="H228" s="165">
        <v>25.73</v>
      </c>
      <c r="I228" s="165">
        <v>0</v>
      </c>
      <c r="J228" s="165">
        <v>69.64</v>
      </c>
      <c r="K228" s="165">
        <v>57.67</v>
      </c>
      <c r="L228" s="165">
        <v>42.6</v>
      </c>
      <c r="M228" s="165">
        <v>56.98</v>
      </c>
      <c r="N228" s="165">
        <v>0</v>
      </c>
      <c r="O228" s="165">
        <v>0</v>
      </c>
      <c r="P228" s="165">
        <v>246770</v>
      </c>
      <c r="Q228" s="165">
        <v>93</v>
      </c>
      <c r="R228" s="165">
        <v>-119</v>
      </c>
      <c r="S228" s="165">
        <v>33.700000000000003</v>
      </c>
      <c r="T228" s="165">
        <v>4.2619999999999996</v>
      </c>
      <c r="U228" s="165">
        <v>-1</v>
      </c>
    </row>
    <row r="229" spans="1:21">
      <c r="A229" s="166">
        <v>43461.712361111109</v>
      </c>
      <c r="B229" s="165" t="s">
        <v>6</v>
      </c>
      <c r="C229" s="165">
        <v>308.31</v>
      </c>
      <c r="D229" s="165">
        <v>10.67</v>
      </c>
      <c r="E229" s="165">
        <v>1177.6400000000001</v>
      </c>
      <c r="F229" s="165">
        <v>10.94</v>
      </c>
      <c r="G229" s="165">
        <v>41.47</v>
      </c>
      <c r="H229" s="165">
        <v>26.04</v>
      </c>
      <c r="I229" s="165">
        <v>0</v>
      </c>
      <c r="J229" s="165">
        <v>66.239999999999995</v>
      </c>
      <c r="K229" s="165">
        <v>59.54</v>
      </c>
      <c r="L229" s="165">
        <v>36.65</v>
      </c>
      <c r="M229" s="165">
        <v>62.05</v>
      </c>
      <c r="N229" s="165">
        <v>0</v>
      </c>
      <c r="O229" s="165">
        <v>0</v>
      </c>
      <c r="P229" s="165">
        <v>248966</v>
      </c>
      <c r="Q229" s="165">
        <v>93</v>
      </c>
      <c r="R229" s="165">
        <v>-76</v>
      </c>
      <c r="S229" s="165">
        <v>33.700000000000003</v>
      </c>
      <c r="T229" s="165">
        <v>4.2619999999999996</v>
      </c>
      <c r="U229" s="165">
        <v>-1</v>
      </c>
    </row>
    <row r="230" spans="1:21">
      <c r="A230" s="166">
        <v>43461.712372685186</v>
      </c>
      <c r="B230" s="165" t="s">
        <v>6</v>
      </c>
      <c r="C230" s="165">
        <v>308.58</v>
      </c>
      <c r="D230" s="165">
        <v>10.68</v>
      </c>
      <c r="E230" s="165">
        <v>1176.32</v>
      </c>
      <c r="F230" s="165">
        <v>8.35</v>
      </c>
      <c r="G230" s="165">
        <v>40.57</v>
      </c>
      <c r="H230" s="165">
        <v>24.56</v>
      </c>
      <c r="I230" s="165">
        <v>0.57999999999999996</v>
      </c>
      <c r="J230" s="165">
        <v>65.66</v>
      </c>
      <c r="K230" s="165">
        <v>57.23</v>
      </c>
      <c r="L230" s="165">
        <v>33.33</v>
      </c>
      <c r="M230" s="165">
        <v>64.849999999999994</v>
      </c>
      <c r="N230" s="165">
        <v>0</v>
      </c>
      <c r="O230" s="165">
        <v>0</v>
      </c>
      <c r="P230" s="165">
        <v>250867</v>
      </c>
      <c r="Q230" s="165">
        <v>93</v>
      </c>
      <c r="R230" s="165">
        <v>-119</v>
      </c>
      <c r="S230" s="165">
        <v>33.700000000000003</v>
      </c>
      <c r="T230" s="165">
        <v>4.2619999999999996</v>
      </c>
      <c r="U230" s="165">
        <v>-1</v>
      </c>
    </row>
    <row r="231" spans="1:21">
      <c r="A231" s="166">
        <v>43461.712395833332</v>
      </c>
      <c r="B231" s="165" t="s">
        <v>6</v>
      </c>
      <c r="C231" s="165">
        <v>308.33</v>
      </c>
      <c r="D231" s="165">
        <v>10.67</v>
      </c>
      <c r="E231" s="165">
        <v>1180.18</v>
      </c>
      <c r="F231" s="165">
        <v>8.6999999999999993</v>
      </c>
      <c r="G231" s="165">
        <v>41.15</v>
      </c>
      <c r="H231" s="165">
        <v>26.74</v>
      </c>
      <c r="I231" s="165">
        <v>0</v>
      </c>
      <c r="J231" s="165">
        <v>66.87</v>
      </c>
      <c r="K231" s="165">
        <v>52.8</v>
      </c>
      <c r="L231" s="165">
        <v>41.86</v>
      </c>
      <c r="M231" s="165">
        <v>60.71</v>
      </c>
      <c r="N231" s="165">
        <v>0</v>
      </c>
      <c r="O231" s="165">
        <v>0</v>
      </c>
      <c r="P231" s="165">
        <v>251684</v>
      </c>
      <c r="Q231" s="165">
        <v>93</v>
      </c>
      <c r="R231" s="165">
        <v>-76</v>
      </c>
      <c r="S231" s="165">
        <v>33.700000000000003</v>
      </c>
      <c r="T231" s="165">
        <v>4.2619999999999996</v>
      </c>
      <c r="U231" s="165">
        <v>-1</v>
      </c>
    </row>
    <row r="232" spans="1:21">
      <c r="A232" s="166">
        <v>43461.712418981479</v>
      </c>
      <c r="B232" s="165" t="s">
        <v>6</v>
      </c>
      <c r="C232" s="165">
        <v>301.48</v>
      </c>
      <c r="D232" s="165">
        <v>10.43</v>
      </c>
      <c r="E232" s="165">
        <v>1184.06</v>
      </c>
      <c r="F232" s="165">
        <v>9.93</v>
      </c>
      <c r="G232" s="165">
        <v>41.29</v>
      </c>
      <c r="H232" s="165">
        <v>24.86</v>
      </c>
      <c r="I232" s="165">
        <v>0</v>
      </c>
      <c r="J232" s="165">
        <v>70</v>
      </c>
      <c r="K232" s="165">
        <v>56.36</v>
      </c>
      <c r="L232" s="165">
        <v>32.75</v>
      </c>
      <c r="M232" s="165">
        <v>64.94</v>
      </c>
      <c r="N232" s="165">
        <v>0</v>
      </c>
      <c r="O232" s="165">
        <v>0</v>
      </c>
      <c r="P232" s="165">
        <v>254786</v>
      </c>
      <c r="Q232" s="165">
        <v>93</v>
      </c>
      <c r="R232" s="165">
        <v>-119</v>
      </c>
      <c r="S232" s="165">
        <v>33.700000000000003</v>
      </c>
      <c r="T232" s="165">
        <v>4.2619999999999996</v>
      </c>
      <c r="U232" s="165">
        <v>-1</v>
      </c>
    </row>
    <row r="233" spans="1:21">
      <c r="A233" s="166">
        <v>43461.712442129632</v>
      </c>
      <c r="B233" s="165" t="s">
        <v>6</v>
      </c>
      <c r="C233" s="165">
        <v>302.08999999999997</v>
      </c>
      <c r="D233" s="165">
        <v>10.45</v>
      </c>
      <c r="E233" s="165">
        <v>1185.53</v>
      </c>
      <c r="F233" s="165">
        <v>9.24</v>
      </c>
      <c r="G233" s="165">
        <v>43.46</v>
      </c>
      <c r="H233" s="165">
        <v>26.32</v>
      </c>
      <c r="I233" s="165">
        <v>0</v>
      </c>
      <c r="J233" s="165">
        <v>69.23</v>
      </c>
      <c r="K233" s="165">
        <v>58.39</v>
      </c>
      <c r="L233" s="165">
        <v>38.82</v>
      </c>
      <c r="M233" s="165">
        <v>68.97</v>
      </c>
      <c r="N233" s="165">
        <v>0</v>
      </c>
      <c r="O233" s="165">
        <v>0</v>
      </c>
      <c r="P233" s="165">
        <v>256988</v>
      </c>
      <c r="Q233" s="165">
        <v>93</v>
      </c>
      <c r="R233" s="165">
        <v>95</v>
      </c>
      <c r="S233" s="165">
        <v>33.700000000000003</v>
      </c>
      <c r="T233" s="165">
        <v>4.2619999999999996</v>
      </c>
      <c r="U233" s="165">
        <v>-1</v>
      </c>
    </row>
    <row r="234" spans="1:21">
      <c r="A234" s="166">
        <v>43461.712453703702</v>
      </c>
      <c r="B234" s="165" t="s">
        <v>6</v>
      </c>
      <c r="C234" s="165">
        <v>302.5</v>
      </c>
      <c r="D234" s="165">
        <v>10.47</v>
      </c>
      <c r="E234" s="165">
        <v>1182.8800000000001</v>
      </c>
      <c r="F234" s="165">
        <v>8.52</v>
      </c>
      <c r="G234" s="165">
        <v>40.98</v>
      </c>
      <c r="H234" s="165">
        <v>32.74</v>
      </c>
      <c r="I234" s="165">
        <v>0.57999999999999996</v>
      </c>
      <c r="J234" s="165">
        <v>64.81</v>
      </c>
      <c r="K234" s="165">
        <v>59.01</v>
      </c>
      <c r="L234" s="165">
        <v>33.14</v>
      </c>
      <c r="M234" s="165">
        <v>58.08</v>
      </c>
      <c r="N234" s="165">
        <v>0</v>
      </c>
      <c r="O234" s="165">
        <v>0</v>
      </c>
      <c r="P234" s="165">
        <v>258546</v>
      </c>
      <c r="Q234" s="165">
        <v>93</v>
      </c>
      <c r="R234" s="165">
        <v>-76</v>
      </c>
      <c r="S234" s="165">
        <v>33.700000000000003</v>
      </c>
      <c r="T234" s="165">
        <v>4.2619999999999996</v>
      </c>
      <c r="U234" s="165">
        <v>-1</v>
      </c>
    </row>
    <row r="235" spans="1:21">
      <c r="A235" s="166">
        <v>43461.712476851855</v>
      </c>
      <c r="B235" s="165" t="s">
        <v>6</v>
      </c>
      <c r="C235" s="165">
        <v>303.58</v>
      </c>
      <c r="D235" s="165">
        <v>10.5</v>
      </c>
      <c r="E235" s="165">
        <v>1180.1099999999999</v>
      </c>
      <c r="F235" s="165">
        <v>9.69</v>
      </c>
      <c r="G235" s="165">
        <v>43.35</v>
      </c>
      <c r="H235" s="165">
        <v>25.73</v>
      </c>
      <c r="I235" s="165">
        <v>1.74</v>
      </c>
      <c r="J235" s="165">
        <v>67.27</v>
      </c>
      <c r="K235" s="165">
        <v>62.29</v>
      </c>
      <c r="L235" s="165">
        <v>41.38</v>
      </c>
      <c r="M235" s="165">
        <v>63.03</v>
      </c>
      <c r="N235" s="165">
        <v>0</v>
      </c>
      <c r="O235" s="165">
        <v>0</v>
      </c>
      <c r="P235" s="165">
        <v>261192</v>
      </c>
      <c r="Q235" s="165">
        <v>93</v>
      </c>
      <c r="R235" s="165">
        <v>-76</v>
      </c>
      <c r="S235" s="165">
        <v>33.700000000000003</v>
      </c>
      <c r="T235" s="165">
        <v>4.2619999999999996</v>
      </c>
      <c r="U235" s="165">
        <v>-1</v>
      </c>
    </row>
    <row r="236" spans="1:21">
      <c r="A236" s="166">
        <v>43461.712500000001</v>
      </c>
      <c r="B236" s="165" t="s">
        <v>6</v>
      </c>
      <c r="C236" s="165">
        <v>303.8</v>
      </c>
      <c r="D236" s="165">
        <v>10.51</v>
      </c>
      <c r="E236" s="165">
        <v>1178.02</v>
      </c>
      <c r="F236" s="165">
        <v>8.25</v>
      </c>
      <c r="G236" s="165">
        <v>45.53</v>
      </c>
      <c r="H236" s="165">
        <v>31.14</v>
      </c>
      <c r="I236" s="165">
        <v>0.59</v>
      </c>
      <c r="J236" s="165">
        <v>71.17</v>
      </c>
      <c r="K236" s="165">
        <v>62.65</v>
      </c>
      <c r="L236" s="165">
        <v>38.82</v>
      </c>
      <c r="M236" s="165">
        <v>70</v>
      </c>
      <c r="N236" s="165">
        <v>0</v>
      </c>
      <c r="O236" s="165">
        <v>0</v>
      </c>
      <c r="P236" s="165">
        <v>261831</v>
      </c>
      <c r="Q236" s="165">
        <v>93</v>
      </c>
      <c r="R236" s="165">
        <v>-33</v>
      </c>
      <c r="S236" s="165">
        <v>33.700000000000003</v>
      </c>
      <c r="T236" s="165">
        <v>4.2619999999999996</v>
      </c>
      <c r="U236" s="165">
        <v>-1</v>
      </c>
    </row>
    <row r="237" spans="1:21">
      <c r="A237" s="166">
        <v>43461.712511574071</v>
      </c>
      <c r="B237" s="165" t="s">
        <v>6</v>
      </c>
      <c r="C237" s="165">
        <v>304.39</v>
      </c>
      <c r="D237" s="165">
        <v>10.53</v>
      </c>
      <c r="E237" s="165">
        <v>1177.33</v>
      </c>
      <c r="F237" s="165">
        <v>8.25</v>
      </c>
      <c r="G237" s="165">
        <v>38.130000000000003</v>
      </c>
      <c r="H237" s="165">
        <v>26.47</v>
      </c>
      <c r="I237" s="165">
        <v>0</v>
      </c>
      <c r="J237" s="165">
        <v>60.61</v>
      </c>
      <c r="K237" s="165">
        <v>55.06</v>
      </c>
      <c r="L237" s="165">
        <v>23.46</v>
      </c>
      <c r="M237" s="165">
        <v>64.12</v>
      </c>
      <c r="N237" s="165">
        <v>0</v>
      </c>
      <c r="O237" s="165">
        <v>0</v>
      </c>
      <c r="P237" s="165">
        <v>263220</v>
      </c>
      <c r="Q237" s="165">
        <v>93</v>
      </c>
      <c r="R237" s="165">
        <v>-119</v>
      </c>
      <c r="S237" s="165">
        <v>33.700000000000003</v>
      </c>
      <c r="T237" s="165">
        <v>4.2619999999999996</v>
      </c>
      <c r="U237" s="165">
        <v>-1</v>
      </c>
    </row>
    <row r="238" spans="1:21">
      <c r="A238" s="166">
        <v>43461.712534722225</v>
      </c>
      <c r="B238" s="165" t="s">
        <v>6</v>
      </c>
      <c r="C238" s="165">
        <v>305.41000000000003</v>
      </c>
      <c r="D238" s="165">
        <v>10.57</v>
      </c>
      <c r="E238" s="165">
        <v>1178.23</v>
      </c>
      <c r="F238" s="165">
        <v>9.15</v>
      </c>
      <c r="G238" s="165">
        <v>40.6</v>
      </c>
      <c r="H238" s="165">
        <v>26.04</v>
      </c>
      <c r="I238" s="165">
        <v>0</v>
      </c>
      <c r="J238" s="165">
        <v>63.37</v>
      </c>
      <c r="K238" s="165">
        <v>53.8</v>
      </c>
      <c r="L238" s="165">
        <v>36.08</v>
      </c>
      <c r="M238" s="165">
        <v>65.27</v>
      </c>
      <c r="N238" s="165">
        <v>0</v>
      </c>
      <c r="O238" s="165">
        <v>0</v>
      </c>
      <c r="P238" s="165">
        <v>265072</v>
      </c>
      <c r="Q238" s="165">
        <v>93</v>
      </c>
      <c r="R238" s="165">
        <v>-76</v>
      </c>
      <c r="S238" s="165">
        <v>33.700000000000003</v>
      </c>
      <c r="T238" s="165">
        <v>4.2619999999999996</v>
      </c>
      <c r="U238" s="165">
        <v>-1</v>
      </c>
    </row>
    <row r="239" spans="1:21">
      <c r="A239" s="166">
        <v>43461.712557870371</v>
      </c>
      <c r="B239" s="165" t="s">
        <v>6</v>
      </c>
      <c r="C239" s="165">
        <v>306</v>
      </c>
      <c r="D239" s="165">
        <v>10.59</v>
      </c>
      <c r="E239" s="165">
        <v>1184.2</v>
      </c>
      <c r="F239" s="165">
        <v>9.1300000000000008</v>
      </c>
      <c r="G239" s="165">
        <v>41.02</v>
      </c>
      <c r="H239" s="165">
        <v>27.22</v>
      </c>
      <c r="I239" s="165">
        <v>0</v>
      </c>
      <c r="J239" s="165">
        <v>64.53</v>
      </c>
      <c r="K239" s="165">
        <v>54.09</v>
      </c>
      <c r="L239" s="165">
        <v>34.15</v>
      </c>
      <c r="M239" s="165">
        <v>67.48</v>
      </c>
      <c r="N239" s="165">
        <v>0</v>
      </c>
      <c r="O239" s="165">
        <v>0</v>
      </c>
      <c r="P239" s="165">
        <v>266267</v>
      </c>
      <c r="Q239" s="165">
        <v>93</v>
      </c>
      <c r="R239" s="165">
        <v>-33</v>
      </c>
      <c r="S239" s="165">
        <v>33.700000000000003</v>
      </c>
      <c r="T239" s="165">
        <v>4.2619999999999996</v>
      </c>
      <c r="U239" s="165">
        <v>-1</v>
      </c>
    </row>
    <row r="240" spans="1:21">
      <c r="A240" s="166">
        <v>43461.712581018517</v>
      </c>
      <c r="B240" s="165" t="s">
        <v>6</v>
      </c>
      <c r="C240" s="165">
        <v>307.43</v>
      </c>
      <c r="D240" s="165">
        <v>10.64</v>
      </c>
      <c r="E240" s="165">
        <v>1180</v>
      </c>
      <c r="F240" s="165">
        <v>9.0399999999999991</v>
      </c>
      <c r="G240" s="165">
        <v>41.4</v>
      </c>
      <c r="H240" s="165">
        <v>26.59</v>
      </c>
      <c r="I240" s="165">
        <v>0.56999999999999995</v>
      </c>
      <c r="J240" s="165">
        <v>74.849999999999994</v>
      </c>
      <c r="K240" s="165">
        <v>59.04</v>
      </c>
      <c r="L240" s="165">
        <v>32.729999999999997</v>
      </c>
      <c r="M240" s="165">
        <v>55.31</v>
      </c>
      <c r="N240" s="165">
        <v>0</v>
      </c>
      <c r="O240" s="165">
        <v>0</v>
      </c>
      <c r="P240" s="165">
        <v>268229</v>
      </c>
      <c r="Q240" s="165">
        <v>93</v>
      </c>
      <c r="R240" s="165">
        <v>95</v>
      </c>
      <c r="S240" s="165">
        <v>33.700000000000003</v>
      </c>
      <c r="T240" s="165">
        <v>4.2619999999999996</v>
      </c>
      <c r="U240" s="165">
        <v>-1</v>
      </c>
    </row>
    <row r="241" spans="1:21">
      <c r="A241" s="166">
        <v>43461.712592592594</v>
      </c>
      <c r="B241" s="165" t="s">
        <v>6</v>
      </c>
      <c r="C241" s="165">
        <v>308.5</v>
      </c>
      <c r="D241" s="165">
        <v>10.67</v>
      </c>
      <c r="E241" s="165">
        <v>1178.69</v>
      </c>
      <c r="F241" s="165">
        <v>8.8000000000000007</v>
      </c>
      <c r="G241" s="165">
        <v>40.1</v>
      </c>
      <c r="H241" s="165">
        <v>26.63</v>
      </c>
      <c r="I241" s="165">
        <v>4.71</v>
      </c>
      <c r="J241" s="165">
        <v>71.430000000000007</v>
      </c>
      <c r="K241" s="165">
        <v>55.62</v>
      </c>
      <c r="L241" s="165">
        <v>33.729999999999997</v>
      </c>
      <c r="M241" s="165">
        <v>50.62</v>
      </c>
      <c r="N241" s="165">
        <v>0</v>
      </c>
      <c r="O241" s="165">
        <v>0</v>
      </c>
      <c r="P241" s="165">
        <v>269602</v>
      </c>
      <c r="Q241" s="165">
        <v>93</v>
      </c>
      <c r="R241" s="165">
        <v>-119</v>
      </c>
      <c r="S241" s="165">
        <v>33.700000000000003</v>
      </c>
      <c r="T241" s="165">
        <v>4.2619999999999996</v>
      </c>
      <c r="U241" s="165">
        <v>-1</v>
      </c>
    </row>
    <row r="242" spans="1:21">
      <c r="A242" s="166">
        <v>43461.71261574074</v>
      </c>
      <c r="B242" s="165" t="s">
        <v>6</v>
      </c>
      <c r="C242" s="165">
        <v>307.38</v>
      </c>
      <c r="D242" s="165">
        <v>10.63</v>
      </c>
      <c r="E242" s="165">
        <v>1184.1400000000001</v>
      </c>
      <c r="F242" s="165">
        <v>10.81</v>
      </c>
      <c r="G242" s="165">
        <v>41.44</v>
      </c>
      <c r="H242" s="165">
        <v>25.29</v>
      </c>
      <c r="I242" s="165">
        <v>0.57999999999999996</v>
      </c>
      <c r="J242" s="165">
        <v>67.84</v>
      </c>
      <c r="K242" s="165">
        <v>58.23</v>
      </c>
      <c r="L242" s="165">
        <v>40.880000000000003</v>
      </c>
      <c r="M242" s="165">
        <v>57.4</v>
      </c>
      <c r="N242" s="165">
        <v>0</v>
      </c>
      <c r="O242" s="165">
        <v>0</v>
      </c>
      <c r="P242" s="165">
        <v>271272</v>
      </c>
      <c r="Q242" s="165">
        <v>93</v>
      </c>
      <c r="R242" s="165">
        <v>-33</v>
      </c>
      <c r="S242" s="165">
        <v>33.700000000000003</v>
      </c>
      <c r="T242" s="165">
        <v>4.2619999999999996</v>
      </c>
      <c r="U242" s="165">
        <v>-1</v>
      </c>
    </row>
    <row r="243" spans="1:21">
      <c r="A243" s="166">
        <v>43461.712638888886</v>
      </c>
      <c r="B243" s="165" t="s">
        <v>6</v>
      </c>
      <c r="C243" s="165">
        <v>308.2</v>
      </c>
      <c r="D243" s="165">
        <v>10.66</v>
      </c>
      <c r="E243" s="165">
        <v>1188.74</v>
      </c>
      <c r="F243" s="165">
        <v>8.76</v>
      </c>
      <c r="G243" s="165">
        <v>38.770000000000003</v>
      </c>
      <c r="H243" s="165">
        <v>25.73</v>
      </c>
      <c r="I243" s="165">
        <v>0</v>
      </c>
      <c r="J243" s="165">
        <v>64.099999999999994</v>
      </c>
      <c r="K243" s="165">
        <v>61.18</v>
      </c>
      <c r="L243" s="165">
        <v>34.36</v>
      </c>
      <c r="M243" s="165">
        <v>50</v>
      </c>
      <c r="N243" s="165">
        <v>0</v>
      </c>
      <c r="O243" s="165">
        <v>0</v>
      </c>
      <c r="P243" s="165">
        <v>272751</v>
      </c>
      <c r="Q243" s="165">
        <v>93</v>
      </c>
      <c r="R243" s="165">
        <v>-33</v>
      </c>
      <c r="S243" s="165">
        <v>33.700000000000003</v>
      </c>
      <c r="T243" s="165">
        <v>4.2619999999999996</v>
      </c>
      <c r="U243" s="165">
        <v>-1</v>
      </c>
    </row>
    <row r="244" spans="1:21">
      <c r="A244" s="166">
        <v>43461.71266203704</v>
      </c>
      <c r="B244" s="165" t="s">
        <v>6</v>
      </c>
      <c r="C244" s="165">
        <v>308.77999999999997</v>
      </c>
      <c r="D244" s="165">
        <v>10.68</v>
      </c>
      <c r="E244" s="165">
        <v>1185.6099999999999</v>
      </c>
      <c r="F244" s="165">
        <v>8.89</v>
      </c>
      <c r="G244" s="165">
        <v>41.11</v>
      </c>
      <c r="H244" s="165">
        <v>25.99</v>
      </c>
      <c r="I244" s="165">
        <v>0</v>
      </c>
      <c r="J244" s="165">
        <v>66.849999999999994</v>
      </c>
      <c r="K244" s="165">
        <v>55.36</v>
      </c>
      <c r="L244" s="165">
        <v>33.729999999999997</v>
      </c>
      <c r="M244" s="165">
        <v>65.709999999999994</v>
      </c>
      <c r="N244" s="165">
        <v>0</v>
      </c>
      <c r="O244" s="165">
        <v>0</v>
      </c>
      <c r="P244" s="165">
        <v>275086</v>
      </c>
      <c r="Q244" s="165">
        <v>93</v>
      </c>
      <c r="R244" s="165">
        <v>-76</v>
      </c>
      <c r="S244" s="165">
        <v>33.700000000000003</v>
      </c>
      <c r="T244" s="165">
        <v>4.2619999999999996</v>
      </c>
      <c r="U244" s="165">
        <v>-1</v>
      </c>
    </row>
    <row r="245" spans="1:21">
      <c r="A245" s="166">
        <v>43461.712673611109</v>
      </c>
      <c r="B245" s="165" t="s">
        <v>6</v>
      </c>
      <c r="C245" s="165">
        <v>302.38</v>
      </c>
      <c r="D245" s="165">
        <v>10.46</v>
      </c>
      <c r="E245" s="165">
        <v>1189.79</v>
      </c>
      <c r="F245" s="165">
        <v>9.49</v>
      </c>
      <c r="G245" s="165">
        <v>41.92</v>
      </c>
      <c r="H245" s="165">
        <v>27.81</v>
      </c>
      <c r="I245" s="165">
        <v>0</v>
      </c>
      <c r="J245" s="165">
        <v>68.12</v>
      </c>
      <c r="K245" s="165">
        <v>59.15</v>
      </c>
      <c r="L245" s="165">
        <v>46.91</v>
      </c>
      <c r="M245" s="165">
        <v>51.81</v>
      </c>
      <c r="N245" s="165">
        <v>0</v>
      </c>
      <c r="O245" s="165">
        <v>0</v>
      </c>
      <c r="P245" s="165">
        <v>276261</v>
      </c>
      <c r="Q245" s="165">
        <v>93</v>
      </c>
      <c r="R245" s="165">
        <v>-76</v>
      </c>
      <c r="S245" s="165">
        <v>33.700000000000003</v>
      </c>
      <c r="T245" s="165">
        <v>4.2619999999999996</v>
      </c>
      <c r="U245" s="165">
        <v>-1</v>
      </c>
    </row>
    <row r="246" spans="1:21">
      <c r="A246" s="166">
        <v>43461.712696759256</v>
      </c>
      <c r="B246" s="165" t="s">
        <v>6</v>
      </c>
      <c r="C246" s="165">
        <v>303.14999999999998</v>
      </c>
      <c r="D246" s="165">
        <v>10.49</v>
      </c>
      <c r="E246" s="165">
        <v>1189.82</v>
      </c>
      <c r="F246" s="165">
        <v>9.65</v>
      </c>
      <c r="G246" s="165">
        <v>41.39</v>
      </c>
      <c r="H246" s="165">
        <v>27.65</v>
      </c>
      <c r="I246" s="165">
        <v>0</v>
      </c>
      <c r="J246" s="165">
        <v>63.64</v>
      </c>
      <c r="K246" s="165">
        <v>62.42</v>
      </c>
      <c r="L246" s="165">
        <v>32.94</v>
      </c>
      <c r="M246" s="165">
        <v>64.02</v>
      </c>
      <c r="N246" s="165">
        <v>0</v>
      </c>
      <c r="O246" s="165">
        <v>0</v>
      </c>
      <c r="P246" s="165">
        <v>278688</v>
      </c>
      <c r="Q246" s="165">
        <v>93</v>
      </c>
      <c r="R246" s="165">
        <v>-76</v>
      </c>
      <c r="S246" s="165">
        <v>33.700000000000003</v>
      </c>
      <c r="T246" s="165">
        <v>4.2619999999999996</v>
      </c>
      <c r="U246" s="165">
        <v>-1</v>
      </c>
    </row>
    <row r="247" spans="1:21">
      <c r="A247" s="166">
        <v>43461.712719907409</v>
      </c>
      <c r="B247" s="165" t="s">
        <v>6</v>
      </c>
      <c r="C247" s="165">
        <v>304.17</v>
      </c>
      <c r="D247" s="165">
        <v>10.52</v>
      </c>
      <c r="E247" s="165">
        <v>1187.21</v>
      </c>
      <c r="F247" s="165">
        <v>9.7200000000000006</v>
      </c>
      <c r="G247" s="165">
        <v>40.590000000000003</v>
      </c>
      <c r="H247" s="165">
        <v>27.06</v>
      </c>
      <c r="I247" s="165">
        <v>1.76</v>
      </c>
      <c r="J247" s="165">
        <v>69.33</v>
      </c>
      <c r="K247" s="165">
        <v>53.85</v>
      </c>
      <c r="L247" s="165">
        <v>44.51</v>
      </c>
      <c r="M247" s="165">
        <v>49.7</v>
      </c>
      <c r="N247" s="165">
        <v>0</v>
      </c>
      <c r="O247" s="165">
        <v>0</v>
      </c>
      <c r="P247" s="165">
        <v>281099</v>
      </c>
      <c r="Q247" s="165">
        <v>93</v>
      </c>
      <c r="R247" s="165">
        <v>-33</v>
      </c>
      <c r="S247" s="165">
        <v>33.700000000000003</v>
      </c>
      <c r="T247" s="165">
        <v>4.2619999999999996</v>
      </c>
      <c r="U247" s="165">
        <v>-1</v>
      </c>
    </row>
    <row r="248" spans="1:21">
      <c r="A248" s="166">
        <v>43461.712731481479</v>
      </c>
      <c r="B248" s="165" t="s">
        <v>6</v>
      </c>
      <c r="C248" s="165">
        <v>304.68</v>
      </c>
      <c r="D248" s="165">
        <v>10.54</v>
      </c>
      <c r="E248" s="165">
        <v>1188.07</v>
      </c>
      <c r="F248" s="165">
        <v>8.73</v>
      </c>
      <c r="G248" s="165">
        <v>39.06</v>
      </c>
      <c r="H248" s="165">
        <v>26.35</v>
      </c>
      <c r="I248" s="165">
        <v>0</v>
      </c>
      <c r="J248" s="165">
        <v>73.959999999999994</v>
      </c>
      <c r="K248" s="165">
        <v>55.56</v>
      </c>
      <c r="L248" s="165">
        <v>25.93</v>
      </c>
      <c r="M248" s="165">
        <v>52.69</v>
      </c>
      <c r="N248" s="165">
        <v>0</v>
      </c>
      <c r="O248" s="165">
        <v>0</v>
      </c>
      <c r="P248" s="165">
        <v>282341</v>
      </c>
      <c r="Q248" s="165">
        <v>93</v>
      </c>
      <c r="R248" s="165">
        <v>-119</v>
      </c>
      <c r="S248" s="165">
        <v>33.700000000000003</v>
      </c>
      <c r="T248" s="165">
        <v>4.2619999999999996</v>
      </c>
      <c r="U248" s="165">
        <v>-1</v>
      </c>
    </row>
    <row r="249" spans="1:21">
      <c r="A249" s="166">
        <v>43461.712754629632</v>
      </c>
      <c r="B249" s="165" t="s">
        <v>6</v>
      </c>
      <c r="C249" s="165">
        <v>305.70999999999998</v>
      </c>
      <c r="D249" s="165">
        <v>10.58</v>
      </c>
      <c r="E249" s="165">
        <v>1186.82</v>
      </c>
      <c r="F249" s="165">
        <v>9.02</v>
      </c>
      <c r="G249" s="165">
        <v>41.33</v>
      </c>
      <c r="H249" s="165">
        <v>25.88</v>
      </c>
      <c r="I249" s="165">
        <v>0</v>
      </c>
      <c r="J249" s="165">
        <v>72.459999999999994</v>
      </c>
      <c r="K249" s="165">
        <v>57.83</v>
      </c>
      <c r="L249" s="165">
        <v>48.55</v>
      </c>
      <c r="M249" s="165">
        <v>44.17</v>
      </c>
      <c r="N249" s="165">
        <v>0</v>
      </c>
      <c r="O249" s="165">
        <v>0</v>
      </c>
      <c r="P249" s="165">
        <v>284503</v>
      </c>
      <c r="Q249" s="165">
        <v>93</v>
      </c>
      <c r="R249" s="165">
        <v>-76</v>
      </c>
      <c r="S249" s="165">
        <v>33.700000000000003</v>
      </c>
      <c r="T249" s="165">
        <v>4.2619999999999996</v>
      </c>
      <c r="U249" s="165">
        <v>-1</v>
      </c>
    </row>
    <row r="250" spans="1:21">
      <c r="A250" s="166">
        <v>43461.712777777779</v>
      </c>
      <c r="B250" s="165" t="s">
        <v>6</v>
      </c>
      <c r="C250" s="165">
        <v>305.58</v>
      </c>
      <c r="D250" s="165">
        <v>10.57</v>
      </c>
      <c r="E250" s="165">
        <v>1186.98</v>
      </c>
      <c r="F250" s="165">
        <v>8.1300000000000008</v>
      </c>
      <c r="G250" s="165">
        <v>41.23</v>
      </c>
      <c r="H250" s="165">
        <v>25.15</v>
      </c>
      <c r="I250" s="165">
        <v>0</v>
      </c>
      <c r="J250" s="165">
        <v>64.290000000000006</v>
      </c>
      <c r="K250" s="165">
        <v>62.57</v>
      </c>
      <c r="L250" s="165">
        <v>41.62</v>
      </c>
      <c r="M250" s="165">
        <v>54.82</v>
      </c>
      <c r="N250" s="165">
        <v>0</v>
      </c>
      <c r="O250" s="165">
        <v>0</v>
      </c>
      <c r="P250" s="165">
        <v>285075</v>
      </c>
      <c r="Q250" s="165">
        <v>93</v>
      </c>
      <c r="R250" s="165">
        <v>-33</v>
      </c>
      <c r="S250" s="165">
        <v>33.700000000000003</v>
      </c>
      <c r="T250" s="165">
        <v>4.2619999999999996</v>
      </c>
      <c r="U250" s="165">
        <v>-1</v>
      </c>
    </row>
    <row r="251" spans="1:21">
      <c r="A251" s="166">
        <v>43461.712789351855</v>
      </c>
      <c r="B251" s="165" t="s">
        <v>6</v>
      </c>
      <c r="C251" s="165">
        <v>307.39</v>
      </c>
      <c r="D251" s="165">
        <v>10.63</v>
      </c>
      <c r="E251" s="165">
        <v>1189.24</v>
      </c>
      <c r="F251" s="165">
        <v>8.56</v>
      </c>
      <c r="G251" s="165">
        <v>42.09</v>
      </c>
      <c r="H251" s="165">
        <v>27.22</v>
      </c>
      <c r="I251" s="165">
        <v>0</v>
      </c>
      <c r="J251" s="165">
        <v>68.64</v>
      </c>
      <c r="K251" s="165">
        <v>57.06</v>
      </c>
      <c r="L251" s="165">
        <v>37.5</v>
      </c>
      <c r="M251" s="165">
        <v>63.64</v>
      </c>
      <c r="N251" s="165">
        <v>0</v>
      </c>
      <c r="O251" s="165">
        <v>0</v>
      </c>
      <c r="P251" s="165">
        <v>286998</v>
      </c>
      <c r="Q251" s="165">
        <v>93</v>
      </c>
      <c r="R251" s="165">
        <v>-76</v>
      </c>
      <c r="S251" s="165">
        <v>33.700000000000003</v>
      </c>
      <c r="T251" s="165">
        <v>4.2619999999999996</v>
      </c>
      <c r="U251" s="165">
        <v>-1</v>
      </c>
    </row>
    <row r="252" spans="1:21">
      <c r="A252" s="166">
        <v>43461.712812500002</v>
      </c>
      <c r="B252" s="165" t="s">
        <v>6</v>
      </c>
      <c r="C252" s="165">
        <v>308.5</v>
      </c>
      <c r="D252" s="165">
        <v>10.67</v>
      </c>
      <c r="E252" s="165">
        <v>1185.48</v>
      </c>
      <c r="F252" s="165">
        <v>9.44</v>
      </c>
      <c r="G252" s="165">
        <v>40.99</v>
      </c>
      <c r="H252" s="165">
        <v>23.56</v>
      </c>
      <c r="I252" s="165">
        <v>0</v>
      </c>
      <c r="J252" s="165">
        <v>60.62</v>
      </c>
      <c r="K252" s="165">
        <v>54.12</v>
      </c>
      <c r="L252" s="165">
        <v>33.33</v>
      </c>
      <c r="M252" s="165">
        <v>76.44</v>
      </c>
      <c r="N252" s="165">
        <v>0</v>
      </c>
      <c r="O252" s="165">
        <v>0</v>
      </c>
      <c r="P252" s="165">
        <v>289698</v>
      </c>
      <c r="Q252" s="165">
        <v>93</v>
      </c>
      <c r="R252" s="165">
        <v>-76</v>
      </c>
      <c r="S252" s="165">
        <v>33.700000000000003</v>
      </c>
      <c r="T252" s="165">
        <v>4.2619999999999996</v>
      </c>
      <c r="U252" s="165">
        <v>-1</v>
      </c>
    </row>
    <row r="253" spans="1:21">
      <c r="A253" s="166">
        <v>43461.712835648148</v>
      </c>
      <c r="B253" s="165" t="s">
        <v>6</v>
      </c>
      <c r="C253" s="165">
        <v>309</v>
      </c>
      <c r="D253" s="165">
        <v>10.69</v>
      </c>
      <c r="E253" s="165">
        <v>1184.96</v>
      </c>
      <c r="F253" s="165">
        <v>9.0500000000000007</v>
      </c>
      <c r="G253" s="165">
        <v>39.54</v>
      </c>
      <c r="H253" s="165">
        <v>26.04</v>
      </c>
      <c r="I253" s="165">
        <v>0</v>
      </c>
      <c r="J253" s="165">
        <v>69.7</v>
      </c>
      <c r="K253" s="165">
        <v>56.6</v>
      </c>
      <c r="L253" s="165">
        <v>36.47</v>
      </c>
      <c r="M253" s="165">
        <v>51.25</v>
      </c>
      <c r="N253" s="165">
        <v>0</v>
      </c>
      <c r="O253" s="165">
        <v>0</v>
      </c>
      <c r="P253" s="165">
        <v>290824</v>
      </c>
      <c r="Q253" s="165">
        <v>93</v>
      </c>
      <c r="R253" s="165">
        <v>-33</v>
      </c>
      <c r="S253" s="165">
        <v>33.700000000000003</v>
      </c>
      <c r="T253" s="165">
        <v>4.2619999999999996</v>
      </c>
      <c r="U253" s="165">
        <v>-1</v>
      </c>
    </row>
    <row r="254" spans="1:21">
      <c r="A254" s="166">
        <v>43461.712858796294</v>
      </c>
      <c r="B254" s="165" t="s">
        <v>6</v>
      </c>
      <c r="C254" s="165">
        <v>307.83</v>
      </c>
      <c r="D254" s="165">
        <v>10.65</v>
      </c>
      <c r="E254" s="165">
        <v>1185.26</v>
      </c>
      <c r="F254" s="165">
        <v>9.9600000000000009</v>
      </c>
      <c r="G254" s="165">
        <v>41.73</v>
      </c>
      <c r="H254" s="165">
        <v>26.04</v>
      </c>
      <c r="I254" s="165">
        <v>3.57</v>
      </c>
      <c r="J254" s="165">
        <v>60.98</v>
      </c>
      <c r="K254" s="165">
        <v>56.1</v>
      </c>
      <c r="L254" s="165">
        <v>34.1</v>
      </c>
      <c r="M254" s="165">
        <v>71.08</v>
      </c>
      <c r="N254" s="165">
        <v>0</v>
      </c>
      <c r="O254" s="165">
        <v>0</v>
      </c>
      <c r="P254" s="165">
        <v>292184</v>
      </c>
      <c r="Q254" s="165">
        <v>93</v>
      </c>
      <c r="R254" s="165">
        <v>180</v>
      </c>
      <c r="S254" s="165">
        <v>33.700000000000003</v>
      </c>
      <c r="T254" s="165">
        <v>4.2619999999999996</v>
      </c>
      <c r="U254" s="165">
        <v>-1</v>
      </c>
    </row>
    <row r="255" spans="1:21">
      <c r="A255" s="166">
        <v>43461.712870370371</v>
      </c>
      <c r="B255" s="165" t="s">
        <v>6</v>
      </c>
      <c r="C255" s="165">
        <v>307.83</v>
      </c>
      <c r="D255" s="165">
        <v>10.65</v>
      </c>
      <c r="E255" s="165">
        <v>1189.0999999999999</v>
      </c>
      <c r="F255" s="165">
        <v>8.57</v>
      </c>
      <c r="G255" s="165">
        <v>40.39</v>
      </c>
      <c r="H255" s="165">
        <v>26.32</v>
      </c>
      <c r="I255" s="165">
        <v>0</v>
      </c>
      <c r="J255" s="165">
        <v>70.83</v>
      </c>
      <c r="K255" s="165">
        <v>49.69</v>
      </c>
      <c r="L255" s="165">
        <v>40.799999999999997</v>
      </c>
      <c r="M255" s="165">
        <v>56.29</v>
      </c>
      <c r="N255" s="165">
        <v>0</v>
      </c>
      <c r="O255" s="165">
        <v>0</v>
      </c>
      <c r="P255" s="165">
        <v>293450</v>
      </c>
      <c r="Q255" s="165">
        <v>93</v>
      </c>
      <c r="R255" s="165">
        <v>-33</v>
      </c>
      <c r="S255" s="165">
        <v>33.700000000000003</v>
      </c>
      <c r="T255" s="165">
        <v>4.2619999999999996</v>
      </c>
      <c r="U255" s="165">
        <v>-1</v>
      </c>
    </row>
    <row r="256" spans="1:21">
      <c r="A256" s="166">
        <v>43461.712893518517</v>
      </c>
      <c r="B256" s="165" t="s">
        <v>6</v>
      </c>
      <c r="C256" s="165">
        <v>308.39</v>
      </c>
      <c r="D256" s="165">
        <v>10.67</v>
      </c>
      <c r="E256" s="165">
        <v>1192.1099999999999</v>
      </c>
      <c r="F256" s="165">
        <v>9.24</v>
      </c>
      <c r="G256" s="165">
        <v>42.11</v>
      </c>
      <c r="H256" s="165">
        <v>27.33</v>
      </c>
      <c r="I256" s="165">
        <v>0</v>
      </c>
      <c r="J256" s="165">
        <v>67.7</v>
      </c>
      <c r="K256" s="165">
        <v>58.38</v>
      </c>
      <c r="L256" s="165">
        <v>32.520000000000003</v>
      </c>
      <c r="M256" s="165">
        <v>69.09</v>
      </c>
      <c r="N256" s="165">
        <v>0</v>
      </c>
      <c r="O256" s="165">
        <v>0</v>
      </c>
      <c r="P256" s="165">
        <v>295051</v>
      </c>
      <c r="Q256" s="165">
        <v>93</v>
      </c>
      <c r="R256" s="165">
        <v>-33</v>
      </c>
      <c r="S256" s="165">
        <v>33.700000000000003</v>
      </c>
      <c r="T256" s="165">
        <v>4.2619999999999996</v>
      </c>
      <c r="U256" s="165">
        <v>-1</v>
      </c>
    </row>
    <row r="257" spans="1:21">
      <c r="A257" s="166">
        <v>43461.712916666664</v>
      </c>
      <c r="B257" s="165" t="s">
        <v>6</v>
      </c>
      <c r="C257" s="165">
        <v>303.66000000000003</v>
      </c>
      <c r="D257" s="165">
        <v>10.51</v>
      </c>
      <c r="E257" s="165">
        <v>1200.92</v>
      </c>
      <c r="F257" s="165">
        <v>9</v>
      </c>
      <c r="G257" s="165">
        <v>56.87</v>
      </c>
      <c r="H257" s="165">
        <v>56.73</v>
      </c>
      <c r="I257" s="165">
        <v>43.6</v>
      </c>
      <c r="J257" s="165">
        <v>68.069999999999993</v>
      </c>
      <c r="K257" s="165">
        <v>62.36</v>
      </c>
      <c r="L257" s="165">
        <v>38.549999999999997</v>
      </c>
      <c r="M257" s="165">
        <v>72.78</v>
      </c>
      <c r="N257" s="165">
        <v>0</v>
      </c>
      <c r="O257" s="165">
        <v>0</v>
      </c>
      <c r="P257" s="165">
        <v>297224</v>
      </c>
      <c r="Q257" s="165">
        <v>93</v>
      </c>
      <c r="R257" s="165">
        <v>266</v>
      </c>
      <c r="S257" s="165">
        <v>33.700000000000003</v>
      </c>
      <c r="T257" s="165">
        <v>4.2619999999999996</v>
      </c>
      <c r="U257" s="165">
        <v>-1</v>
      </c>
    </row>
    <row r="258" spans="1:21">
      <c r="A258" s="166">
        <v>43461.71292824074</v>
      </c>
      <c r="B258" s="165" t="s">
        <v>6</v>
      </c>
      <c r="C258" s="165">
        <v>303.14999999999998</v>
      </c>
      <c r="D258" s="165">
        <v>10.49</v>
      </c>
      <c r="E258" s="165">
        <v>1197.81</v>
      </c>
      <c r="F258" s="165">
        <v>8.34</v>
      </c>
      <c r="G258" s="165">
        <v>49.24</v>
      </c>
      <c r="H258" s="165">
        <v>27.61</v>
      </c>
      <c r="I258" s="165">
        <v>29.52</v>
      </c>
      <c r="J258" s="165">
        <v>74.209999999999994</v>
      </c>
      <c r="K258" s="165">
        <v>60.12</v>
      </c>
      <c r="L258" s="165">
        <v>41.88</v>
      </c>
      <c r="M258" s="165">
        <v>62.28</v>
      </c>
      <c r="N258" s="165">
        <v>0</v>
      </c>
      <c r="O258" s="165">
        <v>0</v>
      </c>
      <c r="P258" s="165">
        <v>298197</v>
      </c>
      <c r="Q258" s="165">
        <v>93</v>
      </c>
      <c r="R258" s="165">
        <v>-33</v>
      </c>
      <c r="S258" s="165">
        <v>33.700000000000003</v>
      </c>
      <c r="T258" s="165">
        <v>4.2619999999999996</v>
      </c>
      <c r="U258" s="165">
        <v>-1</v>
      </c>
    </row>
    <row r="259" spans="1:21">
      <c r="A259" s="166">
        <v>43461.712951388887</v>
      </c>
      <c r="B259" s="165" t="s">
        <v>6</v>
      </c>
      <c r="C259" s="165">
        <v>303.18</v>
      </c>
      <c r="D259" s="165">
        <v>10.49</v>
      </c>
      <c r="E259" s="165">
        <v>1197.6300000000001</v>
      </c>
      <c r="F259" s="165">
        <v>8.33</v>
      </c>
      <c r="G259" s="165">
        <v>41.43</v>
      </c>
      <c r="H259" s="165">
        <v>25</v>
      </c>
      <c r="I259" s="165">
        <v>0</v>
      </c>
      <c r="J259" s="165">
        <v>72.569999999999993</v>
      </c>
      <c r="K259" s="165">
        <v>52.15</v>
      </c>
      <c r="L259" s="165">
        <v>41.42</v>
      </c>
      <c r="M259" s="165">
        <v>57.31</v>
      </c>
      <c r="N259" s="165">
        <v>0</v>
      </c>
      <c r="O259" s="165">
        <v>0</v>
      </c>
      <c r="P259" s="165">
        <v>299392</v>
      </c>
      <c r="Q259" s="165">
        <v>93</v>
      </c>
      <c r="R259" s="165">
        <v>-76</v>
      </c>
      <c r="S259" s="165">
        <v>33.700000000000003</v>
      </c>
      <c r="T259" s="165">
        <v>4.2619999999999996</v>
      </c>
      <c r="U259" s="165">
        <v>-1</v>
      </c>
    </row>
    <row r="260" spans="1:21">
      <c r="A260" s="166">
        <v>43461.71297453704</v>
      </c>
      <c r="B260" s="165" t="s">
        <v>6</v>
      </c>
      <c r="C260" s="165">
        <v>304.58</v>
      </c>
      <c r="D260" s="165">
        <v>10.54</v>
      </c>
      <c r="E260" s="165">
        <v>1195.51</v>
      </c>
      <c r="F260" s="165">
        <v>9.8699999999999992</v>
      </c>
      <c r="G260" s="165">
        <v>43.67</v>
      </c>
      <c r="H260" s="165">
        <v>11.83</v>
      </c>
      <c r="I260" s="165">
        <v>13.53</v>
      </c>
      <c r="J260" s="165">
        <v>67.84</v>
      </c>
      <c r="K260" s="165">
        <v>52.98</v>
      </c>
      <c r="L260" s="165">
        <v>50.86</v>
      </c>
      <c r="M260" s="165">
        <v>65.87</v>
      </c>
      <c r="N260" s="165">
        <v>0</v>
      </c>
      <c r="O260" s="165">
        <v>0</v>
      </c>
      <c r="P260" s="165">
        <v>302500</v>
      </c>
      <c r="Q260" s="165">
        <v>93</v>
      </c>
      <c r="R260" s="165">
        <v>-33</v>
      </c>
      <c r="S260" s="165">
        <v>33.700000000000003</v>
      </c>
      <c r="T260" s="165">
        <v>4.2619999999999996</v>
      </c>
      <c r="U260" s="165">
        <v>-1</v>
      </c>
    </row>
    <row r="261" spans="1:21">
      <c r="A261" s="166">
        <v>43461.712997685187</v>
      </c>
      <c r="B261" s="165" t="s">
        <v>6</v>
      </c>
      <c r="C261" s="165">
        <v>305.20999999999998</v>
      </c>
      <c r="D261" s="165">
        <v>10.56</v>
      </c>
      <c r="E261" s="165">
        <v>1194.6300000000001</v>
      </c>
      <c r="F261" s="165">
        <v>8.09</v>
      </c>
      <c r="G261" s="165">
        <v>39.06</v>
      </c>
      <c r="H261" s="165">
        <v>25.75</v>
      </c>
      <c r="I261" s="165">
        <v>0</v>
      </c>
      <c r="J261" s="165">
        <v>60.9</v>
      </c>
      <c r="K261" s="165">
        <v>57.32</v>
      </c>
      <c r="L261" s="165">
        <v>31.61</v>
      </c>
      <c r="M261" s="165">
        <v>60.82</v>
      </c>
      <c r="N261" s="165">
        <v>0</v>
      </c>
      <c r="O261" s="165">
        <v>0</v>
      </c>
      <c r="P261" s="165">
        <v>303707</v>
      </c>
      <c r="Q261" s="165">
        <v>93</v>
      </c>
      <c r="R261" s="165">
        <v>-33</v>
      </c>
      <c r="S261" s="165">
        <v>33.700000000000003</v>
      </c>
      <c r="T261" s="165">
        <v>4.2619999999999996</v>
      </c>
      <c r="U261" s="165">
        <v>-1</v>
      </c>
    </row>
    <row r="262" spans="1:21">
      <c r="A262" s="166">
        <v>43461.713009259256</v>
      </c>
      <c r="B262" s="165" t="s">
        <v>6</v>
      </c>
      <c r="C262" s="165">
        <v>305.79000000000002</v>
      </c>
      <c r="D262" s="165">
        <v>10.58</v>
      </c>
      <c r="E262" s="165">
        <v>1195.23</v>
      </c>
      <c r="F262" s="165">
        <v>8.41</v>
      </c>
      <c r="G262" s="165">
        <v>40.36</v>
      </c>
      <c r="H262" s="165">
        <v>24.71</v>
      </c>
      <c r="I262" s="165">
        <v>0</v>
      </c>
      <c r="J262" s="165">
        <v>61.78</v>
      </c>
      <c r="K262" s="165">
        <v>59.88</v>
      </c>
      <c r="L262" s="165">
        <v>37.65</v>
      </c>
      <c r="M262" s="165">
        <v>60</v>
      </c>
      <c r="N262" s="165">
        <v>0</v>
      </c>
      <c r="O262" s="165">
        <v>0</v>
      </c>
      <c r="P262" s="165">
        <v>304771</v>
      </c>
      <c r="Q262" s="165">
        <v>93</v>
      </c>
      <c r="R262" s="165">
        <v>-76</v>
      </c>
      <c r="S262" s="165">
        <v>33.700000000000003</v>
      </c>
      <c r="T262" s="165">
        <v>4.2619999999999996</v>
      </c>
      <c r="U262" s="165">
        <v>-1</v>
      </c>
    </row>
    <row r="263" spans="1:21">
      <c r="A263" s="166">
        <v>43461.71303240741</v>
      </c>
      <c r="B263" s="165" t="s">
        <v>6</v>
      </c>
      <c r="C263" s="165">
        <v>306.57</v>
      </c>
      <c r="D263" s="165">
        <v>10.61</v>
      </c>
      <c r="E263" s="165">
        <v>1194.52</v>
      </c>
      <c r="F263" s="165">
        <v>8.42</v>
      </c>
      <c r="G263" s="165">
        <v>42.79</v>
      </c>
      <c r="H263" s="165">
        <v>27.71</v>
      </c>
      <c r="I263" s="165">
        <v>9.58</v>
      </c>
      <c r="J263" s="165">
        <v>61.21</v>
      </c>
      <c r="K263" s="165">
        <v>46.2</v>
      </c>
      <c r="L263" s="165">
        <v>46.15</v>
      </c>
      <c r="M263" s="165">
        <v>65.319999999999993</v>
      </c>
      <c r="N263" s="165">
        <v>0</v>
      </c>
      <c r="O263" s="165">
        <v>0</v>
      </c>
      <c r="P263" s="165">
        <v>306125</v>
      </c>
      <c r="Q263" s="165">
        <v>93</v>
      </c>
      <c r="R263" s="165">
        <v>-76</v>
      </c>
      <c r="S263" s="165">
        <v>33.700000000000003</v>
      </c>
      <c r="T263" s="165">
        <v>4.2619999999999996</v>
      </c>
      <c r="U263" s="165">
        <v>-1</v>
      </c>
    </row>
    <row r="264" spans="1:21">
      <c r="A264" s="166">
        <v>43461.713055555556</v>
      </c>
      <c r="B264" s="165" t="s">
        <v>6</v>
      </c>
      <c r="C264" s="165">
        <v>306.81</v>
      </c>
      <c r="D264" s="165">
        <v>10.61</v>
      </c>
      <c r="E264" s="165">
        <v>1192.53</v>
      </c>
      <c r="F264" s="165">
        <v>8.2899999999999991</v>
      </c>
      <c r="G264" s="165">
        <v>39.76</v>
      </c>
      <c r="H264" s="165">
        <v>25.6</v>
      </c>
      <c r="I264" s="165">
        <v>0</v>
      </c>
      <c r="J264" s="165">
        <v>62.96</v>
      </c>
      <c r="K264" s="165">
        <v>70.48</v>
      </c>
      <c r="L264" s="165">
        <v>32.18</v>
      </c>
      <c r="M264" s="165">
        <v>49.38</v>
      </c>
      <c r="N264" s="165">
        <v>0</v>
      </c>
      <c r="O264" s="165">
        <v>0</v>
      </c>
      <c r="P264" s="165">
        <v>307062</v>
      </c>
      <c r="Q264" s="165">
        <v>93</v>
      </c>
      <c r="R264" s="165">
        <v>-33</v>
      </c>
      <c r="S264" s="165">
        <v>33.700000000000003</v>
      </c>
      <c r="T264" s="165">
        <v>4.2619999999999996</v>
      </c>
      <c r="U264" s="165">
        <v>-1</v>
      </c>
    </row>
    <row r="265" spans="1:21">
      <c r="A265" s="166">
        <v>43461.713067129633</v>
      </c>
      <c r="B265" s="165" t="s">
        <v>6</v>
      </c>
      <c r="C265" s="165">
        <v>308.43</v>
      </c>
      <c r="D265" s="165">
        <v>10.67</v>
      </c>
      <c r="E265" s="165">
        <v>1189.73</v>
      </c>
      <c r="F265" s="165">
        <v>8.83</v>
      </c>
      <c r="G265" s="165">
        <v>40.24</v>
      </c>
      <c r="H265" s="165">
        <v>26.32</v>
      </c>
      <c r="I265" s="165">
        <v>0</v>
      </c>
      <c r="J265" s="165">
        <v>63.03</v>
      </c>
      <c r="K265" s="165">
        <v>52.35</v>
      </c>
      <c r="L265" s="165">
        <v>34.119999999999997</v>
      </c>
      <c r="M265" s="165">
        <v>66.67</v>
      </c>
      <c r="N265" s="165">
        <v>0</v>
      </c>
      <c r="O265" s="165">
        <v>0</v>
      </c>
      <c r="P265" s="165">
        <v>309279</v>
      </c>
      <c r="Q265" s="165">
        <v>93</v>
      </c>
      <c r="R265" s="165">
        <v>-76</v>
      </c>
      <c r="S265" s="165">
        <v>33.700000000000003</v>
      </c>
      <c r="T265" s="165">
        <v>4.2619999999999996</v>
      </c>
      <c r="U265" s="165">
        <v>-1</v>
      </c>
    </row>
    <row r="266" spans="1:21">
      <c r="A266" s="166">
        <v>43461.713090277779</v>
      </c>
      <c r="B266" s="165" t="s">
        <v>6</v>
      </c>
      <c r="C266" s="165">
        <v>308.05</v>
      </c>
      <c r="D266" s="165">
        <v>10.66</v>
      </c>
      <c r="E266" s="165">
        <v>1190.52</v>
      </c>
      <c r="F266" s="165">
        <v>10.06</v>
      </c>
      <c r="G266" s="165">
        <v>41.7</v>
      </c>
      <c r="H266" s="165">
        <v>24.14</v>
      </c>
      <c r="I266" s="165">
        <v>0.57999999999999996</v>
      </c>
      <c r="J266" s="165">
        <v>72.73</v>
      </c>
      <c r="K266" s="165">
        <v>53.01</v>
      </c>
      <c r="L266" s="165">
        <v>48.02</v>
      </c>
      <c r="M266" s="165">
        <v>53.85</v>
      </c>
      <c r="N266" s="165">
        <v>0</v>
      </c>
      <c r="O266" s="165">
        <v>0</v>
      </c>
      <c r="P266" s="165">
        <v>310262</v>
      </c>
      <c r="Q266" s="165">
        <v>93</v>
      </c>
      <c r="R266" s="165">
        <v>-119</v>
      </c>
      <c r="S266" s="165">
        <v>33.700000000000003</v>
      </c>
      <c r="T266" s="165">
        <v>4.2619999999999996</v>
      </c>
      <c r="U266" s="165">
        <v>-1</v>
      </c>
    </row>
    <row r="267" spans="1:21">
      <c r="A267" s="166">
        <v>43461.713113425925</v>
      </c>
      <c r="B267" s="165" t="s">
        <v>6</v>
      </c>
      <c r="C267" s="165">
        <v>308.18</v>
      </c>
      <c r="D267" s="165">
        <v>10.66</v>
      </c>
      <c r="E267" s="165">
        <v>1205.68</v>
      </c>
      <c r="F267" s="165">
        <v>9.1199999999999992</v>
      </c>
      <c r="G267" s="165">
        <v>41.07</v>
      </c>
      <c r="H267" s="165">
        <v>25.28</v>
      </c>
      <c r="I267" s="165">
        <v>0.56000000000000005</v>
      </c>
      <c r="J267" s="165">
        <v>68.36</v>
      </c>
      <c r="K267" s="165">
        <v>58.48</v>
      </c>
      <c r="L267" s="165">
        <v>44.81</v>
      </c>
      <c r="M267" s="165">
        <v>50</v>
      </c>
      <c r="N267" s="165">
        <v>0</v>
      </c>
      <c r="O267" s="165">
        <v>0</v>
      </c>
      <c r="P267" s="165">
        <v>311846</v>
      </c>
      <c r="Q267" s="165">
        <v>93</v>
      </c>
      <c r="R267" s="165">
        <v>-33</v>
      </c>
      <c r="S267" s="165">
        <v>33.700000000000003</v>
      </c>
      <c r="T267" s="165">
        <v>4.2619999999999996</v>
      </c>
      <c r="U267" s="165">
        <v>-1</v>
      </c>
    </row>
    <row r="268" spans="1:21">
      <c r="A268" s="166">
        <v>43461.713136574072</v>
      </c>
      <c r="B268" s="165" t="s">
        <v>6</v>
      </c>
      <c r="C268" s="165">
        <v>308.69</v>
      </c>
      <c r="D268" s="165">
        <v>10.68</v>
      </c>
      <c r="E268" s="165">
        <v>1199.19</v>
      </c>
      <c r="F268" s="165">
        <v>8.18</v>
      </c>
      <c r="G268" s="165">
        <v>49.26</v>
      </c>
      <c r="H268" s="165">
        <v>31.36</v>
      </c>
      <c r="I268" s="165">
        <v>0</v>
      </c>
      <c r="J268" s="165">
        <v>68.319999999999993</v>
      </c>
      <c r="K268" s="165">
        <v>64.91</v>
      </c>
      <c r="L268" s="165">
        <v>56.07</v>
      </c>
      <c r="M268" s="165">
        <v>75</v>
      </c>
      <c r="N268" s="165">
        <v>0</v>
      </c>
      <c r="O268" s="165">
        <v>0</v>
      </c>
      <c r="P268" s="165">
        <v>313695</v>
      </c>
      <c r="Q268" s="165">
        <v>93</v>
      </c>
      <c r="R268" s="165">
        <v>-119</v>
      </c>
      <c r="S268" s="165">
        <v>33.700000000000003</v>
      </c>
      <c r="T268" s="165">
        <v>4.2619999999999996</v>
      </c>
      <c r="U268" s="165">
        <v>-1</v>
      </c>
    </row>
    <row r="269" spans="1:21">
      <c r="A269" s="166">
        <v>43461.713148148148</v>
      </c>
      <c r="B269" s="165" t="s">
        <v>6</v>
      </c>
      <c r="C269" s="165">
        <v>303.82</v>
      </c>
      <c r="D269" s="165">
        <v>10.51</v>
      </c>
      <c r="E269" s="165">
        <v>1202.69</v>
      </c>
      <c r="F269" s="165">
        <v>9.18</v>
      </c>
      <c r="G269" s="165">
        <v>47.88</v>
      </c>
      <c r="H269" s="165">
        <v>42.01</v>
      </c>
      <c r="I269" s="165">
        <v>23.98</v>
      </c>
      <c r="J269" s="165">
        <v>66.47</v>
      </c>
      <c r="K269" s="165">
        <v>59.26</v>
      </c>
      <c r="L269" s="165">
        <v>37.57</v>
      </c>
      <c r="M269" s="165">
        <v>59.06</v>
      </c>
      <c r="N269" s="165">
        <v>0</v>
      </c>
      <c r="O269" s="165">
        <v>0</v>
      </c>
      <c r="P269" s="165">
        <v>314765</v>
      </c>
      <c r="Q269" s="165">
        <v>93</v>
      </c>
      <c r="R269" s="165">
        <v>-33</v>
      </c>
      <c r="S269" s="165">
        <v>33.700000000000003</v>
      </c>
      <c r="T269" s="165">
        <v>4.2619999999999996</v>
      </c>
      <c r="U269" s="165">
        <v>-1</v>
      </c>
    </row>
    <row r="270" spans="1:21">
      <c r="A270" s="166">
        <v>43461.713171296295</v>
      </c>
      <c r="B270" s="165" t="s">
        <v>6</v>
      </c>
      <c r="C270" s="165">
        <v>303.81</v>
      </c>
      <c r="D270" s="165">
        <v>10.51</v>
      </c>
      <c r="E270" s="165">
        <v>1202.68</v>
      </c>
      <c r="F270" s="165">
        <v>8.9</v>
      </c>
      <c r="G270" s="165">
        <v>38.340000000000003</v>
      </c>
      <c r="H270" s="165">
        <v>28.31</v>
      </c>
      <c r="I270" s="165">
        <v>0</v>
      </c>
      <c r="J270" s="165">
        <v>67.97</v>
      </c>
      <c r="K270" s="165">
        <v>57.76</v>
      </c>
      <c r="L270" s="165">
        <v>26.99</v>
      </c>
      <c r="M270" s="165">
        <v>51.79</v>
      </c>
      <c r="N270" s="165">
        <v>0</v>
      </c>
      <c r="O270" s="165">
        <v>0</v>
      </c>
      <c r="P270" s="165">
        <v>316216</v>
      </c>
      <c r="Q270" s="165">
        <v>93</v>
      </c>
      <c r="R270" s="165">
        <v>-119</v>
      </c>
      <c r="S270" s="165">
        <v>33.700000000000003</v>
      </c>
      <c r="T270" s="165">
        <v>4.2619999999999996</v>
      </c>
      <c r="U270" s="165">
        <v>-1</v>
      </c>
    </row>
    <row r="271" spans="1:21">
      <c r="A271" s="166">
        <v>43461.713194444441</v>
      </c>
      <c r="B271" s="165" t="s">
        <v>6</v>
      </c>
      <c r="C271" s="165">
        <v>303.61</v>
      </c>
      <c r="D271" s="165">
        <v>10.5</v>
      </c>
      <c r="E271" s="165">
        <v>1205.8800000000001</v>
      </c>
      <c r="F271" s="165">
        <v>7.64</v>
      </c>
      <c r="G271" s="165">
        <v>40.119999999999997</v>
      </c>
      <c r="H271" s="165">
        <v>24.7</v>
      </c>
      <c r="I271" s="165">
        <v>0</v>
      </c>
      <c r="J271" s="165">
        <v>68.319999999999993</v>
      </c>
      <c r="K271" s="165">
        <v>56.96</v>
      </c>
      <c r="L271" s="165">
        <v>27.39</v>
      </c>
      <c r="M271" s="165">
        <v>64.33</v>
      </c>
      <c r="N271" s="165">
        <v>0</v>
      </c>
      <c r="O271" s="165">
        <v>0</v>
      </c>
      <c r="P271" s="165">
        <v>316426</v>
      </c>
      <c r="Q271" s="165">
        <v>93</v>
      </c>
      <c r="R271" s="165">
        <v>-33</v>
      </c>
      <c r="S271" s="165">
        <v>33.700000000000003</v>
      </c>
      <c r="T271" s="165">
        <v>4.2619999999999996</v>
      </c>
      <c r="U271" s="165">
        <v>-1</v>
      </c>
    </row>
    <row r="272" spans="1:21">
      <c r="A272" s="166">
        <v>43461.713206018518</v>
      </c>
      <c r="B272" s="165" t="s">
        <v>6</v>
      </c>
      <c r="C272" s="165">
        <v>304.5</v>
      </c>
      <c r="D272" s="165">
        <v>10.53</v>
      </c>
      <c r="E272" s="165">
        <v>1205.9100000000001</v>
      </c>
      <c r="F272" s="165">
        <v>7.67</v>
      </c>
      <c r="G272" s="165">
        <v>41.36</v>
      </c>
      <c r="H272" s="165">
        <v>23.26</v>
      </c>
      <c r="I272" s="165">
        <v>0</v>
      </c>
      <c r="J272" s="165">
        <v>63.4</v>
      </c>
      <c r="K272" s="165">
        <v>64.64</v>
      </c>
      <c r="L272" s="165">
        <v>37.64</v>
      </c>
      <c r="M272" s="165">
        <v>61.05</v>
      </c>
      <c r="N272" s="165">
        <v>0</v>
      </c>
      <c r="O272" s="165">
        <v>0</v>
      </c>
      <c r="P272" s="165">
        <v>317533</v>
      </c>
      <c r="Q272" s="165">
        <v>93</v>
      </c>
      <c r="R272" s="165">
        <v>-162</v>
      </c>
      <c r="S272" s="165">
        <v>33.700000000000003</v>
      </c>
      <c r="T272" s="165">
        <v>4.2619999999999996</v>
      </c>
      <c r="U272" s="165">
        <v>-1</v>
      </c>
    </row>
    <row r="273" spans="1:21">
      <c r="A273" s="166">
        <v>43461.713229166664</v>
      </c>
      <c r="B273" s="165" t="s">
        <v>6</v>
      </c>
      <c r="C273" s="165">
        <v>305.45999999999998</v>
      </c>
      <c r="D273" s="165">
        <v>10.57</v>
      </c>
      <c r="E273" s="165">
        <v>1203.5999999999999</v>
      </c>
      <c r="F273" s="165">
        <v>8.56</v>
      </c>
      <c r="G273" s="165">
        <v>40.76</v>
      </c>
      <c r="H273" s="165">
        <v>22.54</v>
      </c>
      <c r="I273" s="165">
        <v>0</v>
      </c>
      <c r="J273" s="165">
        <v>62.58</v>
      </c>
      <c r="K273" s="165">
        <v>58.86</v>
      </c>
      <c r="L273" s="165">
        <v>44.44</v>
      </c>
      <c r="M273" s="165">
        <v>57.56</v>
      </c>
      <c r="N273" s="165">
        <v>0</v>
      </c>
      <c r="O273" s="165">
        <v>0</v>
      </c>
      <c r="P273" s="165">
        <v>319594</v>
      </c>
      <c r="Q273" s="165">
        <v>93</v>
      </c>
      <c r="R273" s="165">
        <v>-119</v>
      </c>
      <c r="S273" s="165">
        <v>33.700000000000003</v>
      </c>
      <c r="T273" s="165">
        <v>4.2619999999999996</v>
      </c>
      <c r="U273" s="165">
        <v>-1</v>
      </c>
    </row>
    <row r="274" spans="1:21">
      <c r="A274" s="166">
        <v>43461.713252314818</v>
      </c>
      <c r="B274" s="165" t="s">
        <v>6</v>
      </c>
      <c r="C274" s="165">
        <v>305.81</v>
      </c>
      <c r="D274" s="165">
        <v>10.58</v>
      </c>
      <c r="E274" s="165">
        <v>1209.95</v>
      </c>
      <c r="F274" s="165">
        <v>7.99</v>
      </c>
      <c r="G274" s="165">
        <v>40.24</v>
      </c>
      <c r="H274" s="165">
        <v>19.41</v>
      </c>
      <c r="I274" s="165">
        <v>12.35</v>
      </c>
      <c r="J274" s="165">
        <v>73.94</v>
      </c>
      <c r="K274" s="165">
        <v>54.88</v>
      </c>
      <c r="L274" s="165">
        <v>27.49</v>
      </c>
      <c r="M274" s="165">
        <v>54.6</v>
      </c>
      <c r="N274" s="165">
        <v>0</v>
      </c>
      <c r="O274" s="165">
        <v>0</v>
      </c>
      <c r="P274" s="165">
        <v>320445</v>
      </c>
      <c r="Q274" s="165">
        <v>93</v>
      </c>
      <c r="R274" s="165">
        <v>-76</v>
      </c>
      <c r="S274" s="165">
        <v>33.700000000000003</v>
      </c>
      <c r="T274" s="165">
        <v>4.2619999999999996</v>
      </c>
      <c r="U274" s="165">
        <v>-1</v>
      </c>
    </row>
    <row r="275" spans="1:21">
      <c r="A275" s="166">
        <v>43461.713275462964</v>
      </c>
      <c r="B275" s="165" t="s">
        <v>6</v>
      </c>
      <c r="C275" s="165">
        <v>307.42</v>
      </c>
      <c r="D275" s="165">
        <v>10.64</v>
      </c>
      <c r="E275" s="165">
        <v>1205.96</v>
      </c>
      <c r="F275" s="165">
        <v>8.11</v>
      </c>
      <c r="G275" s="165">
        <v>38.64</v>
      </c>
      <c r="H275" s="165">
        <v>25.6</v>
      </c>
      <c r="I275" s="165">
        <v>0</v>
      </c>
      <c r="J275" s="165">
        <v>59.63</v>
      </c>
      <c r="K275" s="165">
        <v>52.41</v>
      </c>
      <c r="L275" s="165">
        <v>27.27</v>
      </c>
      <c r="M275" s="165">
        <v>70.06</v>
      </c>
      <c r="N275" s="165">
        <v>0</v>
      </c>
      <c r="O275" s="165">
        <v>0</v>
      </c>
      <c r="P275" s="165">
        <v>322516</v>
      </c>
      <c r="Q275" s="165">
        <v>93</v>
      </c>
      <c r="R275" s="165">
        <v>-76</v>
      </c>
      <c r="S275" s="165">
        <v>33.700000000000003</v>
      </c>
      <c r="T275" s="165">
        <v>4.2619999999999996</v>
      </c>
      <c r="U275" s="165">
        <v>-1</v>
      </c>
    </row>
    <row r="276" spans="1:21">
      <c r="A276" s="166">
        <v>43461.713287037041</v>
      </c>
      <c r="B276" s="165" t="s">
        <v>6</v>
      </c>
      <c r="C276" s="165">
        <v>307.62</v>
      </c>
      <c r="D276" s="165">
        <v>10.64</v>
      </c>
      <c r="E276" s="165">
        <v>1203.67</v>
      </c>
      <c r="F276" s="165">
        <v>9.0299999999999994</v>
      </c>
      <c r="G276" s="165">
        <v>39.82</v>
      </c>
      <c r="H276" s="165">
        <v>26.04</v>
      </c>
      <c r="I276" s="165">
        <v>0</v>
      </c>
      <c r="J276" s="165">
        <v>64.02</v>
      </c>
      <c r="K276" s="165">
        <v>57.32</v>
      </c>
      <c r="L276" s="165">
        <v>37.35</v>
      </c>
      <c r="M276" s="165">
        <v>56.1</v>
      </c>
      <c r="N276" s="165">
        <v>0</v>
      </c>
      <c r="O276" s="165">
        <v>0</v>
      </c>
      <c r="P276" s="165">
        <v>324963</v>
      </c>
      <c r="Q276" s="165">
        <v>93</v>
      </c>
      <c r="R276" s="165">
        <v>-33</v>
      </c>
      <c r="S276" s="165">
        <v>33.700000000000003</v>
      </c>
      <c r="T276" s="165">
        <v>4.2619999999999996</v>
      </c>
      <c r="U276" s="165">
        <v>-1</v>
      </c>
    </row>
    <row r="277" spans="1:21">
      <c r="A277" s="166">
        <v>43461.713310185187</v>
      </c>
      <c r="B277" s="165" t="s">
        <v>6</v>
      </c>
      <c r="C277" s="165">
        <v>308.01</v>
      </c>
      <c r="D277" s="165">
        <v>10.66</v>
      </c>
      <c r="E277" s="165">
        <v>1207.6600000000001</v>
      </c>
      <c r="F277" s="165">
        <v>0</v>
      </c>
      <c r="G277" s="165">
        <v>0</v>
      </c>
      <c r="H277" s="165">
        <v>25.44</v>
      </c>
      <c r="I277" s="165">
        <v>128.25</v>
      </c>
      <c r="J277" s="165">
        <v>63.98</v>
      </c>
      <c r="K277" s="165">
        <v>52.41</v>
      </c>
      <c r="L277" s="165">
        <v>38.1</v>
      </c>
      <c r="M277" s="165">
        <v>62.01</v>
      </c>
      <c r="N277" s="165">
        <v>0</v>
      </c>
      <c r="O277" s="165">
        <v>0</v>
      </c>
      <c r="P277" s="165">
        <v>325709</v>
      </c>
      <c r="Q277" s="165">
        <v>93</v>
      </c>
      <c r="R277" s="165">
        <v>9</v>
      </c>
      <c r="S277" s="165">
        <v>33.700000000000003</v>
      </c>
      <c r="T277" s="165">
        <v>4.2619999999999996</v>
      </c>
      <c r="U277" s="165">
        <v>-1</v>
      </c>
    </row>
    <row r="278" spans="1:21">
      <c r="A278" s="166">
        <v>43461.713333333333</v>
      </c>
      <c r="B278" s="165" t="s">
        <v>6</v>
      </c>
      <c r="C278" s="165">
        <v>308.19</v>
      </c>
      <c r="D278" s="165">
        <v>10.66</v>
      </c>
      <c r="E278" s="165">
        <v>1203.7</v>
      </c>
      <c r="F278" s="165">
        <v>9.73</v>
      </c>
      <c r="G278" s="165">
        <v>42.9</v>
      </c>
      <c r="H278" s="165">
        <v>26.86</v>
      </c>
      <c r="I278" s="165">
        <v>2.29</v>
      </c>
      <c r="J278" s="165">
        <v>62.58</v>
      </c>
      <c r="K278" s="165">
        <v>64.84</v>
      </c>
      <c r="L278" s="165">
        <v>48.31</v>
      </c>
      <c r="M278" s="165">
        <v>54.6</v>
      </c>
      <c r="N278" s="165">
        <v>0</v>
      </c>
      <c r="O278" s="165">
        <v>0</v>
      </c>
      <c r="P278" s="165">
        <v>327651</v>
      </c>
      <c r="Q278" s="165">
        <v>93</v>
      </c>
      <c r="R278" s="165">
        <v>-33</v>
      </c>
      <c r="S278" s="165">
        <v>33.700000000000003</v>
      </c>
      <c r="T278" s="165">
        <v>4.2619999999999996</v>
      </c>
      <c r="U278" s="165">
        <v>-1</v>
      </c>
    </row>
    <row r="279" spans="1:21">
      <c r="A279" s="166">
        <v>43461.71334490741</v>
      </c>
      <c r="B279" s="165" t="s">
        <v>6</v>
      </c>
      <c r="C279" s="165">
        <v>307.97000000000003</v>
      </c>
      <c r="D279" s="165">
        <v>10.65</v>
      </c>
      <c r="E279" s="165">
        <v>1202.97</v>
      </c>
      <c r="F279" s="165">
        <v>8.51</v>
      </c>
      <c r="G279" s="165">
        <v>40.75</v>
      </c>
      <c r="H279" s="165">
        <v>24.26</v>
      </c>
      <c r="I279" s="165">
        <v>0</v>
      </c>
      <c r="J279" s="165">
        <v>58.06</v>
      </c>
      <c r="K279" s="165">
        <v>60.61</v>
      </c>
      <c r="L279" s="165">
        <v>34.86</v>
      </c>
      <c r="M279" s="165">
        <v>67.8</v>
      </c>
      <c r="N279" s="165">
        <v>0</v>
      </c>
      <c r="O279" s="165">
        <v>0</v>
      </c>
      <c r="P279" s="165">
        <v>329705</v>
      </c>
      <c r="Q279" s="165">
        <v>93</v>
      </c>
      <c r="R279" s="165">
        <v>-33</v>
      </c>
      <c r="S279" s="165">
        <v>33.700000000000003</v>
      </c>
      <c r="T279" s="165">
        <v>4.2619999999999996</v>
      </c>
      <c r="U279" s="165">
        <v>-1</v>
      </c>
    </row>
    <row r="280" spans="1:21">
      <c r="A280" s="166">
        <v>43461.713368055556</v>
      </c>
      <c r="B280" s="165" t="s">
        <v>6</v>
      </c>
      <c r="C280" s="165">
        <v>308.19</v>
      </c>
      <c r="D280" s="165">
        <v>10.66</v>
      </c>
      <c r="E280" s="165">
        <v>1201.96</v>
      </c>
      <c r="F280" s="165">
        <v>7.55</v>
      </c>
      <c r="G280" s="165">
        <v>39.42</v>
      </c>
      <c r="H280" s="165">
        <v>25.15</v>
      </c>
      <c r="I280" s="165">
        <v>0</v>
      </c>
      <c r="J280" s="165">
        <v>68.86</v>
      </c>
      <c r="K280" s="165">
        <v>50.64</v>
      </c>
      <c r="L280" s="165">
        <v>37.71</v>
      </c>
      <c r="M280" s="165">
        <v>54.91</v>
      </c>
      <c r="N280" s="165">
        <v>0</v>
      </c>
      <c r="O280" s="165">
        <v>0</v>
      </c>
      <c r="P280" s="165">
        <v>330662</v>
      </c>
      <c r="Q280" s="165">
        <v>93</v>
      </c>
      <c r="R280" s="165">
        <v>-76</v>
      </c>
      <c r="S280" s="165">
        <v>33.700000000000003</v>
      </c>
      <c r="T280" s="165">
        <v>4.2619999999999996</v>
      </c>
      <c r="U280" s="165">
        <v>-1</v>
      </c>
    </row>
    <row r="281" spans="1:21">
      <c r="A281" s="166">
        <v>43461.713391203702</v>
      </c>
      <c r="B281" s="165" t="s">
        <v>6</v>
      </c>
      <c r="C281" s="165">
        <v>304.02999999999997</v>
      </c>
      <c r="D281" s="165">
        <v>10.52</v>
      </c>
      <c r="E281" s="165">
        <v>1206.28</v>
      </c>
      <c r="F281" s="165">
        <v>8.1300000000000008</v>
      </c>
      <c r="G281" s="165">
        <v>40.36</v>
      </c>
      <c r="H281" s="165">
        <v>28.31</v>
      </c>
      <c r="I281" s="165">
        <v>0</v>
      </c>
      <c r="J281" s="165">
        <v>71.88</v>
      </c>
      <c r="K281" s="165">
        <v>59.76</v>
      </c>
      <c r="L281" s="165">
        <v>24.69</v>
      </c>
      <c r="M281" s="165">
        <v>58.24</v>
      </c>
      <c r="N281" s="165">
        <v>0</v>
      </c>
      <c r="O281" s="165">
        <v>0</v>
      </c>
      <c r="P281" s="165">
        <v>332037</v>
      </c>
      <c r="Q281" s="165">
        <v>93</v>
      </c>
      <c r="R281" s="165">
        <v>9</v>
      </c>
      <c r="S281" s="165">
        <v>33.700000000000003</v>
      </c>
      <c r="T281" s="165">
        <v>4.2619999999999996</v>
      </c>
      <c r="U281" s="165">
        <v>-1</v>
      </c>
    </row>
    <row r="282" spans="1:21">
      <c r="A282" s="166">
        <v>43461.713402777779</v>
      </c>
      <c r="B282" s="165" t="s">
        <v>6</v>
      </c>
      <c r="C282" s="165">
        <v>304.45999999999998</v>
      </c>
      <c r="D282" s="165">
        <v>10.53</v>
      </c>
      <c r="E282" s="165">
        <v>1205.3</v>
      </c>
      <c r="F282" s="165">
        <v>7.61</v>
      </c>
      <c r="G282" s="165">
        <v>40.74</v>
      </c>
      <c r="H282" s="165">
        <v>25.6</v>
      </c>
      <c r="I282" s="165">
        <v>0</v>
      </c>
      <c r="J282" s="165">
        <v>65.430000000000007</v>
      </c>
      <c r="K282" s="165">
        <v>45.45</v>
      </c>
      <c r="L282" s="165">
        <v>36.159999999999997</v>
      </c>
      <c r="M282" s="165">
        <v>73.37</v>
      </c>
      <c r="N282" s="165">
        <v>0</v>
      </c>
      <c r="O282" s="165">
        <v>0</v>
      </c>
      <c r="P282" s="165">
        <v>333064</v>
      </c>
      <c r="Q282" s="165">
        <v>93</v>
      </c>
      <c r="R282" s="165">
        <v>-33</v>
      </c>
      <c r="S282" s="165">
        <v>33.700000000000003</v>
      </c>
      <c r="T282" s="165">
        <v>4.2619999999999996</v>
      </c>
      <c r="U282" s="165">
        <v>-1</v>
      </c>
    </row>
    <row r="283" spans="1:21">
      <c r="A283" s="166">
        <v>43461.713425925926</v>
      </c>
      <c r="B283" s="165" t="s">
        <v>6</v>
      </c>
      <c r="C283" s="165">
        <v>305.02</v>
      </c>
      <c r="D283" s="165">
        <v>10.55</v>
      </c>
      <c r="E283" s="165">
        <v>1203.74</v>
      </c>
      <c r="F283" s="165">
        <v>8.69</v>
      </c>
      <c r="G283" s="165">
        <v>39.479999999999997</v>
      </c>
      <c r="H283" s="165">
        <v>20.69</v>
      </c>
      <c r="I283" s="165">
        <v>0</v>
      </c>
      <c r="J283" s="165">
        <v>66.06</v>
      </c>
      <c r="K283" s="165">
        <v>62.57</v>
      </c>
      <c r="L283" s="165">
        <v>37.43</v>
      </c>
      <c r="M283" s="165">
        <v>51.67</v>
      </c>
      <c r="N283" s="165">
        <v>0</v>
      </c>
      <c r="O283" s="165">
        <v>0</v>
      </c>
      <c r="P283" s="165">
        <v>334343</v>
      </c>
      <c r="Q283" s="165">
        <v>93</v>
      </c>
      <c r="R283" s="165">
        <v>-76</v>
      </c>
      <c r="S283" s="165">
        <v>33.700000000000003</v>
      </c>
      <c r="T283" s="165">
        <v>4.2619999999999996</v>
      </c>
      <c r="U283" s="165">
        <v>-1</v>
      </c>
    </row>
    <row r="284" spans="1:21">
      <c r="A284" s="166">
        <v>43461.713449074072</v>
      </c>
      <c r="B284" s="165" t="s">
        <v>6</v>
      </c>
      <c r="C284" s="165">
        <v>305.64999999999998</v>
      </c>
      <c r="D284" s="165">
        <v>10.57</v>
      </c>
      <c r="E284" s="165">
        <v>1203.01</v>
      </c>
      <c r="F284" s="165">
        <v>7.87</v>
      </c>
      <c r="G284" s="165">
        <v>39.33</v>
      </c>
      <c r="H284" s="165">
        <v>26.74</v>
      </c>
      <c r="I284" s="165">
        <v>0</v>
      </c>
      <c r="J284" s="165">
        <v>71.17</v>
      </c>
      <c r="K284" s="165">
        <v>47.93</v>
      </c>
      <c r="L284" s="165">
        <v>24.7</v>
      </c>
      <c r="M284" s="165">
        <v>66.290000000000006</v>
      </c>
      <c r="N284" s="165">
        <v>0</v>
      </c>
      <c r="O284" s="165">
        <v>0</v>
      </c>
      <c r="P284" s="165">
        <v>334951</v>
      </c>
      <c r="Q284" s="165">
        <v>93</v>
      </c>
      <c r="R284" s="165">
        <v>9</v>
      </c>
      <c r="S284" s="165">
        <v>33.700000000000003</v>
      </c>
      <c r="T284" s="165">
        <v>4.2619999999999996</v>
      </c>
      <c r="U284" s="165">
        <v>-1</v>
      </c>
    </row>
    <row r="285" spans="1:21">
      <c r="A285" s="166">
        <v>43461.713472222225</v>
      </c>
      <c r="B285" s="165" t="s">
        <v>6</v>
      </c>
      <c r="C285" s="165">
        <v>305.52999999999997</v>
      </c>
      <c r="D285" s="165">
        <v>10.57</v>
      </c>
      <c r="E285" s="165">
        <v>1196.1300000000001</v>
      </c>
      <c r="F285" s="165">
        <v>7.49</v>
      </c>
      <c r="G285" s="165">
        <v>37.43</v>
      </c>
      <c r="H285" s="165">
        <v>26.04</v>
      </c>
      <c r="I285" s="165">
        <v>0</v>
      </c>
      <c r="J285" s="165">
        <v>61.11</v>
      </c>
      <c r="K285" s="165">
        <v>59.04</v>
      </c>
      <c r="L285" s="165">
        <v>21.89</v>
      </c>
      <c r="M285" s="165">
        <v>58.43</v>
      </c>
      <c r="N285" s="165">
        <v>0</v>
      </c>
      <c r="O285" s="165">
        <v>0</v>
      </c>
      <c r="P285" s="165">
        <v>335496</v>
      </c>
      <c r="Q285" s="165">
        <v>93</v>
      </c>
      <c r="R285" s="165">
        <v>-162</v>
      </c>
      <c r="S285" s="165">
        <v>33.700000000000003</v>
      </c>
      <c r="T285" s="165">
        <v>4.2619999999999996</v>
      </c>
      <c r="U285" s="165">
        <v>-1</v>
      </c>
    </row>
    <row r="286" spans="1:21">
      <c r="A286" s="166">
        <v>43461.713483796295</v>
      </c>
      <c r="B286" s="165" t="s">
        <v>6</v>
      </c>
      <c r="C286" s="165">
        <v>320.45</v>
      </c>
      <c r="D286" s="165">
        <v>11.09</v>
      </c>
      <c r="E286" s="165">
        <v>1191.6600000000001</v>
      </c>
      <c r="F286" s="165">
        <v>19.510000000000002</v>
      </c>
      <c r="G286" s="165">
        <v>42.98</v>
      </c>
      <c r="H286" s="165">
        <v>19.55</v>
      </c>
      <c r="I286" s="165">
        <v>3.93</v>
      </c>
      <c r="J286" s="165">
        <v>65.56</v>
      </c>
      <c r="K286" s="165">
        <v>67.05</v>
      </c>
      <c r="L286" s="165">
        <v>48.84</v>
      </c>
      <c r="M286" s="165">
        <v>53.41</v>
      </c>
      <c r="N286" s="165">
        <v>0</v>
      </c>
      <c r="O286" s="165">
        <v>0</v>
      </c>
      <c r="P286" s="165">
        <v>336499</v>
      </c>
      <c r="Q286" s="165">
        <v>93</v>
      </c>
      <c r="R286" s="165">
        <v>-76</v>
      </c>
      <c r="S286" s="165">
        <v>33.700000000000003</v>
      </c>
      <c r="T286" s="165">
        <v>4.2619999999999996</v>
      </c>
      <c r="U286" s="165">
        <v>-1</v>
      </c>
    </row>
    <row r="287" spans="1:21">
      <c r="A287" s="166">
        <v>43461.713506944441</v>
      </c>
      <c r="B287" s="165" t="s">
        <v>6</v>
      </c>
      <c r="C287" s="165">
        <v>322.08999999999997</v>
      </c>
      <c r="D287" s="165">
        <v>11.14</v>
      </c>
      <c r="E287" s="165">
        <v>1181.6099999999999</v>
      </c>
      <c r="F287" s="165">
        <v>9.08</v>
      </c>
      <c r="G287" s="165">
        <v>51.76</v>
      </c>
      <c r="H287" s="165">
        <v>32.14</v>
      </c>
      <c r="I287" s="165">
        <v>1.76</v>
      </c>
      <c r="J287" s="165">
        <v>76.569999999999993</v>
      </c>
      <c r="K287" s="165">
        <v>67.88</v>
      </c>
      <c r="L287" s="165">
        <v>58.96</v>
      </c>
      <c r="M287" s="165">
        <v>72.25</v>
      </c>
      <c r="N287" s="165">
        <v>0</v>
      </c>
      <c r="O287" s="165">
        <v>0</v>
      </c>
      <c r="P287" s="165">
        <v>338975</v>
      </c>
      <c r="Q287" s="165">
        <v>93</v>
      </c>
      <c r="R287" s="165">
        <v>95</v>
      </c>
      <c r="S287" s="165">
        <v>33.700000000000003</v>
      </c>
      <c r="T287" s="165">
        <v>4.2619999999999996</v>
      </c>
      <c r="U287" s="165">
        <v>-1</v>
      </c>
    </row>
    <row r="288" spans="1:21">
      <c r="A288" s="166">
        <v>43461.713530092595</v>
      </c>
      <c r="B288" s="165" t="s">
        <v>6</v>
      </c>
      <c r="C288" s="165">
        <v>321.57</v>
      </c>
      <c r="D288" s="165">
        <v>11.12</v>
      </c>
      <c r="E288" s="165">
        <v>1183.8</v>
      </c>
      <c r="F288" s="165">
        <v>8.43</v>
      </c>
      <c r="G288" s="165">
        <v>41.87</v>
      </c>
      <c r="H288" s="165">
        <v>30.95</v>
      </c>
      <c r="I288" s="165">
        <v>10.71</v>
      </c>
      <c r="J288" s="165">
        <v>73.05</v>
      </c>
      <c r="K288" s="165">
        <v>53.66</v>
      </c>
      <c r="L288" s="165">
        <v>31.76</v>
      </c>
      <c r="M288" s="165">
        <v>52.2</v>
      </c>
      <c r="N288" s="165">
        <v>0</v>
      </c>
      <c r="O288" s="165">
        <v>0</v>
      </c>
      <c r="P288" s="165">
        <v>339341</v>
      </c>
      <c r="Q288" s="165">
        <v>93</v>
      </c>
      <c r="R288" s="165">
        <v>-76</v>
      </c>
      <c r="S288" s="165">
        <v>33.700000000000003</v>
      </c>
      <c r="T288" s="165">
        <v>4.2619999999999996</v>
      </c>
      <c r="U288" s="165">
        <v>-1</v>
      </c>
    </row>
    <row r="289" spans="1:21">
      <c r="A289" s="166">
        <v>43461.713553240741</v>
      </c>
      <c r="B289" s="165" t="s">
        <v>6</v>
      </c>
      <c r="C289" s="165">
        <v>321.51</v>
      </c>
      <c r="D289" s="165">
        <v>11.12</v>
      </c>
      <c r="E289" s="165">
        <v>1196.79</v>
      </c>
      <c r="F289" s="165">
        <v>0</v>
      </c>
      <c r="G289" s="165">
        <v>0</v>
      </c>
      <c r="H289" s="165">
        <v>25.73</v>
      </c>
      <c r="I289" s="165">
        <v>5.23</v>
      </c>
      <c r="J289" s="165">
        <v>0</v>
      </c>
      <c r="K289" s="165">
        <v>102.76</v>
      </c>
      <c r="L289" s="165">
        <v>106.68</v>
      </c>
      <c r="M289" s="165">
        <v>85.83</v>
      </c>
      <c r="N289" s="165">
        <v>0</v>
      </c>
      <c r="O289" s="165">
        <v>0</v>
      </c>
      <c r="P289" s="165">
        <v>341939</v>
      </c>
      <c r="Q289" s="165">
        <v>93</v>
      </c>
      <c r="R289" s="165">
        <v>180</v>
      </c>
      <c r="S289" s="165">
        <v>33.700000000000003</v>
      </c>
      <c r="T289" s="165">
        <v>4.2619999999999996</v>
      </c>
      <c r="U289" s="165">
        <v>-1</v>
      </c>
    </row>
    <row r="290" spans="1:21">
      <c r="A290" s="166">
        <v>43461.713564814818</v>
      </c>
      <c r="B290" s="165" t="s">
        <v>6</v>
      </c>
      <c r="C290" s="165">
        <v>319.41000000000003</v>
      </c>
      <c r="D290" s="165">
        <v>11.05</v>
      </c>
      <c r="E290" s="165">
        <v>1186.82</v>
      </c>
      <c r="F290" s="165">
        <v>0</v>
      </c>
      <c r="G290" s="165">
        <v>0.11</v>
      </c>
      <c r="H290" s="165">
        <v>0</v>
      </c>
      <c r="I290" s="165">
        <v>0</v>
      </c>
      <c r="J290" s="165">
        <v>98.08</v>
      </c>
      <c r="K290" s="165">
        <v>0</v>
      </c>
      <c r="L290" s="165">
        <v>0</v>
      </c>
      <c r="M290" s="165">
        <v>0</v>
      </c>
      <c r="N290" s="165">
        <v>0</v>
      </c>
      <c r="O290" s="165">
        <v>0</v>
      </c>
      <c r="P290" s="165">
        <v>342198</v>
      </c>
      <c r="Q290" s="165">
        <v>93</v>
      </c>
      <c r="R290" s="165">
        <v>180</v>
      </c>
      <c r="S290" s="165">
        <v>33.700000000000003</v>
      </c>
      <c r="T290" s="165">
        <v>4.2619999999999996</v>
      </c>
      <c r="U290" s="165">
        <v>-1</v>
      </c>
    </row>
    <row r="291" spans="1:21">
      <c r="A291" s="166">
        <v>43461.713587962964</v>
      </c>
      <c r="B291" s="165" t="s">
        <v>6</v>
      </c>
      <c r="C291" s="165">
        <v>311.38</v>
      </c>
      <c r="D291" s="165">
        <v>10.77</v>
      </c>
      <c r="E291" s="165">
        <v>1193.1099999999999</v>
      </c>
      <c r="F291" s="165">
        <v>10.23</v>
      </c>
      <c r="G291" s="165">
        <v>45.98</v>
      </c>
      <c r="H291" s="165">
        <v>18.93</v>
      </c>
      <c r="I291" s="165">
        <v>14.71</v>
      </c>
      <c r="J291" s="165">
        <v>72.62</v>
      </c>
      <c r="K291" s="165">
        <v>63.43</v>
      </c>
      <c r="L291" s="165">
        <v>44.97</v>
      </c>
      <c r="M291" s="165">
        <v>62.18</v>
      </c>
      <c r="N291" s="165">
        <v>0</v>
      </c>
      <c r="O291" s="165">
        <v>0</v>
      </c>
      <c r="P291" s="165">
        <v>344212</v>
      </c>
      <c r="Q291" s="165">
        <v>93</v>
      </c>
      <c r="R291" s="165">
        <v>9</v>
      </c>
      <c r="S291" s="165">
        <v>33.700000000000003</v>
      </c>
      <c r="T291" s="165">
        <v>4.2619999999999996</v>
      </c>
      <c r="U291" s="165">
        <v>-1</v>
      </c>
    </row>
    <row r="292" spans="1:21">
      <c r="A292" s="166">
        <v>43461.71361111111</v>
      </c>
      <c r="B292" s="165" t="s">
        <v>6</v>
      </c>
      <c r="C292" s="165">
        <v>307.3</v>
      </c>
      <c r="D292" s="165">
        <v>10.63</v>
      </c>
      <c r="E292" s="165">
        <v>1205.3</v>
      </c>
      <c r="F292" s="165">
        <v>8.7200000000000006</v>
      </c>
      <c r="G292" s="165">
        <v>41.23</v>
      </c>
      <c r="H292" s="165">
        <v>27.43</v>
      </c>
      <c r="I292" s="165">
        <v>0</v>
      </c>
      <c r="J292" s="165">
        <v>71.010000000000005</v>
      </c>
      <c r="K292" s="165">
        <v>52.02</v>
      </c>
      <c r="L292" s="165">
        <v>31.43</v>
      </c>
      <c r="M292" s="165">
        <v>66.86</v>
      </c>
      <c r="N292" s="165">
        <v>0</v>
      </c>
      <c r="O292" s="165">
        <v>0</v>
      </c>
      <c r="P292" s="165">
        <v>344789</v>
      </c>
      <c r="Q292" s="165">
        <v>93</v>
      </c>
      <c r="R292" s="165">
        <v>-119</v>
      </c>
      <c r="S292" s="165">
        <v>33.700000000000003</v>
      </c>
      <c r="T292" s="165">
        <v>4.2619999999999996</v>
      </c>
      <c r="U292" s="165">
        <v>-1</v>
      </c>
    </row>
    <row r="293" spans="1:21">
      <c r="A293" s="166">
        <v>43461.713622685187</v>
      </c>
      <c r="B293" s="165" t="s">
        <v>6</v>
      </c>
      <c r="C293" s="165">
        <v>306.93</v>
      </c>
      <c r="D293" s="165">
        <v>10.62</v>
      </c>
      <c r="E293" s="165">
        <v>1201.76</v>
      </c>
      <c r="F293" s="165">
        <v>9.02</v>
      </c>
      <c r="G293" s="165">
        <v>47.45</v>
      </c>
      <c r="H293" s="165">
        <v>24.12</v>
      </c>
      <c r="I293" s="165">
        <v>13.95</v>
      </c>
      <c r="J293" s="165">
        <v>75.61</v>
      </c>
      <c r="K293" s="165">
        <v>64.91</v>
      </c>
      <c r="L293" s="165">
        <v>48.3</v>
      </c>
      <c r="M293" s="165">
        <v>59.28</v>
      </c>
      <c r="N293" s="165">
        <v>0</v>
      </c>
      <c r="O293" s="165">
        <v>0</v>
      </c>
      <c r="P293" s="165">
        <v>346952</v>
      </c>
      <c r="Q293" s="165">
        <v>93</v>
      </c>
      <c r="R293" s="165">
        <v>137</v>
      </c>
      <c r="S293" s="165">
        <v>33.700000000000003</v>
      </c>
      <c r="T293" s="165">
        <v>4.2619999999999996</v>
      </c>
      <c r="U293" s="165">
        <v>-1</v>
      </c>
    </row>
    <row r="294" spans="1:21">
      <c r="A294" s="166">
        <v>43461.713645833333</v>
      </c>
      <c r="B294" s="165" t="s">
        <v>6</v>
      </c>
      <c r="C294" s="165">
        <v>300.25</v>
      </c>
      <c r="D294" s="165">
        <v>10.39</v>
      </c>
      <c r="E294" s="165">
        <v>1202.3800000000001</v>
      </c>
      <c r="F294" s="165">
        <v>7.87</v>
      </c>
      <c r="G294" s="165">
        <v>44</v>
      </c>
      <c r="H294" s="165">
        <v>37.950000000000003</v>
      </c>
      <c r="I294" s="165">
        <v>0</v>
      </c>
      <c r="J294" s="165">
        <v>69.88</v>
      </c>
      <c r="K294" s="165">
        <v>70.48</v>
      </c>
      <c r="L294" s="165">
        <v>30.62</v>
      </c>
      <c r="M294" s="165">
        <v>55.15</v>
      </c>
      <c r="N294" s="165">
        <v>0</v>
      </c>
      <c r="O294" s="165">
        <v>0</v>
      </c>
      <c r="P294" s="165">
        <v>347855</v>
      </c>
      <c r="Q294" s="165">
        <v>93</v>
      </c>
      <c r="R294" s="165">
        <v>-119</v>
      </c>
      <c r="S294" s="165">
        <v>33.700000000000003</v>
      </c>
      <c r="T294" s="165">
        <v>4.2619999999999996</v>
      </c>
      <c r="U294" s="165">
        <v>-1</v>
      </c>
    </row>
    <row r="295" spans="1:21">
      <c r="A295" s="166">
        <v>43461.71366898148</v>
      </c>
      <c r="B295" s="165" t="s">
        <v>6</v>
      </c>
      <c r="C295" s="165">
        <v>300.82</v>
      </c>
      <c r="D295" s="165">
        <v>10.41</v>
      </c>
      <c r="E295" s="165">
        <v>1234.1199999999999</v>
      </c>
      <c r="F295" s="165">
        <v>8.77</v>
      </c>
      <c r="G295" s="165">
        <v>44.51</v>
      </c>
      <c r="H295" s="165">
        <v>26.14</v>
      </c>
      <c r="I295" s="165">
        <v>14.12</v>
      </c>
      <c r="J295" s="165">
        <v>69.819999999999993</v>
      </c>
      <c r="K295" s="165">
        <v>60.8</v>
      </c>
      <c r="L295" s="165">
        <v>43.27</v>
      </c>
      <c r="M295" s="165">
        <v>54.44</v>
      </c>
      <c r="N295" s="165">
        <v>0</v>
      </c>
      <c r="O295" s="165">
        <v>0</v>
      </c>
      <c r="P295" s="165">
        <v>349396</v>
      </c>
      <c r="Q295" s="165">
        <v>93</v>
      </c>
      <c r="R295" s="165">
        <v>180</v>
      </c>
      <c r="S295" s="165">
        <v>33.700000000000003</v>
      </c>
      <c r="T295" s="165">
        <v>4.2619999999999996</v>
      </c>
      <c r="U295" s="165">
        <v>-1</v>
      </c>
    </row>
    <row r="296" spans="1:21">
      <c r="A296" s="166">
        <v>43461.713692129626</v>
      </c>
      <c r="B296" s="165" t="s">
        <v>6</v>
      </c>
      <c r="C296" s="165">
        <v>302.44</v>
      </c>
      <c r="D296" s="165">
        <v>10.46</v>
      </c>
      <c r="E296" s="165">
        <v>1230.73</v>
      </c>
      <c r="F296" s="165">
        <v>8.85</v>
      </c>
      <c r="G296" s="165">
        <v>49.47</v>
      </c>
      <c r="H296" s="165">
        <v>44</v>
      </c>
      <c r="I296" s="165">
        <v>21.47</v>
      </c>
      <c r="J296" s="165">
        <v>76.47</v>
      </c>
      <c r="K296" s="165">
        <v>56.97</v>
      </c>
      <c r="L296" s="165">
        <v>41.9</v>
      </c>
      <c r="M296" s="165">
        <v>57.8</v>
      </c>
      <c r="N296" s="165">
        <v>0</v>
      </c>
      <c r="O296" s="165">
        <v>0</v>
      </c>
      <c r="P296" s="165">
        <v>351467</v>
      </c>
      <c r="Q296" s="165">
        <v>93</v>
      </c>
      <c r="R296" s="165">
        <v>-33</v>
      </c>
      <c r="S296" s="165">
        <v>33.700000000000003</v>
      </c>
      <c r="T296" s="165">
        <v>4.2619999999999996</v>
      </c>
      <c r="U296" s="165">
        <v>-1</v>
      </c>
    </row>
    <row r="297" spans="1:21">
      <c r="A297" s="166">
        <v>43461.713703703703</v>
      </c>
      <c r="B297" s="165" t="s">
        <v>6</v>
      </c>
      <c r="C297" s="165">
        <v>303.02</v>
      </c>
      <c r="D297" s="165">
        <v>10.48</v>
      </c>
      <c r="E297" s="165">
        <v>1229.25</v>
      </c>
      <c r="F297" s="165">
        <v>8.68</v>
      </c>
      <c r="G297" s="165">
        <v>39.549999999999997</v>
      </c>
      <c r="H297" s="165">
        <v>25</v>
      </c>
      <c r="I297" s="165">
        <v>0</v>
      </c>
      <c r="J297" s="165">
        <v>69.19</v>
      </c>
      <c r="K297" s="165">
        <v>53.94</v>
      </c>
      <c r="L297" s="165">
        <v>28.99</v>
      </c>
      <c r="M297" s="165">
        <v>61.96</v>
      </c>
      <c r="N297" s="165">
        <v>0</v>
      </c>
      <c r="O297" s="165">
        <v>0</v>
      </c>
      <c r="P297" s="165">
        <v>352423</v>
      </c>
      <c r="Q297" s="165">
        <v>93</v>
      </c>
      <c r="R297" s="165">
        <v>9</v>
      </c>
      <c r="S297" s="165">
        <v>33.700000000000003</v>
      </c>
      <c r="T297" s="165">
        <v>4.2619999999999996</v>
      </c>
      <c r="U297" s="165">
        <v>-1</v>
      </c>
    </row>
    <row r="298" spans="1:21">
      <c r="A298" s="166">
        <v>43461.713726851849</v>
      </c>
      <c r="B298" s="165" t="s">
        <v>6</v>
      </c>
      <c r="C298" s="165">
        <v>303.95</v>
      </c>
      <c r="D298" s="165">
        <v>10.52</v>
      </c>
      <c r="E298" s="165">
        <v>1228.0999999999999</v>
      </c>
      <c r="F298" s="165">
        <v>8.6</v>
      </c>
      <c r="G298" s="165">
        <v>40.380000000000003</v>
      </c>
      <c r="H298" s="165">
        <v>13.69</v>
      </c>
      <c r="I298" s="165">
        <v>14.2</v>
      </c>
      <c r="J298" s="165">
        <v>71.08</v>
      </c>
      <c r="K298" s="165">
        <v>47.8</v>
      </c>
      <c r="L298" s="165">
        <v>33.54</v>
      </c>
      <c r="M298" s="165">
        <v>63.58</v>
      </c>
      <c r="N298" s="165">
        <v>0</v>
      </c>
      <c r="O298" s="165">
        <v>0</v>
      </c>
      <c r="P298" s="165">
        <v>353486</v>
      </c>
      <c r="Q298" s="165">
        <v>93</v>
      </c>
      <c r="R298" s="165">
        <v>-76</v>
      </c>
      <c r="S298" s="165">
        <v>33.700000000000003</v>
      </c>
      <c r="T298" s="165">
        <v>4.2619999999999996</v>
      </c>
      <c r="U298" s="165">
        <v>-1</v>
      </c>
    </row>
    <row r="299" spans="1:21">
      <c r="A299" s="166">
        <v>43461.713750000003</v>
      </c>
      <c r="B299" s="165" t="s">
        <v>6</v>
      </c>
      <c r="C299" s="165">
        <v>305.68</v>
      </c>
      <c r="D299" s="165">
        <v>10.58</v>
      </c>
      <c r="E299" s="165">
        <v>1226.6099999999999</v>
      </c>
      <c r="F299" s="165">
        <v>8.85</v>
      </c>
      <c r="G299" s="165">
        <v>40.76</v>
      </c>
      <c r="H299" s="165">
        <v>26.47</v>
      </c>
      <c r="I299" s="165">
        <v>0</v>
      </c>
      <c r="J299" s="165">
        <v>68.290000000000006</v>
      </c>
      <c r="K299" s="165">
        <v>59.04</v>
      </c>
      <c r="L299" s="165">
        <v>27.33</v>
      </c>
      <c r="M299" s="165">
        <v>66.260000000000005</v>
      </c>
      <c r="N299" s="165">
        <v>0</v>
      </c>
      <c r="O299" s="165">
        <v>0</v>
      </c>
      <c r="P299" s="165">
        <v>355356</v>
      </c>
      <c r="Q299" s="165">
        <v>93</v>
      </c>
      <c r="R299" s="165">
        <v>-33</v>
      </c>
      <c r="S299" s="165">
        <v>33.700000000000003</v>
      </c>
      <c r="T299" s="165">
        <v>4.2619999999999996</v>
      </c>
      <c r="U299" s="165">
        <v>-1</v>
      </c>
    </row>
    <row r="300" spans="1:21">
      <c r="A300" s="166">
        <v>43461.713773148149</v>
      </c>
      <c r="B300" s="165" t="s">
        <v>6</v>
      </c>
      <c r="C300" s="165">
        <v>307.55</v>
      </c>
      <c r="D300" s="165">
        <v>10.64</v>
      </c>
      <c r="E300" s="165">
        <v>1230.43</v>
      </c>
      <c r="F300" s="165">
        <v>8.94</v>
      </c>
      <c r="G300" s="165">
        <v>41.44</v>
      </c>
      <c r="H300" s="165">
        <v>25.29</v>
      </c>
      <c r="I300" s="165">
        <v>0</v>
      </c>
      <c r="J300" s="165">
        <v>77.58</v>
      </c>
      <c r="K300" s="165">
        <v>54.65</v>
      </c>
      <c r="L300" s="165">
        <v>37.71</v>
      </c>
      <c r="M300" s="165">
        <v>55</v>
      </c>
      <c r="N300" s="165">
        <v>0</v>
      </c>
      <c r="O300" s="165">
        <v>0</v>
      </c>
      <c r="P300" s="165">
        <v>358500</v>
      </c>
      <c r="Q300" s="165">
        <v>93</v>
      </c>
      <c r="R300" s="165">
        <v>137</v>
      </c>
      <c r="S300" s="165">
        <v>33.700000000000003</v>
      </c>
      <c r="T300" s="165">
        <v>4.2619999999999996</v>
      </c>
      <c r="U300" s="165">
        <v>-1</v>
      </c>
    </row>
    <row r="301" spans="1:21">
      <c r="A301" s="166">
        <v>43461.713784722226</v>
      </c>
      <c r="B301" s="165" t="s">
        <v>6</v>
      </c>
      <c r="C301" s="165">
        <v>307.56</v>
      </c>
      <c r="D301" s="165">
        <v>10.64</v>
      </c>
      <c r="E301" s="165">
        <v>1233.55</v>
      </c>
      <c r="F301" s="165">
        <v>7.91</v>
      </c>
      <c r="G301" s="165">
        <v>43.1</v>
      </c>
      <c r="H301" s="165">
        <v>34.130000000000003</v>
      </c>
      <c r="I301" s="165">
        <v>1.19</v>
      </c>
      <c r="J301" s="165">
        <v>73.209999999999994</v>
      </c>
      <c r="K301" s="165">
        <v>61.78</v>
      </c>
      <c r="L301" s="165">
        <v>33.130000000000003</v>
      </c>
      <c r="M301" s="165">
        <v>56.44</v>
      </c>
      <c r="N301" s="165">
        <v>0</v>
      </c>
      <c r="O301" s="165">
        <v>0</v>
      </c>
      <c r="P301" s="165">
        <v>358966</v>
      </c>
      <c r="Q301" s="165">
        <v>93</v>
      </c>
      <c r="R301" s="165">
        <v>52</v>
      </c>
      <c r="S301" s="165">
        <v>33.700000000000003</v>
      </c>
      <c r="T301" s="165">
        <v>4.2619999999999996</v>
      </c>
      <c r="U301" s="165">
        <v>-1</v>
      </c>
    </row>
    <row r="302" spans="1:21">
      <c r="A302" s="166">
        <v>43461.713807870372</v>
      </c>
      <c r="B302" s="165" t="s">
        <v>6</v>
      </c>
      <c r="C302" s="165">
        <v>309.13</v>
      </c>
      <c r="D302" s="165">
        <v>10.69</v>
      </c>
      <c r="E302" s="165">
        <v>1225.3900000000001</v>
      </c>
      <c r="F302" s="165">
        <v>8.41</v>
      </c>
      <c r="G302" s="165">
        <v>42.95</v>
      </c>
      <c r="H302" s="165">
        <v>26.32</v>
      </c>
      <c r="I302" s="165">
        <v>10.34</v>
      </c>
      <c r="J302" s="165">
        <v>59.48</v>
      </c>
      <c r="K302" s="165">
        <v>58.96</v>
      </c>
      <c r="L302" s="165">
        <v>31.84</v>
      </c>
      <c r="M302" s="165">
        <v>73.260000000000005</v>
      </c>
      <c r="N302" s="165">
        <v>0</v>
      </c>
      <c r="O302" s="165">
        <v>0</v>
      </c>
      <c r="P302" s="165">
        <v>360610</v>
      </c>
      <c r="Q302" s="165">
        <v>93</v>
      </c>
      <c r="R302" s="165">
        <v>-76</v>
      </c>
      <c r="S302" s="165">
        <v>33.700000000000003</v>
      </c>
      <c r="T302" s="165">
        <v>4.2619999999999996</v>
      </c>
      <c r="U302" s="165">
        <v>-1</v>
      </c>
    </row>
    <row r="303" spans="1:21">
      <c r="A303" s="166">
        <v>43461.713831018518</v>
      </c>
      <c r="B303" s="165" t="s">
        <v>6</v>
      </c>
      <c r="C303" s="165">
        <v>309.5</v>
      </c>
      <c r="D303" s="165">
        <v>10.71</v>
      </c>
      <c r="E303" s="165">
        <v>1229.8399999999999</v>
      </c>
      <c r="F303" s="165">
        <v>8.85</v>
      </c>
      <c r="G303" s="165">
        <v>41.15</v>
      </c>
      <c r="H303" s="165">
        <v>27.38</v>
      </c>
      <c r="I303" s="165">
        <v>0</v>
      </c>
      <c r="J303" s="165">
        <v>63.35</v>
      </c>
      <c r="K303" s="165">
        <v>52.47</v>
      </c>
      <c r="L303" s="165">
        <v>37.950000000000003</v>
      </c>
      <c r="M303" s="165">
        <v>67.260000000000005</v>
      </c>
      <c r="N303" s="165">
        <v>0</v>
      </c>
      <c r="O303" s="165">
        <v>0</v>
      </c>
      <c r="P303" s="165">
        <v>362133</v>
      </c>
      <c r="Q303" s="165">
        <v>93</v>
      </c>
      <c r="R303" s="165">
        <v>-33</v>
      </c>
      <c r="S303" s="165">
        <v>33.700000000000003</v>
      </c>
      <c r="T303" s="165">
        <v>4.2619999999999996</v>
      </c>
      <c r="U303" s="165">
        <v>-1</v>
      </c>
    </row>
    <row r="304" spans="1:21">
      <c r="A304" s="166">
        <v>43461.713842592595</v>
      </c>
      <c r="B304" s="165" t="s">
        <v>6</v>
      </c>
      <c r="C304" s="165">
        <v>310.88</v>
      </c>
      <c r="D304" s="165">
        <v>10.75</v>
      </c>
      <c r="E304" s="165">
        <v>1228.25</v>
      </c>
      <c r="F304" s="165">
        <v>8.7200000000000006</v>
      </c>
      <c r="G304" s="165">
        <v>43.58</v>
      </c>
      <c r="H304" s="165">
        <v>24.57</v>
      </c>
      <c r="I304" s="165">
        <v>7.87</v>
      </c>
      <c r="J304" s="165">
        <v>64.069999999999993</v>
      </c>
      <c r="K304" s="165">
        <v>58.62</v>
      </c>
      <c r="L304" s="165">
        <v>43.68</v>
      </c>
      <c r="M304" s="165">
        <v>64.2</v>
      </c>
      <c r="N304" s="165">
        <v>0</v>
      </c>
      <c r="O304" s="165">
        <v>0</v>
      </c>
      <c r="P304" s="165">
        <v>363464</v>
      </c>
      <c r="Q304" s="165">
        <v>93</v>
      </c>
      <c r="R304" s="165">
        <v>-162</v>
      </c>
      <c r="S304" s="165">
        <v>33.700000000000003</v>
      </c>
      <c r="T304" s="165">
        <v>4.2619999999999996</v>
      </c>
      <c r="U304" s="165">
        <v>-1</v>
      </c>
    </row>
    <row r="305" spans="1:21">
      <c r="A305" s="166">
        <v>43461.713865740741</v>
      </c>
      <c r="B305" s="165" t="s">
        <v>6</v>
      </c>
      <c r="C305" s="165">
        <v>310.85000000000002</v>
      </c>
      <c r="D305" s="165">
        <v>10.75</v>
      </c>
      <c r="E305" s="165">
        <v>1225.52</v>
      </c>
      <c r="F305" s="165">
        <v>9.2200000000000006</v>
      </c>
      <c r="G305" s="165">
        <v>42.98</v>
      </c>
      <c r="H305" s="165">
        <v>27.81</v>
      </c>
      <c r="I305" s="165">
        <v>0</v>
      </c>
      <c r="J305" s="165">
        <v>74.290000000000006</v>
      </c>
      <c r="K305" s="165">
        <v>52.69</v>
      </c>
      <c r="L305" s="165">
        <v>40.72</v>
      </c>
      <c r="M305" s="165">
        <v>61.4</v>
      </c>
      <c r="N305" s="165">
        <v>0</v>
      </c>
      <c r="O305" s="165">
        <v>0</v>
      </c>
      <c r="P305" s="165">
        <v>366816</v>
      </c>
      <c r="Q305" s="165">
        <v>93</v>
      </c>
      <c r="R305" s="165">
        <v>-119</v>
      </c>
      <c r="S305" s="165">
        <v>33.700000000000003</v>
      </c>
      <c r="T305" s="165">
        <v>4.2619999999999996</v>
      </c>
      <c r="U305" s="165">
        <v>-1</v>
      </c>
    </row>
    <row r="306" spans="1:21">
      <c r="A306" s="166">
        <v>43461.713888888888</v>
      </c>
      <c r="B306" s="165" t="s">
        <v>6</v>
      </c>
      <c r="C306" s="165">
        <v>310.81</v>
      </c>
      <c r="D306" s="165">
        <v>10.75</v>
      </c>
      <c r="E306" s="165">
        <v>1225.2</v>
      </c>
      <c r="F306" s="165">
        <v>0</v>
      </c>
      <c r="G306" s="165">
        <v>0.05</v>
      </c>
      <c r="H306" s="165">
        <v>0</v>
      </c>
      <c r="I306" s="165">
        <v>4.09</v>
      </c>
      <c r="J306" s="165">
        <v>72.67</v>
      </c>
      <c r="K306" s="165">
        <v>56.21</v>
      </c>
      <c r="L306" s="165">
        <v>29.27</v>
      </c>
      <c r="M306" s="165">
        <v>58.79</v>
      </c>
      <c r="N306" s="165">
        <v>0</v>
      </c>
      <c r="O306" s="165">
        <v>0</v>
      </c>
      <c r="P306" s="165">
        <v>367640</v>
      </c>
      <c r="Q306" s="165">
        <v>93</v>
      </c>
      <c r="R306" s="165">
        <v>-162</v>
      </c>
      <c r="S306" s="165">
        <v>33.700000000000003</v>
      </c>
      <c r="T306" s="165">
        <v>4.2619999999999996</v>
      </c>
      <c r="U306" s="165">
        <v>-1</v>
      </c>
    </row>
    <row r="307" spans="1:21">
      <c r="A307" s="166">
        <v>43461.713912037034</v>
      </c>
      <c r="B307" s="165" t="s">
        <v>6</v>
      </c>
      <c r="C307" s="165">
        <v>311.41000000000003</v>
      </c>
      <c r="D307" s="165">
        <v>10.77</v>
      </c>
      <c r="E307" s="165">
        <v>1224.8699999999999</v>
      </c>
      <c r="F307" s="165">
        <v>9.08</v>
      </c>
      <c r="G307" s="165">
        <v>41.17</v>
      </c>
      <c r="H307" s="165">
        <v>26.19</v>
      </c>
      <c r="I307" s="165">
        <v>0</v>
      </c>
      <c r="J307" s="165">
        <v>73.94</v>
      </c>
      <c r="K307" s="165">
        <v>63.1</v>
      </c>
      <c r="L307" s="165">
        <v>33.119999999999997</v>
      </c>
      <c r="M307" s="165">
        <v>51.22</v>
      </c>
      <c r="N307" s="165">
        <v>0</v>
      </c>
      <c r="O307" s="165">
        <v>0</v>
      </c>
      <c r="P307" s="165">
        <v>370177</v>
      </c>
      <c r="Q307" s="165">
        <v>93</v>
      </c>
      <c r="R307" s="165">
        <v>-33</v>
      </c>
      <c r="S307" s="165">
        <v>33.700000000000003</v>
      </c>
      <c r="T307" s="165">
        <v>4.2619999999999996</v>
      </c>
      <c r="U307" s="165">
        <v>-1</v>
      </c>
    </row>
    <row r="308" spans="1:21">
      <c r="A308" s="166">
        <v>43461.713923611111</v>
      </c>
      <c r="B308" s="165" t="s">
        <v>6</v>
      </c>
      <c r="C308" s="165">
        <v>311.33999999999997</v>
      </c>
      <c r="D308" s="165">
        <v>10.77</v>
      </c>
      <c r="E308" s="165">
        <v>1233.3599999999999</v>
      </c>
      <c r="F308" s="165">
        <v>7.96</v>
      </c>
      <c r="G308" s="165">
        <v>38.21</v>
      </c>
      <c r="H308" s="165">
        <v>25</v>
      </c>
      <c r="I308" s="165">
        <v>0</v>
      </c>
      <c r="J308" s="165">
        <v>75</v>
      </c>
      <c r="K308" s="165">
        <v>50.6</v>
      </c>
      <c r="L308" s="165">
        <v>32.56</v>
      </c>
      <c r="M308" s="165">
        <v>47.88</v>
      </c>
      <c r="N308" s="165">
        <v>0</v>
      </c>
      <c r="O308" s="165">
        <v>0</v>
      </c>
      <c r="P308" s="165">
        <v>371887</v>
      </c>
      <c r="Q308" s="165">
        <v>93</v>
      </c>
      <c r="R308" s="165">
        <v>-76</v>
      </c>
      <c r="S308" s="165">
        <v>33.700000000000003</v>
      </c>
      <c r="T308" s="165">
        <v>4.2619999999999996</v>
      </c>
      <c r="U308" s="165">
        <v>-1</v>
      </c>
    </row>
    <row r="309" spans="1:21">
      <c r="A309" s="166">
        <v>43461.713946759257</v>
      </c>
      <c r="B309" s="165" t="s">
        <v>6</v>
      </c>
      <c r="C309" s="165">
        <v>302.56</v>
      </c>
      <c r="D309" s="165">
        <v>10.47</v>
      </c>
      <c r="E309" s="165">
        <v>1234.0899999999999</v>
      </c>
      <c r="F309" s="165">
        <v>8.9</v>
      </c>
      <c r="G309" s="165">
        <v>40.51</v>
      </c>
      <c r="H309" s="165">
        <v>25.43</v>
      </c>
      <c r="I309" s="165">
        <v>0.56999999999999995</v>
      </c>
      <c r="J309" s="165">
        <v>64.33</v>
      </c>
      <c r="K309" s="165">
        <v>56.02</v>
      </c>
      <c r="L309" s="165">
        <v>32.340000000000003</v>
      </c>
      <c r="M309" s="165">
        <v>65.5</v>
      </c>
      <c r="N309" s="165">
        <v>0</v>
      </c>
      <c r="O309" s="165">
        <v>0</v>
      </c>
      <c r="P309" s="165">
        <v>372603</v>
      </c>
      <c r="Q309" s="165">
        <v>93</v>
      </c>
      <c r="R309" s="165">
        <v>9</v>
      </c>
      <c r="S309" s="165">
        <v>33.700000000000003</v>
      </c>
      <c r="T309" s="165">
        <v>4.2619999999999996</v>
      </c>
      <c r="U309" s="165">
        <v>-1</v>
      </c>
    </row>
    <row r="310" spans="1:21">
      <c r="A310" s="166">
        <v>43461.713969907411</v>
      </c>
      <c r="B310" s="165" t="s">
        <v>6</v>
      </c>
      <c r="C310" s="165">
        <v>303.14999999999998</v>
      </c>
      <c r="D310" s="165">
        <v>10.49</v>
      </c>
      <c r="E310" s="165">
        <v>1233.31</v>
      </c>
      <c r="F310" s="165">
        <v>8.1300000000000008</v>
      </c>
      <c r="G310" s="165">
        <v>39.56</v>
      </c>
      <c r="H310" s="165">
        <v>25.29</v>
      </c>
      <c r="I310" s="165">
        <v>2.94</v>
      </c>
      <c r="J310" s="165">
        <v>70.83</v>
      </c>
      <c r="K310" s="165">
        <v>54.72</v>
      </c>
      <c r="L310" s="165">
        <v>37.869999999999997</v>
      </c>
      <c r="M310" s="165">
        <v>47.5</v>
      </c>
      <c r="N310" s="165">
        <v>0</v>
      </c>
      <c r="O310" s="165">
        <v>0</v>
      </c>
      <c r="P310" s="165">
        <v>373566</v>
      </c>
      <c r="Q310" s="165">
        <v>93</v>
      </c>
      <c r="R310" s="165">
        <v>-33</v>
      </c>
      <c r="S310" s="165">
        <v>33.700000000000003</v>
      </c>
      <c r="T310" s="165">
        <v>4.2619999999999996</v>
      </c>
      <c r="U310" s="165">
        <v>-1</v>
      </c>
    </row>
    <row r="311" spans="1:21">
      <c r="A311" s="166">
        <v>43461.71398148148</v>
      </c>
      <c r="B311" s="165" t="s">
        <v>6</v>
      </c>
      <c r="C311" s="165">
        <v>304.29000000000002</v>
      </c>
      <c r="D311" s="165">
        <v>10.53</v>
      </c>
      <c r="E311" s="165">
        <v>1232.07</v>
      </c>
      <c r="F311" s="165">
        <v>8.9499999999999993</v>
      </c>
      <c r="G311" s="165">
        <v>40.659999999999997</v>
      </c>
      <c r="H311" s="165">
        <v>26.04</v>
      </c>
      <c r="I311" s="165">
        <v>0</v>
      </c>
      <c r="J311" s="165">
        <v>68.709999999999994</v>
      </c>
      <c r="K311" s="165">
        <v>57.14</v>
      </c>
      <c r="L311" s="165">
        <v>27.78</v>
      </c>
      <c r="M311" s="165">
        <v>64.67</v>
      </c>
      <c r="N311" s="165">
        <v>0</v>
      </c>
      <c r="O311" s="165">
        <v>0</v>
      </c>
      <c r="P311" s="165">
        <v>375471</v>
      </c>
      <c r="Q311" s="165">
        <v>93</v>
      </c>
      <c r="R311" s="165">
        <v>-76</v>
      </c>
      <c r="S311" s="165">
        <v>33.700000000000003</v>
      </c>
      <c r="T311" s="165">
        <v>4.2619999999999996</v>
      </c>
      <c r="U311" s="165">
        <v>-1</v>
      </c>
    </row>
    <row r="312" spans="1:21">
      <c r="A312" s="166">
        <v>43461.714004629626</v>
      </c>
      <c r="B312" s="165" t="s">
        <v>6</v>
      </c>
      <c r="C312" s="165">
        <v>305.39999999999998</v>
      </c>
      <c r="D312" s="165">
        <v>10.57</v>
      </c>
      <c r="E312" s="165">
        <v>1229.72</v>
      </c>
      <c r="F312" s="165">
        <v>8.35</v>
      </c>
      <c r="G312" s="165">
        <v>41.65</v>
      </c>
      <c r="H312" s="165">
        <v>26.04</v>
      </c>
      <c r="I312" s="165">
        <v>0</v>
      </c>
      <c r="J312" s="165">
        <v>66.47</v>
      </c>
      <c r="K312" s="165">
        <v>55.49</v>
      </c>
      <c r="L312" s="165">
        <v>36.81</v>
      </c>
      <c r="M312" s="165">
        <v>65.680000000000007</v>
      </c>
      <c r="N312" s="165">
        <v>0</v>
      </c>
      <c r="O312" s="165">
        <v>0</v>
      </c>
      <c r="P312" s="165">
        <v>377758</v>
      </c>
      <c r="Q312" s="165">
        <v>93</v>
      </c>
      <c r="R312" s="165">
        <v>9</v>
      </c>
      <c r="S312" s="165">
        <v>33.700000000000003</v>
      </c>
      <c r="T312" s="165">
        <v>4.2619999999999996</v>
      </c>
      <c r="U312" s="165">
        <v>-1</v>
      </c>
    </row>
    <row r="313" spans="1:21">
      <c r="A313" s="166">
        <v>43461.71402777778</v>
      </c>
      <c r="B313" s="165" t="s">
        <v>6</v>
      </c>
      <c r="C313" s="165">
        <v>305.63</v>
      </c>
      <c r="D313" s="165">
        <v>10.57</v>
      </c>
      <c r="E313" s="165">
        <v>1229.45</v>
      </c>
      <c r="F313" s="165">
        <v>8.82</v>
      </c>
      <c r="G313" s="165">
        <v>40.340000000000003</v>
      </c>
      <c r="H313" s="165">
        <v>26.04</v>
      </c>
      <c r="I313" s="165">
        <v>0</v>
      </c>
      <c r="J313" s="165">
        <v>63.64</v>
      </c>
      <c r="K313" s="165">
        <v>55.36</v>
      </c>
      <c r="L313" s="165">
        <v>36.090000000000003</v>
      </c>
      <c r="M313" s="165">
        <v>61.9</v>
      </c>
      <c r="N313" s="165">
        <v>0</v>
      </c>
      <c r="O313" s="165">
        <v>0</v>
      </c>
      <c r="P313" s="165">
        <v>378368</v>
      </c>
      <c r="Q313" s="165">
        <v>93</v>
      </c>
      <c r="R313" s="165">
        <v>-76</v>
      </c>
      <c r="S313" s="165">
        <v>33.700000000000003</v>
      </c>
      <c r="T313" s="165">
        <v>4.2619999999999996</v>
      </c>
      <c r="U313" s="165">
        <v>-1</v>
      </c>
    </row>
    <row r="314" spans="1:21">
      <c r="A314" s="166">
        <v>43461.714050925926</v>
      </c>
      <c r="B314" s="165" t="s">
        <v>6</v>
      </c>
      <c r="C314" s="165">
        <v>306.7</v>
      </c>
      <c r="D314" s="165">
        <v>10.61</v>
      </c>
      <c r="E314" s="165">
        <v>1228.52</v>
      </c>
      <c r="F314" s="165">
        <v>8.69</v>
      </c>
      <c r="G314" s="165">
        <v>41.56</v>
      </c>
      <c r="H314" s="165">
        <v>26.04</v>
      </c>
      <c r="I314" s="165">
        <v>2.37</v>
      </c>
      <c r="J314" s="165">
        <v>69.010000000000005</v>
      </c>
      <c r="K314" s="165">
        <v>55.7</v>
      </c>
      <c r="L314" s="165">
        <v>36.97</v>
      </c>
      <c r="M314" s="165">
        <v>59.76</v>
      </c>
      <c r="N314" s="165">
        <v>0</v>
      </c>
      <c r="O314" s="165">
        <v>0</v>
      </c>
      <c r="P314" s="165">
        <v>380661</v>
      </c>
      <c r="Q314" s="165">
        <v>93</v>
      </c>
      <c r="R314" s="165">
        <v>-33</v>
      </c>
      <c r="S314" s="165">
        <v>33.700000000000003</v>
      </c>
      <c r="T314" s="165">
        <v>4.2619999999999996</v>
      </c>
      <c r="U314" s="165">
        <v>-1</v>
      </c>
    </row>
    <row r="315" spans="1:21">
      <c r="A315" s="166">
        <v>43461.714062500003</v>
      </c>
      <c r="B315" s="165" t="s">
        <v>6</v>
      </c>
      <c r="C315" s="165">
        <v>307.33</v>
      </c>
      <c r="D315" s="165">
        <v>10.63</v>
      </c>
      <c r="E315" s="165">
        <v>1227.1600000000001</v>
      </c>
      <c r="F315" s="165">
        <v>7.93</v>
      </c>
      <c r="G315" s="165">
        <v>38.35</v>
      </c>
      <c r="H315" s="165">
        <v>26.47</v>
      </c>
      <c r="I315" s="165">
        <v>0</v>
      </c>
      <c r="J315" s="165">
        <v>72.33</v>
      </c>
      <c r="K315" s="165">
        <v>52.17</v>
      </c>
      <c r="L315" s="165">
        <v>26.09</v>
      </c>
      <c r="M315" s="165">
        <v>54.55</v>
      </c>
      <c r="N315" s="165">
        <v>0</v>
      </c>
      <c r="O315" s="165">
        <v>0</v>
      </c>
      <c r="P315" s="165">
        <v>381391</v>
      </c>
      <c r="Q315" s="165">
        <v>93</v>
      </c>
      <c r="R315" s="165">
        <v>-33</v>
      </c>
      <c r="S315" s="165">
        <v>33.700000000000003</v>
      </c>
      <c r="T315" s="165">
        <v>4.2619999999999996</v>
      </c>
      <c r="U315" s="165">
        <v>-1</v>
      </c>
    </row>
    <row r="316" spans="1:21">
      <c r="A316" s="166">
        <v>43461.714085648149</v>
      </c>
      <c r="B316" s="165" t="s">
        <v>6</v>
      </c>
      <c r="C316" s="165">
        <v>308.38</v>
      </c>
      <c r="D316" s="165">
        <v>10.67</v>
      </c>
      <c r="E316" s="165">
        <v>1225.71</v>
      </c>
      <c r="F316" s="165">
        <v>8.9700000000000006</v>
      </c>
      <c r="G316" s="165">
        <v>39.76</v>
      </c>
      <c r="H316" s="165">
        <v>27.71</v>
      </c>
      <c r="I316" s="165">
        <v>0</v>
      </c>
      <c r="J316" s="165">
        <v>64.459999999999994</v>
      </c>
      <c r="K316" s="165">
        <v>46</v>
      </c>
      <c r="L316" s="165">
        <v>30.54</v>
      </c>
      <c r="M316" s="165">
        <v>71.78</v>
      </c>
      <c r="N316" s="165">
        <v>0</v>
      </c>
      <c r="O316" s="165">
        <v>0</v>
      </c>
      <c r="P316" s="165">
        <v>382872</v>
      </c>
      <c r="Q316" s="165">
        <v>93</v>
      </c>
      <c r="R316" s="165">
        <v>9</v>
      </c>
      <c r="S316" s="165">
        <v>33.700000000000003</v>
      </c>
      <c r="T316" s="165">
        <v>4.2619999999999996</v>
      </c>
      <c r="U316" s="165">
        <v>-1</v>
      </c>
    </row>
    <row r="317" spans="1:21">
      <c r="A317" s="166">
        <v>43461.714108796295</v>
      </c>
      <c r="B317" s="165" t="s">
        <v>6</v>
      </c>
      <c r="C317" s="165">
        <v>309.42</v>
      </c>
      <c r="D317" s="165">
        <v>10.7</v>
      </c>
      <c r="E317" s="165">
        <v>1223.72</v>
      </c>
      <c r="F317" s="165">
        <v>8.57</v>
      </c>
      <c r="G317" s="165">
        <v>41.04</v>
      </c>
      <c r="H317" s="165">
        <v>25.15</v>
      </c>
      <c r="I317" s="165">
        <v>2.92</v>
      </c>
      <c r="J317" s="165">
        <v>63.74</v>
      </c>
      <c r="K317" s="165">
        <v>55.15</v>
      </c>
      <c r="L317" s="165">
        <v>40.61</v>
      </c>
      <c r="M317" s="165">
        <v>60.25</v>
      </c>
      <c r="N317" s="165">
        <v>0</v>
      </c>
      <c r="O317" s="165">
        <v>0</v>
      </c>
      <c r="P317" s="165">
        <v>383757</v>
      </c>
      <c r="Q317" s="165">
        <v>93</v>
      </c>
      <c r="R317" s="165">
        <v>-33</v>
      </c>
      <c r="S317" s="165">
        <v>33.700000000000003</v>
      </c>
      <c r="T317" s="165">
        <v>4.2619999999999996</v>
      </c>
      <c r="U317" s="165">
        <v>-1</v>
      </c>
    </row>
    <row r="318" spans="1:21">
      <c r="A318" s="166">
        <v>43461.714120370372</v>
      </c>
      <c r="B318" s="165" t="s">
        <v>6</v>
      </c>
      <c r="C318" s="165">
        <v>310.77999999999997</v>
      </c>
      <c r="D318" s="165">
        <v>10.75</v>
      </c>
      <c r="E318" s="165">
        <v>1223.3800000000001</v>
      </c>
      <c r="F318" s="165">
        <v>8.23</v>
      </c>
      <c r="G318" s="165">
        <v>39.86</v>
      </c>
      <c r="H318" s="165">
        <v>24.56</v>
      </c>
      <c r="I318" s="165">
        <v>0</v>
      </c>
      <c r="J318" s="165">
        <v>67.22</v>
      </c>
      <c r="K318" s="165">
        <v>48.45</v>
      </c>
      <c r="L318" s="165">
        <v>35.47</v>
      </c>
      <c r="M318" s="165">
        <v>63.64</v>
      </c>
      <c r="N318" s="165">
        <v>0</v>
      </c>
      <c r="O318" s="165">
        <v>0</v>
      </c>
      <c r="P318" s="165">
        <v>385359</v>
      </c>
      <c r="Q318" s="165">
        <v>93</v>
      </c>
      <c r="R318" s="165">
        <v>-76</v>
      </c>
      <c r="S318" s="165">
        <v>33.700000000000003</v>
      </c>
      <c r="T318" s="165">
        <v>4.2619999999999996</v>
      </c>
      <c r="U318" s="165">
        <v>-1</v>
      </c>
    </row>
    <row r="319" spans="1:21">
      <c r="A319" s="166">
        <v>43461.714143518519</v>
      </c>
      <c r="B319" s="165" t="s">
        <v>6</v>
      </c>
      <c r="C319" s="165">
        <v>312.18</v>
      </c>
      <c r="D319" s="165">
        <v>10.8</v>
      </c>
      <c r="E319" s="165">
        <v>1220.8599999999999</v>
      </c>
      <c r="F319" s="165">
        <v>10.48</v>
      </c>
      <c r="G319" s="165">
        <v>40.840000000000003</v>
      </c>
      <c r="H319" s="165">
        <v>24.86</v>
      </c>
      <c r="I319" s="165">
        <v>0</v>
      </c>
      <c r="J319" s="165">
        <v>63.92</v>
      </c>
      <c r="K319" s="165">
        <v>64.97</v>
      </c>
      <c r="L319" s="165">
        <v>36.049999999999997</v>
      </c>
      <c r="M319" s="165">
        <v>57.49</v>
      </c>
      <c r="N319" s="165">
        <v>0</v>
      </c>
      <c r="O319" s="165">
        <v>0</v>
      </c>
      <c r="P319" s="165">
        <v>388676</v>
      </c>
      <c r="Q319" s="165">
        <v>93</v>
      </c>
      <c r="R319" s="165">
        <v>-76</v>
      </c>
      <c r="S319" s="165">
        <v>33.700000000000003</v>
      </c>
      <c r="T319" s="165">
        <v>4.2619999999999996</v>
      </c>
      <c r="U319" s="165">
        <v>-1</v>
      </c>
    </row>
    <row r="320" spans="1:21">
      <c r="A320" s="166">
        <v>43461.714166666665</v>
      </c>
      <c r="B320" s="165" t="s">
        <v>6</v>
      </c>
      <c r="C320" s="165">
        <v>310.72000000000003</v>
      </c>
      <c r="D320" s="165">
        <v>10.75</v>
      </c>
      <c r="E320" s="165">
        <v>1221.83</v>
      </c>
      <c r="F320" s="165">
        <v>9.76</v>
      </c>
      <c r="G320" s="165">
        <v>41.04</v>
      </c>
      <c r="H320" s="165">
        <v>27.22</v>
      </c>
      <c r="I320" s="165">
        <v>1.18</v>
      </c>
      <c r="J320" s="165">
        <v>71.86</v>
      </c>
      <c r="K320" s="165">
        <v>58.48</v>
      </c>
      <c r="L320" s="165">
        <v>28.57</v>
      </c>
      <c r="M320" s="165">
        <v>59.04</v>
      </c>
      <c r="N320" s="165">
        <v>0</v>
      </c>
      <c r="O320" s="165">
        <v>0</v>
      </c>
      <c r="P320" s="165">
        <v>389925</v>
      </c>
      <c r="Q320" s="165">
        <v>93</v>
      </c>
      <c r="R320" s="165">
        <v>-76</v>
      </c>
      <c r="S320" s="165">
        <v>33.700000000000003</v>
      </c>
      <c r="T320" s="165">
        <v>4.2619999999999996</v>
      </c>
      <c r="U320" s="165">
        <v>-1</v>
      </c>
    </row>
    <row r="321" spans="1:21">
      <c r="A321" s="166">
        <v>43461.714189814818</v>
      </c>
      <c r="B321" s="165" t="s">
        <v>6</v>
      </c>
      <c r="C321" s="165">
        <v>311.01</v>
      </c>
      <c r="D321" s="165">
        <v>10.76</v>
      </c>
      <c r="E321" s="165">
        <v>1222.07</v>
      </c>
      <c r="F321" s="165">
        <v>9.52</v>
      </c>
      <c r="G321" s="165">
        <v>41.37</v>
      </c>
      <c r="H321" s="165">
        <v>25.43</v>
      </c>
      <c r="I321" s="165">
        <v>0.57999999999999996</v>
      </c>
      <c r="J321" s="165">
        <v>61.69</v>
      </c>
      <c r="K321" s="165">
        <v>54.71</v>
      </c>
      <c r="L321" s="165">
        <v>33.93</v>
      </c>
      <c r="M321" s="165">
        <v>73.84</v>
      </c>
      <c r="N321" s="165">
        <v>0</v>
      </c>
      <c r="O321" s="165">
        <v>0</v>
      </c>
      <c r="P321" s="165">
        <v>393306</v>
      </c>
      <c r="Q321" s="165">
        <v>93</v>
      </c>
      <c r="R321" s="165">
        <v>9</v>
      </c>
      <c r="S321" s="165">
        <v>33.700000000000003</v>
      </c>
      <c r="T321" s="165">
        <v>4.2619999999999996</v>
      </c>
      <c r="U321" s="165">
        <v>-1</v>
      </c>
    </row>
    <row r="322" spans="1:21">
      <c r="A322" s="166">
        <v>43461.714201388888</v>
      </c>
      <c r="B322" s="165" t="s">
        <v>6</v>
      </c>
      <c r="C322" s="165">
        <v>310.64</v>
      </c>
      <c r="D322" s="165">
        <v>10.75</v>
      </c>
      <c r="E322" s="165">
        <v>1229.6500000000001</v>
      </c>
      <c r="F322" s="165">
        <v>8.01</v>
      </c>
      <c r="G322" s="165">
        <v>41.04</v>
      </c>
      <c r="H322" s="165">
        <v>26.19</v>
      </c>
      <c r="I322" s="165">
        <v>2.96</v>
      </c>
      <c r="J322" s="165">
        <v>58.44</v>
      </c>
      <c r="K322" s="165">
        <v>54.17</v>
      </c>
      <c r="L322" s="165">
        <v>32.54</v>
      </c>
      <c r="M322" s="165">
        <v>73.099999999999994</v>
      </c>
      <c r="N322" s="165">
        <v>0</v>
      </c>
      <c r="O322" s="165">
        <v>0</v>
      </c>
      <c r="P322" s="165">
        <v>393581</v>
      </c>
      <c r="Q322" s="165">
        <v>93</v>
      </c>
      <c r="R322" s="165">
        <v>-33</v>
      </c>
      <c r="S322" s="165">
        <v>33.700000000000003</v>
      </c>
      <c r="T322" s="165">
        <v>4.2619999999999996</v>
      </c>
      <c r="U322" s="165">
        <v>-1</v>
      </c>
    </row>
    <row r="323" spans="1:21">
      <c r="A323" s="166">
        <v>43461.714224537034</v>
      </c>
      <c r="B323" s="165" t="s">
        <v>6</v>
      </c>
      <c r="C323" s="165">
        <v>302.81</v>
      </c>
      <c r="D323" s="165">
        <v>10.48</v>
      </c>
      <c r="E323" s="165">
        <v>1228.4100000000001</v>
      </c>
      <c r="F323" s="165">
        <v>8.84</v>
      </c>
      <c r="G323" s="165">
        <v>40.6</v>
      </c>
      <c r="H323" s="165">
        <v>26.35</v>
      </c>
      <c r="I323" s="165">
        <v>0</v>
      </c>
      <c r="J323" s="165">
        <v>64.81</v>
      </c>
      <c r="K323" s="165">
        <v>58.64</v>
      </c>
      <c r="L323" s="165">
        <v>38.1</v>
      </c>
      <c r="M323" s="165">
        <v>57.49</v>
      </c>
      <c r="N323" s="165">
        <v>0</v>
      </c>
      <c r="O323" s="165">
        <v>0</v>
      </c>
      <c r="P323" s="165">
        <v>395231</v>
      </c>
      <c r="Q323" s="165">
        <v>93</v>
      </c>
      <c r="R323" s="165">
        <v>-76</v>
      </c>
      <c r="S323" s="165">
        <v>33.700000000000003</v>
      </c>
      <c r="T323" s="165">
        <v>4.2619999999999996</v>
      </c>
      <c r="U323" s="165">
        <v>-1</v>
      </c>
    </row>
    <row r="324" spans="1:21">
      <c r="A324" s="166">
        <v>43461.714247685188</v>
      </c>
      <c r="B324" s="165" t="s">
        <v>6</v>
      </c>
      <c r="C324" s="165">
        <v>303.29000000000002</v>
      </c>
      <c r="D324" s="165">
        <v>10.49</v>
      </c>
      <c r="E324" s="165">
        <v>1227.55</v>
      </c>
      <c r="F324" s="165">
        <v>8.9700000000000006</v>
      </c>
      <c r="G324" s="165">
        <v>41.38</v>
      </c>
      <c r="H324" s="165">
        <v>25.29</v>
      </c>
      <c r="I324" s="165">
        <v>0</v>
      </c>
      <c r="J324" s="165">
        <v>72.73</v>
      </c>
      <c r="K324" s="165">
        <v>51.92</v>
      </c>
      <c r="L324" s="165">
        <v>43.93</v>
      </c>
      <c r="M324" s="165">
        <v>56.21</v>
      </c>
      <c r="N324" s="165">
        <v>0</v>
      </c>
      <c r="O324" s="165">
        <v>0</v>
      </c>
      <c r="P324" s="165">
        <v>397326</v>
      </c>
      <c r="Q324" s="165">
        <v>93</v>
      </c>
      <c r="R324" s="165">
        <v>-119</v>
      </c>
      <c r="S324" s="165">
        <v>33.700000000000003</v>
      </c>
      <c r="T324" s="165">
        <v>4.2619999999999996</v>
      </c>
      <c r="U324" s="165">
        <v>-1</v>
      </c>
    </row>
    <row r="325" spans="1:21">
      <c r="A325" s="166">
        <v>43461.714259259257</v>
      </c>
      <c r="B325" s="165" t="s">
        <v>6</v>
      </c>
      <c r="C325" s="165">
        <v>303.91000000000003</v>
      </c>
      <c r="D325" s="165">
        <v>10.51</v>
      </c>
      <c r="E325" s="165">
        <v>1228.1099999999999</v>
      </c>
      <c r="F325" s="165">
        <v>8.23</v>
      </c>
      <c r="G325" s="165">
        <v>40.24</v>
      </c>
      <c r="H325" s="165">
        <v>25.88</v>
      </c>
      <c r="I325" s="165">
        <v>6.4</v>
      </c>
      <c r="J325" s="165">
        <v>63.53</v>
      </c>
      <c r="K325" s="165">
        <v>56.6</v>
      </c>
      <c r="L325" s="165">
        <v>31.18</v>
      </c>
      <c r="M325" s="165">
        <v>59.52</v>
      </c>
      <c r="N325" s="165">
        <v>0</v>
      </c>
      <c r="O325" s="165">
        <v>0</v>
      </c>
      <c r="P325" s="165">
        <v>398003</v>
      </c>
      <c r="Q325" s="165">
        <v>93</v>
      </c>
      <c r="R325" s="165">
        <v>-76</v>
      </c>
      <c r="S325" s="165">
        <v>33</v>
      </c>
    </row>
  </sheetData>
  <phoneticPr fontId="3"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U380"/>
  <sheetViews>
    <sheetView workbookViewId="0">
      <selection activeCell="F10" sqref="F10:F380"/>
    </sheetView>
  </sheetViews>
  <sheetFormatPr defaultRowHeight="14.25"/>
  <cols>
    <col min="1" max="1" width="22.375" style="165" customWidth="1"/>
    <col min="2" max="5" width="9" style="165"/>
    <col min="6" max="6" width="13.875" style="165" customWidth="1"/>
    <col min="7" max="16384" width="9" style="165"/>
  </cols>
  <sheetData>
    <row r="1" spans="1:21">
      <c r="A1" s="165" t="s">
        <v>255</v>
      </c>
      <c r="B1" s="165" t="s">
        <v>256</v>
      </c>
    </row>
    <row r="2" spans="1:21">
      <c r="A2" s="165" t="s">
        <v>257</v>
      </c>
      <c r="B2" s="165" t="s">
        <v>258</v>
      </c>
    </row>
    <row r="3" spans="1:21">
      <c r="A3" s="165" t="s">
        <v>259</v>
      </c>
      <c r="B3" s="165">
        <v>22210</v>
      </c>
    </row>
    <row r="4" spans="1:21">
      <c r="A4" s="165" t="s">
        <v>260</v>
      </c>
      <c r="B4" s="165" t="s">
        <v>261</v>
      </c>
    </row>
    <row r="5" spans="1:21">
      <c r="A5" s="165" t="s">
        <v>262</v>
      </c>
      <c r="B5" s="165" t="s">
        <v>263</v>
      </c>
    </row>
    <row r="6" spans="1:21">
      <c r="A6" s="165" t="s">
        <v>264</v>
      </c>
      <c r="B6" s="165" t="s">
        <v>265</v>
      </c>
    </row>
    <row r="7" spans="1:21">
      <c r="A7" s="165" t="s">
        <v>266</v>
      </c>
      <c r="B7" s="165" t="s">
        <v>267</v>
      </c>
    </row>
    <row r="8" spans="1:21">
      <c r="A8" s="165" t="s">
        <v>268</v>
      </c>
      <c r="B8" s="165">
        <v>10363</v>
      </c>
    </row>
    <row r="9" spans="1:21">
      <c r="A9" s="165" t="s">
        <v>269</v>
      </c>
      <c r="B9" s="165" t="s">
        <v>270</v>
      </c>
      <c r="C9" s="165" t="s">
        <v>271</v>
      </c>
      <c r="D9" s="165" t="s">
        <v>272</v>
      </c>
      <c r="E9" s="165" t="s">
        <v>273</v>
      </c>
      <c r="F9" s="165" t="s">
        <v>274</v>
      </c>
      <c r="G9" s="165" t="s">
        <v>275</v>
      </c>
      <c r="H9" s="165" t="s">
        <v>276</v>
      </c>
      <c r="I9" s="165" t="s">
        <v>277</v>
      </c>
      <c r="J9" s="165" t="s">
        <v>278</v>
      </c>
      <c r="K9" s="165" t="s">
        <v>279</v>
      </c>
      <c r="L9" s="165" t="s">
        <v>280</v>
      </c>
      <c r="M9" s="165" t="s">
        <v>281</v>
      </c>
      <c r="N9" s="165" t="s">
        <v>282</v>
      </c>
      <c r="O9" s="165" t="s">
        <v>283</v>
      </c>
      <c r="P9" s="165" t="s">
        <v>284</v>
      </c>
      <c r="Q9" s="165" t="s">
        <v>285</v>
      </c>
      <c r="R9" s="165" t="s">
        <v>286</v>
      </c>
      <c r="S9" s="165" t="s">
        <v>287</v>
      </c>
      <c r="T9" s="165" t="s">
        <v>288</v>
      </c>
      <c r="U9" s="165" t="s">
        <v>289</v>
      </c>
    </row>
    <row r="10" spans="1:21">
      <c r="A10" s="166">
        <v>43432.725127314814</v>
      </c>
      <c r="B10" s="165" t="s">
        <v>6</v>
      </c>
      <c r="C10" s="165">
        <v>376.23</v>
      </c>
      <c r="D10" s="165">
        <v>9.99</v>
      </c>
      <c r="E10" s="165">
        <v>1057.49</v>
      </c>
      <c r="F10" s="165">
        <v>21.09</v>
      </c>
      <c r="G10" s="165">
        <v>66.23</v>
      </c>
      <c r="H10" s="165">
        <v>72.680000000000007</v>
      </c>
      <c r="I10" s="165">
        <v>62.7</v>
      </c>
      <c r="J10" s="165">
        <v>61.12</v>
      </c>
      <c r="K10" s="165">
        <v>57.44</v>
      </c>
      <c r="L10" s="165">
        <v>77.23</v>
      </c>
      <c r="M10" s="165">
        <v>0</v>
      </c>
      <c r="N10" s="165">
        <v>0</v>
      </c>
      <c r="O10" s="165">
        <v>0</v>
      </c>
      <c r="P10" s="165">
        <v>1994</v>
      </c>
      <c r="Q10" s="165">
        <v>46</v>
      </c>
      <c r="R10" s="165">
        <v>0</v>
      </c>
      <c r="S10" s="165">
        <v>35.299999999999997</v>
      </c>
      <c r="T10" s="165">
        <v>3.8330000000000002</v>
      </c>
      <c r="U10" s="165">
        <v>-1</v>
      </c>
    </row>
    <row r="11" spans="1:21">
      <c r="A11" s="166">
        <v>43432.72519675926</v>
      </c>
      <c r="B11" s="165" t="s">
        <v>6</v>
      </c>
      <c r="C11" s="165">
        <v>374.54</v>
      </c>
      <c r="D11" s="165">
        <v>9.94</v>
      </c>
      <c r="E11" s="165">
        <v>1005.15</v>
      </c>
      <c r="F11" s="165">
        <v>23.69</v>
      </c>
      <c r="G11" s="165">
        <v>76.819999999999993</v>
      </c>
      <c r="H11" s="165">
        <v>79.03</v>
      </c>
      <c r="I11" s="165">
        <v>77.989999999999995</v>
      </c>
      <c r="J11" s="165">
        <v>78.86</v>
      </c>
      <c r="K11" s="165">
        <v>73.48</v>
      </c>
      <c r="L11" s="165">
        <v>56.67</v>
      </c>
      <c r="M11" s="165">
        <v>0</v>
      </c>
      <c r="N11" s="165">
        <v>0</v>
      </c>
      <c r="O11" s="165">
        <v>0</v>
      </c>
      <c r="P11" s="165">
        <v>2582</v>
      </c>
      <c r="Q11" s="165">
        <v>46</v>
      </c>
      <c r="R11" s="165">
        <v>0</v>
      </c>
      <c r="S11" s="165">
        <v>35.1</v>
      </c>
      <c r="T11" s="165">
        <v>3.84</v>
      </c>
      <c r="U11" s="165">
        <v>-1</v>
      </c>
    </row>
    <row r="12" spans="1:21">
      <c r="A12" s="166">
        <v>43432.725266203706</v>
      </c>
      <c r="B12" s="165" t="s">
        <v>6</v>
      </c>
      <c r="C12" s="165">
        <v>376.68</v>
      </c>
      <c r="D12" s="165">
        <v>10</v>
      </c>
      <c r="E12" s="165">
        <v>1003.66</v>
      </c>
      <c r="F12" s="165">
        <v>24.83</v>
      </c>
      <c r="G12" s="165">
        <v>79.87</v>
      </c>
      <c r="H12" s="165">
        <v>80.17</v>
      </c>
      <c r="I12" s="165">
        <v>81.569999999999993</v>
      </c>
      <c r="J12" s="165">
        <v>81.569999999999993</v>
      </c>
      <c r="K12" s="165">
        <v>76.17</v>
      </c>
      <c r="L12" s="165">
        <v>0</v>
      </c>
      <c r="M12" s="165">
        <v>0</v>
      </c>
      <c r="N12" s="165">
        <v>0</v>
      </c>
      <c r="O12" s="165">
        <v>0</v>
      </c>
      <c r="P12" s="165">
        <v>2968</v>
      </c>
      <c r="Q12" s="165">
        <v>46</v>
      </c>
      <c r="R12" s="165">
        <v>0</v>
      </c>
      <c r="S12" s="165">
        <v>35</v>
      </c>
      <c r="T12" s="165">
        <v>3.835</v>
      </c>
      <c r="U12" s="165">
        <v>-1</v>
      </c>
    </row>
    <row r="13" spans="1:21">
      <c r="A13" s="166">
        <v>43432.725324074076</v>
      </c>
      <c r="B13" s="165" t="s">
        <v>6</v>
      </c>
      <c r="C13" s="165">
        <v>378.3</v>
      </c>
      <c r="D13" s="165">
        <v>10.039999999999999</v>
      </c>
      <c r="E13" s="165">
        <v>1000.5</v>
      </c>
      <c r="F13" s="165">
        <v>25.48</v>
      </c>
      <c r="G13" s="165">
        <v>80.239999999999995</v>
      </c>
      <c r="H13" s="165">
        <v>80.42</v>
      </c>
      <c r="I13" s="165">
        <v>79.03</v>
      </c>
      <c r="J13" s="165">
        <v>82.84</v>
      </c>
      <c r="K13" s="165">
        <v>78.680000000000007</v>
      </c>
      <c r="L13" s="165">
        <v>0</v>
      </c>
      <c r="M13" s="165">
        <v>0</v>
      </c>
      <c r="N13" s="165">
        <v>0</v>
      </c>
      <c r="O13" s="165">
        <v>0</v>
      </c>
      <c r="P13" s="165">
        <v>3521</v>
      </c>
      <c r="Q13" s="165">
        <v>46</v>
      </c>
      <c r="R13" s="165">
        <v>0</v>
      </c>
      <c r="S13" s="165">
        <v>34.9</v>
      </c>
      <c r="T13" s="165">
        <v>3.83</v>
      </c>
      <c r="U13" s="165">
        <v>-1</v>
      </c>
    </row>
    <row r="14" spans="1:21">
      <c r="A14" s="166">
        <v>43432.725393518522</v>
      </c>
      <c r="B14" s="165" t="s">
        <v>6</v>
      </c>
      <c r="C14" s="165">
        <v>378.94</v>
      </c>
      <c r="D14" s="165">
        <v>10.06</v>
      </c>
      <c r="E14" s="165">
        <v>991.17</v>
      </c>
      <c r="F14" s="165">
        <v>24.18</v>
      </c>
      <c r="G14" s="165">
        <v>80.22</v>
      </c>
      <c r="H14" s="165">
        <v>79.14</v>
      </c>
      <c r="I14" s="165">
        <v>83.45</v>
      </c>
      <c r="J14" s="165">
        <v>80.69</v>
      </c>
      <c r="K14" s="165">
        <v>77.59</v>
      </c>
      <c r="L14" s="165">
        <v>0</v>
      </c>
      <c r="M14" s="165">
        <v>0</v>
      </c>
      <c r="N14" s="165">
        <v>0</v>
      </c>
      <c r="O14" s="165">
        <v>0</v>
      </c>
      <c r="P14" s="165">
        <v>3929</v>
      </c>
      <c r="Q14" s="165">
        <v>46</v>
      </c>
      <c r="R14" s="165">
        <v>0</v>
      </c>
      <c r="S14" s="165">
        <v>34.799999999999997</v>
      </c>
      <c r="T14" s="165">
        <v>3.8330000000000002</v>
      </c>
      <c r="U14" s="165">
        <v>-1</v>
      </c>
    </row>
    <row r="15" spans="1:21">
      <c r="A15" s="166">
        <v>43432.725462962961</v>
      </c>
      <c r="B15" s="165" t="s">
        <v>6</v>
      </c>
      <c r="C15" s="165">
        <v>375.59</v>
      </c>
      <c r="D15" s="165">
        <v>9.9700000000000006</v>
      </c>
      <c r="E15" s="165">
        <v>861.42</v>
      </c>
      <c r="F15" s="165">
        <v>15.43</v>
      </c>
      <c r="G15" s="165">
        <v>96.6</v>
      </c>
      <c r="H15" s="165">
        <v>96.93</v>
      </c>
      <c r="I15" s="165">
        <v>97.44</v>
      </c>
      <c r="J15" s="165">
        <v>96.42</v>
      </c>
      <c r="K15" s="165">
        <v>94.71</v>
      </c>
      <c r="L15" s="165">
        <v>97.6</v>
      </c>
      <c r="M15" s="165">
        <v>95.83</v>
      </c>
      <c r="N15" s="165">
        <v>100</v>
      </c>
      <c r="O15" s="165">
        <v>0</v>
      </c>
      <c r="P15" s="165">
        <v>4452</v>
      </c>
      <c r="Q15" s="165">
        <v>46</v>
      </c>
      <c r="R15" s="165">
        <v>0</v>
      </c>
      <c r="S15" s="165">
        <v>34.6</v>
      </c>
      <c r="T15" s="165">
        <v>3.8119999999999998</v>
      </c>
      <c r="U15" s="165">
        <v>-1</v>
      </c>
    </row>
    <row r="16" spans="1:21">
      <c r="A16" s="166">
        <v>43432.725532407407</v>
      </c>
      <c r="B16" s="165" t="s">
        <v>6</v>
      </c>
      <c r="C16" s="165">
        <v>373.84</v>
      </c>
      <c r="D16" s="165">
        <v>9.92</v>
      </c>
      <c r="E16" s="165">
        <v>881</v>
      </c>
      <c r="F16" s="165">
        <v>13.86</v>
      </c>
      <c r="G16" s="165">
        <v>98.88</v>
      </c>
      <c r="H16" s="165">
        <v>98.97</v>
      </c>
      <c r="I16" s="165">
        <v>99.31</v>
      </c>
      <c r="J16" s="165">
        <v>98.28</v>
      </c>
      <c r="K16" s="165">
        <v>99.31</v>
      </c>
      <c r="L16" s="165">
        <v>98.45</v>
      </c>
      <c r="M16" s="165">
        <v>99.17</v>
      </c>
      <c r="N16" s="165">
        <v>0</v>
      </c>
      <c r="O16" s="165">
        <v>0</v>
      </c>
      <c r="P16" s="165">
        <v>4838</v>
      </c>
      <c r="Q16" s="165">
        <v>46</v>
      </c>
      <c r="R16" s="165">
        <v>0</v>
      </c>
      <c r="S16" s="165">
        <v>34.5</v>
      </c>
      <c r="T16" s="165">
        <v>3.8109999999999999</v>
      </c>
      <c r="U16" s="165">
        <v>-1</v>
      </c>
    </row>
    <row r="17" spans="1:21">
      <c r="A17" s="166">
        <v>43432.725601851853</v>
      </c>
      <c r="B17" s="165" t="s">
        <v>6</v>
      </c>
      <c r="C17" s="165">
        <v>373.36</v>
      </c>
      <c r="D17" s="165">
        <v>9.91</v>
      </c>
      <c r="E17" s="165">
        <v>877.51</v>
      </c>
      <c r="F17" s="165">
        <v>17.37</v>
      </c>
      <c r="G17" s="165">
        <v>81.180000000000007</v>
      </c>
      <c r="H17" s="165">
        <v>86.51</v>
      </c>
      <c r="I17" s="165">
        <v>78.2</v>
      </c>
      <c r="J17" s="165">
        <v>79.58</v>
      </c>
      <c r="K17" s="165">
        <v>74.05</v>
      </c>
      <c r="L17" s="165">
        <v>87.54</v>
      </c>
      <c r="M17" s="165">
        <v>0</v>
      </c>
      <c r="N17" s="165">
        <v>0</v>
      </c>
      <c r="O17" s="165">
        <v>0</v>
      </c>
      <c r="P17" s="165">
        <v>5419</v>
      </c>
      <c r="Q17" s="165">
        <v>46</v>
      </c>
      <c r="R17" s="165">
        <v>0</v>
      </c>
      <c r="S17" s="165">
        <v>34.4</v>
      </c>
      <c r="T17" s="165">
        <v>3.8180000000000001</v>
      </c>
      <c r="U17" s="165">
        <v>-1</v>
      </c>
    </row>
    <row r="18" spans="1:21">
      <c r="A18" s="166">
        <v>43432.725659722222</v>
      </c>
      <c r="B18" s="165" t="s">
        <v>6</v>
      </c>
      <c r="C18" s="165">
        <v>375.75</v>
      </c>
      <c r="D18" s="165">
        <v>9.9700000000000006</v>
      </c>
      <c r="E18" s="165">
        <v>875.83</v>
      </c>
      <c r="F18" s="165">
        <v>19.829999999999998</v>
      </c>
      <c r="G18" s="165">
        <v>68.27</v>
      </c>
      <c r="H18" s="165">
        <v>69.98</v>
      </c>
      <c r="I18" s="165">
        <v>69.81</v>
      </c>
      <c r="J18" s="165">
        <v>62.65</v>
      </c>
      <c r="K18" s="165">
        <v>57.24</v>
      </c>
      <c r="L18" s="165">
        <v>81.680000000000007</v>
      </c>
      <c r="M18" s="165">
        <v>0</v>
      </c>
      <c r="N18" s="165">
        <v>0</v>
      </c>
      <c r="O18" s="165">
        <v>0</v>
      </c>
      <c r="P18" s="165">
        <v>5984</v>
      </c>
      <c r="Q18" s="165">
        <v>46</v>
      </c>
      <c r="R18" s="165">
        <v>0</v>
      </c>
      <c r="S18" s="165">
        <v>34.4</v>
      </c>
      <c r="T18" s="165">
        <v>3.8319999999999999</v>
      </c>
      <c r="U18" s="165">
        <v>-1</v>
      </c>
    </row>
    <row r="19" spans="1:21">
      <c r="A19" s="166">
        <v>43432.725729166668</v>
      </c>
      <c r="B19" s="165" t="s">
        <v>6</v>
      </c>
      <c r="C19" s="165">
        <v>376.72</v>
      </c>
      <c r="D19" s="165">
        <v>10</v>
      </c>
      <c r="E19" s="165">
        <v>896.56</v>
      </c>
      <c r="F19" s="165">
        <v>18.95</v>
      </c>
      <c r="G19" s="165">
        <v>71.7</v>
      </c>
      <c r="H19" s="165">
        <v>80.319999999999993</v>
      </c>
      <c r="I19" s="165">
        <v>71.88</v>
      </c>
      <c r="J19" s="165">
        <v>68.37</v>
      </c>
      <c r="K19" s="165">
        <v>57.82</v>
      </c>
      <c r="L19" s="165">
        <v>80.14</v>
      </c>
      <c r="M19" s="165">
        <v>0</v>
      </c>
      <c r="N19" s="165">
        <v>0</v>
      </c>
      <c r="O19" s="165">
        <v>0</v>
      </c>
      <c r="P19" s="165">
        <v>6505</v>
      </c>
      <c r="Q19" s="165">
        <v>46</v>
      </c>
      <c r="R19" s="165">
        <v>0</v>
      </c>
      <c r="S19" s="165">
        <v>34.299999999999997</v>
      </c>
      <c r="T19" s="165">
        <v>3.823</v>
      </c>
      <c r="U19" s="165">
        <v>-1</v>
      </c>
    </row>
    <row r="20" spans="1:21">
      <c r="A20" s="166">
        <v>43432.725798611114</v>
      </c>
      <c r="B20" s="165" t="s">
        <v>6</v>
      </c>
      <c r="C20" s="165">
        <v>373.35</v>
      </c>
      <c r="D20" s="165">
        <v>9.91</v>
      </c>
      <c r="E20" s="165">
        <v>847.33</v>
      </c>
      <c r="F20" s="165">
        <v>14.98</v>
      </c>
      <c r="G20" s="165">
        <v>90.63</v>
      </c>
      <c r="H20" s="165">
        <v>92.33</v>
      </c>
      <c r="I20" s="165">
        <v>89.72</v>
      </c>
      <c r="J20" s="165">
        <v>88.68</v>
      </c>
      <c r="K20" s="165">
        <v>89.37</v>
      </c>
      <c r="L20" s="165">
        <v>93.03</v>
      </c>
      <c r="M20" s="165">
        <v>0</v>
      </c>
      <c r="N20" s="165">
        <v>0</v>
      </c>
      <c r="O20" s="165">
        <v>0</v>
      </c>
      <c r="P20" s="165">
        <v>7053</v>
      </c>
      <c r="Q20" s="165">
        <v>46</v>
      </c>
      <c r="R20" s="165">
        <v>0</v>
      </c>
      <c r="S20" s="165">
        <v>34.299999999999997</v>
      </c>
      <c r="T20" s="165">
        <v>3.819</v>
      </c>
      <c r="U20" s="165">
        <v>-1</v>
      </c>
    </row>
    <row r="21" spans="1:21">
      <c r="A21" s="166">
        <v>43432.725868055553</v>
      </c>
      <c r="B21" s="165" t="s">
        <v>6</v>
      </c>
      <c r="C21" s="165">
        <v>373.2</v>
      </c>
      <c r="D21" s="165">
        <v>9.91</v>
      </c>
      <c r="E21" s="165">
        <v>832.56</v>
      </c>
      <c r="F21" s="165">
        <v>17.23</v>
      </c>
      <c r="G21" s="165">
        <v>81.260000000000005</v>
      </c>
      <c r="H21" s="165">
        <v>82.49</v>
      </c>
      <c r="I21" s="165">
        <v>82.14</v>
      </c>
      <c r="J21" s="165">
        <v>81.96</v>
      </c>
      <c r="K21" s="165">
        <v>72.680000000000007</v>
      </c>
      <c r="L21" s="165">
        <v>87.04</v>
      </c>
      <c r="M21" s="165">
        <v>0</v>
      </c>
      <c r="N21" s="165">
        <v>0</v>
      </c>
      <c r="O21" s="165">
        <v>0</v>
      </c>
      <c r="P21" s="165">
        <v>7214</v>
      </c>
      <c r="Q21" s="165">
        <v>46</v>
      </c>
      <c r="R21" s="165">
        <v>0</v>
      </c>
      <c r="S21" s="165">
        <v>34.200000000000003</v>
      </c>
      <c r="T21" s="165">
        <v>3.835</v>
      </c>
      <c r="U21" s="165">
        <v>-1</v>
      </c>
    </row>
    <row r="22" spans="1:21">
      <c r="A22" s="166">
        <v>43432.725925925923</v>
      </c>
      <c r="B22" s="165" t="s">
        <v>6</v>
      </c>
      <c r="C22" s="165">
        <v>372.36</v>
      </c>
      <c r="D22" s="165">
        <v>9.8800000000000008</v>
      </c>
      <c r="E22" s="165">
        <v>903.34</v>
      </c>
      <c r="F22" s="165">
        <v>19.72</v>
      </c>
      <c r="G22" s="165">
        <v>68.25</v>
      </c>
      <c r="H22" s="165">
        <v>72.55</v>
      </c>
      <c r="I22" s="165">
        <v>70.099999999999994</v>
      </c>
      <c r="J22" s="165">
        <v>60.31</v>
      </c>
      <c r="K22" s="165">
        <v>57.34</v>
      </c>
      <c r="L22" s="165">
        <v>80.94</v>
      </c>
      <c r="M22" s="165">
        <v>0</v>
      </c>
      <c r="N22" s="165">
        <v>0</v>
      </c>
      <c r="O22" s="165">
        <v>0</v>
      </c>
      <c r="P22" s="165">
        <v>7214</v>
      </c>
      <c r="Q22" s="165">
        <v>46</v>
      </c>
      <c r="R22" s="165">
        <v>0</v>
      </c>
      <c r="S22" s="165">
        <v>34.200000000000003</v>
      </c>
      <c r="T22" s="165">
        <v>3.8319999999999999</v>
      </c>
      <c r="U22" s="165">
        <v>-1</v>
      </c>
    </row>
    <row r="23" spans="1:21">
      <c r="A23" s="166">
        <v>43432.725995370369</v>
      </c>
      <c r="B23" s="165" t="s">
        <v>6</v>
      </c>
      <c r="C23" s="165">
        <v>372.92</v>
      </c>
      <c r="D23" s="165">
        <v>9.9</v>
      </c>
      <c r="E23" s="165">
        <v>901.03</v>
      </c>
      <c r="F23" s="165">
        <v>21.09</v>
      </c>
      <c r="G23" s="165">
        <v>67.430000000000007</v>
      </c>
      <c r="H23" s="165">
        <v>73.56</v>
      </c>
      <c r="I23" s="165">
        <v>68.13</v>
      </c>
      <c r="J23" s="165">
        <v>59.89</v>
      </c>
      <c r="K23" s="165">
        <v>56.39</v>
      </c>
      <c r="L23" s="165">
        <v>79.16</v>
      </c>
      <c r="M23" s="165">
        <v>0</v>
      </c>
      <c r="N23" s="165">
        <v>0</v>
      </c>
      <c r="O23" s="165">
        <v>0</v>
      </c>
      <c r="P23" s="165">
        <v>7215</v>
      </c>
      <c r="Q23" s="165">
        <v>46</v>
      </c>
      <c r="R23" s="165">
        <v>0</v>
      </c>
      <c r="S23" s="165">
        <v>34.200000000000003</v>
      </c>
      <c r="T23" s="165">
        <v>3.835</v>
      </c>
      <c r="U23" s="165">
        <v>-1</v>
      </c>
    </row>
    <row r="24" spans="1:21">
      <c r="A24" s="166">
        <v>43432.726064814815</v>
      </c>
      <c r="B24" s="165" t="s">
        <v>6</v>
      </c>
      <c r="C24" s="165">
        <v>373.39</v>
      </c>
      <c r="D24" s="165">
        <v>9.91</v>
      </c>
      <c r="E24" s="165">
        <v>908.87</v>
      </c>
      <c r="F24" s="165">
        <v>21.88</v>
      </c>
      <c r="G24" s="165">
        <v>62.65</v>
      </c>
      <c r="H24" s="165">
        <v>66.72</v>
      </c>
      <c r="I24" s="165">
        <v>63.24</v>
      </c>
      <c r="J24" s="165">
        <v>59.23</v>
      </c>
      <c r="K24" s="165">
        <v>52.61</v>
      </c>
      <c r="L24" s="165">
        <v>71.430000000000007</v>
      </c>
      <c r="M24" s="165">
        <v>0</v>
      </c>
      <c r="N24" s="165">
        <v>0</v>
      </c>
      <c r="O24" s="165">
        <v>0</v>
      </c>
      <c r="P24" s="165">
        <v>7218</v>
      </c>
      <c r="Q24" s="165">
        <v>46</v>
      </c>
      <c r="R24" s="165">
        <v>0</v>
      </c>
      <c r="S24" s="165">
        <v>34.200000000000003</v>
      </c>
      <c r="T24" s="165">
        <v>3.8330000000000002</v>
      </c>
      <c r="U24" s="165">
        <v>-1</v>
      </c>
    </row>
    <row r="25" spans="1:21">
      <c r="A25" s="166">
        <v>43432.726122685184</v>
      </c>
      <c r="B25" s="165" t="s">
        <v>6</v>
      </c>
      <c r="C25" s="165">
        <v>373.49</v>
      </c>
      <c r="D25" s="165">
        <v>9.91</v>
      </c>
      <c r="E25" s="165">
        <v>872.37</v>
      </c>
      <c r="F25" s="165">
        <v>20.010000000000002</v>
      </c>
      <c r="G25" s="165">
        <v>67.38</v>
      </c>
      <c r="H25" s="165">
        <v>74.349999999999994</v>
      </c>
      <c r="I25" s="165">
        <v>65.790000000000006</v>
      </c>
      <c r="J25" s="165">
        <v>62.3</v>
      </c>
      <c r="K25" s="165">
        <v>56.37</v>
      </c>
      <c r="L25" s="165">
        <v>78.290000000000006</v>
      </c>
      <c r="M25" s="165">
        <v>0</v>
      </c>
      <c r="N25" s="165">
        <v>0</v>
      </c>
      <c r="O25" s="165">
        <v>0</v>
      </c>
      <c r="P25" s="165">
        <v>7219</v>
      </c>
      <c r="Q25" s="165">
        <v>46</v>
      </c>
      <c r="R25" s="165">
        <v>0</v>
      </c>
      <c r="S25" s="165">
        <v>34.200000000000003</v>
      </c>
      <c r="T25" s="165">
        <v>3.8340000000000001</v>
      </c>
      <c r="U25" s="165">
        <v>-1</v>
      </c>
    </row>
    <row r="26" spans="1:21">
      <c r="A26" s="166">
        <v>43432.72619212963</v>
      </c>
      <c r="B26" s="165" t="s">
        <v>6</v>
      </c>
      <c r="C26" s="165">
        <v>370.96</v>
      </c>
      <c r="D26" s="165">
        <v>9.85</v>
      </c>
      <c r="E26" s="165">
        <v>872.31</v>
      </c>
      <c r="F26" s="165">
        <v>21.42</v>
      </c>
      <c r="G26" s="165">
        <v>69.260000000000005</v>
      </c>
      <c r="H26" s="165">
        <v>73.849999999999994</v>
      </c>
      <c r="I26" s="165">
        <v>68.209999999999994</v>
      </c>
      <c r="J26" s="165">
        <v>64.790000000000006</v>
      </c>
      <c r="K26" s="165">
        <v>60.17</v>
      </c>
      <c r="L26" s="165">
        <v>80.22</v>
      </c>
      <c r="M26" s="165">
        <v>0</v>
      </c>
      <c r="N26" s="165">
        <v>0</v>
      </c>
      <c r="O26" s="165">
        <v>0</v>
      </c>
      <c r="P26" s="165">
        <v>7219</v>
      </c>
      <c r="Q26" s="165">
        <v>46</v>
      </c>
      <c r="R26" s="165">
        <v>0</v>
      </c>
      <c r="S26" s="165">
        <v>34.1</v>
      </c>
      <c r="T26" s="165">
        <v>3.8260000000000001</v>
      </c>
      <c r="U26" s="165">
        <v>-1</v>
      </c>
    </row>
    <row r="27" spans="1:21">
      <c r="A27" s="166">
        <v>43432.726261574076</v>
      </c>
      <c r="B27" s="165" t="s">
        <v>6</v>
      </c>
      <c r="C27" s="165">
        <v>371.45</v>
      </c>
      <c r="D27" s="165">
        <v>9.86</v>
      </c>
      <c r="E27" s="165">
        <v>872.19</v>
      </c>
      <c r="F27" s="165">
        <v>20.77</v>
      </c>
      <c r="G27" s="165">
        <v>66.900000000000006</v>
      </c>
      <c r="H27" s="165">
        <v>72.13</v>
      </c>
      <c r="I27" s="165">
        <v>67.599999999999994</v>
      </c>
      <c r="J27" s="165">
        <v>62.2</v>
      </c>
      <c r="K27" s="165">
        <v>55.05</v>
      </c>
      <c r="L27" s="165">
        <v>77.53</v>
      </c>
      <c r="M27" s="165">
        <v>0</v>
      </c>
      <c r="N27" s="165">
        <v>0</v>
      </c>
      <c r="O27" s="165">
        <v>0</v>
      </c>
      <c r="P27" s="165">
        <v>7220</v>
      </c>
      <c r="Q27" s="165">
        <v>46</v>
      </c>
      <c r="R27" s="165">
        <v>0</v>
      </c>
      <c r="S27" s="165">
        <v>34.1</v>
      </c>
      <c r="T27" s="165">
        <v>3.8290000000000002</v>
      </c>
      <c r="U27" s="165">
        <v>-1</v>
      </c>
    </row>
    <row r="28" spans="1:21">
      <c r="A28" s="166">
        <v>43432.726331018515</v>
      </c>
      <c r="B28" s="165" t="s">
        <v>6</v>
      </c>
      <c r="C28" s="165">
        <v>362.45</v>
      </c>
      <c r="D28" s="165">
        <v>9.6199999999999992</v>
      </c>
      <c r="E28" s="165">
        <v>877.09</v>
      </c>
      <c r="F28" s="165">
        <v>21.84</v>
      </c>
      <c r="G28" s="165">
        <v>67.61</v>
      </c>
      <c r="H28" s="165">
        <v>73.45</v>
      </c>
      <c r="I28" s="165">
        <v>67.61</v>
      </c>
      <c r="J28" s="165">
        <v>62.12</v>
      </c>
      <c r="K28" s="165">
        <v>60.18</v>
      </c>
      <c r="L28" s="165">
        <v>74.69</v>
      </c>
      <c r="M28" s="165">
        <v>0</v>
      </c>
      <c r="N28" s="165">
        <v>0</v>
      </c>
      <c r="O28" s="165">
        <v>0</v>
      </c>
      <c r="P28" s="165">
        <v>7248</v>
      </c>
      <c r="Q28" s="165">
        <v>46</v>
      </c>
      <c r="R28" s="165">
        <v>0</v>
      </c>
      <c r="S28" s="165">
        <v>34.1</v>
      </c>
      <c r="T28" s="165">
        <v>3.839</v>
      </c>
      <c r="U28" s="165">
        <v>-1</v>
      </c>
    </row>
    <row r="29" spans="1:21">
      <c r="A29" s="166">
        <v>43432.726388888892</v>
      </c>
      <c r="B29" s="165" t="s">
        <v>6</v>
      </c>
      <c r="C29" s="165">
        <v>384.19</v>
      </c>
      <c r="D29" s="165">
        <v>10.199999999999999</v>
      </c>
      <c r="E29" s="165">
        <v>863.87</v>
      </c>
      <c r="F29" s="165">
        <v>28.9</v>
      </c>
      <c r="G29" s="165">
        <v>72.72</v>
      </c>
      <c r="H29" s="165">
        <v>77.66</v>
      </c>
      <c r="I29" s="165">
        <v>72.61</v>
      </c>
      <c r="J29" s="165">
        <v>67.569999999999993</v>
      </c>
      <c r="K29" s="165">
        <v>64.319999999999993</v>
      </c>
      <c r="L29" s="165">
        <v>81.44</v>
      </c>
      <c r="M29" s="165">
        <v>0</v>
      </c>
      <c r="N29" s="165">
        <v>0</v>
      </c>
      <c r="O29" s="165">
        <v>0</v>
      </c>
      <c r="P29" s="165">
        <v>15108</v>
      </c>
      <c r="Q29" s="165">
        <v>46</v>
      </c>
      <c r="R29" s="165">
        <v>0</v>
      </c>
      <c r="S29" s="165">
        <v>34</v>
      </c>
      <c r="T29" s="165">
        <v>3.8239999999999998</v>
      </c>
      <c r="U29" s="165">
        <v>-1</v>
      </c>
    </row>
    <row r="30" spans="1:21">
      <c r="A30" s="166">
        <v>43432.726458333331</v>
      </c>
      <c r="B30" s="165" t="s">
        <v>6</v>
      </c>
      <c r="C30" s="165">
        <v>391.25</v>
      </c>
      <c r="D30" s="165">
        <v>10.39</v>
      </c>
      <c r="E30" s="165">
        <v>855.64</v>
      </c>
      <c r="F30" s="165">
        <v>31.35</v>
      </c>
      <c r="G30" s="165">
        <v>75.31</v>
      </c>
      <c r="H30" s="165">
        <v>83.01</v>
      </c>
      <c r="I30" s="165">
        <v>75.31</v>
      </c>
      <c r="J30" s="165">
        <v>68.48</v>
      </c>
      <c r="K30" s="165">
        <v>69</v>
      </c>
      <c r="L30" s="165">
        <v>80.739999999999995</v>
      </c>
      <c r="M30" s="165">
        <v>0</v>
      </c>
      <c r="N30" s="165">
        <v>0</v>
      </c>
      <c r="O30" s="165">
        <v>0</v>
      </c>
      <c r="P30" s="165">
        <v>19785</v>
      </c>
      <c r="Q30" s="165">
        <v>46</v>
      </c>
      <c r="R30" s="165">
        <v>0</v>
      </c>
      <c r="S30" s="165">
        <v>34</v>
      </c>
      <c r="T30" s="165">
        <v>3.8250000000000002</v>
      </c>
      <c r="U30" s="165">
        <v>-1</v>
      </c>
    </row>
    <row r="31" spans="1:21">
      <c r="A31" s="166">
        <v>43432.726527777777</v>
      </c>
      <c r="B31" s="165" t="s">
        <v>6</v>
      </c>
      <c r="C31" s="165">
        <v>390.33</v>
      </c>
      <c r="D31" s="165">
        <v>10.36</v>
      </c>
      <c r="E31" s="165">
        <v>855.49</v>
      </c>
      <c r="F31" s="165">
        <v>31.1</v>
      </c>
      <c r="G31" s="165">
        <v>74.33</v>
      </c>
      <c r="H31" s="165">
        <v>75.89</v>
      </c>
      <c r="I31" s="165">
        <v>72.7</v>
      </c>
      <c r="J31" s="165">
        <v>71.28</v>
      </c>
      <c r="K31" s="165">
        <v>69.33</v>
      </c>
      <c r="L31" s="165">
        <v>82.45</v>
      </c>
      <c r="M31" s="165">
        <v>0</v>
      </c>
      <c r="N31" s="165">
        <v>0</v>
      </c>
      <c r="O31" s="165">
        <v>0</v>
      </c>
      <c r="P31" s="165">
        <v>23200</v>
      </c>
      <c r="Q31" s="165">
        <v>46</v>
      </c>
      <c r="R31" s="165">
        <v>0</v>
      </c>
      <c r="S31" s="165">
        <v>34</v>
      </c>
      <c r="T31" s="165">
        <v>3.8260000000000001</v>
      </c>
      <c r="U31" s="165">
        <v>-1</v>
      </c>
    </row>
    <row r="32" spans="1:21">
      <c r="A32" s="166">
        <v>43432.726585648146</v>
      </c>
      <c r="B32" s="165" t="s">
        <v>6</v>
      </c>
      <c r="C32" s="165">
        <v>384.61</v>
      </c>
      <c r="D32" s="165">
        <v>10.210000000000001</v>
      </c>
      <c r="E32" s="165">
        <v>858.34</v>
      </c>
      <c r="F32" s="165">
        <v>31.73</v>
      </c>
      <c r="G32" s="165">
        <v>74.44</v>
      </c>
      <c r="H32" s="165">
        <v>78.349999999999994</v>
      </c>
      <c r="I32" s="165">
        <v>74.3</v>
      </c>
      <c r="J32" s="165">
        <v>69.19</v>
      </c>
      <c r="K32" s="165">
        <v>67.430000000000007</v>
      </c>
      <c r="L32" s="165">
        <v>82.92</v>
      </c>
      <c r="M32" s="165">
        <v>0</v>
      </c>
      <c r="N32" s="165">
        <v>0</v>
      </c>
      <c r="O32" s="165">
        <v>0</v>
      </c>
      <c r="P32" s="165">
        <v>26427</v>
      </c>
      <c r="Q32" s="165">
        <v>46</v>
      </c>
      <c r="R32" s="165">
        <v>0</v>
      </c>
      <c r="S32" s="165">
        <v>34</v>
      </c>
      <c r="T32" s="165">
        <v>3.82</v>
      </c>
      <c r="U32" s="165">
        <v>-1</v>
      </c>
    </row>
    <row r="33" spans="1:21">
      <c r="A33" s="166">
        <v>43432.726655092592</v>
      </c>
      <c r="B33" s="165" t="s">
        <v>6</v>
      </c>
      <c r="C33" s="165">
        <v>386.31</v>
      </c>
      <c r="D33" s="165">
        <v>10.25</v>
      </c>
      <c r="E33" s="165">
        <v>860.9</v>
      </c>
      <c r="F33" s="165">
        <v>31.68</v>
      </c>
      <c r="G33" s="165">
        <v>75.34</v>
      </c>
      <c r="H33" s="165">
        <v>76.540000000000006</v>
      </c>
      <c r="I33" s="165">
        <v>75.31</v>
      </c>
      <c r="J33" s="165">
        <v>72.31</v>
      </c>
      <c r="K33" s="165">
        <v>68.78</v>
      </c>
      <c r="L33" s="165">
        <v>83.77</v>
      </c>
      <c r="M33" s="165">
        <v>0</v>
      </c>
      <c r="N33" s="165">
        <v>0</v>
      </c>
      <c r="O33" s="165">
        <v>0</v>
      </c>
      <c r="P33" s="165">
        <v>29968</v>
      </c>
      <c r="Q33" s="165">
        <v>46</v>
      </c>
      <c r="R33" s="165">
        <v>0</v>
      </c>
      <c r="S33" s="165">
        <v>33.9</v>
      </c>
      <c r="T33" s="165">
        <v>3.819</v>
      </c>
      <c r="U33" s="165">
        <v>-1</v>
      </c>
    </row>
    <row r="34" spans="1:21">
      <c r="A34" s="166">
        <v>43432.726724537039</v>
      </c>
      <c r="B34" s="165" t="s">
        <v>6</v>
      </c>
      <c r="C34" s="165">
        <v>387.99</v>
      </c>
      <c r="D34" s="165">
        <v>10.3</v>
      </c>
      <c r="E34" s="165">
        <v>861.49</v>
      </c>
      <c r="F34" s="165">
        <v>31.18</v>
      </c>
      <c r="G34" s="165">
        <v>73.069999999999993</v>
      </c>
      <c r="H34" s="165">
        <v>77</v>
      </c>
      <c r="I34" s="165">
        <v>73.040000000000006</v>
      </c>
      <c r="J34" s="165">
        <v>70.260000000000005</v>
      </c>
      <c r="K34" s="165">
        <v>66.78</v>
      </c>
      <c r="L34" s="165">
        <v>78.09</v>
      </c>
      <c r="M34" s="165">
        <v>0</v>
      </c>
      <c r="N34" s="165">
        <v>0</v>
      </c>
      <c r="O34" s="165">
        <v>0</v>
      </c>
      <c r="P34" s="165">
        <v>32973</v>
      </c>
      <c r="Q34" s="165">
        <v>46</v>
      </c>
      <c r="R34" s="165">
        <v>0</v>
      </c>
      <c r="S34" s="165">
        <v>33.9</v>
      </c>
      <c r="T34" s="165">
        <v>3.8130000000000002</v>
      </c>
      <c r="U34" s="165">
        <v>-1</v>
      </c>
    </row>
    <row r="35" spans="1:21">
      <c r="A35" s="166">
        <v>43432.726782407408</v>
      </c>
      <c r="B35" s="165" t="s">
        <v>6</v>
      </c>
      <c r="C35" s="165">
        <v>391.74</v>
      </c>
      <c r="D35" s="165">
        <v>10.4</v>
      </c>
      <c r="E35" s="165">
        <v>853.38</v>
      </c>
      <c r="F35" s="165">
        <v>29.37</v>
      </c>
      <c r="G35" s="165">
        <v>75.19</v>
      </c>
      <c r="H35" s="165">
        <v>77.349999999999994</v>
      </c>
      <c r="I35" s="165">
        <v>76.790000000000006</v>
      </c>
      <c r="J35" s="165">
        <v>73.3</v>
      </c>
      <c r="K35" s="165">
        <v>68.239999999999995</v>
      </c>
      <c r="L35" s="165">
        <v>80.45</v>
      </c>
      <c r="M35" s="165">
        <v>0</v>
      </c>
      <c r="N35" s="165">
        <v>0</v>
      </c>
      <c r="O35" s="165">
        <v>0</v>
      </c>
      <c r="P35" s="165">
        <v>35561</v>
      </c>
      <c r="Q35" s="165">
        <v>46</v>
      </c>
      <c r="R35" s="165">
        <v>0</v>
      </c>
      <c r="S35" s="165">
        <v>33.9</v>
      </c>
      <c r="T35" s="165">
        <v>3.8290000000000002</v>
      </c>
      <c r="U35" s="165">
        <v>-1</v>
      </c>
    </row>
    <row r="36" spans="1:21">
      <c r="A36" s="166">
        <v>43432.726851851854</v>
      </c>
      <c r="B36" s="165" t="s">
        <v>6</v>
      </c>
      <c r="C36" s="165">
        <v>395.23</v>
      </c>
      <c r="D36" s="165">
        <v>10.49</v>
      </c>
      <c r="E36" s="165">
        <v>847.45</v>
      </c>
      <c r="F36" s="165">
        <v>23.4</v>
      </c>
      <c r="G36" s="165">
        <v>72.36</v>
      </c>
      <c r="H36" s="165">
        <v>75.69</v>
      </c>
      <c r="I36" s="165">
        <v>75.17</v>
      </c>
      <c r="J36" s="165">
        <v>67.010000000000005</v>
      </c>
      <c r="K36" s="165">
        <v>61.98</v>
      </c>
      <c r="L36" s="165">
        <v>81.94</v>
      </c>
      <c r="M36" s="165">
        <v>0</v>
      </c>
      <c r="N36" s="165">
        <v>0</v>
      </c>
      <c r="O36" s="165">
        <v>0</v>
      </c>
      <c r="P36" s="165">
        <v>36317</v>
      </c>
      <c r="Q36" s="165">
        <v>46</v>
      </c>
      <c r="R36" s="165">
        <v>0</v>
      </c>
      <c r="S36" s="165">
        <v>33.9</v>
      </c>
      <c r="T36" s="165">
        <v>3.83</v>
      </c>
      <c r="U36" s="165">
        <v>-1</v>
      </c>
    </row>
    <row r="37" spans="1:21">
      <c r="A37" s="166">
        <v>43432.726921296293</v>
      </c>
      <c r="B37" s="165" t="s">
        <v>6</v>
      </c>
      <c r="C37" s="165">
        <v>396.79</v>
      </c>
      <c r="D37" s="165">
        <v>10.53</v>
      </c>
      <c r="E37" s="165">
        <v>848.74</v>
      </c>
      <c r="F37" s="165">
        <v>25.1</v>
      </c>
      <c r="G37" s="165">
        <v>75.98</v>
      </c>
      <c r="H37" s="165">
        <v>78.239999999999995</v>
      </c>
      <c r="I37" s="165">
        <v>75.13</v>
      </c>
      <c r="J37" s="165">
        <v>74.27</v>
      </c>
      <c r="K37" s="165">
        <v>75.13</v>
      </c>
      <c r="L37" s="165">
        <v>78.23</v>
      </c>
      <c r="M37" s="165">
        <v>0</v>
      </c>
      <c r="N37" s="165">
        <v>0</v>
      </c>
      <c r="O37" s="165">
        <v>0</v>
      </c>
      <c r="P37" s="165">
        <v>37060</v>
      </c>
      <c r="Q37" s="165">
        <v>46</v>
      </c>
      <c r="R37" s="165">
        <v>0</v>
      </c>
      <c r="S37" s="165">
        <v>33.9</v>
      </c>
      <c r="T37" s="165">
        <v>3.83</v>
      </c>
      <c r="U37" s="165">
        <v>-1</v>
      </c>
    </row>
    <row r="38" spans="1:21">
      <c r="A38" s="166">
        <v>43432.726990740739</v>
      </c>
      <c r="B38" s="165" t="s">
        <v>6</v>
      </c>
      <c r="C38" s="165">
        <v>403.12</v>
      </c>
      <c r="D38" s="165">
        <v>10.7</v>
      </c>
      <c r="E38" s="165">
        <v>828.05</v>
      </c>
      <c r="F38" s="165">
        <v>24.3</v>
      </c>
      <c r="G38" s="165">
        <v>83.88</v>
      </c>
      <c r="H38" s="165">
        <v>84.08</v>
      </c>
      <c r="I38" s="165">
        <v>84.78</v>
      </c>
      <c r="J38" s="165">
        <v>81.83</v>
      </c>
      <c r="K38" s="165">
        <v>83.56</v>
      </c>
      <c r="L38" s="165">
        <v>90.74</v>
      </c>
      <c r="M38" s="165">
        <v>0</v>
      </c>
      <c r="N38" s="165">
        <v>0</v>
      </c>
      <c r="O38" s="165">
        <v>0</v>
      </c>
      <c r="P38" s="165">
        <v>37706</v>
      </c>
      <c r="Q38" s="165">
        <v>46</v>
      </c>
      <c r="R38" s="165">
        <v>0</v>
      </c>
      <c r="S38" s="165">
        <v>33.9</v>
      </c>
      <c r="T38" s="165">
        <v>3.8319999999999999</v>
      </c>
      <c r="U38" s="165">
        <v>-1</v>
      </c>
    </row>
    <row r="39" spans="1:21">
      <c r="A39" s="166">
        <v>43432.727048611108</v>
      </c>
      <c r="B39" s="165" t="s">
        <v>6</v>
      </c>
      <c r="C39" s="165">
        <v>406.51</v>
      </c>
      <c r="D39" s="165">
        <v>10.79</v>
      </c>
      <c r="E39" s="165">
        <v>793.12</v>
      </c>
      <c r="F39" s="165">
        <v>18.52</v>
      </c>
      <c r="G39" s="165">
        <v>85.23</v>
      </c>
      <c r="H39" s="165">
        <v>87.28</v>
      </c>
      <c r="I39" s="165">
        <v>88.16</v>
      </c>
      <c r="J39" s="165">
        <v>83.57</v>
      </c>
      <c r="K39" s="165">
        <v>77.56</v>
      </c>
      <c r="L39" s="165">
        <v>89.58</v>
      </c>
      <c r="M39" s="165">
        <v>0</v>
      </c>
      <c r="N39" s="165">
        <v>0</v>
      </c>
      <c r="O39" s="165">
        <v>0</v>
      </c>
      <c r="P39" s="165">
        <v>38337</v>
      </c>
      <c r="Q39" s="165">
        <v>46</v>
      </c>
      <c r="R39" s="165">
        <v>0</v>
      </c>
      <c r="S39" s="165">
        <v>33.9</v>
      </c>
      <c r="T39" s="165">
        <v>3.8079999999999998</v>
      </c>
      <c r="U39" s="165">
        <v>-1</v>
      </c>
    </row>
    <row r="40" spans="1:21">
      <c r="A40" s="166">
        <v>43432.727118055554</v>
      </c>
      <c r="B40" s="165" t="s">
        <v>6</v>
      </c>
      <c r="C40" s="165">
        <v>407.09</v>
      </c>
      <c r="D40" s="165">
        <v>10.81</v>
      </c>
      <c r="E40" s="165">
        <v>1115.49</v>
      </c>
      <c r="F40" s="165">
        <v>19.510000000000002</v>
      </c>
      <c r="G40" s="165">
        <v>72.900000000000006</v>
      </c>
      <c r="H40" s="165">
        <v>74.52</v>
      </c>
      <c r="I40" s="165">
        <v>72.760000000000005</v>
      </c>
      <c r="J40" s="165">
        <v>70.47</v>
      </c>
      <c r="K40" s="165">
        <v>67.66</v>
      </c>
      <c r="L40" s="165">
        <v>79.09</v>
      </c>
      <c r="M40" s="165">
        <v>0</v>
      </c>
      <c r="N40" s="165">
        <v>0</v>
      </c>
      <c r="O40" s="165">
        <v>0</v>
      </c>
      <c r="P40" s="165">
        <v>39110</v>
      </c>
      <c r="Q40" s="165">
        <v>46</v>
      </c>
      <c r="R40" s="165">
        <v>0</v>
      </c>
      <c r="S40" s="165">
        <v>33.9</v>
      </c>
      <c r="T40" s="165">
        <v>3.83</v>
      </c>
      <c r="U40" s="165">
        <v>-1</v>
      </c>
    </row>
    <row r="41" spans="1:21">
      <c r="A41" s="166">
        <v>43432.727187500001</v>
      </c>
      <c r="B41" s="165" t="s">
        <v>6</v>
      </c>
      <c r="C41" s="165">
        <v>411.02</v>
      </c>
      <c r="D41" s="165">
        <v>10.91</v>
      </c>
      <c r="E41" s="165">
        <v>1110.78</v>
      </c>
      <c r="F41" s="165">
        <v>23.83</v>
      </c>
      <c r="G41" s="165">
        <v>69.58</v>
      </c>
      <c r="H41" s="165">
        <v>73.52</v>
      </c>
      <c r="I41" s="165">
        <v>69.86</v>
      </c>
      <c r="J41" s="165">
        <v>63.41</v>
      </c>
      <c r="K41" s="165">
        <v>62.37</v>
      </c>
      <c r="L41" s="165">
        <v>78.75</v>
      </c>
      <c r="M41" s="165">
        <v>0</v>
      </c>
      <c r="N41" s="165">
        <v>0</v>
      </c>
      <c r="O41" s="165">
        <v>0</v>
      </c>
      <c r="P41" s="165">
        <v>39739</v>
      </c>
      <c r="Q41" s="165">
        <v>46</v>
      </c>
      <c r="R41" s="165">
        <v>0</v>
      </c>
      <c r="S41" s="165">
        <v>33.9</v>
      </c>
      <c r="T41" s="165">
        <v>3.8239999999999998</v>
      </c>
      <c r="U41" s="165">
        <v>-1</v>
      </c>
    </row>
    <row r="42" spans="1:21">
      <c r="A42" s="166">
        <v>43432.727256944447</v>
      </c>
      <c r="B42" s="165" t="s">
        <v>6</v>
      </c>
      <c r="C42" s="165">
        <v>414.97</v>
      </c>
      <c r="D42" s="165">
        <v>11.02</v>
      </c>
      <c r="E42" s="165">
        <v>1101.31</v>
      </c>
      <c r="F42" s="165">
        <v>23.47</v>
      </c>
      <c r="G42" s="165">
        <v>70.930000000000007</v>
      </c>
      <c r="H42" s="165">
        <v>77.58</v>
      </c>
      <c r="I42" s="165">
        <v>70.75</v>
      </c>
      <c r="J42" s="165">
        <v>66.02</v>
      </c>
      <c r="K42" s="165">
        <v>59.72</v>
      </c>
      <c r="L42" s="165">
        <v>80.56</v>
      </c>
      <c r="M42" s="165">
        <v>0</v>
      </c>
      <c r="N42" s="165">
        <v>0</v>
      </c>
      <c r="O42" s="165">
        <v>0</v>
      </c>
      <c r="P42" s="165">
        <v>40382</v>
      </c>
      <c r="Q42" s="165">
        <v>46</v>
      </c>
      <c r="R42" s="165">
        <v>0</v>
      </c>
      <c r="S42" s="165">
        <v>33.9</v>
      </c>
      <c r="T42" s="165">
        <v>3.8290000000000002</v>
      </c>
      <c r="U42" s="165">
        <v>-1</v>
      </c>
    </row>
    <row r="43" spans="1:21">
      <c r="A43" s="166">
        <v>43432.727314814816</v>
      </c>
      <c r="B43" s="165" t="s">
        <v>6</v>
      </c>
      <c r="C43" s="165">
        <v>417.9</v>
      </c>
      <c r="D43" s="165">
        <v>11.09</v>
      </c>
      <c r="E43" s="165">
        <v>1096.96</v>
      </c>
      <c r="F43" s="165">
        <v>23.45</v>
      </c>
      <c r="G43" s="165">
        <v>70.63</v>
      </c>
      <c r="H43" s="165">
        <v>75.87</v>
      </c>
      <c r="I43" s="165">
        <v>71.7</v>
      </c>
      <c r="J43" s="165">
        <v>68.06</v>
      </c>
      <c r="K43" s="165">
        <v>61.11</v>
      </c>
      <c r="L43" s="165">
        <v>76.67</v>
      </c>
      <c r="M43" s="165">
        <v>0</v>
      </c>
      <c r="N43" s="165">
        <v>0</v>
      </c>
      <c r="O43" s="165">
        <v>0</v>
      </c>
      <c r="P43" s="165">
        <v>41056</v>
      </c>
      <c r="Q43" s="165">
        <v>46</v>
      </c>
      <c r="R43" s="165">
        <v>0</v>
      </c>
      <c r="S43" s="165">
        <v>33.9</v>
      </c>
      <c r="T43" s="165">
        <v>3.8290000000000002</v>
      </c>
      <c r="U43" s="165">
        <v>-1</v>
      </c>
    </row>
    <row r="44" spans="1:21">
      <c r="A44" s="166">
        <v>43432.727384259262</v>
      </c>
      <c r="B44" s="165" t="s">
        <v>6</v>
      </c>
      <c r="C44" s="165">
        <v>420.55</v>
      </c>
      <c r="D44" s="165">
        <v>11.16</v>
      </c>
      <c r="E44" s="165">
        <v>1093.46</v>
      </c>
      <c r="F44" s="165">
        <v>23.76</v>
      </c>
      <c r="G44" s="165">
        <v>69.34</v>
      </c>
      <c r="H44" s="165">
        <v>73</v>
      </c>
      <c r="I44" s="165">
        <v>66.03</v>
      </c>
      <c r="J44" s="165">
        <v>67.42</v>
      </c>
      <c r="K44" s="165">
        <v>59.76</v>
      </c>
      <c r="L44" s="165">
        <v>80.489999999999995</v>
      </c>
      <c r="M44" s="165">
        <v>0</v>
      </c>
      <c r="N44" s="165">
        <v>0</v>
      </c>
      <c r="O44" s="165">
        <v>0</v>
      </c>
      <c r="P44" s="165">
        <v>41715</v>
      </c>
      <c r="Q44" s="165">
        <v>46</v>
      </c>
      <c r="R44" s="165">
        <v>0</v>
      </c>
      <c r="S44" s="165">
        <v>33.9</v>
      </c>
      <c r="T44" s="165">
        <v>3.831</v>
      </c>
      <c r="U44" s="165">
        <v>-1</v>
      </c>
    </row>
    <row r="45" spans="1:21">
      <c r="A45" s="166">
        <v>43432.727453703701</v>
      </c>
      <c r="B45" s="165" t="s">
        <v>6</v>
      </c>
      <c r="C45" s="165">
        <v>425.68</v>
      </c>
      <c r="D45" s="165">
        <v>11.3</v>
      </c>
      <c r="E45" s="165">
        <v>1087.6400000000001</v>
      </c>
      <c r="F45" s="165">
        <v>23.87</v>
      </c>
      <c r="G45" s="165">
        <v>71.73</v>
      </c>
      <c r="H45" s="165">
        <v>76.959999999999994</v>
      </c>
      <c r="I45" s="165">
        <v>73.3</v>
      </c>
      <c r="J45" s="165">
        <v>68.94</v>
      </c>
      <c r="K45" s="165">
        <v>62.13</v>
      </c>
      <c r="L45" s="165">
        <v>77.31</v>
      </c>
      <c r="M45" s="165">
        <v>0</v>
      </c>
      <c r="N45" s="165">
        <v>0</v>
      </c>
      <c r="O45" s="165">
        <v>0</v>
      </c>
      <c r="P45" s="165">
        <v>42486</v>
      </c>
      <c r="Q45" s="165">
        <v>45</v>
      </c>
      <c r="R45" s="165">
        <v>0</v>
      </c>
      <c r="S45" s="165">
        <v>33.9</v>
      </c>
      <c r="T45" s="165">
        <v>3.8380000000000001</v>
      </c>
      <c r="U45" s="165">
        <v>-1</v>
      </c>
    </row>
    <row r="46" spans="1:21">
      <c r="A46" s="166">
        <v>43432.727511574078</v>
      </c>
      <c r="B46" s="165" t="s">
        <v>6</v>
      </c>
      <c r="C46" s="165">
        <v>431.33</v>
      </c>
      <c r="D46" s="165">
        <v>11.45</v>
      </c>
      <c r="E46" s="165">
        <v>1060.1600000000001</v>
      </c>
      <c r="F46" s="165">
        <v>20.83</v>
      </c>
      <c r="G46" s="165">
        <v>78.23</v>
      </c>
      <c r="H46" s="165">
        <v>81.39</v>
      </c>
      <c r="I46" s="165">
        <v>76.7</v>
      </c>
      <c r="J46" s="165">
        <v>74.09</v>
      </c>
      <c r="K46" s="165">
        <v>72.52</v>
      </c>
      <c r="L46" s="165">
        <v>86.43</v>
      </c>
      <c r="M46" s="165">
        <v>0</v>
      </c>
      <c r="N46" s="165">
        <v>0</v>
      </c>
      <c r="O46" s="165">
        <v>0</v>
      </c>
      <c r="P46" s="165">
        <v>43483</v>
      </c>
      <c r="Q46" s="165">
        <v>45</v>
      </c>
      <c r="R46" s="165">
        <v>0</v>
      </c>
      <c r="S46" s="165">
        <v>33.9</v>
      </c>
      <c r="T46" s="165">
        <v>3.83</v>
      </c>
      <c r="U46" s="165">
        <v>-1</v>
      </c>
    </row>
    <row r="47" spans="1:21">
      <c r="A47" s="166">
        <v>43432.727581018517</v>
      </c>
      <c r="B47" s="165" t="s">
        <v>6</v>
      </c>
      <c r="C47" s="165">
        <v>435.88</v>
      </c>
      <c r="D47" s="165">
        <v>11.57</v>
      </c>
      <c r="E47" s="165">
        <v>1077.6099999999999</v>
      </c>
      <c r="F47" s="165">
        <v>24.65</v>
      </c>
      <c r="G47" s="165">
        <v>87.97</v>
      </c>
      <c r="H47" s="165">
        <v>89.69</v>
      </c>
      <c r="I47" s="165">
        <v>84.97</v>
      </c>
      <c r="J47" s="165">
        <v>87.41</v>
      </c>
      <c r="K47" s="165">
        <v>85.14</v>
      </c>
      <c r="L47" s="165">
        <v>92.66</v>
      </c>
      <c r="M47" s="165">
        <v>0</v>
      </c>
      <c r="N47" s="165">
        <v>0</v>
      </c>
      <c r="O47" s="165">
        <v>0</v>
      </c>
      <c r="P47" s="165">
        <v>45869</v>
      </c>
      <c r="Q47" s="165">
        <v>45</v>
      </c>
      <c r="R47" s="165">
        <v>0</v>
      </c>
      <c r="S47" s="165">
        <v>33.9</v>
      </c>
      <c r="T47" s="165">
        <v>3.8079999999999998</v>
      </c>
      <c r="U47" s="165">
        <v>-1</v>
      </c>
    </row>
    <row r="48" spans="1:21">
      <c r="A48" s="166">
        <v>43432.727650462963</v>
      </c>
      <c r="B48" s="165" t="s">
        <v>6</v>
      </c>
      <c r="C48" s="165">
        <v>441.41</v>
      </c>
      <c r="D48" s="165">
        <v>11.72</v>
      </c>
      <c r="E48" s="165">
        <v>1084.1500000000001</v>
      </c>
      <c r="F48" s="165">
        <v>32.07</v>
      </c>
      <c r="G48" s="165">
        <v>73.23</v>
      </c>
      <c r="H48" s="165">
        <v>79.12</v>
      </c>
      <c r="I48" s="165">
        <v>72.81</v>
      </c>
      <c r="J48" s="165">
        <v>69.47</v>
      </c>
      <c r="K48" s="165">
        <v>63.68</v>
      </c>
      <c r="L48" s="165">
        <v>81.05</v>
      </c>
      <c r="M48" s="165">
        <v>0</v>
      </c>
      <c r="N48" s="165">
        <v>0</v>
      </c>
      <c r="O48" s="165">
        <v>0</v>
      </c>
      <c r="P48" s="165">
        <v>48939</v>
      </c>
      <c r="Q48" s="165">
        <v>45</v>
      </c>
      <c r="R48" s="165">
        <v>0</v>
      </c>
      <c r="S48" s="165">
        <v>33.9</v>
      </c>
      <c r="T48" s="165">
        <v>3.8180000000000001</v>
      </c>
      <c r="U48" s="165">
        <v>-1</v>
      </c>
    </row>
    <row r="49" spans="1:21">
      <c r="A49" s="166">
        <v>43432.727719907409</v>
      </c>
      <c r="B49" s="165" t="s">
        <v>6</v>
      </c>
      <c r="C49" s="165">
        <v>444.03</v>
      </c>
      <c r="D49" s="165">
        <v>11.79</v>
      </c>
      <c r="E49" s="165">
        <v>1086.58</v>
      </c>
      <c r="F49" s="165">
        <v>24.85</v>
      </c>
      <c r="G49" s="165">
        <v>73.92</v>
      </c>
      <c r="H49" s="165">
        <v>76.739999999999995</v>
      </c>
      <c r="I49" s="165">
        <v>75</v>
      </c>
      <c r="J49" s="165">
        <v>72.400000000000006</v>
      </c>
      <c r="K49" s="165">
        <v>68.06</v>
      </c>
      <c r="L49" s="165">
        <v>80.739999999999995</v>
      </c>
      <c r="M49" s="165">
        <v>0</v>
      </c>
      <c r="N49" s="165">
        <v>0</v>
      </c>
      <c r="O49" s="165">
        <v>0</v>
      </c>
      <c r="P49" s="165">
        <v>49937</v>
      </c>
      <c r="Q49" s="165">
        <v>45</v>
      </c>
      <c r="R49" s="165">
        <v>0</v>
      </c>
      <c r="S49" s="165">
        <v>33.9</v>
      </c>
      <c r="T49" s="165">
        <v>3.827</v>
      </c>
      <c r="U49" s="165">
        <v>-1</v>
      </c>
    </row>
    <row r="50" spans="1:21">
      <c r="A50" s="166">
        <v>43432.727777777778</v>
      </c>
      <c r="B50" s="165" t="s">
        <v>6</v>
      </c>
      <c r="C50" s="165">
        <v>445.96</v>
      </c>
      <c r="D50" s="165">
        <v>11.84</v>
      </c>
      <c r="E50" s="165">
        <v>1083.43</v>
      </c>
      <c r="F50" s="165">
        <v>27.6</v>
      </c>
      <c r="G50" s="165">
        <v>82.85</v>
      </c>
      <c r="H50" s="165">
        <v>83.3</v>
      </c>
      <c r="I50" s="165">
        <v>83.99</v>
      </c>
      <c r="J50" s="165">
        <v>83.13</v>
      </c>
      <c r="K50" s="165">
        <v>80.900000000000006</v>
      </c>
      <c r="L50" s="165">
        <v>88.89</v>
      </c>
      <c r="M50" s="165">
        <v>0</v>
      </c>
      <c r="N50" s="165">
        <v>0</v>
      </c>
      <c r="O50" s="165">
        <v>0</v>
      </c>
      <c r="P50" s="165">
        <v>50758</v>
      </c>
      <c r="Q50" s="165">
        <v>45</v>
      </c>
      <c r="R50" s="165">
        <v>0</v>
      </c>
      <c r="S50" s="165">
        <v>33.9</v>
      </c>
      <c r="T50" s="165">
        <v>3.831</v>
      </c>
      <c r="U50" s="165">
        <v>-1</v>
      </c>
    </row>
    <row r="51" spans="1:21">
      <c r="A51" s="166">
        <v>43432.727847222224</v>
      </c>
      <c r="B51" s="165" t="s">
        <v>6</v>
      </c>
      <c r="C51" s="165">
        <v>445.35</v>
      </c>
      <c r="D51" s="165">
        <v>11.82</v>
      </c>
      <c r="E51" s="165">
        <v>1080.82</v>
      </c>
      <c r="F51" s="165">
        <v>27.21</v>
      </c>
      <c r="G51" s="165">
        <v>72.510000000000005</v>
      </c>
      <c r="H51" s="165">
        <v>73.290000000000006</v>
      </c>
      <c r="I51" s="165">
        <v>74.34</v>
      </c>
      <c r="J51" s="165">
        <v>69.95</v>
      </c>
      <c r="K51" s="165">
        <v>64.150000000000006</v>
      </c>
      <c r="L51" s="165">
        <v>80.84</v>
      </c>
      <c r="M51" s="165">
        <v>0</v>
      </c>
      <c r="N51" s="165">
        <v>0</v>
      </c>
      <c r="O51" s="165">
        <v>0</v>
      </c>
      <c r="P51" s="165">
        <v>51357</v>
      </c>
      <c r="Q51" s="165">
        <v>45</v>
      </c>
      <c r="R51" s="165">
        <v>0</v>
      </c>
      <c r="S51" s="165">
        <v>33.9</v>
      </c>
      <c r="T51" s="165">
        <v>3.8279999999999998</v>
      </c>
      <c r="U51" s="165">
        <v>-1</v>
      </c>
    </row>
    <row r="52" spans="1:21">
      <c r="A52" s="166">
        <v>43432.727916666663</v>
      </c>
      <c r="B52" s="165" t="s">
        <v>6</v>
      </c>
      <c r="C52" s="165">
        <v>447.41</v>
      </c>
      <c r="D52" s="165">
        <v>11.88</v>
      </c>
      <c r="E52" s="165">
        <v>1079.67</v>
      </c>
      <c r="F52" s="165">
        <v>29.17</v>
      </c>
      <c r="G52" s="165">
        <v>72.900000000000006</v>
      </c>
      <c r="H52" s="165">
        <v>78.209999999999994</v>
      </c>
      <c r="I52" s="165">
        <v>74.39</v>
      </c>
      <c r="J52" s="165">
        <v>68.95</v>
      </c>
      <c r="K52" s="165">
        <v>66.67</v>
      </c>
      <c r="L52" s="165">
        <v>76.319999999999993</v>
      </c>
      <c r="M52" s="165">
        <v>0</v>
      </c>
      <c r="N52" s="165">
        <v>0</v>
      </c>
      <c r="O52" s="165">
        <v>0</v>
      </c>
      <c r="P52" s="165">
        <v>52000</v>
      </c>
      <c r="Q52" s="165">
        <v>45</v>
      </c>
      <c r="R52" s="165">
        <v>0</v>
      </c>
      <c r="S52" s="165">
        <v>33.9</v>
      </c>
      <c r="T52" s="165">
        <v>3.831</v>
      </c>
      <c r="U52" s="165">
        <v>-1</v>
      </c>
    </row>
    <row r="53" spans="1:21">
      <c r="A53" s="166">
        <v>43432.727986111109</v>
      </c>
      <c r="B53" s="165" t="s">
        <v>6</v>
      </c>
      <c r="C53" s="165">
        <v>445.9</v>
      </c>
      <c r="D53" s="165">
        <v>11.84</v>
      </c>
      <c r="E53" s="165">
        <v>1081.28</v>
      </c>
      <c r="F53" s="165">
        <v>23.24</v>
      </c>
      <c r="G53" s="165">
        <v>72.930000000000007</v>
      </c>
      <c r="H53" s="165">
        <v>74.91</v>
      </c>
      <c r="I53" s="165">
        <v>70.209999999999994</v>
      </c>
      <c r="J53" s="165">
        <v>72.13</v>
      </c>
      <c r="K53" s="165">
        <v>66.03</v>
      </c>
      <c r="L53" s="165">
        <v>81.36</v>
      </c>
      <c r="M53" s="165">
        <v>0</v>
      </c>
      <c r="N53" s="165">
        <v>0</v>
      </c>
      <c r="O53" s="165">
        <v>0</v>
      </c>
      <c r="P53" s="165">
        <v>52921</v>
      </c>
      <c r="Q53" s="165">
        <v>45</v>
      </c>
      <c r="R53" s="165">
        <v>0</v>
      </c>
      <c r="S53" s="165">
        <v>33.9</v>
      </c>
      <c r="T53" s="165">
        <v>3.8340000000000001</v>
      </c>
      <c r="U53" s="165">
        <v>-1</v>
      </c>
    </row>
    <row r="54" spans="1:21">
      <c r="A54" s="166">
        <v>43432.728043981479</v>
      </c>
      <c r="B54" s="165" t="s">
        <v>6</v>
      </c>
      <c r="C54" s="165">
        <v>445.45</v>
      </c>
      <c r="D54" s="165">
        <v>11.82</v>
      </c>
      <c r="E54" s="165">
        <v>1140.1099999999999</v>
      </c>
      <c r="F54" s="165">
        <v>21.9</v>
      </c>
      <c r="G54" s="165">
        <v>74.47</v>
      </c>
      <c r="H54" s="165">
        <v>79.58</v>
      </c>
      <c r="I54" s="165">
        <v>73.94</v>
      </c>
      <c r="J54" s="165">
        <v>71.13</v>
      </c>
      <c r="K54" s="165">
        <v>67.430000000000007</v>
      </c>
      <c r="L54" s="165">
        <v>80.28</v>
      </c>
      <c r="M54" s="165">
        <v>0</v>
      </c>
      <c r="N54" s="165">
        <v>0</v>
      </c>
      <c r="O54" s="165">
        <v>0</v>
      </c>
      <c r="P54" s="165">
        <v>53818</v>
      </c>
      <c r="Q54" s="165">
        <v>45</v>
      </c>
      <c r="R54" s="165">
        <v>0</v>
      </c>
      <c r="S54" s="165">
        <v>33.9</v>
      </c>
      <c r="T54" s="165">
        <v>3.8260000000000001</v>
      </c>
      <c r="U54" s="165">
        <v>-1</v>
      </c>
    </row>
    <row r="55" spans="1:21">
      <c r="A55" s="166">
        <v>43432.728113425925</v>
      </c>
      <c r="B55" s="165" t="s">
        <v>6</v>
      </c>
      <c r="C55" s="165">
        <v>445.74</v>
      </c>
      <c r="D55" s="165">
        <v>11.83</v>
      </c>
      <c r="E55" s="165">
        <v>1083.49</v>
      </c>
      <c r="F55" s="165">
        <v>26.16</v>
      </c>
      <c r="G55" s="165">
        <v>77.53</v>
      </c>
      <c r="H55" s="165">
        <v>78.510000000000005</v>
      </c>
      <c r="I55" s="165">
        <v>74.180000000000007</v>
      </c>
      <c r="J55" s="165">
        <v>80.760000000000005</v>
      </c>
      <c r="K55" s="165">
        <v>77.819999999999993</v>
      </c>
      <c r="L55" s="165">
        <v>68.83</v>
      </c>
      <c r="M55" s="165">
        <v>0</v>
      </c>
      <c r="N55" s="165">
        <v>0</v>
      </c>
      <c r="O55" s="165">
        <v>0</v>
      </c>
      <c r="P55" s="165">
        <v>54532</v>
      </c>
      <c r="Q55" s="165">
        <v>45</v>
      </c>
      <c r="R55" s="165">
        <v>0</v>
      </c>
      <c r="S55" s="165">
        <v>33.9</v>
      </c>
      <c r="T55" s="165">
        <v>3.8149999999999999</v>
      </c>
      <c r="U55" s="165">
        <v>-1</v>
      </c>
    </row>
    <row r="56" spans="1:21">
      <c r="A56" s="166">
        <v>43432.728182870371</v>
      </c>
      <c r="B56" s="165" t="s">
        <v>6</v>
      </c>
      <c r="C56" s="165">
        <v>446.6</v>
      </c>
      <c r="D56" s="165">
        <v>11.85</v>
      </c>
      <c r="E56" s="165">
        <v>1082.54</v>
      </c>
      <c r="F56" s="165">
        <v>26.97</v>
      </c>
      <c r="G56" s="165">
        <v>81.81</v>
      </c>
      <c r="H56" s="165">
        <v>83.9</v>
      </c>
      <c r="I56" s="165">
        <v>82.53</v>
      </c>
      <c r="J56" s="165">
        <v>81.34</v>
      </c>
      <c r="K56" s="165">
        <v>79.45</v>
      </c>
      <c r="L56" s="165">
        <v>0</v>
      </c>
      <c r="M56" s="165">
        <v>0</v>
      </c>
      <c r="N56" s="165">
        <v>0</v>
      </c>
      <c r="O56" s="165">
        <v>0</v>
      </c>
      <c r="P56" s="165">
        <v>55303</v>
      </c>
      <c r="Q56" s="165">
        <v>45</v>
      </c>
      <c r="R56" s="165">
        <v>0</v>
      </c>
      <c r="S56" s="165">
        <v>33.9</v>
      </c>
      <c r="T56" s="165">
        <v>3.8380000000000001</v>
      </c>
      <c r="U56" s="165">
        <v>-1</v>
      </c>
    </row>
    <row r="57" spans="1:21">
      <c r="A57" s="166">
        <v>43432.728252314817</v>
      </c>
      <c r="B57" s="165" t="s">
        <v>6</v>
      </c>
      <c r="C57" s="165">
        <v>449.12</v>
      </c>
      <c r="D57" s="165">
        <v>11.92</v>
      </c>
      <c r="E57" s="165">
        <v>1080.42</v>
      </c>
      <c r="F57" s="165">
        <v>27.59</v>
      </c>
      <c r="G57" s="165">
        <v>81.17</v>
      </c>
      <c r="H57" s="165">
        <v>82.73</v>
      </c>
      <c r="I57" s="165">
        <v>81.69</v>
      </c>
      <c r="J57" s="165">
        <v>82.56</v>
      </c>
      <c r="K57" s="165">
        <v>77.72</v>
      </c>
      <c r="L57" s="165">
        <v>0</v>
      </c>
      <c r="M57" s="165">
        <v>0</v>
      </c>
      <c r="N57" s="165">
        <v>0</v>
      </c>
      <c r="O57" s="165">
        <v>0</v>
      </c>
      <c r="P57" s="165">
        <v>56154</v>
      </c>
      <c r="Q57" s="165">
        <v>45</v>
      </c>
      <c r="R57" s="165">
        <v>0</v>
      </c>
      <c r="S57" s="165">
        <v>33.9</v>
      </c>
      <c r="T57" s="165">
        <v>3.8330000000000002</v>
      </c>
      <c r="U57" s="165">
        <v>-1</v>
      </c>
    </row>
    <row r="58" spans="1:21">
      <c r="A58" s="166">
        <v>43432.728310185186</v>
      </c>
      <c r="B58" s="165" t="s">
        <v>6</v>
      </c>
      <c r="C58" s="165">
        <v>450.82</v>
      </c>
      <c r="D58" s="165">
        <v>11.97</v>
      </c>
      <c r="E58" s="165">
        <v>1076.47</v>
      </c>
      <c r="F58" s="165">
        <v>29.03</v>
      </c>
      <c r="G58" s="165">
        <v>81.069999999999993</v>
      </c>
      <c r="H58" s="165">
        <v>83.54</v>
      </c>
      <c r="I58" s="165">
        <v>82.84</v>
      </c>
      <c r="J58" s="165">
        <v>78.680000000000007</v>
      </c>
      <c r="K58" s="165">
        <v>79.2</v>
      </c>
      <c r="L58" s="165">
        <v>0</v>
      </c>
      <c r="M58" s="165">
        <v>0</v>
      </c>
      <c r="N58" s="165">
        <v>0</v>
      </c>
      <c r="O58" s="165">
        <v>0</v>
      </c>
      <c r="P58" s="165">
        <v>57498</v>
      </c>
      <c r="Q58" s="165">
        <v>45</v>
      </c>
      <c r="R58" s="165">
        <v>0</v>
      </c>
      <c r="S58" s="165">
        <v>33.799999999999997</v>
      </c>
      <c r="T58" s="165">
        <v>3.8319999999999999</v>
      </c>
      <c r="U58" s="165">
        <v>-1</v>
      </c>
    </row>
    <row r="59" spans="1:21">
      <c r="A59" s="166">
        <v>43432.728379629632</v>
      </c>
      <c r="B59" s="165" t="s">
        <v>6</v>
      </c>
      <c r="C59" s="165">
        <v>452.01</v>
      </c>
      <c r="D59" s="165">
        <v>12</v>
      </c>
      <c r="E59" s="165">
        <v>1076.3499999999999</v>
      </c>
      <c r="F59" s="165">
        <v>33.39</v>
      </c>
      <c r="G59" s="165">
        <v>75.58</v>
      </c>
      <c r="H59" s="165">
        <v>78.14</v>
      </c>
      <c r="I59" s="165">
        <v>71.77</v>
      </c>
      <c r="J59" s="165">
        <v>74.349999999999994</v>
      </c>
      <c r="K59" s="165">
        <v>71.08</v>
      </c>
      <c r="L59" s="165">
        <v>82.77</v>
      </c>
      <c r="M59" s="165">
        <v>0</v>
      </c>
      <c r="N59" s="165">
        <v>0</v>
      </c>
      <c r="O59" s="165">
        <v>0</v>
      </c>
      <c r="P59" s="165">
        <v>61882</v>
      </c>
      <c r="Q59" s="165">
        <v>45</v>
      </c>
      <c r="R59" s="165">
        <v>0</v>
      </c>
      <c r="S59" s="165">
        <v>33.799999999999997</v>
      </c>
      <c r="T59" s="165">
        <v>3.827</v>
      </c>
      <c r="U59" s="165">
        <v>-1</v>
      </c>
    </row>
    <row r="60" spans="1:21">
      <c r="A60" s="166">
        <v>43432.728449074071</v>
      </c>
      <c r="B60" s="165" t="s">
        <v>6</v>
      </c>
      <c r="C60" s="165">
        <v>451.65</v>
      </c>
      <c r="D60" s="165">
        <v>11.99</v>
      </c>
      <c r="E60" s="165">
        <v>1075.68</v>
      </c>
      <c r="F60" s="165">
        <v>27.11</v>
      </c>
      <c r="G60" s="165">
        <v>72.36</v>
      </c>
      <c r="H60" s="165">
        <v>78.52</v>
      </c>
      <c r="I60" s="165">
        <v>72.709999999999994</v>
      </c>
      <c r="J60" s="165">
        <v>69.37</v>
      </c>
      <c r="K60" s="165">
        <v>61.97</v>
      </c>
      <c r="L60" s="165">
        <v>79.23</v>
      </c>
      <c r="M60" s="165">
        <v>0</v>
      </c>
      <c r="N60" s="165">
        <v>0</v>
      </c>
      <c r="O60" s="165">
        <v>0</v>
      </c>
      <c r="P60" s="165">
        <v>64150</v>
      </c>
      <c r="Q60" s="165">
        <v>45</v>
      </c>
      <c r="R60" s="165">
        <v>0</v>
      </c>
      <c r="S60" s="165">
        <v>33.799999999999997</v>
      </c>
      <c r="T60" s="165">
        <v>3.823</v>
      </c>
      <c r="U60" s="165">
        <v>-1</v>
      </c>
    </row>
    <row r="61" spans="1:21">
      <c r="A61" s="166">
        <v>43432.728518518517</v>
      </c>
      <c r="B61" s="165" t="s">
        <v>6</v>
      </c>
      <c r="C61" s="165">
        <v>454.34</v>
      </c>
      <c r="D61" s="165">
        <v>12.06</v>
      </c>
      <c r="E61" s="165">
        <v>1072.23</v>
      </c>
      <c r="F61" s="165">
        <v>23.21</v>
      </c>
      <c r="G61" s="165">
        <v>71.13</v>
      </c>
      <c r="H61" s="165">
        <v>77.84</v>
      </c>
      <c r="I61" s="165">
        <v>70.680000000000007</v>
      </c>
      <c r="J61" s="165">
        <v>66.319999999999993</v>
      </c>
      <c r="K61" s="165">
        <v>58.99</v>
      </c>
      <c r="L61" s="165">
        <v>81.849999999999994</v>
      </c>
      <c r="M61" s="165">
        <v>0</v>
      </c>
      <c r="N61" s="165">
        <v>0</v>
      </c>
      <c r="O61" s="165">
        <v>0</v>
      </c>
      <c r="P61" s="165">
        <v>65180</v>
      </c>
      <c r="Q61" s="165">
        <v>45</v>
      </c>
      <c r="R61" s="165">
        <v>0</v>
      </c>
      <c r="S61" s="165">
        <v>33.799999999999997</v>
      </c>
      <c r="T61" s="165">
        <v>3.8170000000000002</v>
      </c>
      <c r="U61" s="165">
        <v>-1</v>
      </c>
    </row>
    <row r="62" spans="1:21">
      <c r="A62" s="166">
        <v>43432.728576388887</v>
      </c>
      <c r="B62" s="165" t="s">
        <v>6</v>
      </c>
      <c r="C62" s="165">
        <v>449.11</v>
      </c>
      <c r="D62" s="165">
        <v>11.92</v>
      </c>
      <c r="E62" s="165">
        <v>1075.4100000000001</v>
      </c>
      <c r="F62" s="165">
        <v>22.14</v>
      </c>
      <c r="G62" s="165">
        <v>74.37</v>
      </c>
      <c r="H62" s="165">
        <v>75.819999999999993</v>
      </c>
      <c r="I62" s="165">
        <v>75.650000000000006</v>
      </c>
      <c r="J62" s="165">
        <v>67.7</v>
      </c>
      <c r="K62" s="165">
        <v>71.680000000000007</v>
      </c>
      <c r="L62" s="165">
        <v>81</v>
      </c>
      <c r="M62" s="165">
        <v>0</v>
      </c>
      <c r="N62" s="165">
        <v>0</v>
      </c>
      <c r="O62" s="165">
        <v>0</v>
      </c>
      <c r="P62" s="165">
        <v>65575</v>
      </c>
      <c r="Q62" s="165">
        <v>45</v>
      </c>
      <c r="R62" s="165">
        <v>0</v>
      </c>
      <c r="S62" s="165">
        <v>33.799999999999997</v>
      </c>
      <c r="T62" s="165">
        <v>3.827</v>
      </c>
      <c r="U62" s="165">
        <v>-1</v>
      </c>
    </row>
    <row r="63" spans="1:21">
      <c r="A63" s="166">
        <v>43432.728645833333</v>
      </c>
      <c r="B63" s="165" t="s">
        <v>6</v>
      </c>
      <c r="C63" s="165">
        <v>451.6</v>
      </c>
      <c r="D63" s="165">
        <v>11.99</v>
      </c>
      <c r="E63" s="165">
        <v>1067.3499999999999</v>
      </c>
      <c r="F63" s="165">
        <v>21.12</v>
      </c>
      <c r="G63" s="165">
        <v>74.02</v>
      </c>
      <c r="H63" s="165">
        <v>77.5</v>
      </c>
      <c r="I63" s="165">
        <v>74.34</v>
      </c>
      <c r="J63" s="165">
        <v>69.42</v>
      </c>
      <c r="K63" s="165">
        <v>65.55</v>
      </c>
      <c r="L63" s="165">
        <v>83.3</v>
      </c>
      <c r="M63" s="165">
        <v>0</v>
      </c>
      <c r="N63" s="165">
        <v>0</v>
      </c>
      <c r="O63" s="165">
        <v>0</v>
      </c>
      <c r="P63" s="165">
        <v>65940</v>
      </c>
      <c r="Q63" s="165">
        <v>45</v>
      </c>
      <c r="R63" s="165">
        <v>0</v>
      </c>
      <c r="S63" s="165">
        <v>33.799999999999997</v>
      </c>
      <c r="T63" s="165">
        <v>3.835</v>
      </c>
      <c r="U63" s="165">
        <v>-1</v>
      </c>
    </row>
    <row r="64" spans="1:21">
      <c r="A64" s="166">
        <v>43432.728715277779</v>
      </c>
      <c r="B64" s="165" t="s">
        <v>6</v>
      </c>
      <c r="C64" s="165">
        <v>453.27</v>
      </c>
      <c r="D64" s="165">
        <v>12.03</v>
      </c>
      <c r="E64" s="165">
        <v>1065.0899999999999</v>
      </c>
      <c r="F64" s="165">
        <v>22.69</v>
      </c>
      <c r="G64" s="165">
        <v>71.099999999999994</v>
      </c>
      <c r="H64" s="165">
        <v>76.209999999999994</v>
      </c>
      <c r="I64" s="165">
        <v>69.83</v>
      </c>
      <c r="J64" s="165">
        <v>72.59</v>
      </c>
      <c r="K64" s="165">
        <v>61.38</v>
      </c>
      <c r="L64" s="165">
        <v>75.52</v>
      </c>
      <c r="M64" s="165">
        <v>0</v>
      </c>
      <c r="N64" s="165">
        <v>0</v>
      </c>
      <c r="O64" s="165">
        <v>0</v>
      </c>
      <c r="P64" s="165">
        <v>66457</v>
      </c>
      <c r="Q64" s="165">
        <v>45</v>
      </c>
      <c r="R64" s="165">
        <v>0</v>
      </c>
      <c r="S64" s="165">
        <v>33.799999999999997</v>
      </c>
      <c r="T64" s="165">
        <v>3.8330000000000002</v>
      </c>
      <c r="U64" s="165">
        <v>-1</v>
      </c>
    </row>
    <row r="65" spans="1:21">
      <c r="A65" s="166">
        <v>43432.728784722225</v>
      </c>
      <c r="B65" s="165" t="s">
        <v>6</v>
      </c>
      <c r="C65" s="165">
        <v>456.13</v>
      </c>
      <c r="D65" s="165">
        <v>12.11</v>
      </c>
      <c r="E65" s="165">
        <v>1059.94</v>
      </c>
      <c r="F65" s="165">
        <v>22.66</v>
      </c>
      <c r="G65" s="165">
        <v>70.73</v>
      </c>
      <c r="H65" s="165">
        <v>72.84</v>
      </c>
      <c r="I65" s="165">
        <v>69.900000000000006</v>
      </c>
      <c r="J65" s="165">
        <v>62.98</v>
      </c>
      <c r="K65" s="165">
        <v>65.400000000000006</v>
      </c>
      <c r="L65" s="165">
        <v>82.53</v>
      </c>
      <c r="M65" s="165">
        <v>0</v>
      </c>
      <c r="N65" s="165">
        <v>0</v>
      </c>
      <c r="O65" s="165">
        <v>0</v>
      </c>
      <c r="P65" s="165">
        <v>66865</v>
      </c>
      <c r="Q65" s="165">
        <v>45</v>
      </c>
      <c r="R65" s="165">
        <v>0</v>
      </c>
      <c r="S65" s="165">
        <v>33.799999999999997</v>
      </c>
      <c r="T65" s="165">
        <v>3.8250000000000002</v>
      </c>
      <c r="U65" s="165">
        <v>-1</v>
      </c>
    </row>
    <row r="66" spans="1:21">
      <c r="A66" s="166">
        <v>43432.728842592594</v>
      </c>
      <c r="B66" s="165" t="s">
        <v>6</v>
      </c>
      <c r="C66" s="165">
        <v>458.04</v>
      </c>
      <c r="D66" s="165">
        <v>12.16</v>
      </c>
      <c r="E66" s="165">
        <v>1058.3399999999999</v>
      </c>
      <c r="F66" s="165">
        <v>23.43</v>
      </c>
      <c r="G66" s="165">
        <v>69.48</v>
      </c>
      <c r="H66" s="165">
        <v>76.05</v>
      </c>
      <c r="I66" s="165">
        <v>72.38</v>
      </c>
      <c r="J66" s="165">
        <v>61.36</v>
      </c>
      <c r="K66" s="165">
        <v>57.34</v>
      </c>
      <c r="L66" s="165">
        <v>80.239999999999995</v>
      </c>
      <c r="M66" s="165">
        <v>0</v>
      </c>
      <c r="N66" s="165">
        <v>0</v>
      </c>
      <c r="O66" s="165">
        <v>0</v>
      </c>
      <c r="P66" s="165">
        <v>67251</v>
      </c>
      <c r="Q66" s="165">
        <v>45</v>
      </c>
      <c r="R66" s="165">
        <v>0</v>
      </c>
      <c r="S66" s="165">
        <v>33.799999999999997</v>
      </c>
      <c r="T66" s="165">
        <v>3.8340000000000001</v>
      </c>
      <c r="U66" s="165">
        <v>-1</v>
      </c>
    </row>
    <row r="67" spans="1:21">
      <c r="A67" s="166">
        <v>43432.728912037041</v>
      </c>
      <c r="B67" s="165" t="s">
        <v>6</v>
      </c>
      <c r="C67" s="165">
        <v>462.42</v>
      </c>
      <c r="D67" s="165">
        <v>12.27</v>
      </c>
      <c r="E67" s="165">
        <v>1054.95</v>
      </c>
      <c r="F67" s="165">
        <v>23.73</v>
      </c>
      <c r="G67" s="165">
        <v>72.33</v>
      </c>
      <c r="H67" s="165">
        <v>77.180000000000007</v>
      </c>
      <c r="I67" s="165">
        <v>73.87</v>
      </c>
      <c r="J67" s="165">
        <v>67.77</v>
      </c>
      <c r="K67" s="165">
        <v>63.94</v>
      </c>
      <c r="L67" s="165">
        <v>78.92</v>
      </c>
      <c r="M67" s="165">
        <v>0</v>
      </c>
      <c r="N67" s="165">
        <v>0</v>
      </c>
      <c r="O67" s="165">
        <v>0</v>
      </c>
      <c r="P67" s="165">
        <v>67712</v>
      </c>
      <c r="Q67" s="165">
        <v>45</v>
      </c>
      <c r="R67" s="165">
        <v>0</v>
      </c>
      <c r="S67" s="165">
        <v>33.799999999999997</v>
      </c>
      <c r="T67" s="165">
        <v>3.8330000000000002</v>
      </c>
      <c r="U67" s="165">
        <v>-1</v>
      </c>
    </row>
    <row r="68" spans="1:21">
      <c r="A68" s="166">
        <v>43432.728981481479</v>
      </c>
      <c r="B68" s="165" t="s">
        <v>6</v>
      </c>
      <c r="C68" s="165">
        <v>466.45</v>
      </c>
      <c r="D68" s="165">
        <v>12.38</v>
      </c>
      <c r="E68" s="165">
        <v>1050.3800000000001</v>
      </c>
      <c r="F68" s="165">
        <v>22.32</v>
      </c>
      <c r="G68" s="165">
        <v>68.680000000000007</v>
      </c>
      <c r="H68" s="165">
        <v>72.58</v>
      </c>
      <c r="I68" s="165">
        <v>69.069999999999993</v>
      </c>
      <c r="J68" s="165">
        <v>67.14</v>
      </c>
      <c r="K68" s="165">
        <v>56.77</v>
      </c>
      <c r="L68" s="165">
        <v>77.86</v>
      </c>
      <c r="M68" s="165">
        <v>0</v>
      </c>
      <c r="N68" s="165">
        <v>0</v>
      </c>
      <c r="O68" s="165">
        <v>0</v>
      </c>
      <c r="P68" s="165">
        <v>68100</v>
      </c>
      <c r="Q68" s="165">
        <v>45</v>
      </c>
      <c r="R68" s="165">
        <v>0</v>
      </c>
      <c r="S68" s="165">
        <v>33.799999999999997</v>
      </c>
      <c r="T68" s="165">
        <v>3.819</v>
      </c>
      <c r="U68" s="165">
        <v>-1</v>
      </c>
    </row>
    <row r="69" spans="1:21">
      <c r="A69" s="166">
        <v>43432.729050925926</v>
      </c>
      <c r="B69" s="165" t="s">
        <v>6</v>
      </c>
      <c r="C69" s="165">
        <v>466.35</v>
      </c>
      <c r="D69" s="165">
        <v>12.38</v>
      </c>
      <c r="E69" s="165">
        <v>1050.2</v>
      </c>
      <c r="F69" s="165">
        <v>23.73</v>
      </c>
      <c r="G69" s="165">
        <v>72.290000000000006</v>
      </c>
      <c r="H69" s="165">
        <v>74.87</v>
      </c>
      <c r="I69" s="165">
        <v>73.12</v>
      </c>
      <c r="J69" s="165">
        <v>66.67</v>
      </c>
      <c r="K69" s="165">
        <v>65.099999999999994</v>
      </c>
      <c r="L69" s="165">
        <v>81.680000000000007</v>
      </c>
      <c r="M69" s="165">
        <v>0</v>
      </c>
      <c r="N69" s="165">
        <v>0</v>
      </c>
      <c r="O69" s="165">
        <v>0</v>
      </c>
      <c r="P69" s="165">
        <v>68421</v>
      </c>
      <c r="Q69" s="165">
        <v>45</v>
      </c>
      <c r="R69" s="165">
        <v>0</v>
      </c>
      <c r="S69" s="165">
        <v>33.799999999999997</v>
      </c>
      <c r="T69" s="165">
        <v>3.83</v>
      </c>
      <c r="U69" s="165">
        <v>-1</v>
      </c>
    </row>
    <row r="70" spans="1:21">
      <c r="A70" s="166">
        <v>43432.729108796295</v>
      </c>
      <c r="B70" s="165" t="s">
        <v>6</v>
      </c>
      <c r="C70" s="165">
        <v>469.57</v>
      </c>
      <c r="D70" s="165">
        <v>12.46</v>
      </c>
      <c r="E70" s="165">
        <v>1050.79</v>
      </c>
      <c r="F70" s="165">
        <v>26.78</v>
      </c>
      <c r="G70" s="165">
        <v>74.400000000000006</v>
      </c>
      <c r="H70" s="165">
        <v>79.83</v>
      </c>
      <c r="I70" s="165">
        <v>74.61</v>
      </c>
      <c r="J70" s="165">
        <v>71.650000000000006</v>
      </c>
      <c r="K70" s="165">
        <v>65.91</v>
      </c>
      <c r="L70" s="165">
        <v>80</v>
      </c>
      <c r="M70" s="165">
        <v>0</v>
      </c>
      <c r="N70" s="165">
        <v>0</v>
      </c>
      <c r="O70" s="165">
        <v>0</v>
      </c>
      <c r="P70" s="165">
        <v>68736</v>
      </c>
      <c r="Q70" s="165">
        <v>45</v>
      </c>
      <c r="R70" s="165">
        <v>0</v>
      </c>
      <c r="S70" s="165">
        <v>33.799999999999997</v>
      </c>
      <c r="T70" s="165">
        <v>3.83</v>
      </c>
      <c r="U70" s="165">
        <v>-1</v>
      </c>
    </row>
    <row r="71" spans="1:21">
      <c r="A71" s="166">
        <v>43432.729178240741</v>
      </c>
      <c r="B71" s="165" t="s">
        <v>6</v>
      </c>
      <c r="C71" s="165">
        <v>470.16</v>
      </c>
      <c r="D71" s="165">
        <v>12.48</v>
      </c>
      <c r="E71" s="165">
        <v>1056.75</v>
      </c>
      <c r="F71" s="165">
        <v>24.16</v>
      </c>
      <c r="G71" s="165">
        <v>71.84</v>
      </c>
      <c r="H71" s="165">
        <v>77.06</v>
      </c>
      <c r="I71" s="165">
        <v>74.61</v>
      </c>
      <c r="J71" s="165">
        <v>65.5</v>
      </c>
      <c r="K71" s="165">
        <v>63.75</v>
      </c>
      <c r="L71" s="165">
        <v>78.39</v>
      </c>
      <c r="M71" s="165">
        <v>0</v>
      </c>
      <c r="N71" s="165">
        <v>0</v>
      </c>
      <c r="O71" s="165">
        <v>0</v>
      </c>
      <c r="P71" s="165">
        <v>69142</v>
      </c>
      <c r="Q71" s="165">
        <v>45</v>
      </c>
      <c r="R71" s="165">
        <v>0</v>
      </c>
      <c r="S71" s="165">
        <v>33.799999999999997</v>
      </c>
      <c r="T71" s="165">
        <v>3.819</v>
      </c>
      <c r="U71" s="165">
        <v>-1</v>
      </c>
    </row>
    <row r="72" spans="1:21">
      <c r="A72" s="166">
        <v>43432.729247685187</v>
      </c>
      <c r="B72" s="165" t="s">
        <v>6</v>
      </c>
      <c r="C72" s="165">
        <v>463.49</v>
      </c>
      <c r="D72" s="165">
        <v>12.3</v>
      </c>
      <c r="E72" s="165">
        <v>1068.19</v>
      </c>
      <c r="F72" s="165">
        <v>26.45</v>
      </c>
      <c r="G72" s="165">
        <v>81.180000000000007</v>
      </c>
      <c r="H72" s="165">
        <v>85.35</v>
      </c>
      <c r="I72" s="165">
        <v>80.41</v>
      </c>
      <c r="J72" s="165">
        <v>81.77</v>
      </c>
      <c r="K72" s="165">
        <v>77.17</v>
      </c>
      <c r="L72" s="165">
        <v>0</v>
      </c>
      <c r="M72" s="165">
        <v>0</v>
      </c>
      <c r="N72" s="165">
        <v>0</v>
      </c>
      <c r="O72" s="165">
        <v>0</v>
      </c>
      <c r="P72" s="165">
        <v>69587</v>
      </c>
      <c r="Q72" s="165">
        <v>45</v>
      </c>
      <c r="R72" s="165">
        <v>0</v>
      </c>
      <c r="S72" s="165">
        <v>33.799999999999997</v>
      </c>
      <c r="T72" s="165">
        <v>3.83</v>
      </c>
      <c r="U72" s="165">
        <v>-1</v>
      </c>
    </row>
    <row r="73" spans="1:21">
      <c r="A73" s="166">
        <v>43432.729317129626</v>
      </c>
      <c r="B73" s="165" t="s">
        <v>6</v>
      </c>
      <c r="C73" s="165">
        <v>462.88</v>
      </c>
      <c r="D73" s="165">
        <v>12.29</v>
      </c>
      <c r="E73" s="165">
        <v>1068.32</v>
      </c>
      <c r="F73" s="165">
        <v>26.42</v>
      </c>
      <c r="G73" s="165">
        <v>80.83</v>
      </c>
      <c r="H73" s="165">
        <v>82.33</v>
      </c>
      <c r="I73" s="165">
        <v>79.760000000000005</v>
      </c>
      <c r="J73" s="165">
        <v>80.45</v>
      </c>
      <c r="K73" s="165">
        <v>80.790000000000006</v>
      </c>
      <c r="L73" s="165">
        <v>0</v>
      </c>
      <c r="M73" s="165">
        <v>0</v>
      </c>
      <c r="N73" s="165">
        <v>0</v>
      </c>
      <c r="O73" s="165">
        <v>0</v>
      </c>
      <c r="P73" s="165">
        <v>70102</v>
      </c>
      <c r="Q73" s="165">
        <v>45</v>
      </c>
      <c r="R73" s="165">
        <v>0</v>
      </c>
      <c r="S73" s="165">
        <v>33.799999999999997</v>
      </c>
      <c r="T73" s="165">
        <v>3.83</v>
      </c>
      <c r="U73" s="165">
        <v>-1</v>
      </c>
    </row>
    <row r="74" spans="1:21">
      <c r="A74" s="166">
        <v>43432.729386574072</v>
      </c>
      <c r="B74" s="165" t="s">
        <v>6</v>
      </c>
      <c r="C74" s="165">
        <v>464.12</v>
      </c>
      <c r="D74" s="165">
        <v>12.32</v>
      </c>
      <c r="E74" s="165">
        <v>952.41</v>
      </c>
      <c r="F74" s="165">
        <v>14.61</v>
      </c>
      <c r="G74" s="165">
        <v>88.38</v>
      </c>
      <c r="H74" s="165">
        <v>90.03</v>
      </c>
      <c r="I74" s="165">
        <v>84.19</v>
      </c>
      <c r="J74" s="165">
        <v>85.74</v>
      </c>
      <c r="K74" s="165">
        <v>83.51</v>
      </c>
      <c r="L74" s="165">
        <v>92.57</v>
      </c>
      <c r="M74" s="165">
        <v>93.42</v>
      </c>
      <c r="N74" s="165">
        <v>97.08</v>
      </c>
      <c r="O74" s="165">
        <v>92.35</v>
      </c>
      <c r="P74" s="165">
        <v>70596</v>
      </c>
      <c r="Q74" s="165">
        <v>45</v>
      </c>
      <c r="R74" s="165">
        <v>0</v>
      </c>
      <c r="S74" s="165">
        <v>33.799999999999997</v>
      </c>
      <c r="T74" s="165">
        <v>3.8290000000000002</v>
      </c>
      <c r="U74" s="165">
        <v>-1</v>
      </c>
    </row>
    <row r="75" spans="1:21">
      <c r="A75" s="166">
        <v>43432.729444444441</v>
      </c>
      <c r="B75" s="165" t="s">
        <v>6</v>
      </c>
      <c r="C75" s="165">
        <v>465.95</v>
      </c>
      <c r="D75" s="165">
        <v>12.37</v>
      </c>
      <c r="E75" s="165">
        <v>955.39</v>
      </c>
      <c r="F75" s="165">
        <v>23.94</v>
      </c>
      <c r="G75" s="165">
        <v>73.11</v>
      </c>
      <c r="H75" s="165">
        <v>78.209999999999994</v>
      </c>
      <c r="I75" s="165">
        <v>73.989999999999995</v>
      </c>
      <c r="J75" s="165">
        <v>71.53</v>
      </c>
      <c r="K75" s="165">
        <v>60.81</v>
      </c>
      <c r="L75" s="165">
        <v>80.319999999999993</v>
      </c>
      <c r="M75" s="165">
        <v>69.569999999999993</v>
      </c>
      <c r="N75" s="165">
        <v>82.61</v>
      </c>
      <c r="O75" s="165">
        <v>76.09</v>
      </c>
      <c r="P75" s="165">
        <v>72297</v>
      </c>
      <c r="Q75" s="165">
        <v>45</v>
      </c>
      <c r="R75" s="165">
        <v>0</v>
      </c>
      <c r="S75" s="165">
        <v>33.799999999999997</v>
      </c>
      <c r="T75" s="165">
        <v>3.7749999999999999</v>
      </c>
      <c r="U75" s="165">
        <v>-1</v>
      </c>
    </row>
    <row r="76" spans="1:21">
      <c r="A76" s="166">
        <v>43432.729513888888</v>
      </c>
      <c r="B76" s="165" t="s">
        <v>6</v>
      </c>
      <c r="C76" s="165">
        <v>467.13</v>
      </c>
      <c r="D76" s="165">
        <v>12.4</v>
      </c>
      <c r="E76" s="165">
        <v>930.8</v>
      </c>
      <c r="F76" s="165">
        <v>29.01</v>
      </c>
      <c r="G76" s="165">
        <v>78.69</v>
      </c>
      <c r="H76" s="165">
        <v>81.27</v>
      </c>
      <c r="I76" s="165">
        <v>77.209999999999994</v>
      </c>
      <c r="J76" s="165">
        <v>76.150000000000006</v>
      </c>
      <c r="K76" s="165">
        <v>74.03</v>
      </c>
      <c r="L76" s="165">
        <v>84.81</v>
      </c>
      <c r="M76" s="165">
        <v>0</v>
      </c>
      <c r="N76" s="165">
        <v>0</v>
      </c>
      <c r="O76" s="165">
        <v>0</v>
      </c>
      <c r="P76" s="165">
        <v>75152</v>
      </c>
      <c r="Q76" s="165">
        <v>45</v>
      </c>
      <c r="R76" s="165">
        <v>0</v>
      </c>
      <c r="S76" s="165">
        <v>33.799999999999997</v>
      </c>
      <c r="T76" s="165">
        <v>3.8170000000000002</v>
      </c>
      <c r="U76" s="165">
        <v>-1</v>
      </c>
    </row>
    <row r="77" spans="1:21">
      <c r="A77" s="166">
        <v>43432.729583333334</v>
      </c>
      <c r="B77" s="165" t="s">
        <v>6</v>
      </c>
      <c r="C77" s="165">
        <v>463.05</v>
      </c>
      <c r="D77" s="165">
        <v>12.29</v>
      </c>
      <c r="E77" s="165">
        <v>856.23</v>
      </c>
      <c r="F77" s="165">
        <v>15.81</v>
      </c>
      <c r="G77" s="165">
        <v>83.96</v>
      </c>
      <c r="H77" s="165">
        <v>83.97</v>
      </c>
      <c r="I77" s="165">
        <v>83.28</v>
      </c>
      <c r="J77" s="165">
        <v>81.709999999999994</v>
      </c>
      <c r="K77" s="165">
        <v>78.05</v>
      </c>
      <c r="L77" s="165">
        <v>88.85</v>
      </c>
      <c r="M77" s="165">
        <v>91.37</v>
      </c>
      <c r="N77" s="165">
        <v>87.82</v>
      </c>
      <c r="O77" s="165">
        <v>84.3</v>
      </c>
      <c r="P77" s="165">
        <v>76094</v>
      </c>
      <c r="Q77" s="165">
        <v>45</v>
      </c>
      <c r="R77" s="165">
        <v>0</v>
      </c>
      <c r="S77" s="165">
        <v>33.9</v>
      </c>
      <c r="T77" s="165">
        <v>3.8149999999999999</v>
      </c>
      <c r="U77" s="165">
        <v>-1</v>
      </c>
    </row>
    <row r="78" spans="1:21">
      <c r="A78" s="166">
        <v>43432.729641203703</v>
      </c>
      <c r="B78" s="165" t="s">
        <v>6</v>
      </c>
      <c r="C78" s="165">
        <v>462.08</v>
      </c>
      <c r="D78" s="165">
        <v>12.27</v>
      </c>
      <c r="E78" s="165">
        <v>825.03</v>
      </c>
      <c r="F78" s="165">
        <v>11.83</v>
      </c>
      <c r="G78" s="165">
        <v>96.83</v>
      </c>
      <c r="H78" s="165">
        <v>97.24</v>
      </c>
      <c r="I78" s="165">
        <v>96.03</v>
      </c>
      <c r="J78" s="165">
        <v>95.86</v>
      </c>
      <c r="K78" s="165">
        <v>95.34</v>
      </c>
      <c r="L78" s="165">
        <v>98.1</v>
      </c>
      <c r="M78" s="165">
        <v>98.52</v>
      </c>
      <c r="N78" s="165">
        <v>97.25</v>
      </c>
      <c r="O78" s="165">
        <v>96.58</v>
      </c>
      <c r="P78" s="165">
        <v>76612</v>
      </c>
      <c r="Q78" s="165">
        <v>45</v>
      </c>
      <c r="R78" s="165">
        <v>0</v>
      </c>
      <c r="S78" s="165">
        <v>33.9</v>
      </c>
      <c r="T78" s="165">
        <v>3.7850000000000001</v>
      </c>
      <c r="U78" s="165">
        <v>-1</v>
      </c>
    </row>
    <row r="79" spans="1:21">
      <c r="A79" s="166">
        <v>43432.729710648149</v>
      </c>
      <c r="B79" s="165" t="s">
        <v>6</v>
      </c>
      <c r="C79" s="165">
        <v>463.51</v>
      </c>
      <c r="D79" s="165">
        <v>12.3</v>
      </c>
      <c r="E79" s="165">
        <v>815.31</v>
      </c>
      <c r="F79" s="165">
        <v>12.29</v>
      </c>
      <c r="G79" s="165">
        <v>98.94</v>
      </c>
      <c r="H79" s="165">
        <v>97.97</v>
      </c>
      <c r="I79" s="165">
        <v>98.99</v>
      </c>
      <c r="J79" s="165">
        <v>98.82</v>
      </c>
      <c r="K79" s="165">
        <v>98.14</v>
      </c>
      <c r="L79" s="165">
        <v>99.83</v>
      </c>
      <c r="M79" s="165">
        <v>99.35</v>
      </c>
      <c r="N79" s="165">
        <v>99.13</v>
      </c>
      <c r="O79" s="165">
        <v>99.57</v>
      </c>
      <c r="P79" s="165">
        <v>77102</v>
      </c>
      <c r="Q79" s="165">
        <v>45</v>
      </c>
      <c r="R79" s="165">
        <v>0</v>
      </c>
      <c r="S79" s="165">
        <v>33.9</v>
      </c>
      <c r="T79" s="165">
        <v>3.7749999999999999</v>
      </c>
      <c r="U79" s="165">
        <v>-1</v>
      </c>
    </row>
    <row r="80" spans="1:21">
      <c r="A80" s="166">
        <v>43432.729780092595</v>
      </c>
      <c r="B80" s="165" t="s">
        <v>6</v>
      </c>
      <c r="C80" s="165">
        <v>464.73</v>
      </c>
      <c r="D80" s="165">
        <v>12.34</v>
      </c>
      <c r="E80" s="165">
        <v>800.53</v>
      </c>
      <c r="F80" s="165">
        <v>14.22</v>
      </c>
      <c r="G80" s="165">
        <v>90.07</v>
      </c>
      <c r="H80" s="165">
        <v>89.67</v>
      </c>
      <c r="I80" s="165">
        <v>87.61</v>
      </c>
      <c r="J80" s="165">
        <v>87.78</v>
      </c>
      <c r="K80" s="165">
        <v>83.48</v>
      </c>
      <c r="L80" s="165">
        <v>91.74</v>
      </c>
      <c r="M80" s="165">
        <v>95.89</v>
      </c>
      <c r="N80" s="165">
        <v>100</v>
      </c>
      <c r="O80" s="165">
        <v>95.85</v>
      </c>
      <c r="P80" s="165">
        <v>77616</v>
      </c>
      <c r="Q80" s="165">
        <v>45</v>
      </c>
      <c r="R80" s="165">
        <v>0</v>
      </c>
      <c r="S80" s="165">
        <v>34</v>
      </c>
      <c r="T80" s="165">
        <v>3.774</v>
      </c>
      <c r="U80" s="165">
        <v>-1</v>
      </c>
    </row>
    <row r="81" spans="1:21">
      <c r="A81" s="166">
        <v>43432.729849537034</v>
      </c>
      <c r="B81" s="165" t="s">
        <v>6</v>
      </c>
      <c r="C81" s="165">
        <v>462.88</v>
      </c>
      <c r="D81" s="165">
        <v>12.29</v>
      </c>
      <c r="E81" s="165">
        <v>949.99</v>
      </c>
      <c r="F81" s="165">
        <v>23.58</v>
      </c>
      <c r="G81" s="165">
        <v>72.63</v>
      </c>
      <c r="H81" s="165">
        <v>78.599999999999994</v>
      </c>
      <c r="I81" s="165">
        <v>74.39</v>
      </c>
      <c r="J81" s="165">
        <v>68.42</v>
      </c>
      <c r="K81" s="165">
        <v>62.46</v>
      </c>
      <c r="L81" s="165">
        <v>79.3</v>
      </c>
      <c r="M81" s="165">
        <v>0</v>
      </c>
      <c r="N81" s="165">
        <v>0</v>
      </c>
      <c r="O81" s="165">
        <v>0</v>
      </c>
      <c r="P81" s="165">
        <v>78017</v>
      </c>
      <c r="Q81" s="165">
        <v>45</v>
      </c>
      <c r="R81" s="165">
        <v>0</v>
      </c>
      <c r="S81" s="165">
        <v>34</v>
      </c>
      <c r="T81" s="165">
        <v>3.8090000000000002</v>
      </c>
      <c r="U81" s="165">
        <v>-1</v>
      </c>
    </row>
    <row r="82" spans="1:21">
      <c r="A82" s="166">
        <v>43432.72991898148</v>
      </c>
      <c r="B82" s="165" t="s">
        <v>6</v>
      </c>
      <c r="C82" s="165">
        <v>462.1</v>
      </c>
      <c r="D82" s="165">
        <v>12.27</v>
      </c>
      <c r="E82" s="165">
        <v>944.4</v>
      </c>
      <c r="F82" s="165">
        <v>22.92</v>
      </c>
      <c r="G82" s="165">
        <v>70.28</v>
      </c>
      <c r="H82" s="165">
        <v>77.430000000000007</v>
      </c>
      <c r="I82" s="165">
        <v>68.92</v>
      </c>
      <c r="J82" s="165">
        <v>65.099999999999994</v>
      </c>
      <c r="K82" s="165">
        <v>61.81</v>
      </c>
      <c r="L82" s="165">
        <v>78.12</v>
      </c>
      <c r="M82" s="165">
        <v>0</v>
      </c>
      <c r="N82" s="165">
        <v>0</v>
      </c>
      <c r="O82" s="165">
        <v>0</v>
      </c>
      <c r="P82" s="165">
        <v>78590</v>
      </c>
      <c r="Q82" s="165">
        <v>45</v>
      </c>
      <c r="R82" s="165">
        <v>0</v>
      </c>
      <c r="S82" s="165">
        <v>34.1</v>
      </c>
      <c r="T82" s="165">
        <v>3.827</v>
      </c>
      <c r="U82" s="165">
        <v>-1</v>
      </c>
    </row>
    <row r="83" spans="1:21">
      <c r="A83" s="166">
        <v>43432.72997685185</v>
      </c>
      <c r="B83" s="165" t="s">
        <v>6</v>
      </c>
      <c r="C83" s="165">
        <v>462.71</v>
      </c>
      <c r="D83" s="165">
        <v>12.28</v>
      </c>
      <c r="E83" s="165">
        <v>946.97</v>
      </c>
      <c r="F83" s="165">
        <v>23.1</v>
      </c>
      <c r="G83" s="165">
        <v>71.78</v>
      </c>
      <c r="H83" s="165">
        <v>75.44</v>
      </c>
      <c r="I83" s="165">
        <v>72.3</v>
      </c>
      <c r="J83" s="165">
        <v>64.63</v>
      </c>
      <c r="K83" s="165">
        <v>65.16</v>
      </c>
      <c r="L83" s="165">
        <v>81.36</v>
      </c>
      <c r="M83" s="165">
        <v>0</v>
      </c>
      <c r="N83" s="165">
        <v>0</v>
      </c>
      <c r="O83" s="165">
        <v>0</v>
      </c>
      <c r="P83" s="165">
        <v>78979</v>
      </c>
      <c r="Q83" s="165">
        <v>45</v>
      </c>
      <c r="R83" s="165">
        <v>0</v>
      </c>
      <c r="S83" s="165">
        <v>34.200000000000003</v>
      </c>
      <c r="T83" s="165">
        <v>3.827</v>
      </c>
      <c r="U83" s="165">
        <v>-1</v>
      </c>
    </row>
    <row r="84" spans="1:21">
      <c r="A84" s="166">
        <v>43432.730046296296</v>
      </c>
      <c r="B84" s="165" t="s">
        <v>6</v>
      </c>
      <c r="C84" s="165">
        <v>463.27</v>
      </c>
      <c r="D84" s="165">
        <v>12.3</v>
      </c>
      <c r="E84" s="165">
        <v>944.33</v>
      </c>
      <c r="F84" s="165">
        <v>22.11</v>
      </c>
      <c r="G84" s="165">
        <v>71.23</v>
      </c>
      <c r="H84" s="165">
        <v>77.11</v>
      </c>
      <c r="I84" s="165">
        <v>74.12</v>
      </c>
      <c r="J84" s="165">
        <v>63.73</v>
      </c>
      <c r="K84" s="165">
        <v>60.74</v>
      </c>
      <c r="L84" s="165">
        <v>80.459999999999994</v>
      </c>
      <c r="M84" s="165">
        <v>0</v>
      </c>
      <c r="N84" s="165">
        <v>0</v>
      </c>
      <c r="O84" s="165">
        <v>0</v>
      </c>
      <c r="P84" s="165">
        <v>79187</v>
      </c>
      <c r="Q84" s="165">
        <v>45</v>
      </c>
      <c r="R84" s="165">
        <v>0</v>
      </c>
      <c r="S84" s="165">
        <v>34.200000000000003</v>
      </c>
      <c r="T84" s="165">
        <v>3.8239999999999998</v>
      </c>
      <c r="U84" s="165">
        <v>-1</v>
      </c>
    </row>
    <row r="85" spans="1:21">
      <c r="A85" s="166">
        <v>43432.730115740742</v>
      </c>
      <c r="B85" s="165" t="s">
        <v>6</v>
      </c>
      <c r="C85" s="165">
        <v>466.41</v>
      </c>
      <c r="D85" s="165">
        <v>12.38</v>
      </c>
      <c r="E85" s="165">
        <v>942.99</v>
      </c>
      <c r="F85" s="165">
        <v>23.55</v>
      </c>
      <c r="G85" s="165">
        <v>69.25</v>
      </c>
      <c r="H85" s="165">
        <v>73.739999999999995</v>
      </c>
      <c r="I85" s="165">
        <v>68.52</v>
      </c>
      <c r="J85" s="165">
        <v>64.87</v>
      </c>
      <c r="K85" s="165">
        <v>61.04</v>
      </c>
      <c r="L85" s="165">
        <v>78.09</v>
      </c>
      <c r="M85" s="165">
        <v>0</v>
      </c>
      <c r="N85" s="165">
        <v>0</v>
      </c>
      <c r="O85" s="165">
        <v>0</v>
      </c>
      <c r="P85" s="165">
        <v>79832</v>
      </c>
      <c r="Q85" s="165">
        <v>45</v>
      </c>
      <c r="R85" s="165">
        <v>0</v>
      </c>
      <c r="S85" s="165">
        <v>34.200000000000003</v>
      </c>
      <c r="T85" s="165">
        <v>3.8319999999999999</v>
      </c>
      <c r="U85" s="165">
        <v>-1</v>
      </c>
    </row>
    <row r="86" spans="1:21">
      <c r="A86" s="166">
        <v>43432.730185185188</v>
      </c>
      <c r="B86" s="165" t="s">
        <v>6</v>
      </c>
      <c r="C86" s="165">
        <v>465.68</v>
      </c>
      <c r="D86" s="165">
        <v>12.36</v>
      </c>
      <c r="E86" s="165">
        <v>950.43</v>
      </c>
      <c r="F86" s="165">
        <v>23.19</v>
      </c>
      <c r="G86" s="165">
        <v>71.2</v>
      </c>
      <c r="H86" s="165">
        <v>79.72</v>
      </c>
      <c r="I86" s="165">
        <v>69.84</v>
      </c>
      <c r="J86" s="165">
        <v>63.26</v>
      </c>
      <c r="K86" s="165">
        <v>62.39</v>
      </c>
      <c r="L86" s="165">
        <v>80.760000000000005</v>
      </c>
      <c r="M86" s="165">
        <v>0</v>
      </c>
      <c r="N86" s="165">
        <v>0</v>
      </c>
      <c r="O86" s="165">
        <v>0</v>
      </c>
      <c r="P86" s="165">
        <v>80318</v>
      </c>
      <c r="Q86" s="165">
        <v>45</v>
      </c>
      <c r="R86" s="165">
        <v>0</v>
      </c>
      <c r="S86" s="165">
        <v>34.200000000000003</v>
      </c>
      <c r="T86" s="165">
        <v>3.8330000000000002</v>
      </c>
      <c r="U86" s="165">
        <v>-1</v>
      </c>
    </row>
    <row r="87" spans="1:21">
      <c r="A87" s="166">
        <v>43432.730243055557</v>
      </c>
      <c r="B87" s="165" t="s">
        <v>6</v>
      </c>
      <c r="C87" s="165">
        <v>463.93</v>
      </c>
      <c r="D87" s="165">
        <v>12.31</v>
      </c>
      <c r="E87" s="165">
        <v>951.51</v>
      </c>
      <c r="F87" s="165">
        <v>23.92</v>
      </c>
      <c r="G87" s="165">
        <v>70.72</v>
      </c>
      <c r="H87" s="165">
        <v>76.709999999999994</v>
      </c>
      <c r="I87" s="165">
        <v>68.48</v>
      </c>
      <c r="J87" s="165">
        <v>67.78</v>
      </c>
      <c r="K87" s="165">
        <v>60.6</v>
      </c>
      <c r="L87" s="165">
        <v>80.040000000000006</v>
      </c>
      <c r="M87" s="165">
        <v>0</v>
      </c>
      <c r="N87" s="165">
        <v>0</v>
      </c>
      <c r="O87" s="165">
        <v>0</v>
      </c>
      <c r="P87" s="165">
        <v>81282</v>
      </c>
      <c r="Q87" s="165">
        <v>45</v>
      </c>
      <c r="R87" s="165">
        <v>0</v>
      </c>
      <c r="S87" s="165">
        <v>34.200000000000003</v>
      </c>
      <c r="T87" s="165">
        <v>3.8279999999999998</v>
      </c>
      <c r="U87" s="165">
        <v>-1</v>
      </c>
    </row>
    <row r="88" spans="1:21">
      <c r="A88" s="166">
        <v>43432.730312500003</v>
      </c>
      <c r="B88" s="165" t="s">
        <v>6</v>
      </c>
      <c r="C88" s="165">
        <v>464.1</v>
      </c>
      <c r="D88" s="165">
        <v>12.32</v>
      </c>
      <c r="E88" s="165">
        <v>949.12</v>
      </c>
      <c r="F88" s="165">
        <v>31.58</v>
      </c>
      <c r="G88" s="165">
        <v>73.75</v>
      </c>
      <c r="H88" s="165">
        <v>77.540000000000006</v>
      </c>
      <c r="I88" s="165">
        <v>75.61</v>
      </c>
      <c r="J88" s="165">
        <v>70.7</v>
      </c>
      <c r="K88" s="165">
        <v>66.319999999999993</v>
      </c>
      <c r="L88" s="165">
        <v>78.599999999999994</v>
      </c>
      <c r="M88" s="165">
        <v>0</v>
      </c>
      <c r="N88" s="165">
        <v>0</v>
      </c>
      <c r="O88" s="165">
        <v>0</v>
      </c>
      <c r="P88" s="165">
        <v>85555</v>
      </c>
      <c r="Q88" s="165">
        <v>45</v>
      </c>
      <c r="R88" s="165">
        <v>0</v>
      </c>
      <c r="S88" s="165">
        <v>34.200000000000003</v>
      </c>
      <c r="T88" s="165">
        <v>3.8140000000000001</v>
      </c>
      <c r="U88" s="165">
        <v>-1</v>
      </c>
    </row>
    <row r="89" spans="1:21">
      <c r="A89" s="166">
        <v>43432.730381944442</v>
      </c>
      <c r="B89" s="165" t="s">
        <v>6</v>
      </c>
      <c r="C89" s="165">
        <v>463.47</v>
      </c>
      <c r="D89" s="165">
        <v>12.3</v>
      </c>
      <c r="E89" s="165">
        <v>956.06</v>
      </c>
      <c r="F89" s="165">
        <v>23.81</v>
      </c>
      <c r="G89" s="165">
        <v>72.680000000000007</v>
      </c>
      <c r="H89" s="165">
        <v>75.349999999999994</v>
      </c>
      <c r="I89" s="165">
        <v>73.09</v>
      </c>
      <c r="J89" s="165">
        <v>70.14</v>
      </c>
      <c r="K89" s="165">
        <v>66.319999999999993</v>
      </c>
      <c r="L89" s="165">
        <v>80.41</v>
      </c>
      <c r="M89" s="165">
        <v>0</v>
      </c>
      <c r="N89" s="165">
        <v>0</v>
      </c>
      <c r="O89" s="165">
        <v>0</v>
      </c>
      <c r="P89" s="165">
        <v>86348</v>
      </c>
      <c r="Q89" s="165">
        <v>45</v>
      </c>
      <c r="R89" s="165">
        <v>0</v>
      </c>
      <c r="S89" s="165">
        <v>34.200000000000003</v>
      </c>
      <c r="T89" s="165">
        <v>3.835</v>
      </c>
      <c r="U89" s="165">
        <v>-1</v>
      </c>
    </row>
    <row r="90" spans="1:21">
      <c r="A90" s="166">
        <v>43432.730451388888</v>
      </c>
      <c r="B90" s="165" t="s">
        <v>6</v>
      </c>
      <c r="C90" s="165">
        <v>464.7</v>
      </c>
      <c r="D90" s="165">
        <v>12.34</v>
      </c>
      <c r="E90" s="165">
        <v>958.96</v>
      </c>
      <c r="F90" s="165">
        <v>26.29</v>
      </c>
      <c r="G90" s="165">
        <v>81.11</v>
      </c>
      <c r="H90" s="165">
        <v>83.99</v>
      </c>
      <c r="I90" s="165">
        <v>81.239999999999995</v>
      </c>
      <c r="J90" s="165">
        <v>80.03</v>
      </c>
      <c r="K90" s="165">
        <v>79.17</v>
      </c>
      <c r="L90" s="165">
        <v>0</v>
      </c>
      <c r="M90" s="165">
        <v>0</v>
      </c>
      <c r="N90" s="165">
        <v>0</v>
      </c>
      <c r="O90" s="165">
        <v>0</v>
      </c>
      <c r="P90" s="165">
        <v>86994</v>
      </c>
      <c r="Q90" s="165">
        <v>45</v>
      </c>
      <c r="R90" s="165">
        <v>0</v>
      </c>
      <c r="S90" s="165">
        <v>34.200000000000003</v>
      </c>
      <c r="T90" s="165">
        <v>3.8279999999999998</v>
      </c>
      <c r="U90" s="165">
        <v>-1</v>
      </c>
    </row>
    <row r="91" spans="1:21">
      <c r="A91" s="166">
        <v>43432.730509259258</v>
      </c>
      <c r="B91" s="165" t="s">
        <v>6</v>
      </c>
      <c r="C91" s="165">
        <v>465.23</v>
      </c>
      <c r="D91" s="165">
        <v>12.35</v>
      </c>
      <c r="E91" s="165">
        <v>951.33</v>
      </c>
      <c r="F91" s="165">
        <v>27.91</v>
      </c>
      <c r="G91" s="165">
        <v>81.37</v>
      </c>
      <c r="H91" s="165">
        <v>82.05</v>
      </c>
      <c r="I91" s="165">
        <v>81.03</v>
      </c>
      <c r="J91" s="165">
        <v>82.39</v>
      </c>
      <c r="K91" s="165">
        <v>80</v>
      </c>
      <c r="L91" s="165">
        <v>0</v>
      </c>
      <c r="M91" s="165">
        <v>0</v>
      </c>
      <c r="N91" s="165">
        <v>0</v>
      </c>
      <c r="O91" s="165">
        <v>0</v>
      </c>
      <c r="P91" s="165">
        <v>87635</v>
      </c>
      <c r="Q91" s="165">
        <v>45</v>
      </c>
      <c r="R91" s="165">
        <v>0</v>
      </c>
      <c r="S91" s="165">
        <v>34.200000000000003</v>
      </c>
      <c r="T91" s="165">
        <v>3.831</v>
      </c>
      <c r="U91" s="165">
        <v>-1</v>
      </c>
    </row>
    <row r="92" spans="1:21">
      <c r="A92" s="166">
        <v>43432.730578703704</v>
      </c>
      <c r="B92" s="165" t="s">
        <v>6</v>
      </c>
      <c r="C92" s="165">
        <v>467.57</v>
      </c>
      <c r="D92" s="165">
        <v>12.41</v>
      </c>
      <c r="E92" s="165">
        <v>918.78</v>
      </c>
      <c r="F92" s="165">
        <v>17.28</v>
      </c>
      <c r="G92" s="165">
        <v>89.08</v>
      </c>
      <c r="H92" s="165">
        <v>91.1</v>
      </c>
      <c r="I92" s="165">
        <v>91.27</v>
      </c>
      <c r="J92" s="165">
        <v>87.67</v>
      </c>
      <c r="K92" s="165">
        <v>87.84</v>
      </c>
      <c r="L92" s="165">
        <v>87.28</v>
      </c>
      <c r="M92" s="165">
        <v>0</v>
      </c>
      <c r="N92" s="165">
        <v>0</v>
      </c>
      <c r="O92" s="165">
        <v>0</v>
      </c>
      <c r="P92" s="165">
        <v>88423</v>
      </c>
      <c r="Q92" s="165">
        <v>45</v>
      </c>
      <c r="R92" s="165">
        <v>0</v>
      </c>
      <c r="S92" s="165">
        <v>34.200000000000003</v>
      </c>
      <c r="T92" s="165">
        <v>3.806</v>
      </c>
      <c r="U92" s="165">
        <v>-1</v>
      </c>
    </row>
    <row r="93" spans="1:21">
      <c r="A93" s="166">
        <v>43432.73064814815</v>
      </c>
      <c r="B93" s="165" t="s">
        <v>6</v>
      </c>
      <c r="C93" s="165">
        <v>465.4</v>
      </c>
      <c r="D93" s="165">
        <v>12.35</v>
      </c>
      <c r="E93" s="165">
        <v>936.1</v>
      </c>
      <c r="F93" s="165">
        <v>22.66</v>
      </c>
      <c r="G93" s="165">
        <v>75.8</v>
      </c>
      <c r="H93" s="165">
        <v>81.44</v>
      </c>
      <c r="I93" s="165">
        <v>76.36</v>
      </c>
      <c r="J93" s="165">
        <v>72.33</v>
      </c>
      <c r="K93" s="165">
        <v>67.599999999999994</v>
      </c>
      <c r="L93" s="165">
        <v>81.260000000000005</v>
      </c>
      <c r="M93" s="165">
        <v>0</v>
      </c>
      <c r="N93" s="165">
        <v>0</v>
      </c>
      <c r="O93" s="165">
        <v>0</v>
      </c>
      <c r="P93" s="165">
        <v>88928</v>
      </c>
      <c r="Q93" s="165">
        <v>45</v>
      </c>
      <c r="R93" s="165">
        <v>0</v>
      </c>
      <c r="S93" s="165">
        <v>34.200000000000003</v>
      </c>
      <c r="T93" s="165">
        <v>3.8090000000000002</v>
      </c>
      <c r="U93" s="165">
        <v>-1</v>
      </c>
    </row>
    <row r="94" spans="1:21">
      <c r="A94" s="166">
        <v>43432.730717592596</v>
      </c>
      <c r="B94" s="165" t="s">
        <v>6</v>
      </c>
      <c r="C94" s="165">
        <v>467.87</v>
      </c>
      <c r="D94" s="165">
        <v>12.42</v>
      </c>
      <c r="E94" s="165">
        <v>937.36</v>
      </c>
      <c r="F94" s="165">
        <v>26.47</v>
      </c>
      <c r="G94" s="165">
        <v>71.47</v>
      </c>
      <c r="H94" s="165">
        <v>75.17</v>
      </c>
      <c r="I94" s="165">
        <v>73.430000000000007</v>
      </c>
      <c r="J94" s="165">
        <v>67.31</v>
      </c>
      <c r="K94" s="165">
        <v>61.01</v>
      </c>
      <c r="L94" s="165">
        <v>80.42</v>
      </c>
      <c r="M94" s="165">
        <v>0</v>
      </c>
      <c r="N94" s="165">
        <v>0</v>
      </c>
      <c r="O94" s="165">
        <v>0</v>
      </c>
      <c r="P94" s="165">
        <v>89571</v>
      </c>
      <c r="Q94" s="165">
        <v>45</v>
      </c>
      <c r="R94" s="165">
        <v>0</v>
      </c>
      <c r="S94" s="165">
        <v>34.200000000000003</v>
      </c>
      <c r="T94" s="165">
        <v>3.8119999999999998</v>
      </c>
      <c r="U94" s="165">
        <v>-1</v>
      </c>
    </row>
    <row r="95" spans="1:21">
      <c r="A95" s="166">
        <v>43432.730775462966</v>
      </c>
      <c r="B95" s="165" t="s">
        <v>6</v>
      </c>
      <c r="C95" s="165">
        <v>466.08</v>
      </c>
      <c r="D95" s="165">
        <v>12.37</v>
      </c>
      <c r="E95" s="165">
        <v>937.62</v>
      </c>
      <c r="F95" s="165">
        <v>24.31</v>
      </c>
      <c r="G95" s="165">
        <v>70.680000000000007</v>
      </c>
      <c r="H95" s="165">
        <v>77.58</v>
      </c>
      <c r="I95" s="165">
        <v>69.180000000000007</v>
      </c>
      <c r="J95" s="165">
        <v>64.45</v>
      </c>
      <c r="K95" s="165">
        <v>62</v>
      </c>
      <c r="L95" s="165">
        <v>80.209999999999994</v>
      </c>
      <c r="M95" s="165">
        <v>0</v>
      </c>
      <c r="N95" s="165">
        <v>0</v>
      </c>
      <c r="O95" s="165">
        <v>0</v>
      </c>
      <c r="P95" s="165">
        <v>90203</v>
      </c>
      <c r="Q95" s="165">
        <v>45</v>
      </c>
      <c r="R95" s="165">
        <v>0</v>
      </c>
      <c r="S95" s="165">
        <v>34.200000000000003</v>
      </c>
      <c r="T95" s="165">
        <v>3.827</v>
      </c>
      <c r="U95" s="165">
        <v>-1</v>
      </c>
    </row>
    <row r="96" spans="1:21">
      <c r="A96" s="166">
        <v>43432.730844907404</v>
      </c>
      <c r="B96" s="165" t="s">
        <v>6</v>
      </c>
      <c r="C96" s="165">
        <v>469.96</v>
      </c>
      <c r="D96" s="165">
        <v>12.47</v>
      </c>
      <c r="E96" s="165">
        <v>932.99</v>
      </c>
      <c r="F96" s="165">
        <v>21.15</v>
      </c>
      <c r="G96" s="165">
        <v>72.569999999999993</v>
      </c>
      <c r="H96" s="165">
        <v>75.69</v>
      </c>
      <c r="I96" s="165">
        <v>74.13</v>
      </c>
      <c r="J96" s="165">
        <v>70.14</v>
      </c>
      <c r="K96" s="165">
        <v>62.85</v>
      </c>
      <c r="L96" s="165">
        <v>80.03</v>
      </c>
      <c r="M96" s="165">
        <v>0</v>
      </c>
      <c r="N96" s="165">
        <v>0</v>
      </c>
      <c r="O96" s="165">
        <v>0</v>
      </c>
      <c r="P96" s="165">
        <v>90935</v>
      </c>
      <c r="Q96" s="165">
        <v>45</v>
      </c>
      <c r="R96" s="165">
        <v>0</v>
      </c>
      <c r="S96" s="165">
        <v>34.200000000000003</v>
      </c>
      <c r="T96" s="165">
        <v>3.819</v>
      </c>
      <c r="U96" s="165">
        <v>-1</v>
      </c>
    </row>
    <row r="97" spans="1:21">
      <c r="A97" s="166">
        <v>43432.730914351851</v>
      </c>
      <c r="B97" s="165" t="s">
        <v>6</v>
      </c>
      <c r="C97" s="165">
        <v>468.85</v>
      </c>
      <c r="D97" s="165">
        <v>12.45</v>
      </c>
      <c r="E97" s="165">
        <v>934.61</v>
      </c>
      <c r="F97" s="165">
        <v>23.14</v>
      </c>
      <c r="G97" s="165">
        <v>72.290000000000006</v>
      </c>
      <c r="H97" s="165">
        <v>77.31</v>
      </c>
      <c r="I97" s="165">
        <v>74.17</v>
      </c>
      <c r="J97" s="165">
        <v>68.06</v>
      </c>
      <c r="K97" s="165">
        <v>61.08</v>
      </c>
      <c r="L97" s="165">
        <v>80.8</v>
      </c>
      <c r="M97" s="165">
        <v>0</v>
      </c>
      <c r="N97" s="165">
        <v>0</v>
      </c>
      <c r="O97" s="165">
        <v>0</v>
      </c>
      <c r="P97" s="165">
        <v>91454</v>
      </c>
      <c r="Q97" s="165">
        <v>45</v>
      </c>
      <c r="R97" s="165">
        <v>0</v>
      </c>
      <c r="S97" s="165">
        <v>34.200000000000003</v>
      </c>
      <c r="T97" s="165">
        <v>3.8239999999999998</v>
      </c>
      <c r="U97" s="165">
        <v>-1</v>
      </c>
    </row>
    <row r="98" spans="1:21">
      <c r="A98" s="166">
        <v>43432.730983796297</v>
      </c>
      <c r="B98" s="165" t="s">
        <v>6</v>
      </c>
      <c r="C98" s="165">
        <v>469.1</v>
      </c>
      <c r="D98" s="165">
        <v>12.45</v>
      </c>
      <c r="E98" s="165">
        <v>978.12</v>
      </c>
      <c r="F98" s="165">
        <v>23.39</v>
      </c>
      <c r="G98" s="165">
        <v>70.099999999999994</v>
      </c>
      <c r="H98" s="165">
        <v>75.87</v>
      </c>
      <c r="I98" s="165">
        <v>70.63</v>
      </c>
      <c r="J98" s="165">
        <v>65.91</v>
      </c>
      <c r="K98" s="165">
        <v>59.97</v>
      </c>
      <c r="L98" s="165">
        <v>78.150000000000006</v>
      </c>
      <c r="M98" s="165">
        <v>0</v>
      </c>
      <c r="N98" s="165">
        <v>0</v>
      </c>
      <c r="O98" s="165">
        <v>0</v>
      </c>
      <c r="P98" s="165">
        <v>91846</v>
      </c>
      <c r="Q98" s="165">
        <v>45</v>
      </c>
      <c r="R98" s="165">
        <v>0</v>
      </c>
      <c r="S98" s="165">
        <v>34.200000000000003</v>
      </c>
      <c r="T98" s="165">
        <v>3.827</v>
      </c>
      <c r="U98" s="165">
        <v>-1</v>
      </c>
    </row>
    <row r="99" spans="1:21">
      <c r="A99" s="166">
        <v>43432.731041666666</v>
      </c>
      <c r="B99" s="165" t="s">
        <v>6</v>
      </c>
      <c r="C99" s="165">
        <v>469.66</v>
      </c>
      <c r="D99" s="165">
        <v>12.47</v>
      </c>
      <c r="E99" s="165">
        <v>985.43</v>
      </c>
      <c r="F99" s="165">
        <v>22.53</v>
      </c>
      <c r="G99" s="165">
        <v>69.86</v>
      </c>
      <c r="H99" s="165">
        <v>76.040000000000006</v>
      </c>
      <c r="I99" s="165">
        <v>68.400000000000006</v>
      </c>
      <c r="J99" s="165">
        <v>65.62</v>
      </c>
      <c r="K99" s="165">
        <v>62.5</v>
      </c>
      <c r="L99" s="165">
        <v>76.739999999999995</v>
      </c>
      <c r="M99" s="165">
        <v>0</v>
      </c>
      <c r="N99" s="165">
        <v>0</v>
      </c>
      <c r="O99" s="165">
        <v>0</v>
      </c>
      <c r="P99" s="165">
        <v>92234</v>
      </c>
      <c r="Q99" s="165">
        <v>45</v>
      </c>
      <c r="R99" s="165">
        <v>0</v>
      </c>
      <c r="S99" s="165">
        <v>34.200000000000003</v>
      </c>
      <c r="T99" s="165">
        <v>3.8260000000000001</v>
      </c>
      <c r="U99" s="165">
        <v>-1</v>
      </c>
    </row>
    <row r="100" spans="1:21">
      <c r="A100" s="166">
        <v>43432.731111111112</v>
      </c>
      <c r="B100" s="165" t="s">
        <v>6</v>
      </c>
      <c r="C100" s="165">
        <v>469.73</v>
      </c>
      <c r="D100" s="165">
        <v>12.47</v>
      </c>
      <c r="E100" s="165">
        <v>987.47</v>
      </c>
      <c r="F100" s="165">
        <v>24.05</v>
      </c>
      <c r="G100" s="165">
        <v>72.64</v>
      </c>
      <c r="H100" s="165">
        <v>78.53</v>
      </c>
      <c r="I100" s="165">
        <v>75.739999999999995</v>
      </c>
      <c r="J100" s="165">
        <v>67.540000000000006</v>
      </c>
      <c r="K100" s="165">
        <v>61.08</v>
      </c>
      <c r="L100" s="165">
        <v>80.28</v>
      </c>
      <c r="M100" s="165">
        <v>0</v>
      </c>
      <c r="N100" s="165">
        <v>0</v>
      </c>
      <c r="O100" s="165">
        <v>0</v>
      </c>
      <c r="P100" s="165">
        <v>92660</v>
      </c>
      <c r="Q100" s="165">
        <v>45</v>
      </c>
      <c r="R100" s="165">
        <v>0</v>
      </c>
      <c r="S100" s="165">
        <v>34.200000000000003</v>
      </c>
      <c r="T100" s="165">
        <v>3.827</v>
      </c>
      <c r="U100" s="165">
        <v>-1</v>
      </c>
    </row>
    <row r="101" spans="1:21">
      <c r="A101" s="166">
        <v>43432.731180555558</v>
      </c>
      <c r="B101" s="165" t="s">
        <v>6</v>
      </c>
      <c r="C101" s="165">
        <v>470.36</v>
      </c>
      <c r="D101" s="165">
        <v>12.49</v>
      </c>
      <c r="E101" s="165">
        <v>985.93</v>
      </c>
      <c r="F101" s="165">
        <v>21.92</v>
      </c>
      <c r="G101" s="165">
        <v>67.7</v>
      </c>
      <c r="H101" s="165">
        <v>70.45</v>
      </c>
      <c r="I101" s="165">
        <v>68.73</v>
      </c>
      <c r="J101" s="165">
        <v>66.489999999999995</v>
      </c>
      <c r="K101" s="165">
        <v>55.5</v>
      </c>
      <c r="L101" s="165">
        <v>77.319999999999993</v>
      </c>
      <c r="M101" s="165">
        <v>0</v>
      </c>
      <c r="N101" s="165">
        <v>0</v>
      </c>
      <c r="O101" s="165">
        <v>0</v>
      </c>
      <c r="P101" s="165">
        <v>93046</v>
      </c>
      <c r="Q101" s="165">
        <v>45</v>
      </c>
      <c r="R101" s="165">
        <v>0</v>
      </c>
      <c r="S101" s="165">
        <v>34.200000000000003</v>
      </c>
      <c r="T101" s="165">
        <v>3.8159999999999998</v>
      </c>
      <c r="U101" s="165">
        <v>-1</v>
      </c>
    </row>
    <row r="102" spans="1:21">
      <c r="A102" s="166">
        <v>43432.731249999997</v>
      </c>
      <c r="B102" s="165" t="s">
        <v>6</v>
      </c>
      <c r="C102" s="165">
        <v>473.56</v>
      </c>
      <c r="D102" s="165">
        <v>12.57</v>
      </c>
      <c r="E102" s="165">
        <v>981.52</v>
      </c>
      <c r="F102" s="165">
        <v>29.37</v>
      </c>
      <c r="G102" s="165">
        <v>73.38</v>
      </c>
      <c r="H102" s="165">
        <v>78.400000000000006</v>
      </c>
      <c r="I102" s="165">
        <v>70.38</v>
      </c>
      <c r="J102" s="165">
        <v>69.34</v>
      </c>
      <c r="K102" s="165">
        <v>66.900000000000006</v>
      </c>
      <c r="L102" s="165">
        <v>81.88</v>
      </c>
      <c r="M102" s="165">
        <v>0</v>
      </c>
      <c r="N102" s="165">
        <v>0</v>
      </c>
      <c r="O102" s="165">
        <v>0</v>
      </c>
      <c r="P102" s="165">
        <v>95610</v>
      </c>
      <c r="Q102" s="165">
        <v>45</v>
      </c>
      <c r="R102" s="165">
        <v>0</v>
      </c>
      <c r="S102" s="165">
        <v>34.200000000000003</v>
      </c>
      <c r="T102" s="165">
        <v>3.8250000000000002</v>
      </c>
      <c r="U102" s="165">
        <v>-1</v>
      </c>
    </row>
    <row r="103" spans="1:21">
      <c r="A103" s="166">
        <v>43432.731307870374</v>
      </c>
      <c r="B103" s="165" t="s">
        <v>6</v>
      </c>
      <c r="C103" s="165">
        <v>472.61</v>
      </c>
      <c r="D103" s="165">
        <v>12.55</v>
      </c>
      <c r="E103" s="165">
        <v>981.13</v>
      </c>
      <c r="F103" s="165">
        <v>31.87</v>
      </c>
      <c r="G103" s="165">
        <v>71.73</v>
      </c>
      <c r="H103" s="165">
        <v>75.53</v>
      </c>
      <c r="I103" s="165">
        <v>70.599999999999994</v>
      </c>
      <c r="J103" s="165">
        <v>68.66</v>
      </c>
      <c r="K103" s="165">
        <v>64.790000000000006</v>
      </c>
      <c r="L103" s="165">
        <v>79.05</v>
      </c>
      <c r="M103" s="165">
        <v>0</v>
      </c>
      <c r="N103" s="165">
        <v>0</v>
      </c>
      <c r="O103" s="165">
        <v>0</v>
      </c>
      <c r="P103" s="165">
        <v>100290</v>
      </c>
      <c r="Q103" s="165">
        <v>45</v>
      </c>
      <c r="R103" s="165">
        <v>0</v>
      </c>
      <c r="S103" s="165">
        <v>34.200000000000003</v>
      </c>
      <c r="T103" s="165">
        <v>3.8149999999999999</v>
      </c>
      <c r="U103" s="165">
        <v>-1</v>
      </c>
    </row>
    <row r="104" spans="1:21">
      <c r="A104" s="166">
        <v>43432.731377314813</v>
      </c>
      <c r="B104" s="165" t="s">
        <v>6</v>
      </c>
      <c r="C104" s="165">
        <v>471.62</v>
      </c>
      <c r="D104" s="165">
        <v>12.52</v>
      </c>
      <c r="E104" s="165">
        <v>982.3</v>
      </c>
      <c r="F104" s="165">
        <v>30.65</v>
      </c>
      <c r="G104" s="165">
        <v>76.41</v>
      </c>
      <c r="H104" s="165">
        <v>79.44</v>
      </c>
      <c r="I104" s="165">
        <v>76.27</v>
      </c>
      <c r="J104" s="165">
        <v>73.64</v>
      </c>
      <c r="K104" s="165">
        <v>69.95</v>
      </c>
      <c r="L104" s="165">
        <v>82.78</v>
      </c>
      <c r="M104" s="165">
        <v>0</v>
      </c>
      <c r="N104" s="165">
        <v>0</v>
      </c>
      <c r="O104" s="165">
        <v>0</v>
      </c>
      <c r="P104" s="165">
        <v>104594</v>
      </c>
      <c r="Q104" s="165">
        <v>45</v>
      </c>
      <c r="R104" s="165">
        <v>0</v>
      </c>
      <c r="S104" s="165">
        <v>34.200000000000003</v>
      </c>
      <c r="T104" s="165">
        <v>3.8159999999999998</v>
      </c>
      <c r="U104" s="165">
        <v>-1</v>
      </c>
    </row>
    <row r="105" spans="1:21">
      <c r="A105" s="166">
        <v>43432.731446759259</v>
      </c>
      <c r="B105" s="165" t="s">
        <v>6</v>
      </c>
      <c r="C105" s="165">
        <v>473.1</v>
      </c>
      <c r="D105" s="165">
        <v>12.56</v>
      </c>
      <c r="E105" s="165">
        <v>977.27</v>
      </c>
      <c r="F105" s="165">
        <v>24.83</v>
      </c>
      <c r="G105" s="165">
        <v>72.53</v>
      </c>
      <c r="H105" s="165">
        <v>79.17</v>
      </c>
      <c r="I105" s="165">
        <v>71.180000000000007</v>
      </c>
      <c r="J105" s="165">
        <v>66.67</v>
      </c>
      <c r="K105" s="165">
        <v>67.53</v>
      </c>
      <c r="L105" s="165">
        <v>78.12</v>
      </c>
      <c r="M105" s="165">
        <v>0</v>
      </c>
      <c r="N105" s="165">
        <v>0</v>
      </c>
      <c r="O105" s="165">
        <v>0</v>
      </c>
      <c r="P105" s="165">
        <v>105718</v>
      </c>
      <c r="Q105" s="165">
        <v>45</v>
      </c>
      <c r="R105" s="165">
        <v>0</v>
      </c>
      <c r="S105" s="165">
        <v>34.200000000000003</v>
      </c>
      <c r="T105" s="165">
        <v>3.8260000000000001</v>
      </c>
      <c r="U105" s="165">
        <v>-1</v>
      </c>
    </row>
    <row r="106" spans="1:21">
      <c r="A106" s="166">
        <v>43432.731516203705</v>
      </c>
      <c r="B106" s="165" t="s">
        <v>6</v>
      </c>
      <c r="C106" s="165">
        <v>473.61</v>
      </c>
      <c r="D106" s="165">
        <v>12.57</v>
      </c>
      <c r="E106" s="165">
        <v>973.85</v>
      </c>
      <c r="F106" s="165">
        <v>23.57</v>
      </c>
      <c r="G106" s="165">
        <v>69.180000000000007</v>
      </c>
      <c r="H106" s="165">
        <v>73.03</v>
      </c>
      <c r="I106" s="165">
        <v>70.58</v>
      </c>
      <c r="J106" s="165">
        <v>66.55</v>
      </c>
      <c r="K106" s="165">
        <v>56.74</v>
      </c>
      <c r="L106" s="165">
        <v>78.98</v>
      </c>
      <c r="M106" s="165">
        <v>0</v>
      </c>
      <c r="N106" s="165">
        <v>0</v>
      </c>
      <c r="O106" s="165">
        <v>0</v>
      </c>
      <c r="P106" s="165">
        <v>106240</v>
      </c>
      <c r="Q106" s="165">
        <v>45</v>
      </c>
      <c r="R106" s="165">
        <v>0</v>
      </c>
      <c r="S106" s="165">
        <v>34.200000000000003</v>
      </c>
      <c r="T106" s="165">
        <v>3.8279999999999998</v>
      </c>
      <c r="U106" s="165">
        <v>-1</v>
      </c>
    </row>
    <row r="107" spans="1:21">
      <c r="A107" s="166">
        <v>43432.731574074074</v>
      </c>
      <c r="B107" s="165" t="s">
        <v>6</v>
      </c>
      <c r="C107" s="165">
        <v>473.18</v>
      </c>
      <c r="D107" s="165">
        <v>12.56</v>
      </c>
      <c r="E107" s="165">
        <v>973</v>
      </c>
      <c r="F107" s="165">
        <v>23.33</v>
      </c>
      <c r="G107" s="165">
        <v>71.73</v>
      </c>
      <c r="H107" s="165">
        <v>80.099999999999994</v>
      </c>
      <c r="I107" s="165">
        <v>71.180000000000007</v>
      </c>
      <c r="J107" s="165">
        <v>65.52</v>
      </c>
      <c r="K107" s="165">
        <v>60.89</v>
      </c>
      <c r="L107" s="165">
        <v>80.959999999999994</v>
      </c>
      <c r="M107" s="165">
        <v>0</v>
      </c>
      <c r="N107" s="165">
        <v>0</v>
      </c>
      <c r="O107" s="165">
        <v>0</v>
      </c>
      <c r="P107" s="165">
        <v>106825</v>
      </c>
      <c r="Q107" s="165">
        <v>45</v>
      </c>
      <c r="R107" s="165">
        <v>0</v>
      </c>
      <c r="S107" s="165">
        <v>34.200000000000003</v>
      </c>
      <c r="T107" s="165">
        <v>3.8159999999999998</v>
      </c>
      <c r="U107" s="165">
        <v>-1</v>
      </c>
    </row>
    <row r="108" spans="1:21">
      <c r="A108" s="166">
        <v>43432.73164351852</v>
      </c>
      <c r="B108" s="165" t="s">
        <v>6</v>
      </c>
      <c r="C108" s="165">
        <v>472.65</v>
      </c>
      <c r="D108" s="165">
        <v>12.55</v>
      </c>
      <c r="E108" s="165">
        <v>973.25</v>
      </c>
      <c r="F108" s="165">
        <v>26.86</v>
      </c>
      <c r="G108" s="165">
        <v>78.760000000000005</v>
      </c>
      <c r="H108" s="165">
        <v>82.75</v>
      </c>
      <c r="I108" s="165">
        <v>78.22</v>
      </c>
      <c r="J108" s="165">
        <v>79.09</v>
      </c>
      <c r="K108" s="165">
        <v>74.739999999999995</v>
      </c>
      <c r="L108" s="165">
        <v>82.86</v>
      </c>
      <c r="M108" s="165">
        <v>0</v>
      </c>
      <c r="N108" s="165">
        <v>0</v>
      </c>
      <c r="O108" s="165">
        <v>0</v>
      </c>
      <c r="P108" s="165">
        <v>107725</v>
      </c>
      <c r="Q108" s="165">
        <v>45</v>
      </c>
      <c r="R108" s="165">
        <v>0</v>
      </c>
      <c r="S108" s="165">
        <v>34.200000000000003</v>
      </c>
      <c r="T108" s="165">
        <v>3.8119999999999998</v>
      </c>
      <c r="U108" s="165">
        <v>-1</v>
      </c>
    </row>
    <row r="109" spans="1:21">
      <c r="A109" s="166">
        <v>43432.731712962966</v>
      </c>
      <c r="B109" s="165" t="s">
        <v>6</v>
      </c>
      <c r="C109" s="165">
        <v>471.55</v>
      </c>
      <c r="D109" s="165">
        <v>12.52</v>
      </c>
      <c r="E109" s="165">
        <v>972.86</v>
      </c>
      <c r="F109" s="165">
        <v>26.38</v>
      </c>
      <c r="G109" s="165">
        <v>80.36</v>
      </c>
      <c r="H109" s="165">
        <v>83.91</v>
      </c>
      <c r="I109" s="165">
        <v>80.97</v>
      </c>
      <c r="J109" s="165">
        <v>78.2</v>
      </c>
      <c r="K109" s="165">
        <v>78.37</v>
      </c>
      <c r="L109" s="165">
        <v>0</v>
      </c>
      <c r="M109" s="165">
        <v>0</v>
      </c>
      <c r="N109" s="165">
        <v>0</v>
      </c>
      <c r="O109" s="165">
        <v>0</v>
      </c>
      <c r="P109" s="165">
        <v>108623</v>
      </c>
      <c r="Q109" s="165">
        <v>45</v>
      </c>
      <c r="R109" s="165">
        <v>0</v>
      </c>
      <c r="S109" s="165">
        <v>34.200000000000003</v>
      </c>
      <c r="T109" s="165">
        <v>3.831</v>
      </c>
      <c r="U109" s="165">
        <v>-1</v>
      </c>
    </row>
    <row r="110" spans="1:21">
      <c r="A110" s="166">
        <v>43432.731782407405</v>
      </c>
      <c r="B110" s="165" t="s">
        <v>6</v>
      </c>
      <c r="C110" s="165">
        <v>475.48</v>
      </c>
      <c r="D110" s="165">
        <v>12.62</v>
      </c>
      <c r="E110" s="165">
        <v>966.23</v>
      </c>
      <c r="F110" s="165">
        <v>26.64</v>
      </c>
      <c r="G110" s="165">
        <v>81.88</v>
      </c>
      <c r="H110" s="165">
        <v>84.95</v>
      </c>
      <c r="I110" s="165">
        <v>83.39</v>
      </c>
      <c r="J110" s="165">
        <v>80.62</v>
      </c>
      <c r="K110" s="165">
        <v>78.55</v>
      </c>
      <c r="L110" s="165">
        <v>0</v>
      </c>
      <c r="M110" s="165">
        <v>0</v>
      </c>
      <c r="N110" s="165">
        <v>0</v>
      </c>
      <c r="O110" s="165">
        <v>0</v>
      </c>
      <c r="P110" s="165">
        <v>109494</v>
      </c>
      <c r="Q110" s="165">
        <v>45</v>
      </c>
      <c r="R110" s="165">
        <v>0</v>
      </c>
      <c r="S110" s="165">
        <v>34.200000000000003</v>
      </c>
      <c r="T110" s="165">
        <v>3.831</v>
      </c>
      <c r="U110" s="165">
        <v>-1</v>
      </c>
    </row>
    <row r="111" spans="1:21">
      <c r="A111" s="166">
        <v>43432.731840277775</v>
      </c>
      <c r="B111" s="165" t="s">
        <v>6</v>
      </c>
      <c r="C111" s="165">
        <v>474.49</v>
      </c>
      <c r="D111" s="165">
        <v>12.6</v>
      </c>
      <c r="E111" s="165">
        <v>972.76</v>
      </c>
      <c r="F111" s="165">
        <v>20.81</v>
      </c>
      <c r="G111" s="165">
        <v>76.11</v>
      </c>
      <c r="H111" s="165">
        <v>79.13</v>
      </c>
      <c r="I111" s="165">
        <v>77.91</v>
      </c>
      <c r="J111" s="165">
        <v>76</v>
      </c>
      <c r="K111" s="165">
        <v>67.83</v>
      </c>
      <c r="L111" s="165">
        <v>80.569999999999993</v>
      </c>
      <c r="M111" s="165">
        <v>0</v>
      </c>
      <c r="N111" s="165">
        <v>0</v>
      </c>
      <c r="O111" s="165">
        <v>0</v>
      </c>
      <c r="P111" s="165">
        <v>110268</v>
      </c>
      <c r="Q111" s="165">
        <v>45</v>
      </c>
      <c r="R111" s="165">
        <v>0</v>
      </c>
      <c r="S111" s="165">
        <v>34.200000000000003</v>
      </c>
      <c r="T111" s="165">
        <v>3.8279999999999998</v>
      </c>
      <c r="U111" s="165">
        <v>-1</v>
      </c>
    </row>
    <row r="112" spans="1:21">
      <c r="A112" s="166">
        <v>43432.731909722221</v>
      </c>
      <c r="B112" s="165" t="s">
        <v>6</v>
      </c>
      <c r="C112" s="165">
        <v>477.54</v>
      </c>
      <c r="D112" s="165">
        <v>12.68</v>
      </c>
      <c r="E112" s="165">
        <v>968.18</v>
      </c>
      <c r="F112" s="165">
        <v>23.62</v>
      </c>
      <c r="G112" s="165">
        <v>74.61</v>
      </c>
      <c r="H112" s="165">
        <v>77.569999999999993</v>
      </c>
      <c r="I112" s="165">
        <v>76.52</v>
      </c>
      <c r="J112" s="165">
        <v>73.040000000000006</v>
      </c>
      <c r="K112" s="165">
        <v>71.13</v>
      </c>
      <c r="L112" s="165">
        <v>74.92</v>
      </c>
      <c r="M112" s="165">
        <v>0</v>
      </c>
      <c r="N112" s="165">
        <v>0</v>
      </c>
      <c r="O112" s="165">
        <v>0</v>
      </c>
      <c r="P112" s="165">
        <v>110899</v>
      </c>
      <c r="Q112" s="165">
        <v>45</v>
      </c>
      <c r="R112" s="165">
        <v>0</v>
      </c>
      <c r="S112" s="165">
        <v>34.200000000000003</v>
      </c>
      <c r="T112" s="165">
        <v>3.8319999999999999</v>
      </c>
      <c r="U112" s="165">
        <v>-1</v>
      </c>
    </row>
    <row r="113" spans="1:21">
      <c r="A113" s="166">
        <v>43432.731979166667</v>
      </c>
      <c r="B113" s="165" t="s">
        <v>6</v>
      </c>
      <c r="C113" s="165">
        <v>477.99</v>
      </c>
      <c r="D113" s="165">
        <v>12.69</v>
      </c>
      <c r="E113" s="165">
        <v>968.15</v>
      </c>
      <c r="F113" s="165">
        <v>27.43</v>
      </c>
      <c r="G113" s="165">
        <v>82.45</v>
      </c>
      <c r="H113" s="165">
        <v>85.27</v>
      </c>
      <c r="I113" s="165">
        <v>84.06</v>
      </c>
      <c r="J113" s="165">
        <v>80.59</v>
      </c>
      <c r="K113" s="165">
        <v>79.900000000000006</v>
      </c>
      <c r="L113" s="165">
        <v>0</v>
      </c>
      <c r="M113" s="165">
        <v>0</v>
      </c>
      <c r="N113" s="165">
        <v>0</v>
      </c>
      <c r="O113" s="165">
        <v>0</v>
      </c>
      <c r="P113" s="165">
        <v>111424</v>
      </c>
      <c r="Q113" s="165">
        <v>45</v>
      </c>
      <c r="R113" s="165">
        <v>0</v>
      </c>
      <c r="S113" s="165">
        <v>34.200000000000003</v>
      </c>
      <c r="T113" s="165">
        <v>3.835</v>
      </c>
      <c r="U113" s="165">
        <v>-1</v>
      </c>
    </row>
    <row r="114" spans="1:21">
      <c r="A114" s="166">
        <v>43432.732048611113</v>
      </c>
      <c r="B114" s="165" t="s">
        <v>6</v>
      </c>
      <c r="C114" s="165">
        <v>478.21</v>
      </c>
      <c r="D114" s="165">
        <v>12.69</v>
      </c>
      <c r="E114" s="165">
        <v>967.79</v>
      </c>
      <c r="F114" s="165">
        <v>27.66</v>
      </c>
      <c r="G114" s="165">
        <v>80.41</v>
      </c>
      <c r="H114" s="165">
        <v>84.4</v>
      </c>
      <c r="I114" s="165">
        <v>81.459999999999994</v>
      </c>
      <c r="J114" s="165">
        <v>77.3</v>
      </c>
      <c r="K114" s="165">
        <v>77.3</v>
      </c>
      <c r="L114" s="165">
        <v>84.15</v>
      </c>
      <c r="M114" s="165">
        <v>0</v>
      </c>
      <c r="N114" s="165">
        <v>0</v>
      </c>
      <c r="O114" s="165">
        <v>0</v>
      </c>
      <c r="P114" s="165">
        <v>111837</v>
      </c>
      <c r="Q114" s="165">
        <v>45</v>
      </c>
      <c r="R114" s="165">
        <v>0</v>
      </c>
      <c r="S114" s="165">
        <v>34.200000000000003</v>
      </c>
      <c r="T114" s="165">
        <v>3.82</v>
      </c>
      <c r="U114" s="165">
        <v>-1</v>
      </c>
    </row>
    <row r="115" spans="1:21">
      <c r="A115" s="166">
        <v>43432.732106481482</v>
      </c>
      <c r="B115" s="165" t="s">
        <v>6</v>
      </c>
      <c r="C115" s="165">
        <v>478.75</v>
      </c>
      <c r="D115" s="165">
        <v>12.71</v>
      </c>
      <c r="E115" s="165">
        <v>962.12</v>
      </c>
      <c r="F115" s="165">
        <v>23.6</v>
      </c>
      <c r="G115" s="165">
        <v>71.2</v>
      </c>
      <c r="H115" s="165">
        <v>75.040000000000006</v>
      </c>
      <c r="I115" s="165">
        <v>71.73</v>
      </c>
      <c r="J115" s="165">
        <v>67.19</v>
      </c>
      <c r="K115" s="165">
        <v>61.08</v>
      </c>
      <c r="L115" s="165">
        <v>80.98</v>
      </c>
      <c r="M115" s="165">
        <v>0</v>
      </c>
      <c r="N115" s="165">
        <v>0</v>
      </c>
      <c r="O115" s="165">
        <v>0</v>
      </c>
      <c r="P115" s="165">
        <v>112286</v>
      </c>
      <c r="Q115" s="165">
        <v>45</v>
      </c>
      <c r="R115" s="165">
        <v>0</v>
      </c>
      <c r="S115" s="165">
        <v>34.200000000000003</v>
      </c>
      <c r="T115" s="165">
        <v>3.8319999999999999</v>
      </c>
      <c r="U115" s="165">
        <v>-1</v>
      </c>
    </row>
    <row r="116" spans="1:21">
      <c r="A116" s="166">
        <v>43432.732175925928</v>
      </c>
      <c r="B116" s="165" t="s">
        <v>6</v>
      </c>
      <c r="C116" s="165">
        <v>479.55</v>
      </c>
      <c r="D116" s="165">
        <v>12.73</v>
      </c>
      <c r="E116" s="165">
        <v>969.29</v>
      </c>
      <c r="F116" s="165">
        <v>23.15</v>
      </c>
      <c r="G116" s="165">
        <v>71.040000000000006</v>
      </c>
      <c r="H116" s="165">
        <v>78.72</v>
      </c>
      <c r="I116" s="165">
        <v>70.069999999999993</v>
      </c>
      <c r="J116" s="165">
        <v>67.819999999999993</v>
      </c>
      <c r="K116" s="165">
        <v>61.42</v>
      </c>
      <c r="L116" s="165">
        <v>77.16</v>
      </c>
      <c r="M116" s="165">
        <v>0</v>
      </c>
      <c r="N116" s="165">
        <v>0</v>
      </c>
      <c r="O116" s="165">
        <v>0</v>
      </c>
      <c r="P116" s="165">
        <v>112676</v>
      </c>
      <c r="Q116" s="165">
        <v>45</v>
      </c>
      <c r="R116" s="165">
        <v>0</v>
      </c>
      <c r="S116" s="165">
        <v>34.200000000000003</v>
      </c>
      <c r="T116" s="165">
        <v>3.8319999999999999</v>
      </c>
      <c r="U116" s="165">
        <v>-1</v>
      </c>
    </row>
    <row r="117" spans="1:21">
      <c r="A117" s="166">
        <v>43432.732245370367</v>
      </c>
      <c r="B117" s="165" t="s">
        <v>6</v>
      </c>
      <c r="C117" s="165">
        <v>477.62</v>
      </c>
      <c r="D117" s="165">
        <v>12.68</v>
      </c>
      <c r="E117" s="165">
        <v>1004.05</v>
      </c>
      <c r="F117" s="165">
        <v>23.13</v>
      </c>
      <c r="G117" s="165">
        <v>72.84</v>
      </c>
      <c r="H117" s="165">
        <v>79.86</v>
      </c>
      <c r="I117" s="165">
        <v>73.150000000000006</v>
      </c>
      <c r="J117" s="165">
        <v>67.64</v>
      </c>
      <c r="K117" s="165">
        <v>63.34</v>
      </c>
      <c r="L117" s="165">
        <v>80.209999999999994</v>
      </c>
      <c r="M117" s="165">
        <v>0</v>
      </c>
      <c r="N117" s="165">
        <v>0</v>
      </c>
      <c r="O117" s="165">
        <v>0</v>
      </c>
      <c r="P117" s="165">
        <v>113152</v>
      </c>
      <c r="Q117" s="165">
        <v>45</v>
      </c>
      <c r="R117" s="165">
        <v>0</v>
      </c>
      <c r="S117" s="165">
        <v>34.200000000000003</v>
      </c>
      <c r="T117" s="165">
        <v>3.8319999999999999</v>
      </c>
      <c r="U117" s="165">
        <v>-1</v>
      </c>
    </row>
    <row r="118" spans="1:21">
      <c r="A118" s="166">
        <v>43432.732314814813</v>
      </c>
      <c r="B118" s="165" t="s">
        <v>6</v>
      </c>
      <c r="C118" s="165">
        <v>480.88</v>
      </c>
      <c r="D118" s="165">
        <v>12.76</v>
      </c>
      <c r="E118" s="165">
        <v>969.74</v>
      </c>
      <c r="F118" s="165">
        <v>25.99</v>
      </c>
      <c r="G118" s="165">
        <v>77.760000000000005</v>
      </c>
      <c r="H118" s="165">
        <v>77.680000000000007</v>
      </c>
      <c r="I118" s="165">
        <v>78.72</v>
      </c>
      <c r="J118" s="165">
        <v>77.510000000000005</v>
      </c>
      <c r="K118" s="165">
        <v>78.55</v>
      </c>
      <c r="L118" s="165">
        <v>54.29</v>
      </c>
      <c r="M118" s="165">
        <v>0</v>
      </c>
      <c r="N118" s="165">
        <v>0</v>
      </c>
      <c r="O118" s="165">
        <v>0</v>
      </c>
      <c r="P118" s="165">
        <v>113674</v>
      </c>
      <c r="Q118" s="165">
        <v>45</v>
      </c>
      <c r="R118" s="165">
        <v>0</v>
      </c>
      <c r="S118" s="165">
        <v>34.200000000000003</v>
      </c>
      <c r="T118" s="165">
        <v>3.835</v>
      </c>
      <c r="U118" s="165">
        <v>-1</v>
      </c>
    </row>
    <row r="119" spans="1:21">
      <c r="A119" s="166">
        <v>43432.73238425926</v>
      </c>
      <c r="B119" s="165" t="s">
        <v>6</v>
      </c>
      <c r="C119" s="165">
        <v>480.82</v>
      </c>
      <c r="D119" s="165">
        <v>12.76</v>
      </c>
      <c r="E119" s="165">
        <v>965.58</v>
      </c>
      <c r="F119" s="165">
        <v>32.270000000000003</v>
      </c>
      <c r="G119" s="165">
        <v>77.959999999999994</v>
      </c>
      <c r="H119" s="165">
        <v>82.4</v>
      </c>
      <c r="I119" s="165">
        <v>77.87</v>
      </c>
      <c r="J119" s="165">
        <v>74.739999999999995</v>
      </c>
      <c r="K119" s="165">
        <v>75.78</v>
      </c>
      <c r="L119" s="165">
        <v>79.75</v>
      </c>
      <c r="M119" s="165">
        <v>0</v>
      </c>
      <c r="N119" s="165">
        <v>0</v>
      </c>
      <c r="O119" s="165">
        <v>0</v>
      </c>
      <c r="P119" s="165">
        <v>117006</v>
      </c>
      <c r="Q119" s="165">
        <v>45</v>
      </c>
      <c r="R119" s="165">
        <v>0</v>
      </c>
      <c r="S119" s="165">
        <v>34.200000000000003</v>
      </c>
      <c r="T119" s="165">
        <v>3.8330000000000002</v>
      </c>
      <c r="U119" s="165">
        <v>-1</v>
      </c>
    </row>
    <row r="120" spans="1:21">
      <c r="A120" s="166">
        <v>43432.732442129629</v>
      </c>
      <c r="B120" s="165" t="s">
        <v>6</v>
      </c>
      <c r="C120" s="165">
        <v>479.83</v>
      </c>
      <c r="D120" s="165">
        <v>12.74</v>
      </c>
      <c r="E120" s="165">
        <v>964.19</v>
      </c>
      <c r="F120" s="165">
        <v>33.450000000000003</v>
      </c>
      <c r="G120" s="165">
        <v>74.959999999999994</v>
      </c>
      <c r="H120" s="165">
        <v>76.010000000000005</v>
      </c>
      <c r="I120" s="165">
        <v>76.180000000000007</v>
      </c>
      <c r="J120" s="165">
        <v>70.930000000000007</v>
      </c>
      <c r="K120" s="165">
        <v>69.349999999999994</v>
      </c>
      <c r="L120" s="165">
        <v>82.31</v>
      </c>
      <c r="M120" s="165">
        <v>0</v>
      </c>
      <c r="N120" s="165">
        <v>0</v>
      </c>
      <c r="O120" s="165">
        <v>0</v>
      </c>
      <c r="P120" s="165">
        <v>121974</v>
      </c>
      <c r="Q120" s="165">
        <v>45</v>
      </c>
      <c r="R120" s="165">
        <v>0</v>
      </c>
      <c r="S120" s="165">
        <v>34.200000000000003</v>
      </c>
      <c r="T120" s="165">
        <v>3.8119999999999998</v>
      </c>
      <c r="U120" s="165">
        <v>-1</v>
      </c>
    </row>
    <row r="121" spans="1:21">
      <c r="A121" s="166">
        <v>43432.732511574075</v>
      </c>
      <c r="B121" s="165" t="s">
        <v>6</v>
      </c>
      <c r="C121" s="165">
        <v>479.16</v>
      </c>
      <c r="D121" s="165">
        <v>12.72</v>
      </c>
      <c r="E121" s="165">
        <v>963.77</v>
      </c>
      <c r="F121" s="165">
        <v>22.04</v>
      </c>
      <c r="G121" s="165">
        <v>77.25</v>
      </c>
      <c r="H121" s="165">
        <v>80.11</v>
      </c>
      <c r="I121" s="165">
        <v>75.7</v>
      </c>
      <c r="J121" s="165">
        <v>73.59</v>
      </c>
      <c r="K121" s="165">
        <v>73.06</v>
      </c>
      <c r="L121" s="165">
        <v>83.8</v>
      </c>
      <c r="M121" s="165">
        <v>0</v>
      </c>
      <c r="N121" s="165">
        <v>0</v>
      </c>
      <c r="O121" s="165">
        <v>0</v>
      </c>
      <c r="P121" s="165">
        <v>122978</v>
      </c>
      <c r="Q121" s="165">
        <v>45</v>
      </c>
      <c r="R121" s="165">
        <v>0</v>
      </c>
      <c r="S121" s="165">
        <v>34.200000000000003</v>
      </c>
      <c r="T121" s="165">
        <v>3.8210000000000002</v>
      </c>
      <c r="U121" s="165">
        <v>-1</v>
      </c>
    </row>
    <row r="122" spans="1:21">
      <c r="A122" s="166">
        <v>43432.732581018521</v>
      </c>
      <c r="B122" s="165" t="s">
        <v>6</v>
      </c>
      <c r="C122" s="165">
        <v>480.08</v>
      </c>
      <c r="D122" s="165">
        <v>12.74</v>
      </c>
      <c r="E122" s="165">
        <v>964.09</v>
      </c>
      <c r="F122" s="165">
        <v>22.61</v>
      </c>
      <c r="G122" s="165">
        <v>70.59</v>
      </c>
      <c r="H122" s="165">
        <v>75.61</v>
      </c>
      <c r="I122" s="165">
        <v>71.599999999999994</v>
      </c>
      <c r="J122" s="165">
        <v>63.59</v>
      </c>
      <c r="K122" s="165">
        <v>60.45</v>
      </c>
      <c r="L122" s="165">
        <v>81.709999999999994</v>
      </c>
      <c r="M122" s="165">
        <v>0</v>
      </c>
      <c r="N122" s="165">
        <v>0</v>
      </c>
      <c r="O122" s="165">
        <v>0</v>
      </c>
      <c r="P122" s="165">
        <v>123621</v>
      </c>
      <c r="Q122" s="165">
        <v>45</v>
      </c>
      <c r="R122" s="165">
        <v>0</v>
      </c>
      <c r="S122" s="165">
        <v>34.200000000000003</v>
      </c>
      <c r="T122" s="165">
        <v>3.8319999999999999</v>
      </c>
      <c r="U122" s="165">
        <v>-1</v>
      </c>
    </row>
    <row r="123" spans="1:21">
      <c r="A123" s="166">
        <v>43432.73265046296</v>
      </c>
      <c r="B123" s="165" t="s">
        <v>6</v>
      </c>
      <c r="C123" s="165">
        <v>481.19</v>
      </c>
      <c r="D123" s="165">
        <v>12.77</v>
      </c>
      <c r="E123" s="165">
        <v>956.71</v>
      </c>
      <c r="F123" s="165">
        <v>22.28</v>
      </c>
      <c r="G123" s="165">
        <v>73.72</v>
      </c>
      <c r="H123" s="165">
        <v>75.900000000000006</v>
      </c>
      <c r="I123" s="165">
        <v>72.48</v>
      </c>
      <c r="J123" s="165">
        <v>71.97</v>
      </c>
      <c r="K123" s="165">
        <v>72.14</v>
      </c>
      <c r="L123" s="165">
        <v>77.650000000000006</v>
      </c>
      <c r="M123" s="165">
        <v>0</v>
      </c>
      <c r="N123" s="165">
        <v>0</v>
      </c>
      <c r="O123" s="165">
        <v>0</v>
      </c>
      <c r="P123" s="165">
        <v>124186</v>
      </c>
      <c r="Q123" s="165">
        <v>45</v>
      </c>
      <c r="R123" s="165">
        <v>0</v>
      </c>
      <c r="S123" s="165">
        <v>34.200000000000003</v>
      </c>
      <c r="T123" s="165">
        <v>3.8279999999999998</v>
      </c>
      <c r="U123" s="165">
        <v>-1</v>
      </c>
    </row>
    <row r="124" spans="1:21">
      <c r="A124" s="166">
        <v>43432.732708333337</v>
      </c>
      <c r="B124" s="165" t="s">
        <v>6</v>
      </c>
      <c r="C124" s="165">
        <v>481.58</v>
      </c>
      <c r="D124" s="165">
        <v>12.78</v>
      </c>
      <c r="E124" s="165">
        <v>964.49</v>
      </c>
      <c r="F124" s="165">
        <v>22.37</v>
      </c>
      <c r="G124" s="165">
        <v>69.27</v>
      </c>
      <c r="H124" s="165">
        <v>70.38</v>
      </c>
      <c r="I124" s="165">
        <v>72.650000000000006</v>
      </c>
      <c r="J124" s="165">
        <v>68.64</v>
      </c>
      <c r="K124" s="165">
        <v>56.27</v>
      </c>
      <c r="L124" s="165">
        <v>78.400000000000006</v>
      </c>
      <c r="M124" s="165">
        <v>0</v>
      </c>
      <c r="N124" s="165">
        <v>0</v>
      </c>
      <c r="O124" s="165">
        <v>0</v>
      </c>
      <c r="P124" s="165">
        <v>124580</v>
      </c>
      <c r="Q124" s="165">
        <v>45</v>
      </c>
      <c r="R124" s="165">
        <v>0</v>
      </c>
      <c r="S124" s="165">
        <v>34.200000000000003</v>
      </c>
      <c r="T124" s="165">
        <v>3.8250000000000002</v>
      </c>
      <c r="U124" s="165">
        <v>-1</v>
      </c>
    </row>
    <row r="125" spans="1:21">
      <c r="A125" s="166">
        <v>43432.732777777775</v>
      </c>
      <c r="B125" s="165" t="s">
        <v>6</v>
      </c>
      <c r="C125" s="165">
        <v>482.77</v>
      </c>
      <c r="D125" s="165">
        <v>12.81</v>
      </c>
      <c r="E125" s="165">
        <v>957.92</v>
      </c>
      <c r="F125" s="165">
        <v>23.01</v>
      </c>
      <c r="G125" s="165">
        <v>71.36</v>
      </c>
      <c r="H125" s="165">
        <v>75.52</v>
      </c>
      <c r="I125" s="165">
        <v>75</v>
      </c>
      <c r="J125" s="165">
        <v>63.64</v>
      </c>
      <c r="K125" s="165">
        <v>64.16</v>
      </c>
      <c r="L125" s="165">
        <v>78.5</v>
      </c>
      <c r="M125" s="165">
        <v>0</v>
      </c>
      <c r="N125" s="165">
        <v>0</v>
      </c>
      <c r="O125" s="165">
        <v>0</v>
      </c>
      <c r="P125" s="165">
        <v>125235</v>
      </c>
      <c r="Q125" s="165">
        <v>45</v>
      </c>
      <c r="R125" s="165">
        <v>0</v>
      </c>
      <c r="S125" s="165">
        <v>34.200000000000003</v>
      </c>
      <c r="T125" s="165">
        <v>3.8279999999999998</v>
      </c>
      <c r="U125" s="165">
        <v>-1</v>
      </c>
    </row>
    <row r="126" spans="1:21">
      <c r="A126" s="166">
        <v>43432.732847222222</v>
      </c>
      <c r="B126" s="165" t="s">
        <v>6</v>
      </c>
      <c r="C126" s="165">
        <v>485.78</v>
      </c>
      <c r="D126" s="165">
        <v>12.89</v>
      </c>
      <c r="E126" s="165">
        <v>956.37</v>
      </c>
      <c r="F126" s="165">
        <v>23.37</v>
      </c>
      <c r="G126" s="165">
        <v>74.7</v>
      </c>
      <c r="H126" s="165">
        <v>79.17</v>
      </c>
      <c r="I126" s="165">
        <v>76.59</v>
      </c>
      <c r="J126" s="165">
        <v>71.599999999999994</v>
      </c>
      <c r="K126" s="165">
        <v>65.400000000000006</v>
      </c>
      <c r="L126" s="165">
        <v>80.72</v>
      </c>
      <c r="M126" s="165">
        <v>0</v>
      </c>
      <c r="N126" s="165">
        <v>0</v>
      </c>
      <c r="O126" s="165">
        <v>0</v>
      </c>
      <c r="P126" s="165">
        <v>125829</v>
      </c>
      <c r="Q126" s="165">
        <v>45</v>
      </c>
      <c r="R126" s="165">
        <v>0</v>
      </c>
      <c r="S126" s="165">
        <v>34.200000000000003</v>
      </c>
      <c r="T126" s="165">
        <v>3.8090000000000002</v>
      </c>
      <c r="U126" s="165">
        <v>-1</v>
      </c>
    </row>
    <row r="127" spans="1:21">
      <c r="A127" s="166">
        <v>43432.732916666668</v>
      </c>
      <c r="B127" s="165" t="s">
        <v>6</v>
      </c>
      <c r="C127" s="165">
        <v>487.58</v>
      </c>
      <c r="D127" s="165">
        <v>12.94</v>
      </c>
      <c r="E127" s="165">
        <v>953.53</v>
      </c>
      <c r="F127" s="165">
        <v>22.37</v>
      </c>
      <c r="G127" s="165">
        <v>70.5</v>
      </c>
      <c r="H127" s="165">
        <v>77.040000000000006</v>
      </c>
      <c r="I127" s="165">
        <v>70.09</v>
      </c>
      <c r="J127" s="165">
        <v>63.3</v>
      </c>
      <c r="K127" s="165">
        <v>64.7</v>
      </c>
      <c r="L127" s="165">
        <v>77.39</v>
      </c>
      <c r="M127" s="165">
        <v>0</v>
      </c>
      <c r="N127" s="165">
        <v>0</v>
      </c>
      <c r="O127" s="165">
        <v>0</v>
      </c>
      <c r="P127" s="165">
        <v>126473</v>
      </c>
      <c r="Q127" s="165">
        <v>45</v>
      </c>
      <c r="R127" s="165">
        <v>0</v>
      </c>
      <c r="S127" s="165">
        <v>34.200000000000003</v>
      </c>
      <c r="T127" s="165">
        <v>3.8260000000000001</v>
      </c>
      <c r="U127" s="165">
        <v>-1</v>
      </c>
    </row>
    <row r="128" spans="1:21">
      <c r="A128" s="166">
        <v>43432.732974537037</v>
      </c>
      <c r="B128" s="165" t="s">
        <v>6</v>
      </c>
      <c r="C128" s="165">
        <v>488.85</v>
      </c>
      <c r="D128" s="165">
        <v>12.98</v>
      </c>
      <c r="E128" s="165">
        <v>950.93</v>
      </c>
      <c r="F128" s="165">
        <v>23.71</v>
      </c>
      <c r="G128" s="165">
        <v>73.31</v>
      </c>
      <c r="H128" s="165">
        <v>76.78</v>
      </c>
      <c r="I128" s="165">
        <v>74.52</v>
      </c>
      <c r="J128" s="165">
        <v>70.88</v>
      </c>
      <c r="K128" s="165">
        <v>64.819999999999993</v>
      </c>
      <c r="L128" s="165">
        <v>79.55</v>
      </c>
      <c r="M128" s="165">
        <v>0</v>
      </c>
      <c r="N128" s="165">
        <v>0</v>
      </c>
      <c r="O128" s="165">
        <v>0</v>
      </c>
      <c r="P128" s="165">
        <v>126915</v>
      </c>
      <c r="Q128" s="165">
        <v>45</v>
      </c>
      <c r="R128" s="165">
        <v>0</v>
      </c>
      <c r="S128" s="165">
        <v>34.200000000000003</v>
      </c>
      <c r="T128" s="165">
        <v>3.8260000000000001</v>
      </c>
      <c r="U128" s="165">
        <v>-1</v>
      </c>
    </row>
    <row r="129" spans="1:21">
      <c r="A129" s="166">
        <v>43432.733043981483</v>
      </c>
      <c r="B129" s="165" t="s">
        <v>6</v>
      </c>
      <c r="C129" s="165">
        <v>488.12</v>
      </c>
      <c r="D129" s="165">
        <v>12.96</v>
      </c>
      <c r="E129" s="165">
        <v>957.06</v>
      </c>
      <c r="F129" s="165">
        <v>23.32</v>
      </c>
      <c r="G129" s="165">
        <v>68.2</v>
      </c>
      <c r="H129" s="165">
        <v>69.38</v>
      </c>
      <c r="I129" s="165">
        <v>66.44</v>
      </c>
      <c r="J129" s="165">
        <v>59</v>
      </c>
      <c r="K129" s="165">
        <v>64.88</v>
      </c>
      <c r="L129" s="165">
        <v>81.31</v>
      </c>
      <c r="M129" s="165">
        <v>0</v>
      </c>
      <c r="N129" s="165">
        <v>0</v>
      </c>
      <c r="O129" s="165">
        <v>0</v>
      </c>
      <c r="P129" s="165">
        <v>127632</v>
      </c>
      <c r="Q129" s="165">
        <v>45</v>
      </c>
      <c r="R129" s="165">
        <v>0</v>
      </c>
      <c r="S129" s="165">
        <v>34.200000000000003</v>
      </c>
      <c r="T129" s="165">
        <v>3.8260000000000001</v>
      </c>
      <c r="U129" s="165">
        <v>-1</v>
      </c>
    </row>
    <row r="130" spans="1:21">
      <c r="A130" s="166">
        <v>43432.733113425929</v>
      </c>
      <c r="B130" s="165" t="s">
        <v>6</v>
      </c>
      <c r="C130" s="165">
        <v>484.28</v>
      </c>
      <c r="D130" s="165">
        <v>12.85</v>
      </c>
      <c r="E130" s="165">
        <v>965.28</v>
      </c>
      <c r="F130" s="165">
        <v>23.72</v>
      </c>
      <c r="G130" s="165">
        <v>72.45</v>
      </c>
      <c r="H130" s="165">
        <v>76.52</v>
      </c>
      <c r="I130" s="165">
        <v>71.83</v>
      </c>
      <c r="J130" s="165">
        <v>71.3</v>
      </c>
      <c r="K130" s="165">
        <v>63.3</v>
      </c>
      <c r="L130" s="165">
        <v>79.3</v>
      </c>
      <c r="M130" s="165">
        <v>0</v>
      </c>
      <c r="N130" s="165">
        <v>0</v>
      </c>
      <c r="O130" s="165">
        <v>0</v>
      </c>
      <c r="P130" s="165">
        <v>128278</v>
      </c>
      <c r="Q130" s="165">
        <v>45</v>
      </c>
      <c r="R130" s="165">
        <v>0</v>
      </c>
      <c r="S130" s="165">
        <v>34.200000000000003</v>
      </c>
      <c r="T130" s="165">
        <v>3.8239999999999998</v>
      </c>
      <c r="U130" s="165">
        <v>-1</v>
      </c>
    </row>
    <row r="131" spans="1:21">
      <c r="A131" s="166">
        <v>43432.733182870368</v>
      </c>
      <c r="B131" s="165" t="s">
        <v>6</v>
      </c>
      <c r="C131" s="165">
        <v>483.13</v>
      </c>
      <c r="D131" s="165">
        <v>12.82</v>
      </c>
      <c r="E131" s="165">
        <v>964.57</v>
      </c>
      <c r="F131" s="165">
        <v>23.97</v>
      </c>
      <c r="G131" s="165">
        <v>71.88</v>
      </c>
      <c r="H131" s="165">
        <v>75.78</v>
      </c>
      <c r="I131" s="165">
        <v>72.47</v>
      </c>
      <c r="J131" s="165">
        <v>68.12</v>
      </c>
      <c r="K131" s="165">
        <v>63.41</v>
      </c>
      <c r="L131" s="165">
        <v>79.62</v>
      </c>
      <c r="M131" s="165">
        <v>0</v>
      </c>
      <c r="N131" s="165">
        <v>0</v>
      </c>
      <c r="O131" s="165">
        <v>0</v>
      </c>
      <c r="P131" s="165">
        <v>128785</v>
      </c>
      <c r="Q131" s="165">
        <v>45</v>
      </c>
      <c r="R131" s="165">
        <v>0</v>
      </c>
      <c r="S131" s="165">
        <v>34.200000000000003</v>
      </c>
      <c r="T131" s="165">
        <v>3.8220000000000001</v>
      </c>
      <c r="U131" s="165">
        <v>-1</v>
      </c>
    </row>
    <row r="132" spans="1:21">
      <c r="A132" s="166">
        <v>43432.733240740738</v>
      </c>
      <c r="B132" s="165" t="s">
        <v>6</v>
      </c>
      <c r="C132" s="165">
        <v>481.75</v>
      </c>
      <c r="D132" s="165">
        <v>12.79</v>
      </c>
      <c r="E132" s="165">
        <v>968.85</v>
      </c>
      <c r="F132" s="165">
        <v>23.15</v>
      </c>
      <c r="G132" s="165">
        <v>70.959999999999994</v>
      </c>
      <c r="H132" s="165">
        <v>76.180000000000007</v>
      </c>
      <c r="I132" s="165">
        <v>71.099999999999994</v>
      </c>
      <c r="J132" s="165">
        <v>66.02</v>
      </c>
      <c r="K132" s="165">
        <v>61.47</v>
      </c>
      <c r="L132" s="165">
        <v>80.040000000000006</v>
      </c>
      <c r="M132" s="165">
        <v>0</v>
      </c>
      <c r="N132" s="165">
        <v>0</v>
      </c>
      <c r="O132" s="165">
        <v>0</v>
      </c>
      <c r="P132" s="165">
        <v>129684</v>
      </c>
      <c r="Q132" s="165">
        <v>45</v>
      </c>
      <c r="R132" s="165">
        <v>0</v>
      </c>
      <c r="S132" s="165">
        <v>34.200000000000003</v>
      </c>
      <c r="T132" s="165">
        <v>3.8279999999999998</v>
      </c>
      <c r="U132" s="165">
        <v>-1</v>
      </c>
    </row>
    <row r="133" spans="1:21">
      <c r="A133" s="166">
        <v>43432.733310185184</v>
      </c>
      <c r="B133" s="165" t="s">
        <v>6</v>
      </c>
      <c r="C133" s="165">
        <v>481.48</v>
      </c>
      <c r="D133" s="165">
        <v>12.78</v>
      </c>
      <c r="E133" s="165">
        <v>971.93</v>
      </c>
      <c r="F133" s="165">
        <v>30.75</v>
      </c>
      <c r="G133" s="165">
        <v>74.349999999999994</v>
      </c>
      <c r="H133" s="165">
        <v>78.36</v>
      </c>
      <c r="I133" s="165">
        <v>74.87</v>
      </c>
      <c r="J133" s="165">
        <v>71.38</v>
      </c>
      <c r="K133" s="165">
        <v>65.62</v>
      </c>
      <c r="L133" s="165">
        <v>81.5</v>
      </c>
      <c r="M133" s="165">
        <v>0</v>
      </c>
      <c r="N133" s="165">
        <v>0</v>
      </c>
      <c r="O133" s="165">
        <v>0</v>
      </c>
      <c r="P133" s="165">
        <v>133810</v>
      </c>
      <c r="Q133" s="165">
        <v>45</v>
      </c>
      <c r="R133" s="165">
        <v>0</v>
      </c>
      <c r="S133" s="165">
        <v>34.200000000000003</v>
      </c>
      <c r="T133" s="165">
        <v>3.8149999999999999</v>
      </c>
      <c r="U133" s="165">
        <v>-1</v>
      </c>
    </row>
    <row r="134" spans="1:21">
      <c r="A134" s="166">
        <v>43432.73337962963</v>
      </c>
      <c r="B134" s="165" t="s">
        <v>6</v>
      </c>
      <c r="C134" s="165">
        <v>480.92</v>
      </c>
      <c r="D134" s="165">
        <v>12.77</v>
      </c>
      <c r="E134" s="165">
        <v>1028.54</v>
      </c>
      <c r="F134" s="165">
        <v>28.93</v>
      </c>
      <c r="G134" s="165">
        <v>71.98</v>
      </c>
      <c r="H134" s="165">
        <v>79.680000000000007</v>
      </c>
      <c r="I134" s="165">
        <v>71.8</v>
      </c>
      <c r="J134" s="165">
        <v>67.95</v>
      </c>
      <c r="K134" s="165">
        <v>62.17</v>
      </c>
      <c r="L134" s="165">
        <v>78.28</v>
      </c>
      <c r="M134" s="165">
        <v>0</v>
      </c>
      <c r="N134" s="165">
        <v>0</v>
      </c>
      <c r="O134" s="165">
        <v>0</v>
      </c>
      <c r="P134" s="165">
        <v>135982</v>
      </c>
      <c r="Q134" s="165">
        <v>45</v>
      </c>
      <c r="R134" s="165">
        <v>0</v>
      </c>
      <c r="S134" s="165">
        <v>34.200000000000003</v>
      </c>
      <c r="T134" s="165">
        <v>3.8109999999999999</v>
      </c>
      <c r="U134" s="165">
        <v>-1</v>
      </c>
    </row>
    <row r="135" spans="1:21">
      <c r="A135" s="166">
        <v>43432.733449074076</v>
      </c>
      <c r="B135" s="165" t="s">
        <v>6</v>
      </c>
      <c r="C135" s="165">
        <v>480.41</v>
      </c>
      <c r="D135" s="165">
        <v>12.75</v>
      </c>
      <c r="E135" s="165">
        <v>974.67</v>
      </c>
      <c r="F135" s="165">
        <v>26.91</v>
      </c>
      <c r="G135" s="165">
        <v>79.790000000000006</v>
      </c>
      <c r="H135" s="165">
        <v>83.42</v>
      </c>
      <c r="I135" s="165">
        <v>78.930000000000007</v>
      </c>
      <c r="J135" s="165">
        <v>77.72</v>
      </c>
      <c r="K135" s="165">
        <v>79.62</v>
      </c>
      <c r="L135" s="165">
        <v>74.58</v>
      </c>
      <c r="M135" s="165">
        <v>0</v>
      </c>
      <c r="N135" s="165">
        <v>0</v>
      </c>
      <c r="O135" s="165">
        <v>0</v>
      </c>
      <c r="P135" s="165">
        <v>136583</v>
      </c>
      <c r="Q135" s="165">
        <v>45</v>
      </c>
      <c r="R135" s="165">
        <v>0</v>
      </c>
      <c r="S135" s="165">
        <v>34.200000000000003</v>
      </c>
      <c r="T135" s="165">
        <v>3.8260000000000001</v>
      </c>
      <c r="U135" s="165">
        <v>-1</v>
      </c>
    </row>
    <row r="136" spans="1:21">
      <c r="A136" s="166">
        <v>43432.733506944445</v>
      </c>
      <c r="B136" s="165" t="s">
        <v>6</v>
      </c>
      <c r="C136" s="165">
        <v>482.08</v>
      </c>
      <c r="D136" s="165">
        <v>12.8</v>
      </c>
      <c r="E136" s="165">
        <v>973.75</v>
      </c>
      <c r="F136" s="165">
        <v>27.97</v>
      </c>
      <c r="G136" s="165">
        <v>79.959999999999994</v>
      </c>
      <c r="H136" s="165">
        <v>81.209999999999994</v>
      </c>
      <c r="I136" s="165">
        <v>81.38</v>
      </c>
      <c r="J136" s="165">
        <v>78.790000000000006</v>
      </c>
      <c r="K136" s="165">
        <v>78.45</v>
      </c>
      <c r="L136" s="165">
        <v>0</v>
      </c>
      <c r="M136" s="165">
        <v>0</v>
      </c>
      <c r="N136" s="165">
        <v>0</v>
      </c>
      <c r="O136" s="165">
        <v>0</v>
      </c>
      <c r="P136" s="165">
        <v>137142</v>
      </c>
      <c r="Q136" s="165">
        <v>45</v>
      </c>
      <c r="R136" s="165">
        <v>0</v>
      </c>
      <c r="S136" s="165">
        <v>34.200000000000003</v>
      </c>
      <c r="T136" s="165">
        <v>3.8290000000000002</v>
      </c>
      <c r="U136" s="165">
        <v>-1</v>
      </c>
    </row>
    <row r="137" spans="1:21">
      <c r="A137" s="166">
        <v>43432.733576388891</v>
      </c>
      <c r="B137" s="165" t="s">
        <v>6</v>
      </c>
      <c r="C137" s="165">
        <v>482.85</v>
      </c>
      <c r="D137" s="165">
        <v>12.82</v>
      </c>
      <c r="E137" s="165">
        <v>970.8</v>
      </c>
      <c r="F137" s="165">
        <v>27.5</v>
      </c>
      <c r="G137" s="165">
        <v>78.88</v>
      </c>
      <c r="H137" s="165">
        <v>81.38</v>
      </c>
      <c r="I137" s="165">
        <v>79.14</v>
      </c>
      <c r="J137" s="165">
        <v>79.14</v>
      </c>
      <c r="K137" s="165">
        <v>75.86</v>
      </c>
      <c r="L137" s="165">
        <v>0</v>
      </c>
      <c r="M137" s="165">
        <v>0</v>
      </c>
      <c r="N137" s="165">
        <v>0</v>
      </c>
      <c r="O137" s="165">
        <v>0</v>
      </c>
      <c r="P137" s="165">
        <v>137660</v>
      </c>
      <c r="Q137" s="165">
        <v>45</v>
      </c>
      <c r="R137" s="165">
        <v>0</v>
      </c>
      <c r="S137" s="165">
        <v>34.200000000000003</v>
      </c>
      <c r="T137" s="165">
        <v>3.8279999999999998</v>
      </c>
      <c r="U137" s="165">
        <v>-1</v>
      </c>
    </row>
    <row r="138" spans="1:21">
      <c r="A138" s="166">
        <v>43432.73364583333</v>
      </c>
      <c r="B138" s="165" t="s">
        <v>6</v>
      </c>
      <c r="C138" s="165">
        <v>484.21</v>
      </c>
      <c r="D138" s="165">
        <v>12.85</v>
      </c>
      <c r="E138" s="165">
        <v>971.03</v>
      </c>
      <c r="F138" s="165">
        <v>27.7</v>
      </c>
      <c r="G138" s="165">
        <v>81.69</v>
      </c>
      <c r="H138" s="165">
        <v>82.33</v>
      </c>
      <c r="I138" s="165">
        <v>82.5</v>
      </c>
      <c r="J138" s="165">
        <v>82.68</v>
      </c>
      <c r="K138" s="165">
        <v>79.25</v>
      </c>
      <c r="L138" s="165">
        <v>0</v>
      </c>
      <c r="M138" s="165">
        <v>0</v>
      </c>
      <c r="N138" s="165">
        <v>0</v>
      </c>
      <c r="O138" s="165">
        <v>0</v>
      </c>
      <c r="P138" s="165">
        <v>138131</v>
      </c>
      <c r="Q138" s="165">
        <v>45</v>
      </c>
      <c r="R138" s="165">
        <v>0</v>
      </c>
      <c r="S138" s="165">
        <v>34.200000000000003</v>
      </c>
      <c r="T138" s="165">
        <v>3.8210000000000002</v>
      </c>
      <c r="U138" s="165">
        <v>-1</v>
      </c>
    </row>
    <row r="139" spans="1:21">
      <c r="A139" s="166">
        <v>43432.733715277776</v>
      </c>
      <c r="B139" s="165" t="s">
        <v>6</v>
      </c>
      <c r="C139" s="165">
        <v>479.94</v>
      </c>
      <c r="D139" s="165">
        <v>12.74</v>
      </c>
      <c r="E139" s="165">
        <v>967.84</v>
      </c>
      <c r="F139" s="165">
        <v>25.43</v>
      </c>
      <c r="G139" s="165">
        <v>80.78</v>
      </c>
      <c r="H139" s="165">
        <v>80.86</v>
      </c>
      <c r="I139" s="165">
        <v>83.1</v>
      </c>
      <c r="J139" s="165">
        <v>80.86</v>
      </c>
      <c r="K139" s="165">
        <v>78.28</v>
      </c>
      <c r="L139" s="165">
        <v>0</v>
      </c>
      <c r="M139" s="165">
        <v>0</v>
      </c>
      <c r="N139" s="165">
        <v>0</v>
      </c>
      <c r="O139" s="165">
        <v>0</v>
      </c>
      <c r="P139" s="165">
        <v>138774</v>
      </c>
      <c r="Q139" s="165">
        <v>45</v>
      </c>
      <c r="R139" s="165">
        <v>0</v>
      </c>
      <c r="S139" s="165">
        <v>34.200000000000003</v>
      </c>
      <c r="T139" s="165">
        <v>3.8279999999999998</v>
      </c>
      <c r="U139" s="165">
        <v>-1</v>
      </c>
    </row>
    <row r="140" spans="1:21">
      <c r="A140" s="166">
        <v>43432.733784722222</v>
      </c>
      <c r="B140" s="165" t="s">
        <v>6</v>
      </c>
      <c r="C140" s="165">
        <v>481.56</v>
      </c>
      <c r="D140" s="165">
        <v>12.78</v>
      </c>
      <c r="E140" s="165">
        <v>965.7</v>
      </c>
      <c r="F140" s="165">
        <v>24.87</v>
      </c>
      <c r="G140" s="165">
        <v>80.11</v>
      </c>
      <c r="H140" s="165">
        <v>80.28</v>
      </c>
      <c r="I140" s="165">
        <v>82.01</v>
      </c>
      <c r="J140" s="165">
        <v>79.930000000000007</v>
      </c>
      <c r="K140" s="165">
        <v>78.37</v>
      </c>
      <c r="L140" s="165">
        <v>77.78</v>
      </c>
      <c r="M140" s="165">
        <v>0</v>
      </c>
      <c r="N140" s="165">
        <v>0</v>
      </c>
      <c r="O140" s="165">
        <v>0</v>
      </c>
      <c r="P140" s="165">
        <v>139211</v>
      </c>
      <c r="Q140" s="165">
        <v>45</v>
      </c>
      <c r="R140" s="165">
        <v>0</v>
      </c>
      <c r="S140" s="165">
        <v>34.200000000000003</v>
      </c>
      <c r="T140" s="165">
        <v>3.8210000000000002</v>
      </c>
      <c r="U140" s="165">
        <v>-1</v>
      </c>
    </row>
    <row r="141" spans="1:21">
      <c r="A141" s="166">
        <v>43432.733842592592</v>
      </c>
      <c r="B141" s="165" t="s">
        <v>6</v>
      </c>
      <c r="C141" s="165">
        <v>483.17</v>
      </c>
      <c r="D141" s="165">
        <v>12.83</v>
      </c>
      <c r="E141" s="165">
        <v>964.64</v>
      </c>
      <c r="F141" s="165">
        <v>23.45</v>
      </c>
      <c r="G141" s="165">
        <v>71.52</v>
      </c>
      <c r="H141" s="165">
        <v>77.239999999999995</v>
      </c>
      <c r="I141" s="165">
        <v>69.48</v>
      </c>
      <c r="J141" s="165">
        <v>67.760000000000005</v>
      </c>
      <c r="K141" s="165">
        <v>61.9</v>
      </c>
      <c r="L141" s="165">
        <v>81.209999999999994</v>
      </c>
      <c r="M141" s="165">
        <v>0</v>
      </c>
      <c r="N141" s="165">
        <v>0</v>
      </c>
      <c r="O141" s="165">
        <v>0</v>
      </c>
      <c r="P141" s="165">
        <v>139559</v>
      </c>
      <c r="Q141" s="165">
        <v>45</v>
      </c>
      <c r="R141" s="165">
        <v>0</v>
      </c>
      <c r="S141" s="165">
        <v>34.200000000000003</v>
      </c>
      <c r="T141" s="165">
        <v>3.8210000000000002</v>
      </c>
      <c r="U141" s="165">
        <v>-1</v>
      </c>
    </row>
    <row r="142" spans="1:21">
      <c r="A142" s="166">
        <v>43432.733912037038</v>
      </c>
      <c r="B142" s="165" t="s">
        <v>6</v>
      </c>
      <c r="C142" s="165">
        <v>480.55</v>
      </c>
      <c r="D142" s="165">
        <v>12.76</v>
      </c>
      <c r="E142" s="165">
        <v>966.11</v>
      </c>
      <c r="F142" s="165">
        <v>20.94</v>
      </c>
      <c r="G142" s="165">
        <v>73.75</v>
      </c>
      <c r="H142" s="165">
        <v>77.78</v>
      </c>
      <c r="I142" s="165">
        <v>77.95</v>
      </c>
      <c r="J142" s="165">
        <v>65.28</v>
      </c>
      <c r="K142" s="165">
        <v>66.67</v>
      </c>
      <c r="L142" s="165">
        <v>81.08</v>
      </c>
      <c r="M142" s="165">
        <v>0</v>
      </c>
      <c r="N142" s="165">
        <v>0</v>
      </c>
      <c r="O142" s="165">
        <v>0</v>
      </c>
      <c r="P142" s="165">
        <v>139819</v>
      </c>
      <c r="Q142" s="165">
        <v>45</v>
      </c>
      <c r="R142" s="165">
        <v>0</v>
      </c>
      <c r="S142" s="165">
        <v>34.200000000000003</v>
      </c>
      <c r="T142" s="165">
        <v>3.83</v>
      </c>
      <c r="U142" s="165">
        <v>-1</v>
      </c>
    </row>
    <row r="143" spans="1:21">
      <c r="A143" s="166">
        <v>43432.733981481484</v>
      </c>
      <c r="B143" s="165" t="s">
        <v>6</v>
      </c>
      <c r="C143" s="165">
        <v>480.4</v>
      </c>
      <c r="D143" s="165">
        <v>12.75</v>
      </c>
      <c r="E143" s="165">
        <v>963.77</v>
      </c>
      <c r="F143" s="165">
        <v>22.65</v>
      </c>
      <c r="G143" s="165">
        <v>68.48</v>
      </c>
      <c r="H143" s="165">
        <v>76.61</v>
      </c>
      <c r="I143" s="165">
        <v>65.97</v>
      </c>
      <c r="J143" s="165">
        <v>61.43</v>
      </c>
      <c r="K143" s="165">
        <v>58.46</v>
      </c>
      <c r="L143" s="165">
        <v>79.930000000000007</v>
      </c>
      <c r="M143" s="165">
        <v>0</v>
      </c>
      <c r="N143" s="165">
        <v>0</v>
      </c>
      <c r="O143" s="165">
        <v>0</v>
      </c>
      <c r="P143" s="165">
        <v>140130</v>
      </c>
      <c r="Q143" s="165">
        <v>45</v>
      </c>
      <c r="R143" s="165">
        <v>0</v>
      </c>
      <c r="S143" s="165">
        <v>34.200000000000003</v>
      </c>
      <c r="T143" s="165">
        <v>3.8260000000000001</v>
      </c>
      <c r="U143" s="165">
        <v>-1</v>
      </c>
    </row>
    <row r="144" spans="1:21">
      <c r="A144" s="166">
        <v>43432.734050925923</v>
      </c>
      <c r="B144" s="165" t="s">
        <v>6</v>
      </c>
      <c r="C144" s="165">
        <v>481.08</v>
      </c>
      <c r="D144" s="165">
        <v>12.77</v>
      </c>
      <c r="E144" s="165">
        <v>966.31</v>
      </c>
      <c r="F144" s="165">
        <v>23.2</v>
      </c>
      <c r="G144" s="165">
        <v>71.22</v>
      </c>
      <c r="H144" s="165">
        <v>77.8</v>
      </c>
      <c r="I144" s="165">
        <v>71.94</v>
      </c>
      <c r="J144" s="165">
        <v>64.72</v>
      </c>
      <c r="K144" s="165">
        <v>61.62</v>
      </c>
      <c r="L144" s="165">
        <v>80.03</v>
      </c>
      <c r="M144" s="165">
        <v>0</v>
      </c>
      <c r="N144" s="165">
        <v>0</v>
      </c>
      <c r="O144" s="165">
        <v>0</v>
      </c>
      <c r="P144" s="165">
        <v>141007</v>
      </c>
      <c r="Q144" s="165">
        <v>45</v>
      </c>
      <c r="R144" s="165">
        <v>0</v>
      </c>
      <c r="S144" s="165">
        <v>34.200000000000003</v>
      </c>
      <c r="T144" s="165">
        <v>3.8260000000000001</v>
      </c>
      <c r="U144" s="165">
        <v>-1</v>
      </c>
    </row>
    <row r="145" spans="1:21">
      <c r="A145" s="166">
        <v>43432.7341087963</v>
      </c>
      <c r="B145" s="165" t="s">
        <v>6</v>
      </c>
      <c r="C145" s="165">
        <v>479.26</v>
      </c>
      <c r="D145" s="165">
        <v>12.72</v>
      </c>
      <c r="E145" s="165">
        <v>948.85</v>
      </c>
      <c r="F145" s="165">
        <v>20.56</v>
      </c>
      <c r="G145" s="165">
        <v>84.17</v>
      </c>
      <c r="H145" s="165">
        <v>85.24</v>
      </c>
      <c r="I145" s="165">
        <v>85.24</v>
      </c>
      <c r="J145" s="165">
        <v>81.599999999999994</v>
      </c>
      <c r="K145" s="165">
        <v>81.77</v>
      </c>
      <c r="L145" s="165">
        <v>86.98</v>
      </c>
      <c r="M145" s="165">
        <v>0</v>
      </c>
      <c r="N145" s="165">
        <v>0</v>
      </c>
      <c r="O145" s="165">
        <v>0</v>
      </c>
      <c r="P145" s="165">
        <v>144593</v>
      </c>
      <c r="Q145" s="165">
        <v>45</v>
      </c>
      <c r="R145" s="165">
        <v>0</v>
      </c>
      <c r="S145" s="165">
        <v>34.200000000000003</v>
      </c>
      <c r="T145" s="165">
        <v>3.827</v>
      </c>
      <c r="U145" s="165">
        <v>-1</v>
      </c>
    </row>
    <row r="146" spans="1:21">
      <c r="A146" s="166">
        <v>43432.734178240738</v>
      </c>
      <c r="B146" s="165" t="s">
        <v>6</v>
      </c>
      <c r="C146" s="165">
        <v>478.22</v>
      </c>
      <c r="D146" s="165">
        <v>12.69</v>
      </c>
      <c r="E146" s="165">
        <v>953.98</v>
      </c>
      <c r="F146" s="165">
        <v>24.66</v>
      </c>
      <c r="G146" s="165">
        <v>74.3</v>
      </c>
      <c r="H146" s="165">
        <v>79.13</v>
      </c>
      <c r="I146" s="165">
        <v>75.650000000000006</v>
      </c>
      <c r="J146" s="165">
        <v>70.260000000000005</v>
      </c>
      <c r="K146" s="165">
        <v>64.87</v>
      </c>
      <c r="L146" s="165">
        <v>81.569999999999993</v>
      </c>
      <c r="M146" s="165">
        <v>0</v>
      </c>
      <c r="N146" s="165">
        <v>0</v>
      </c>
      <c r="O146" s="165">
        <v>0</v>
      </c>
      <c r="P146" s="165">
        <v>148450</v>
      </c>
      <c r="Q146" s="165">
        <v>45</v>
      </c>
      <c r="R146" s="165">
        <v>0</v>
      </c>
      <c r="S146" s="165">
        <v>34.200000000000003</v>
      </c>
      <c r="T146" s="165">
        <v>3.8039999999999998</v>
      </c>
      <c r="U146" s="165">
        <v>-1</v>
      </c>
    </row>
    <row r="147" spans="1:21">
      <c r="A147" s="166">
        <v>43432.734247685185</v>
      </c>
      <c r="B147" s="165" t="s">
        <v>6</v>
      </c>
      <c r="C147" s="165">
        <v>475.01</v>
      </c>
      <c r="D147" s="165">
        <v>12.61</v>
      </c>
      <c r="E147" s="165">
        <v>968.16</v>
      </c>
      <c r="F147" s="165">
        <v>23.46</v>
      </c>
      <c r="G147" s="165">
        <v>73.489999999999995</v>
      </c>
      <c r="H147" s="165">
        <v>80.099999999999994</v>
      </c>
      <c r="I147" s="165">
        <v>73.7</v>
      </c>
      <c r="J147" s="165">
        <v>70.760000000000005</v>
      </c>
      <c r="K147" s="165">
        <v>63.84</v>
      </c>
      <c r="L147" s="165">
        <v>79.069999999999993</v>
      </c>
      <c r="M147" s="165">
        <v>0</v>
      </c>
      <c r="N147" s="165">
        <v>0</v>
      </c>
      <c r="O147" s="165">
        <v>0</v>
      </c>
      <c r="P147" s="165">
        <v>149031</v>
      </c>
      <c r="Q147" s="165">
        <v>45</v>
      </c>
      <c r="R147" s="165">
        <v>0</v>
      </c>
      <c r="S147" s="165">
        <v>34.200000000000003</v>
      </c>
      <c r="T147" s="165">
        <v>3.8239999999999998</v>
      </c>
      <c r="U147" s="165">
        <v>-1</v>
      </c>
    </row>
    <row r="148" spans="1:21">
      <c r="A148" s="166">
        <v>43432.734317129631</v>
      </c>
      <c r="B148" s="165" t="s">
        <v>6</v>
      </c>
      <c r="C148" s="165">
        <v>473.93</v>
      </c>
      <c r="D148" s="165">
        <v>12.58</v>
      </c>
      <c r="E148" s="165">
        <v>965.83</v>
      </c>
      <c r="F148" s="165">
        <v>24.14</v>
      </c>
      <c r="G148" s="165">
        <v>72.45</v>
      </c>
      <c r="H148" s="165">
        <v>77.040000000000006</v>
      </c>
      <c r="I148" s="165">
        <v>69.569999999999993</v>
      </c>
      <c r="J148" s="165">
        <v>69.569999999999993</v>
      </c>
      <c r="K148" s="165">
        <v>64.349999999999994</v>
      </c>
      <c r="L148" s="165">
        <v>81.739999999999995</v>
      </c>
      <c r="M148" s="165">
        <v>0</v>
      </c>
      <c r="N148" s="165">
        <v>0</v>
      </c>
      <c r="O148" s="165">
        <v>0</v>
      </c>
      <c r="P148" s="165">
        <v>150699</v>
      </c>
      <c r="Q148" s="165">
        <v>45</v>
      </c>
      <c r="R148" s="165">
        <v>0</v>
      </c>
      <c r="S148" s="165">
        <v>34.299999999999997</v>
      </c>
      <c r="T148" s="165">
        <v>3.8250000000000002</v>
      </c>
      <c r="U148" s="165">
        <v>-1</v>
      </c>
    </row>
    <row r="149" spans="1:21">
      <c r="A149" s="166">
        <v>43432.734375</v>
      </c>
      <c r="B149" s="165" t="s">
        <v>6</v>
      </c>
      <c r="C149" s="165">
        <v>475.43</v>
      </c>
      <c r="D149" s="165">
        <v>12.62</v>
      </c>
      <c r="E149" s="165">
        <v>966.85</v>
      </c>
      <c r="F149" s="165">
        <v>23.93</v>
      </c>
      <c r="G149" s="165">
        <v>71.58</v>
      </c>
      <c r="H149" s="165">
        <v>78.09</v>
      </c>
      <c r="I149" s="165">
        <v>74.09</v>
      </c>
      <c r="J149" s="165">
        <v>65.91</v>
      </c>
      <c r="K149" s="165">
        <v>60.87</v>
      </c>
      <c r="L149" s="165">
        <v>78.959999999999994</v>
      </c>
      <c r="M149" s="165">
        <v>0</v>
      </c>
      <c r="N149" s="165">
        <v>0</v>
      </c>
      <c r="O149" s="165">
        <v>0</v>
      </c>
      <c r="P149" s="165">
        <v>152260</v>
      </c>
      <c r="Q149" s="165">
        <v>45</v>
      </c>
      <c r="R149" s="165">
        <v>0</v>
      </c>
      <c r="S149" s="165">
        <v>34.200000000000003</v>
      </c>
      <c r="T149" s="165">
        <v>3.8220000000000001</v>
      </c>
      <c r="U149" s="165">
        <v>-1</v>
      </c>
    </row>
    <row r="150" spans="1:21">
      <c r="A150" s="166">
        <v>43432.734444444446</v>
      </c>
      <c r="B150" s="165" t="s">
        <v>6</v>
      </c>
      <c r="C150" s="165">
        <v>471.35</v>
      </c>
      <c r="D150" s="165">
        <v>12.51</v>
      </c>
      <c r="E150" s="165">
        <v>938.94</v>
      </c>
      <c r="F150" s="165">
        <v>21.01</v>
      </c>
      <c r="G150" s="165">
        <v>77.08</v>
      </c>
      <c r="H150" s="165">
        <v>79.69</v>
      </c>
      <c r="I150" s="165">
        <v>77.260000000000005</v>
      </c>
      <c r="J150" s="165">
        <v>77.430000000000007</v>
      </c>
      <c r="K150" s="165">
        <v>67.010000000000005</v>
      </c>
      <c r="L150" s="165">
        <v>84.03</v>
      </c>
      <c r="M150" s="165">
        <v>0</v>
      </c>
      <c r="N150" s="165">
        <v>0</v>
      </c>
      <c r="O150" s="165">
        <v>0</v>
      </c>
      <c r="P150" s="165">
        <v>152784</v>
      </c>
      <c r="Q150" s="165">
        <v>45</v>
      </c>
      <c r="R150" s="165">
        <v>0</v>
      </c>
      <c r="S150" s="165">
        <v>34.299999999999997</v>
      </c>
      <c r="T150" s="165">
        <v>3.8210000000000002</v>
      </c>
      <c r="U150" s="165">
        <v>-1</v>
      </c>
    </row>
    <row r="151" spans="1:21">
      <c r="A151" s="166">
        <v>43432.734513888892</v>
      </c>
      <c r="B151" s="165" t="s">
        <v>6</v>
      </c>
      <c r="C151" s="165">
        <v>471.2</v>
      </c>
      <c r="D151" s="165">
        <v>12.51</v>
      </c>
      <c r="E151" s="165">
        <v>991.5</v>
      </c>
      <c r="F151" s="165">
        <v>21.73</v>
      </c>
      <c r="G151" s="165">
        <v>74.58</v>
      </c>
      <c r="H151" s="165">
        <v>74.09</v>
      </c>
      <c r="I151" s="165">
        <v>77.89</v>
      </c>
      <c r="J151" s="165">
        <v>70.47</v>
      </c>
      <c r="K151" s="165">
        <v>71.5</v>
      </c>
      <c r="L151" s="165">
        <v>78.930000000000007</v>
      </c>
      <c r="M151" s="165">
        <v>0</v>
      </c>
      <c r="N151" s="165">
        <v>0</v>
      </c>
      <c r="O151" s="165">
        <v>0</v>
      </c>
      <c r="P151" s="165">
        <v>153686</v>
      </c>
      <c r="Q151" s="165">
        <v>45</v>
      </c>
      <c r="R151" s="165">
        <v>0</v>
      </c>
      <c r="S151" s="165">
        <v>34.299999999999997</v>
      </c>
      <c r="T151" s="165">
        <v>3.82</v>
      </c>
      <c r="U151" s="165">
        <v>-1</v>
      </c>
    </row>
    <row r="152" spans="1:21">
      <c r="A152" s="166">
        <v>43432.734583333331</v>
      </c>
      <c r="B152" s="165" t="s">
        <v>6</v>
      </c>
      <c r="C152" s="165">
        <v>470.64</v>
      </c>
      <c r="D152" s="165">
        <v>12.49</v>
      </c>
      <c r="E152" s="165">
        <v>959.79</v>
      </c>
      <c r="F152" s="165">
        <v>26.34</v>
      </c>
      <c r="G152" s="165">
        <v>71.790000000000006</v>
      </c>
      <c r="H152" s="165">
        <v>74.87</v>
      </c>
      <c r="I152" s="165">
        <v>71.23</v>
      </c>
      <c r="J152" s="165">
        <v>68.11</v>
      </c>
      <c r="K152" s="165">
        <v>61.7</v>
      </c>
      <c r="L152" s="165">
        <v>83.02</v>
      </c>
      <c r="M152" s="165">
        <v>0</v>
      </c>
      <c r="N152" s="165">
        <v>0</v>
      </c>
      <c r="O152" s="165">
        <v>0</v>
      </c>
      <c r="P152" s="165">
        <v>154238</v>
      </c>
      <c r="Q152" s="165">
        <v>45</v>
      </c>
      <c r="R152" s="165">
        <v>0</v>
      </c>
      <c r="S152" s="165">
        <v>34.299999999999997</v>
      </c>
      <c r="T152" s="165">
        <v>3.8220000000000001</v>
      </c>
      <c r="U152" s="165">
        <v>-1</v>
      </c>
    </row>
    <row r="153" spans="1:21">
      <c r="A153" s="166">
        <v>43432.7346412037</v>
      </c>
      <c r="B153" s="165" t="s">
        <v>6</v>
      </c>
      <c r="C153" s="165">
        <v>469.95</v>
      </c>
      <c r="D153" s="165">
        <v>12.47</v>
      </c>
      <c r="E153" s="165">
        <v>953.58</v>
      </c>
      <c r="F153" s="165">
        <v>25.96</v>
      </c>
      <c r="G153" s="165">
        <v>74.599999999999994</v>
      </c>
      <c r="H153" s="165">
        <v>80.66</v>
      </c>
      <c r="I153" s="165">
        <v>74.91</v>
      </c>
      <c r="J153" s="165">
        <v>71.95</v>
      </c>
      <c r="K153" s="165">
        <v>62.02</v>
      </c>
      <c r="L153" s="165">
        <v>83.45</v>
      </c>
      <c r="M153" s="165">
        <v>0</v>
      </c>
      <c r="N153" s="165">
        <v>0</v>
      </c>
      <c r="O153" s="165">
        <v>0</v>
      </c>
      <c r="P153" s="165">
        <v>154881</v>
      </c>
      <c r="Q153" s="165">
        <v>45</v>
      </c>
      <c r="R153" s="165">
        <v>0</v>
      </c>
      <c r="S153" s="165">
        <v>34.299999999999997</v>
      </c>
      <c r="T153" s="165">
        <v>3.823</v>
      </c>
      <c r="U153" s="165">
        <v>-1</v>
      </c>
    </row>
    <row r="154" spans="1:21">
      <c r="A154" s="166">
        <v>43432.734710648147</v>
      </c>
      <c r="B154" s="165" t="s">
        <v>6</v>
      </c>
      <c r="C154" s="165">
        <v>471.13</v>
      </c>
      <c r="D154" s="165">
        <v>12.51</v>
      </c>
      <c r="E154" s="165">
        <v>949.67</v>
      </c>
      <c r="F154" s="165">
        <v>23.42</v>
      </c>
      <c r="G154" s="165">
        <v>73.400000000000006</v>
      </c>
      <c r="H154" s="165">
        <v>79.06</v>
      </c>
      <c r="I154" s="165">
        <v>74.17</v>
      </c>
      <c r="J154" s="165">
        <v>69.63</v>
      </c>
      <c r="K154" s="165">
        <v>62.65</v>
      </c>
      <c r="L154" s="165">
        <v>81.5</v>
      </c>
      <c r="M154" s="165">
        <v>0</v>
      </c>
      <c r="N154" s="165">
        <v>0</v>
      </c>
      <c r="O154" s="165">
        <v>0</v>
      </c>
      <c r="P154" s="165">
        <v>155354</v>
      </c>
      <c r="Q154" s="165">
        <v>45</v>
      </c>
      <c r="R154" s="165">
        <v>0</v>
      </c>
      <c r="S154" s="165">
        <v>34.299999999999997</v>
      </c>
      <c r="T154" s="165">
        <v>3.827</v>
      </c>
      <c r="U154" s="165">
        <v>-1</v>
      </c>
    </row>
    <row r="155" spans="1:21">
      <c r="A155" s="166">
        <v>43432.734780092593</v>
      </c>
      <c r="B155" s="165" t="s">
        <v>6</v>
      </c>
      <c r="C155" s="165">
        <v>469.93</v>
      </c>
      <c r="D155" s="165">
        <v>12.47</v>
      </c>
      <c r="E155" s="165">
        <v>951.91</v>
      </c>
      <c r="F155" s="165">
        <v>23.18</v>
      </c>
      <c r="G155" s="165">
        <v>72.66</v>
      </c>
      <c r="H155" s="165">
        <v>78.37</v>
      </c>
      <c r="I155" s="165">
        <v>72.489999999999995</v>
      </c>
      <c r="J155" s="165">
        <v>67.650000000000006</v>
      </c>
      <c r="K155" s="165">
        <v>64.010000000000005</v>
      </c>
      <c r="L155" s="165">
        <v>80.8</v>
      </c>
      <c r="M155" s="165">
        <v>0</v>
      </c>
      <c r="N155" s="165">
        <v>0</v>
      </c>
      <c r="O155" s="165">
        <v>0</v>
      </c>
      <c r="P155" s="165">
        <v>155834</v>
      </c>
      <c r="Q155" s="165">
        <v>45</v>
      </c>
      <c r="R155" s="165">
        <v>0</v>
      </c>
      <c r="S155" s="165">
        <v>34.299999999999997</v>
      </c>
      <c r="T155" s="165">
        <v>3.831</v>
      </c>
      <c r="U155" s="165">
        <v>-1</v>
      </c>
    </row>
    <row r="156" spans="1:21">
      <c r="A156" s="166">
        <v>43432.734849537039</v>
      </c>
      <c r="B156" s="165" t="s">
        <v>6</v>
      </c>
      <c r="C156" s="165">
        <v>469.72</v>
      </c>
      <c r="D156" s="165">
        <v>12.47</v>
      </c>
      <c r="E156" s="165">
        <v>949.7</v>
      </c>
      <c r="F156" s="165">
        <v>23.57</v>
      </c>
      <c r="G156" s="165">
        <v>71.680000000000007</v>
      </c>
      <c r="H156" s="165">
        <v>73.14</v>
      </c>
      <c r="I156" s="165">
        <v>74.180000000000007</v>
      </c>
      <c r="J156" s="165">
        <v>68.98</v>
      </c>
      <c r="K156" s="165">
        <v>60.83</v>
      </c>
      <c r="L156" s="165">
        <v>81.28</v>
      </c>
      <c r="M156" s="165">
        <v>0</v>
      </c>
      <c r="N156" s="165">
        <v>0</v>
      </c>
      <c r="O156" s="165">
        <v>0</v>
      </c>
      <c r="P156" s="165">
        <v>156351</v>
      </c>
      <c r="Q156" s="165">
        <v>45</v>
      </c>
      <c r="R156" s="165">
        <v>0</v>
      </c>
      <c r="S156" s="165">
        <v>34.4</v>
      </c>
      <c r="T156" s="165">
        <v>3.8319999999999999</v>
      </c>
      <c r="U156" s="165">
        <v>-1</v>
      </c>
    </row>
    <row r="157" spans="1:21">
      <c r="A157" s="166">
        <v>43432.734918981485</v>
      </c>
      <c r="B157" s="165" t="s">
        <v>6</v>
      </c>
      <c r="C157" s="165">
        <v>471.73</v>
      </c>
      <c r="D157" s="165">
        <v>12.52</v>
      </c>
      <c r="E157" s="165">
        <v>949.87</v>
      </c>
      <c r="F157" s="165">
        <v>25.02</v>
      </c>
      <c r="G157" s="165">
        <v>73.42</v>
      </c>
      <c r="H157" s="165">
        <v>76.64</v>
      </c>
      <c r="I157" s="165">
        <v>74.39</v>
      </c>
      <c r="J157" s="165">
        <v>71.97</v>
      </c>
      <c r="K157" s="165">
        <v>69.900000000000006</v>
      </c>
      <c r="L157" s="165">
        <v>75.19</v>
      </c>
      <c r="M157" s="165">
        <v>0</v>
      </c>
      <c r="N157" s="165">
        <v>0</v>
      </c>
      <c r="O157" s="165">
        <v>0</v>
      </c>
      <c r="P157" s="165">
        <v>156812</v>
      </c>
      <c r="Q157" s="165">
        <v>45</v>
      </c>
      <c r="R157" s="165">
        <v>0</v>
      </c>
      <c r="S157" s="165">
        <v>34.299999999999997</v>
      </c>
      <c r="T157" s="165">
        <v>3.8260000000000001</v>
      </c>
      <c r="U157" s="165">
        <v>-1</v>
      </c>
    </row>
    <row r="158" spans="1:21">
      <c r="A158" s="166">
        <v>43432.734976851854</v>
      </c>
      <c r="B158" s="165" t="s">
        <v>6</v>
      </c>
      <c r="C158" s="165">
        <v>473.8</v>
      </c>
      <c r="D158" s="165">
        <v>12.58</v>
      </c>
      <c r="E158" s="165">
        <v>948.54</v>
      </c>
      <c r="F158" s="165">
        <v>26.89</v>
      </c>
      <c r="G158" s="165">
        <v>81.66</v>
      </c>
      <c r="H158" s="165">
        <v>83.51</v>
      </c>
      <c r="I158" s="165">
        <v>80.760000000000005</v>
      </c>
      <c r="J158" s="165">
        <v>82.99</v>
      </c>
      <c r="K158" s="165">
        <v>79.38</v>
      </c>
      <c r="L158" s="165">
        <v>0</v>
      </c>
      <c r="M158" s="165">
        <v>0</v>
      </c>
      <c r="N158" s="165">
        <v>0</v>
      </c>
      <c r="O158" s="165">
        <v>0</v>
      </c>
      <c r="P158" s="165">
        <v>157327</v>
      </c>
      <c r="Q158" s="165">
        <v>45</v>
      </c>
      <c r="R158" s="165">
        <v>0</v>
      </c>
      <c r="S158" s="165">
        <v>34.299999999999997</v>
      </c>
      <c r="T158" s="165">
        <v>3.83</v>
      </c>
      <c r="U158" s="165">
        <v>-1</v>
      </c>
    </row>
    <row r="159" spans="1:21">
      <c r="A159" s="166">
        <v>43432.735046296293</v>
      </c>
      <c r="B159" s="165" t="s">
        <v>6</v>
      </c>
      <c r="C159" s="165">
        <v>473.35</v>
      </c>
      <c r="D159" s="165">
        <v>12.56</v>
      </c>
      <c r="E159" s="165">
        <v>912.9</v>
      </c>
      <c r="F159" s="165">
        <v>22.95</v>
      </c>
      <c r="G159" s="165">
        <v>70.09</v>
      </c>
      <c r="H159" s="165">
        <v>72.569999999999993</v>
      </c>
      <c r="I159" s="165">
        <v>71.88</v>
      </c>
      <c r="J159" s="165">
        <v>67.19</v>
      </c>
      <c r="K159" s="165">
        <v>60.76</v>
      </c>
      <c r="L159" s="165">
        <v>78.38</v>
      </c>
      <c r="M159" s="165">
        <v>0</v>
      </c>
      <c r="N159" s="165">
        <v>0</v>
      </c>
      <c r="O159" s="165">
        <v>0</v>
      </c>
      <c r="P159" s="165">
        <v>157780</v>
      </c>
      <c r="Q159" s="165">
        <v>45</v>
      </c>
      <c r="R159" s="165">
        <v>0</v>
      </c>
      <c r="S159" s="165">
        <v>34.4</v>
      </c>
      <c r="T159" s="165">
        <v>3.8210000000000002</v>
      </c>
      <c r="U159" s="165">
        <v>-1</v>
      </c>
    </row>
    <row r="160" spans="1:21">
      <c r="A160" s="166">
        <v>43432.735115740739</v>
      </c>
      <c r="B160" s="165" t="s">
        <v>6</v>
      </c>
      <c r="C160" s="165">
        <v>471.81</v>
      </c>
      <c r="D160" s="165">
        <v>12.52</v>
      </c>
      <c r="E160" s="165">
        <v>907.29</v>
      </c>
      <c r="F160" s="165">
        <v>22.23</v>
      </c>
      <c r="G160" s="165">
        <v>70.959999999999994</v>
      </c>
      <c r="H160" s="165">
        <v>76.349999999999994</v>
      </c>
      <c r="I160" s="165">
        <v>70.61</v>
      </c>
      <c r="J160" s="165">
        <v>65.22</v>
      </c>
      <c r="K160" s="165">
        <v>63.13</v>
      </c>
      <c r="L160" s="165">
        <v>79.48</v>
      </c>
      <c r="M160" s="165">
        <v>0</v>
      </c>
      <c r="N160" s="165">
        <v>0</v>
      </c>
      <c r="O160" s="165">
        <v>0</v>
      </c>
      <c r="P160" s="165">
        <v>158294</v>
      </c>
      <c r="Q160" s="165">
        <v>45</v>
      </c>
      <c r="R160" s="165">
        <v>0</v>
      </c>
      <c r="S160" s="165">
        <v>34.299999999999997</v>
      </c>
      <c r="T160" s="165">
        <v>3.8290000000000002</v>
      </c>
      <c r="U160" s="165">
        <v>-1</v>
      </c>
    </row>
    <row r="161" spans="1:21">
      <c r="A161" s="166">
        <v>43432.735185185185</v>
      </c>
      <c r="B161" s="165" t="s">
        <v>6</v>
      </c>
      <c r="C161" s="165">
        <v>473.38</v>
      </c>
      <c r="D161" s="165">
        <v>12.57</v>
      </c>
      <c r="E161" s="165">
        <v>906.87</v>
      </c>
      <c r="F161" s="165">
        <v>23.12</v>
      </c>
      <c r="G161" s="165">
        <v>71.42</v>
      </c>
      <c r="H161" s="165">
        <v>78.56</v>
      </c>
      <c r="I161" s="165">
        <v>69.81</v>
      </c>
      <c r="J161" s="165">
        <v>67.239999999999995</v>
      </c>
      <c r="K161" s="165">
        <v>60.55</v>
      </c>
      <c r="L161" s="165">
        <v>80.959999999999994</v>
      </c>
      <c r="M161" s="165">
        <v>0</v>
      </c>
      <c r="N161" s="165">
        <v>0</v>
      </c>
      <c r="O161" s="165">
        <v>0</v>
      </c>
      <c r="P161" s="165">
        <v>158736</v>
      </c>
      <c r="Q161" s="165">
        <v>45</v>
      </c>
      <c r="R161" s="165">
        <v>0</v>
      </c>
      <c r="S161" s="165">
        <v>34.4</v>
      </c>
      <c r="T161" s="165">
        <v>3.827</v>
      </c>
      <c r="U161" s="165">
        <v>-1</v>
      </c>
    </row>
    <row r="162" spans="1:21">
      <c r="A162" s="166">
        <v>43432.735243055555</v>
      </c>
      <c r="B162" s="165" t="s">
        <v>6</v>
      </c>
      <c r="C162" s="165">
        <v>471.59</v>
      </c>
      <c r="D162" s="165">
        <v>12.52</v>
      </c>
      <c r="E162" s="165">
        <v>907.91</v>
      </c>
      <c r="F162" s="165">
        <v>21.52</v>
      </c>
      <c r="G162" s="165">
        <v>72.33</v>
      </c>
      <c r="H162" s="165">
        <v>75.3</v>
      </c>
      <c r="I162" s="165">
        <v>74.09</v>
      </c>
      <c r="J162" s="165">
        <v>71.849999999999994</v>
      </c>
      <c r="K162" s="165">
        <v>59.59</v>
      </c>
      <c r="L162" s="165">
        <v>80.83</v>
      </c>
      <c r="M162" s="165">
        <v>0</v>
      </c>
      <c r="N162" s="165">
        <v>0</v>
      </c>
      <c r="O162" s="165">
        <v>0</v>
      </c>
      <c r="P162" s="165">
        <v>159366</v>
      </c>
      <c r="Q162" s="165">
        <v>45</v>
      </c>
      <c r="R162" s="165">
        <v>0</v>
      </c>
      <c r="S162" s="165">
        <v>34.299999999999997</v>
      </c>
      <c r="T162" s="165">
        <v>3.8159999999999998</v>
      </c>
      <c r="U162" s="165">
        <v>-1</v>
      </c>
    </row>
    <row r="163" spans="1:21">
      <c r="A163" s="166">
        <v>43432.735312500001</v>
      </c>
      <c r="B163" s="165" t="s">
        <v>6</v>
      </c>
      <c r="C163" s="165">
        <v>470.79</v>
      </c>
      <c r="D163" s="165">
        <v>12.5</v>
      </c>
      <c r="E163" s="165">
        <v>915.46</v>
      </c>
      <c r="F163" s="165">
        <v>22.85</v>
      </c>
      <c r="G163" s="165">
        <v>70.8</v>
      </c>
      <c r="H163" s="165">
        <v>75.650000000000006</v>
      </c>
      <c r="I163" s="165">
        <v>72.709999999999994</v>
      </c>
      <c r="J163" s="165">
        <v>67.53</v>
      </c>
      <c r="K163" s="165">
        <v>61.49</v>
      </c>
      <c r="L163" s="165">
        <v>77.31</v>
      </c>
      <c r="M163" s="165">
        <v>0</v>
      </c>
      <c r="N163" s="165">
        <v>0</v>
      </c>
      <c r="O163" s="165">
        <v>0</v>
      </c>
      <c r="P163" s="165">
        <v>160011</v>
      </c>
      <c r="Q163" s="165">
        <v>45</v>
      </c>
      <c r="R163" s="165">
        <v>0</v>
      </c>
      <c r="S163" s="165">
        <v>34.4</v>
      </c>
      <c r="T163" s="165">
        <v>3.8210000000000002</v>
      </c>
      <c r="U163" s="165">
        <v>-1</v>
      </c>
    </row>
    <row r="164" spans="1:21">
      <c r="A164" s="166">
        <v>43432.735381944447</v>
      </c>
      <c r="B164" s="165" t="s">
        <v>6</v>
      </c>
      <c r="C164" s="165">
        <v>472.78</v>
      </c>
      <c r="D164" s="165">
        <v>12.55</v>
      </c>
      <c r="E164" s="165">
        <v>922.34</v>
      </c>
      <c r="F164" s="165">
        <v>23.21</v>
      </c>
      <c r="G164" s="165">
        <v>70.84</v>
      </c>
      <c r="H164" s="165">
        <v>74.22</v>
      </c>
      <c r="I164" s="165">
        <v>72.13</v>
      </c>
      <c r="J164" s="165">
        <v>66.55</v>
      </c>
      <c r="K164" s="165">
        <v>60.45</v>
      </c>
      <c r="L164" s="165">
        <v>80.84</v>
      </c>
      <c r="M164" s="165">
        <v>0</v>
      </c>
      <c r="N164" s="165">
        <v>0</v>
      </c>
      <c r="O164" s="165">
        <v>0</v>
      </c>
      <c r="P164" s="165">
        <v>160464</v>
      </c>
      <c r="Q164" s="165">
        <v>45</v>
      </c>
      <c r="R164" s="165">
        <v>0</v>
      </c>
      <c r="S164" s="165">
        <v>34.299999999999997</v>
      </c>
      <c r="T164" s="165">
        <v>3.8290000000000002</v>
      </c>
      <c r="U164" s="165">
        <v>-1</v>
      </c>
    </row>
    <row r="165" spans="1:21">
      <c r="A165" s="166">
        <v>43432.735451388886</v>
      </c>
      <c r="B165" s="165" t="s">
        <v>6</v>
      </c>
      <c r="C165" s="165">
        <v>473.93</v>
      </c>
      <c r="D165" s="165">
        <v>12.58</v>
      </c>
      <c r="E165" s="165">
        <v>921.02</v>
      </c>
      <c r="F165" s="165">
        <v>22.01</v>
      </c>
      <c r="G165" s="165">
        <v>71.69</v>
      </c>
      <c r="H165" s="165">
        <v>79.23</v>
      </c>
      <c r="I165" s="165">
        <v>72.36</v>
      </c>
      <c r="J165" s="165">
        <v>69.540000000000006</v>
      </c>
      <c r="K165" s="165">
        <v>59.86</v>
      </c>
      <c r="L165" s="165">
        <v>77.459999999999994</v>
      </c>
      <c r="M165" s="165">
        <v>0</v>
      </c>
      <c r="N165" s="165">
        <v>0</v>
      </c>
      <c r="O165" s="165">
        <v>0</v>
      </c>
      <c r="P165" s="165">
        <v>161125</v>
      </c>
      <c r="Q165" s="165">
        <v>45</v>
      </c>
      <c r="R165" s="165">
        <v>0</v>
      </c>
      <c r="S165" s="165">
        <v>34.4</v>
      </c>
      <c r="T165" s="165">
        <v>3.8220000000000001</v>
      </c>
      <c r="U165" s="165">
        <v>-1</v>
      </c>
    </row>
    <row r="166" spans="1:21">
      <c r="A166" s="166">
        <v>43432.735509259262</v>
      </c>
      <c r="B166" s="165" t="s">
        <v>6</v>
      </c>
      <c r="C166" s="165">
        <v>470.86</v>
      </c>
      <c r="D166" s="165">
        <v>12.5</v>
      </c>
      <c r="E166" s="165">
        <v>922.75</v>
      </c>
      <c r="F166" s="165">
        <v>23.06</v>
      </c>
      <c r="G166" s="165">
        <v>70.97</v>
      </c>
      <c r="H166" s="165">
        <v>76.39</v>
      </c>
      <c r="I166" s="165">
        <v>71.88</v>
      </c>
      <c r="J166" s="165">
        <v>63.89</v>
      </c>
      <c r="K166" s="165">
        <v>63.37</v>
      </c>
      <c r="L166" s="165">
        <v>79.34</v>
      </c>
      <c r="M166" s="165">
        <v>0</v>
      </c>
      <c r="N166" s="165">
        <v>0</v>
      </c>
      <c r="O166" s="165">
        <v>0</v>
      </c>
      <c r="P166" s="165">
        <v>161572</v>
      </c>
      <c r="Q166" s="165">
        <v>45</v>
      </c>
      <c r="R166" s="165">
        <v>0</v>
      </c>
      <c r="S166" s="165">
        <v>34.4</v>
      </c>
      <c r="T166" s="165">
        <v>3.8130000000000002</v>
      </c>
      <c r="U166" s="165">
        <v>-1</v>
      </c>
    </row>
    <row r="167" spans="1:21">
      <c r="A167" s="166">
        <v>43432.735578703701</v>
      </c>
      <c r="B167" s="165" t="s">
        <v>6</v>
      </c>
      <c r="C167" s="165">
        <v>470.32</v>
      </c>
      <c r="D167" s="165">
        <v>12.48</v>
      </c>
      <c r="E167" s="165">
        <v>920.72</v>
      </c>
      <c r="F167" s="165">
        <v>21.15</v>
      </c>
      <c r="G167" s="165">
        <v>69.16</v>
      </c>
      <c r="H167" s="165">
        <v>77.45</v>
      </c>
      <c r="I167" s="165">
        <v>69.23</v>
      </c>
      <c r="J167" s="165">
        <v>63.11</v>
      </c>
      <c r="K167" s="165">
        <v>56.99</v>
      </c>
      <c r="L167" s="165">
        <v>79.02</v>
      </c>
      <c r="M167" s="165">
        <v>0</v>
      </c>
      <c r="N167" s="165">
        <v>0</v>
      </c>
      <c r="O167" s="165">
        <v>0</v>
      </c>
      <c r="P167" s="165">
        <v>162087</v>
      </c>
      <c r="Q167" s="165">
        <v>45</v>
      </c>
      <c r="R167" s="165">
        <v>0</v>
      </c>
      <c r="S167" s="165">
        <v>34.4</v>
      </c>
      <c r="T167" s="165">
        <v>3.823</v>
      </c>
      <c r="U167" s="165">
        <v>-1</v>
      </c>
    </row>
    <row r="168" spans="1:21">
      <c r="A168" s="166">
        <v>43432.735648148147</v>
      </c>
      <c r="B168" s="165" t="s">
        <v>6</v>
      </c>
      <c r="C168" s="165">
        <v>469.41</v>
      </c>
      <c r="D168" s="165">
        <v>12.46</v>
      </c>
      <c r="E168" s="165">
        <v>925.38</v>
      </c>
      <c r="F168" s="165">
        <v>23.37</v>
      </c>
      <c r="G168" s="165">
        <v>70.23</v>
      </c>
      <c r="H168" s="165">
        <v>73.569999999999993</v>
      </c>
      <c r="I168" s="165">
        <v>70.78</v>
      </c>
      <c r="J168" s="165">
        <v>69.39</v>
      </c>
      <c r="K168" s="165">
        <v>59.65</v>
      </c>
      <c r="L168" s="165">
        <v>77.739999999999995</v>
      </c>
      <c r="M168" s="165">
        <v>0</v>
      </c>
      <c r="N168" s="165">
        <v>0</v>
      </c>
      <c r="O168" s="165">
        <v>0</v>
      </c>
      <c r="P168" s="165">
        <v>162551</v>
      </c>
      <c r="Q168" s="165">
        <v>45</v>
      </c>
      <c r="R168" s="165">
        <v>0</v>
      </c>
      <c r="S168" s="165">
        <v>34.4</v>
      </c>
      <c r="T168" s="165">
        <v>3.83</v>
      </c>
      <c r="U168" s="165">
        <v>-1</v>
      </c>
    </row>
    <row r="169" spans="1:21">
      <c r="A169" s="166">
        <v>43432.735717592594</v>
      </c>
      <c r="B169" s="165" t="s">
        <v>6</v>
      </c>
      <c r="C169" s="165">
        <v>468.73</v>
      </c>
      <c r="D169" s="165">
        <v>12.44</v>
      </c>
      <c r="E169" s="165">
        <v>918.84</v>
      </c>
      <c r="F169" s="165">
        <v>23.76</v>
      </c>
      <c r="G169" s="165">
        <v>70.930000000000007</v>
      </c>
      <c r="H169" s="165">
        <v>74.87</v>
      </c>
      <c r="I169" s="165">
        <v>70.650000000000006</v>
      </c>
      <c r="J169" s="165">
        <v>68.19</v>
      </c>
      <c r="K169" s="165">
        <v>58.7</v>
      </c>
      <c r="L169" s="165">
        <v>82.25</v>
      </c>
      <c r="M169" s="165">
        <v>0</v>
      </c>
      <c r="N169" s="165">
        <v>0</v>
      </c>
      <c r="O169" s="165">
        <v>0</v>
      </c>
      <c r="P169" s="165">
        <v>163126</v>
      </c>
      <c r="Q169" s="165">
        <v>45</v>
      </c>
      <c r="R169" s="165">
        <v>0</v>
      </c>
      <c r="S169" s="165">
        <v>34.4</v>
      </c>
      <c r="T169" s="165">
        <v>3.8250000000000002</v>
      </c>
      <c r="U169" s="165">
        <v>-1</v>
      </c>
    </row>
    <row r="170" spans="1:21">
      <c r="A170" s="166">
        <v>43432.735775462963</v>
      </c>
      <c r="B170" s="165" t="s">
        <v>6</v>
      </c>
      <c r="C170" s="165">
        <v>470.02</v>
      </c>
      <c r="D170" s="165">
        <v>12.48</v>
      </c>
      <c r="E170" s="165">
        <v>919.15</v>
      </c>
      <c r="F170" s="165">
        <v>24.15</v>
      </c>
      <c r="G170" s="165">
        <v>72.58</v>
      </c>
      <c r="H170" s="165">
        <v>76.83</v>
      </c>
      <c r="I170" s="165">
        <v>75.260000000000005</v>
      </c>
      <c r="J170" s="165">
        <v>65.510000000000005</v>
      </c>
      <c r="K170" s="165">
        <v>64.81</v>
      </c>
      <c r="L170" s="165">
        <v>80.489999999999995</v>
      </c>
      <c r="M170" s="165">
        <v>0</v>
      </c>
      <c r="N170" s="165">
        <v>0</v>
      </c>
      <c r="O170" s="165">
        <v>0</v>
      </c>
      <c r="P170" s="165">
        <v>163643</v>
      </c>
      <c r="Q170" s="165">
        <v>45</v>
      </c>
      <c r="R170" s="165">
        <v>0</v>
      </c>
      <c r="S170" s="165">
        <v>34.4</v>
      </c>
      <c r="T170" s="165">
        <v>3.8330000000000002</v>
      </c>
      <c r="U170" s="165">
        <v>-1</v>
      </c>
    </row>
    <row r="171" spans="1:21">
      <c r="A171" s="166">
        <v>43432.735844907409</v>
      </c>
      <c r="B171" s="165" t="s">
        <v>6</v>
      </c>
      <c r="C171" s="165">
        <v>469.93</v>
      </c>
      <c r="D171" s="165">
        <v>12.47</v>
      </c>
      <c r="E171" s="165">
        <v>918.58</v>
      </c>
      <c r="F171" s="165">
        <v>23.34</v>
      </c>
      <c r="G171" s="165">
        <v>70.739999999999995</v>
      </c>
      <c r="H171" s="165">
        <v>75.900000000000006</v>
      </c>
      <c r="I171" s="165">
        <v>67.13</v>
      </c>
      <c r="J171" s="165">
        <v>64.2</v>
      </c>
      <c r="K171" s="165">
        <v>65.75</v>
      </c>
      <c r="L171" s="165">
        <v>80.72</v>
      </c>
      <c r="M171" s="165">
        <v>0</v>
      </c>
      <c r="N171" s="165">
        <v>0</v>
      </c>
      <c r="O171" s="165">
        <v>0</v>
      </c>
      <c r="P171" s="165">
        <v>164143</v>
      </c>
      <c r="Q171" s="165">
        <v>45</v>
      </c>
      <c r="R171" s="165">
        <v>0</v>
      </c>
      <c r="S171" s="165">
        <v>34.4</v>
      </c>
      <c r="T171" s="165">
        <v>3.8330000000000002</v>
      </c>
      <c r="U171" s="165">
        <v>-1</v>
      </c>
    </row>
    <row r="172" spans="1:21">
      <c r="A172" s="166">
        <v>43432.735914351855</v>
      </c>
      <c r="B172" s="165" t="s">
        <v>6</v>
      </c>
      <c r="C172" s="165">
        <v>471.76</v>
      </c>
      <c r="D172" s="165">
        <v>12.52</v>
      </c>
      <c r="E172" s="165">
        <v>915.28</v>
      </c>
      <c r="F172" s="165">
        <v>23.11</v>
      </c>
      <c r="G172" s="165">
        <v>72.08</v>
      </c>
      <c r="H172" s="165">
        <v>76.27</v>
      </c>
      <c r="I172" s="165">
        <v>72.95</v>
      </c>
      <c r="J172" s="165">
        <v>67.89</v>
      </c>
      <c r="K172" s="165">
        <v>62.13</v>
      </c>
      <c r="L172" s="165">
        <v>81.150000000000006</v>
      </c>
      <c r="M172" s="165">
        <v>0</v>
      </c>
      <c r="N172" s="165">
        <v>0</v>
      </c>
      <c r="O172" s="165">
        <v>0</v>
      </c>
      <c r="P172" s="165">
        <v>164786</v>
      </c>
      <c r="Q172" s="165">
        <v>45</v>
      </c>
      <c r="R172" s="165">
        <v>0</v>
      </c>
      <c r="S172" s="165">
        <v>34.4</v>
      </c>
      <c r="T172" s="165">
        <v>3.8159999999999998</v>
      </c>
      <c r="U172" s="165">
        <v>-1</v>
      </c>
    </row>
    <row r="173" spans="1:21">
      <c r="A173" s="166">
        <v>43432.735983796294</v>
      </c>
      <c r="B173" s="165" t="s">
        <v>6</v>
      </c>
      <c r="C173" s="165">
        <v>472.83</v>
      </c>
      <c r="D173" s="165">
        <v>12.55</v>
      </c>
      <c r="E173" s="165">
        <v>912.85</v>
      </c>
      <c r="F173" s="165">
        <v>23.39</v>
      </c>
      <c r="G173" s="165">
        <v>71.73</v>
      </c>
      <c r="H173" s="165">
        <v>75.260000000000005</v>
      </c>
      <c r="I173" s="165">
        <v>71.97</v>
      </c>
      <c r="J173" s="165">
        <v>67.13</v>
      </c>
      <c r="K173" s="165">
        <v>65.739999999999995</v>
      </c>
      <c r="L173" s="165">
        <v>78.55</v>
      </c>
      <c r="M173" s="165">
        <v>0</v>
      </c>
      <c r="N173" s="165">
        <v>0</v>
      </c>
      <c r="O173" s="165">
        <v>0</v>
      </c>
      <c r="P173" s="165">
        <v>165203</v>
      </c>
      <c r="Q173" s="165">
        <v>45</v>
      </c>
      <c r="R173" s="165">
        <v>0</v>
      </c>
      <c r="S173" s="165">
        <v>34.4</v>
      </c>
      <c r="T173" s="165">
        <v>3.8250000000000002</v>
      </c>
      <c r="U173" s="165">
        <v>-1</v>
      </c>
    </row>
    <row r="174" spans="1:21">
      <c r="A174" s="166">
        <v>43432.736041666663</v>
      </c>
      <c r="B174" s="165" t="s">
        <v>6</v>
      </c>
      <c r="C174" s="165">
        <v>472.79</v>
      </c>
      <c r="D174" s="165">
        <v>12.55</v>
      </c>
      <c r="E174" s="165">
        <v>913.86</v>
      </c>
      <c r="F174" s="165">
        <v>23.62</v>
      </c>
      <c r="G174" s="165">
        <v>75.92</v>
      </c>
      <c r="H174" s="165">
        <v>76.87</v>
      </c>
      <c r="I174" s="165">
        <v>77.569999999999993</v>
      </c>
      <c r="J174" s="165">
        <v>72.17</v>
      </c>
      <c r="K174" s="165">
        <v>74.959999999999994</v>
      </c>
      <c r="L174" s="165">
        <v>80.209999999999994</v>
      </c>
      <c r="M174" s="165">
        <v>0</v>
      </c>
      <c r="N174" s="165">
        <v>0</v>
      </c>
      <c r="O174" s="165">
        <v>0</v>
      </c>
      <c r="P174" s="165">
        <v>165839</v>
      </c>
      <c r="Q174" s="165">
        <v>45</v>
      </c>
      <c r="R174" s="165">
        <v>0</v>
      </c>
      <c r="S174" s="165">
        <v>34.4</v>
      </c>
      <c r="T174" s="165">
        <v>3.827</v>
      </c>
      <c r="U174" s="165">
        <v>-1</v>
      </c>
    </row>
    <row r="175" spans="1:21">
      <c r="A175" s="166">
        <v>43432.736111111109</v>
      </c>
      <c r="B175" s="165" t="s">
        <v>6</v>
      </c>
      <c r="C175" s="165">
        <v>478.04</v>
      </c>
      <c r="D175" s="165">
        <v>12.69</v>
      </c>
      <c r="E175" s="165">
        <v>852.75</v>
      </c>
      <c r="F175" s="165">
        <v>25.98</v>
      </c>
      <c r="G175" s="165">
        <v>83.78</v>
      </c>
      <c r="H175" s="165">
        <v>87.69</v>
      </c>
      <c r="I175" s="165">
        <v>83.54</v>
      </c>
      <c r="J175" s="165">
        <v>82.32</v>
      </c>
      <c r="K175" s="165">
        <v>80.069999999999993</v>
      </c>
      <c r="L175" s="165">
        <v>92.16</v>
      </c>
      <c r="M175" s="165">
        <v>0</v>
      </c>
      <c r="N175" s="165">
        <v>0</v>
      </c>
      <c r="O175" s="165">
        <v>0</v>
      </c>
      <c r="P175" s="165">
        <v>166244</v>
      </c>
      <c r="Q175" s="165">
        <v>45</v>
      </c>
      <c r="R175" s="165">
        <v>0</v>
      </c>
      <c r="S175" s="165">
        <v>34.4</v>
      </c>
      <c r="T175" s="165">
        <v>3.8180000000000001</v>
      </c>
      <c r="U175" s="165">
        <v>-1</v>
      </c>
    </row>
    <row r="176" spans="1:21">
      <c r="A176" s="166">
        <v>43432.736180555556</v>
      </c>
      <c r="B176" s="165" t="s">
        <v>6</v>
      </c>
      <c r="C176" s="165">
        <v>478.4</v>
      </c>
      <c r="D176" s="165">
        <v>12.7</v>
      </c>
      <c r="E176" s="165">
        <v>900.67</v>
      </c>
      <c r="F176" s="165">
        <v>22.28</v>
      </c>
      <c r="G176" s="165">
        <v>74.010000000000005</v>
      </c>
      <c r="H176" s="165">
        <v>77.760000000000005</v>
      </c>
      <c r="I176" s="165">
        <v>71.28</v>
      </c>
      <c r="J176" s="165">
        <v>69.7</v>
      </c>
      <c r="K176" s="165">
        <v>69.88</v>
      </c>
      <c r="L176" s="165">
        <v>81.44</v>
      </c>
      <c r="M176" s="165">
        <v>0</v>
      </c>
      <c r="N176" s="165">
        <v>0</v>
      </c>
      <c r="O176" s="165">
        <v>0</v>
      </c>
      <c r="P176" s="165">
        <v>166626</v>
      </c>
      <c r="Q176" s="165">
        <v>45</v>
      </c>
      <c r="R176" s="165">
        <v>0</v>
      </c>
      <c r="S176" s="165">
        <v>34.4</v>
      </c>
      <c r="T176" s="165">
        <v>3.8220000000000001</v>
      </c>
      <c r="U176" s="165">
        <v>-1</v>
      </c>
    </row>
    <row r="177" spans="1:21">
      <c r="A177" s="166">
        <v>43432.736250000002</v>
      </c>
      <c r="B177" s="165" t="s">
        <v>6</v>
      </c>
      <c r="C177" s="165">
        <v>481.04</v>
      </c>
      <c r="D177" s="165">
        <v>12.77</v>
      </c>
      <c r="E177" s="165">
        <v>897.58</v>
      </c>
      <c r="F177" s="165">
        <v>20.49</v>
      </c>
      <c r="G177" s="165">
        <v>73.5</v>
      </c>
      <c r="H177" s="165">
        <v>76.87</v>
      </c>
      <c r="I177" s="165">
        <v>74.61</v>
      </c>
      <c r="J177" s="165">
        <v>69.39</v>
      </c>
      <c r="K177" s="165">
        <v>65.22</v>
      </c>
      <c r="L177" s="165">
        <v>81.39</v>
      </c>
      <c r="M177" s="165">
        <v>0</v>
      </c>
      <c r="N177" s="165">
        <v>0</v>
      </c>
      <c r="O177" s="165">
        <v>0</v>
      </c>
      <c r="P177" s="165">
        <v>167143</v>
      </c>
      <c r="Q177" s="165">
        <v>45</v>
      </c>
      <c r="R177" s="165">
        <v>0</v>
      </c>
      <c r="S177" s="165">
        <v>34.4</v>
      </c>
      <c r="T177" s="165">
        <v>3.82</v>
      </c>
      <c r="U177" s="165">
        <v>-1</v>
      </c>
    </row>
    <row r="178" spans="1:21">
      <c r="A178" s="166">
        <v>43432.736307870371</v>
      </c>
      <c r="B178" s="165" t="s">
        <v>6</v>
      </c>
      <c r="C178" s="165">
        <v>483.82</v>
      </c>
      <c r="D178" s="165">
        <v>12.84</v>
      </c>
      <c r="E178" s="165">
        <v>858.31</v>
      </c>
      <c r="F178" s="165">
        <v>20.7</v>
      </c>
      <c r="G178" s="165">
        <v>73.12</v>
      </c>
      <c r="H178" s="165">
        <v>74.69</v>
      </c>
      <c r="I178" s="165">
        <v>73.47</v>
      </c>
      <c r="J178" s="165">
        <v>70.16</v>
      </c>
      <c r="K178" s="165">
        <v>65.97</v>
      </c>
      <c r="L178" s="165">
        <v>81.33</v>
      </c>
      <c r="M178" s="165">
        <v>0</v>
      </c>
      <c r="N178" s="165">
        <v>0</v>
      </c>
      <c r="O178" s="165">
        <v>0</v>
      </c>
      <c r="P178" s="165">
        <v>167495</v>
      </c>
      <c r="Q178" s="165">
        <v>45</v>
      </c>
      <c r="R178" s="165">
        <v>0</v>
      </c>
      <c r="S178" s="165">
        <v>34.4</v>
      </c>
      <c r="T178" s="165">
        <v>3.82</v>
      </c>
      <c r="U178" s="165">
        <v>-1</v>
      </c>
    </row>
    <row r="179" spans="1:21">
      <c r="A179" s="166">
        <v>43432.736377314817</v>
      </c>
      <c r="B179" s="165" t="s">
        <v>6</v>
      </c>
      <c r="C179" s="165">
        <v>475.21</v>
      </c>
      <c r="D179" s="165">
        <v>12.61</v>
      </c>
      <c r="E179" s="165">
        <v>918.87</v>
      </c>
      <c r="F179" s="165">
        <v>22.8</v>
      </c>
      <c r="G179" s="165">
        <v>70.8</v>
      </c>
      <c r="H179" s="165">
        <v>76.22</v>
      </c>
      <c r="I179" s="165">
        <v>69.760000000000005</v>
      </c>
      <c r="J179" s="165">
        <v>68.36</v>
      </c>
      <c r="K179" s="165">
        <v>59.62</v>
      </c>
      <c r="L179" s="165">
        <v>80.069999999999993</v>
      </c>
      <c r="M179" s="165">
        <v>0</v>
      </c>
      <c r="N179" s="165">
        <v>0</v>
      </c>
      <c r="O179" s="165">
        <v>0</v>
      </c>
      <c r="P179" s="165">
        <v>168018</v>
      </c>
      <c r="Q179" s="165">
        <v>45</v>
      </c>
      <c r="R179" s="165">
        <v>0</v>
      </c>
      <c r="S179" s="165">
        <v>34.4</v>
      </c>
      <c r="T179" s="165">
        <v>3.8140000000000001</v>
      </c>
      <c r="U179" s="165">
        <v>-1</v>
      </c>
    </row>
    <row r="180" spans="1:21">
      <c r="A180" s="166">
        <v>43432.736446759256</v>
      </c>
      <c r="B180" s="165" t="s">
        <v>6</v>
      </c>
      <c r="C180" s="165">
        <v>477.3</v>
      </c>
      <c r="D180" s="165">
        <v>12.67</v>
      </c>
      <c r="E180" s="165">
        <v>864.05</v>
      </c>
      <c r="F180" s="165">
        <v>23.84</v>
      </c>
      <c r="G180" s="165">
        <v>70.69</v>
      </c>
      <c r="H180" s="165">
        <v>74.61</v>
      </c>
      <c r="I180" s="165">
        <v>68.78</v>
      </c>
      <c r="J180" s="165">
        <v>67.92</v>
      </c>
      <c r="K180" s="165">
        <v>63.81</v>
      </c>
      <c r="L180" s="165">
        <v>79.2</v>
      </c>
      <c r="M180" s="165">
        <v>0</v>
      </c>
      <c r="N180" s="165">
        <v>0</v>
      </c>
      <c r="O180" s="165">
        <v>0</v>
      </c>
      <c r="P180" s="165">
        <v>168344</v>
      </c>
      <c r="Q180" s="165">
        <v>45</v>
      </c>
      <c r="R180" s="165">
        <v>0</v>
      </c>
      <c r="S180" s="165">
        <v>34.4</v>
      </c>
      <c r="T180" s="165">
        <v>3.819</v>
      </c>
      <c r="U180" s="165">
        <v>-1</v>
      </c>
    </row>
    <row r="181" spans="1:21">
      <c r="A181" s="166">
        <v>43432.736516203702</v>
      </c>
      <c r="B181" s="165" t="s">
        <v>6</v>
      </c>
      <c r="C181" s="165">
        <v>478.77</v>
      </c>
      <c r="D181" s="165">
        <v>12.71</v>
      </c>
      <c r="E181" s="165">
        <v>862.18</v>
      </c>
      <c r="F181" s="165">
        <v>21.84</v>
      </c>
      <c r="G181" s="165">
        <v>73.47</v>
      </c>
      <c r="H181" s="165">
        <v>79.86</v>
      </c>
      <c r="I181" s="165">
        <v>73.44</v>
      </c>
      <c r="J181" s="165">
        <v>67.53</v>
      </c>
      <c r="K181" s="165">
        <v>64.760000000000005</v>
      </c>
      <c r="L181" s="165">
        <v>81.77</v>
      </c>
      <c r="M181" s="165">
        <v>0</v>
      </c>
      <c r="N181" s="165">
        <v>0</v>
      </c>
      <c r="O181" s="165">
        <v>0</v>
      </c>
      <c r="P181" s="165">
        <v>168936</v>
      </c>
      <c r="Q181" s="165">
        <v>45</v>
      </c>
      <c r="R181" s="165">
        <v>0</v>
      </c>
      <c r="S181" s="165">
        <v>34.4</v>
      </c>
      <c r="T181" s="165">
        <v>3.8319999999999999</v>
      </c>
      <c r="U181" s="165">
        <v>-1</v>
      </c>
    </row>
    <row r="182" spans="1:21">
      <c r="A182" s="166">
        <v>43432.736574074072</v>
      </c>
      <c r="B182" s="165" t="s">
        <v>6</v>
      </c>
      <c r="C182" s="165">
        <v>476.92</v>
      </c>
      <c r="D182" s="165">
        <v>12.66</v>
      </c>
      <c r="E182" s="165">
        <v>860.65</v>
      </c>
      <c r="F182" s="165">
        <v>22.41</v>
      </c>
      <c r="G182" s="165">
        <v>70.540000000000006</v>
      </c>
      <c r="H182" s="165">
        <v>75.92</v>
      </c>
      <c r="I182" s="165">
        <v>70.33</v>
      </c>
      <c r="J182" s="165">
        <v>65.62</v>
      </c>
      <c r="K182" s="165">
        <v>62.65</v>
      </c>
      <c r="L182" s="165">
        <v>78.180000000000007</v>
      </c>
      <c r="M182" s="165">
        <v>0</v>
      </c>
      <c r="N182" s="165">
        <v>0</v>
      </c>
      <c r="O182" s="165">
        <v>0</v>
      </c>
      <c r="P182" s="165">
        <v>169325</v>
      </c>
      <c r="Q182" s="165">
        <v>45</v>
      </c>
      <c r="R182" s="165">
        <v>0</v>
      </c>
      <c r="S182" s="165">
        <v>34.4</v>
      </c>
      <c r="T182" s="165">
        <v>3.827</v>
      </c>
      <c r="U182" s="165">
        <v>-1</v>
      </c>
    </row>
    <row r="183" spans="1:21">
      <c r="A183" s="166">
        <v>43432.736643518518</v>
      </c>
      <c r="B183" s="165" t="s">
        <v>6</v>
      </c>
      <c r="C183" s="165">
        <v>480.27</v>
      </c>
      <c r="D183" s="165">
        <v>12.75</v>
      </c>
      <c r="E183" s="165">
        <v>853.7</v>
      </c>
      <c r="F183" s="165">
        <v>22</v>
      </c>
      <c r="G183" s="165">
        <v>74.28</v>
      </c>
      <c r="H183" s="165">
        <v>76.319999999999993</v>
      </c>
      <c r="I183" s="165">
        <v>76.14</v>
      </c>
      <c r="J183" s="165">
        <v>70.180000000000007</v>
      </c>
      <c r="K183" s="165">
        <v>67.19</v>
      </c>
      <c r="L183" s="165">
        <v>81.58</v>
      </c>
      <c r="M183" s="165">
        <v>0</v>
      </c>
      <c r="N183" s="165">
        <v>0</v>
      </c>
      <c r="O183" s="165">
        <v>0</v>
      </c>
      <c r="P183" s="165">
        <v>169675</v>
      </c>
      <c r="Q183" s="165">
        <v>45</v>
      </c>
      <c r="R183" s="165">
        <v>0</v>
      </c>
      <c r="S183" s="165">
        <v>34.4</v>
      </c>
      <c r="T183" s="165">
        <v>3.8250000000000002</v>
      </c>
      <c r="U183" s="165">
        <v>-1</v>
      </c>
    </row>
    <row r="184" spans="1:21">
      <c r="A184" s="166">
        <v>43432.736712962964</v>
      </c>
      <c r="B184" s="165" t="s">
        <v>6</v>
      </c>
      <c r="C184" s="165">
        <v>480.66</v>
      </c>
      <c r="D184" s="165">
        <v>12.76</v>
      </c>
      <c r="E184" s="165">
        <v>862.9</v>
      </c>
      <c r="F184" s="165">
        <v>22.74</v>
      </c>
      <c r="G184" s="165">
        <v>72.95</v>
      </c>
      <c r="H184" s="165">
        <v>78.47</v>
      </c>
      <c r="I184" s="165">
        <v>73.959999999999994</v>
      </c>
      <c r="J184" s="165">
        <v>68.23</v>
      </c>
      <c r="K184" s="165">
        <v>62.5</v>
      </c>
      <c r="L184" s="165">
        <v>81.599999999999994</v>
      </c>
      <c r="M184" s="165">
        <v>0</v>
      </c>
      <c r="N184" s="165">
        <v>0</v>
      </c>
      <c r="O184" s="165">
        <v>0</v>
      </c>
      <c r="P184" s="165">
        <v>170192</v>
      </c>
      <c r="Q184" s="165">
        <v>45</v>
      </c>
      <c r="R184" s="165">
        <v>0</v>
      </c>
      <c r="S184" s="165">
        <v>34.4</v>
      </c>
      <c r="T184" s="165">
        <v>3.83</v>
      </c>
      <c r="U184" s="165">
        <v>-1</v>
      </c>
    </row>
    <row r="185" spans="1:21">
      <c r="A185" s="166">
        <v>43432.73678240741</v>
      </c>
      <c r="B185" s="165" t="s">
        <v>6</v>
      </c>
      <c r="C185" s="165">
        <v>478.85</v>
      </c>
      <c r="D185" s="165">
        <v>12.71</v>
      </c>
      <c r="E185" s="165">
        <v>870.06</v>
      </c>
      <c r="F185" s="165">
        <v>22.66</v>
      </c>
      <c r="G185" s="165">
        <v>69.760000000000005</v>
      </c>
      <c r="H185" s="165">
        <v>74.39</v>
      </c>
      <c r="I185" s="165">
        <v>70.760000000000005</v>
      </c>
      <c r="J185" s="165">
        <v>65.92</v>
      </c>
      <c r="K185" s="165">
        <v>59.17</v>
      </c>
      <c r="L185" s="165">
        <v>78.55</v>
      </c>
      <c r="M185" s="165">
        <v>0</v>
      </c>
      <c r="N185" s="165">
        <v>0</v>
      </c>
      <c r="O185" s="165">
        <v>0</v>
      </c>
      <c r="P185" s="165">
        <v>170562</v>
      </c>
      <c r="Q185" s="165">
        <v>45</v>
      </c>
      <c r="R185" s="165">
        <v>0</v>
      </c>
      <c r="S185" s="165">
        <v>34.4</v>
      </c>
      <c r="T185" s="165">
        <v>3.82</v>
      </c>
      <c r="U185" s="165">
        <v>-1</v>
      </c>
    </row>
    <row r="186" spans="1:21">
      <c r="A186" s="166">
        <v>43432.736840277779</v>
      </c>
      <c r="B186" s="165" t="s">
        <v>6</v>
      </c>
      <c r="C186" s="165">
        <v>479.57</v>
      </c>
      <c r="D186" s="165">
        <v>12.73</v>
      </c>
      <c r="E186" s="165">
        <v>870.2</v>
      </c>
      <c r="F186" s="165">
        <v>22.47</v>
      </c>
      <c r="G186" s="165">
        <v>72.08</v>
      </c>
      <c r="H186" s="165">
        <v>79.510000000000005</v>
      </c>
      <c r="I186" s="165">
        <v>71.53</v>
      </c>
      <c r="J186" s="165">
        <v>66.489999999999995</v>
      </c>
      <c r="K186" s="165">
        <v>62.67</v>
      </c>
      <c r="L186" s="165">
        <v>80.209999999999994</v>
      </c>
      <c r="M186" s="165">
        <v>0</v>
      </c>
      <c r="N186" s="165">
        <v>0</v>
      </c>
      <c r="O186" s="165">
        <v>0</v>
      </c>
      <c r="P186" s="165">
        <v>170962</v>
      </c>
      <c r="Q186" s="165">
        <v>45</v>
      </c>
      <c r="R186" s="165">
        <v>0</v>
      </c>
      <c r="S186" s="165">
        <v>34.4</v>
      </c>
      <c r="T186" s="165">
        <v>3.8149999999999999</v>
      </c>
      <c r="U186" s="165">
        <v>-1</v>
      </c>
    </row>
    <row r="187" spans="1:21">
      <c r="A187" s="166">
        <v>43432.736909722225</v>
      </c>
      <c r="B187" s="165" t="s">
        <v>6</v>
      </c>
      <c r="C187" s="165">
        <v>482.07</v>
      </c>
      <c r="D187" s="165">
        <v>12.8</v>
      </c>
      <c r="E187" s="165">
        <v>865.43</v>
      </c>
      <c r="F187" s="165">
        <v>23.99</v>
      </c>
      <c r="G187" s="165">
        <v>70.69</v>
      </c>
      <c r="H187" s="165">
        <v>74.739999999999995</v>
      </c>
      <c r="I187" s="165">
        <v>69.930000000000007</v>
      </c>
      <c r="J187" s="165">
        <v>68.040000000000006</v>
      </c>
      <c r="K187" s="165">
        <v>62.2</v>
      </c>
      <c r="L187" s="165">
        <v>78.52</v>
      </c>
      <c r="M187" s="165">
        <v>0</v>
      </c>
      <c r="N187" s="165">
        <v>0</v>
      </c>
      <c r="O187" s="165">
        <v>0</v>
      </c>
      <c r="P187" s="165">
        <v>171442</v>
      </c>
      <c r="Q187" s="165">
        <v>45</v>
      </c>
      <c r="R187" s="165">
        <v>0</v>
      </c>
      <c r="S187" s="165">
        <v>34.4</v>
      </c>
      <c r="T187" s="165">
        <v>3.8319999999999999</v>
      </c>
      <c r="U187" s="165">
        <v>-1</v>
      </c>
    </row>
    <row r="188" spans="1:21">
      <c r="A188" s="166">
        <v>43432.736979166664</v>
      </c>
      <c r="B188" s="165" t="s">
        <v>6</v>
      </c>
      <c r="C188" s="165">
        <v>482.57</v>
      </c>
      <c r="D188" s="165">
        <v>12.81</v>
      </c>
      <c r="E188" s="165">
        <v>862.59</v>
      </c>
      <c r="F188" s="165">
        <v>23.29</v>
      </c>
      <c r="G188" s="165">
        <v>71.87</v>
      </c>
      <c r="H188" s="165">
        <v>76.12</v>
      </c>
      <c r="I188" s="165">
        <v>71.45</v>
      </c>
      <c r="J188" s="165">
        <v>67.989999999999995</v>
      </c>
      <c r="K188" s="165">
        <v>66.260000000000005</v>
      </c>
      <c r="L188" s="165">
        <v>77.510000000000005</v>
      </c>
      <c r="M188" s="165">
        <v>0</v>
      </c>
      <c r="N188" s="165">
        <v>0</v>
      </c>
      <c r="O188" s="165">
        <v>0</v>
      </c>
      <c r="P188" s="165">
        <v>172127</v>
      </c>
      <c r="Q188" s="165">
        <v>45</v>
      </c>
      <c r="R188" s="165">
        <v>0</v>
      </c>
      <c r="S188" s="165">
        <v>34.4</v>
      </c>
      <c r="T188" s="165">
        <v>3.8319999999999999</v>
      </c>
      <c r="U188" s="165">
        <v>-1</v>
      </c>
    </row>
    <row r="189" spans="1:21">
      <c r="A189" s="166">
        <v>43432.73704861111</v>
      </c>
      <c r="B189" s="165" t="s">
        <v>6</v>
      </c>
      <c r="C189" s="165">
        <v>484.2</v>
      </c>
      <c r="D189" s="165">
        <v>12.85</v>
      </c>
      <c r="E189" s="165">
        <v>862.77</v>
      </c>
      <c r="F189" s="165">
        <v>22.77</v>
      </c>
      <c r="G189" s="165">
        <v>68.98</v>
      </c>
      <c r="H189" s="165">
        <v>74.52</v>
      </c>
      <c r="I189" s="165">
        <v>68.28</v>
      </c>
      <c r="J189" s="165">
        <v>64.3</v>
      </c>
      <c r="K189" s="165">
        <v>59.1</v>
      </c>
      <c r="L189" s="165">
        <v>78.680000000000007</v>
      </c>
      <c r="M189" s="165">
        <v>0</v>
      </c>
      <c r="N189" s="165">
        <v>0</v>
      </c>
      <c r="O189" s="165">
        <v>0</v>
      </c>
      <c r="P189" s="165">
        <v>172644</v>
      </c>
      <c r="Q189" s="165">
        <v>45</v>
      </c>
      <c r="R189" s="165">
        <v>0</v>
      </c>
      <c r="S189" s="165">
        <v>34.4</v>
      </c>
      <c r="T189" s="165">
        <v>3.8250000000000002</v>
      </c>
      <c r="U189" s="165">
        <v>-1</v>
      </c>
    </row>
    <row r="190" spans="1:21">
      <c r="A190" s="166">
        <v>43432.737118055556</v>
      </c>
      <c r="B190" s="165" t="s">
        <v>6</v>
      </c>
      <c r="C190" s="165">
        <v>484.64</v>
      </c>
      <c r="D190" s="165">
        <v>12.86</v>
      </c>
      <c r="E190" s="165">
        <v>860.3</v>
      </c>
      <c r="F190" s="165">
        <v>23.21</v>
      </c>
      <c r="G190" s="165">
        <v>71.05</v>
      </c>
      <c r="H190" s="165">
        <v>74.31</v>
      </c>
      <c r="I190" s="165">
        <v>73.44</v>
      </c>
      <c r="J190" s="165">
        <v>63.89</v>
      </c>
      <c r="K190" s="165">
        <v>67.709999999999994</v>
      </c>
      <c r="L190" s="165">
        <v>75.959999999999994</v>
      </c>
      <c r="M190" s="165">
        <v>0</v>
      </c>
      <c r="N190" s="165">
        <v>0</v>
      </c>
      <c r="O190" s="165">
        <v>0</v>
      </c>
      <c r="P190" s="165">
        <v>173246</v>
      </c>
      <c r="Q190" s="165">
        <v>45</v>
      </c>
      <c r="R190" s="165">
        <v>0</v>
      </c>
      <c r="S190" s="165">
        <v>34.4</v>
      </c>
      <c r="T190" s="165">
        <v>3.827</v>
      </c>
      <c r="U190" s="165">
        <v>-1</v>
      </c>
    </row>
    <row r="191" spans="1:21">
      <c r="A191" s="166">
        <v>43432.737187500003</v>
      </c>
      <c r="B191" s="165" t="s">
        <v>6</v>
      </c>
      <c r="C191" s="165">
        <v>486.31</v>
      </c>
      <c r="D191" s="165">
        <v>12.91</v>
      </c>
      <c r="E191" s="165">
        <v>866.2</v>
      </c>
      <c r="F191" s="165">
        <v>24</v>
      </c>
      <c r="G191" s="165">
        <v>73.709999999999994</v>
      </c>
      <c r="H191" s="165">
        <v>79.8</v>
      </c>
      <c r="I191" s="165">
        <v>73.400000000000006</v>
      </c>
      <c r="J191" s="165">
        <v>66.67</v>
      </c>
      <c r="K191" s="165">
        <v>68.180000000000007</v>
      </c>
      <c r="L191" s="165">
        <v>81.150000000000006</v>
      </c>
      <c r="M191" s="165">
        <v>0</v>
      </c>
      <c r="N191" s="165">
        <v>0</v>
      </c>
      <c r="O191" s="165">
        <v>0</v>
      </c>
      <c r="P191" s="165">
        <v>173760</v>
      </c>
      <c r="Q191" s="165">
        <v>45</v>
      </c>
      <c r="R191" s="165">
        <v>0</v>
      </c>
      <c r="S191" s="165">
        <v>34.4</v>
      </c>
      <c r="T191" s="165">
        <v>3.831</v>
      </c>
      <c r="U191" s="165">
        <v>-1</v>
      </c>
    </row>
    <row r="192" spans="1:21">
      <c r="A192" s="166">
        <v>43432.737245370372</v>
      </c>
      <c r="B192" s="165" t="s">
        <v>6</v>
      </c>
      <c r="C192" s="165">
        <v>488.83</v>
      </c>
      <c r="D192" s="165">
        <v>12.98</v>
      </c>
      <c r="E192" s="165">
        <v>900.83</v>
      </c>
      <c r="F192" s="165">
        <v>20.59</v>
      </c>
      <c r="G192" s="165">
        <v>72.66</v>
      </c>
      <c r="H192" s="165">
        <v>75.48</v>
      </c>
      <c r="I192" s="165">
        <v>72</v>
      </c>
      <c r="J192" s="165">
        <v>74.61</v>
      </c>
      <c r="K192" s="165">
        <v>60.7</v>
      </c>
      <c r="L192" s="165">
        <v>80.52</v>
      </c>
      <c r="M192" s="165">
        <v>0</v>
      </c>
      <c r="N192" s="165">
        <v>0</v>
      </c>
      <c r="O192" s="165">
        <v>0</v>
      </c>
      <c r="P192" s="165">
        <v>174164</v>
      </c>
      <c r="Q192" s="165">
        <v>45</v>
      </c>
      <c r="R192" s="165">
        <v>0</v>
      </c>
      <c r="S192" s="165">
        <v>34.4</v>
      </c>
      <c r="T192" s="165">
        <v>3.8210000000000002</v>
      </c>
      <c r="U192" s="165">
        <v>-1</v>
      </c>
    </row>
    <row r="193" spans="1:21">
      <c r="A193" s="166">
        <v>43432.737314814818</v>
      </c>
      <c r="B193" s="165" t="s">
        <v>6</v>
      </c>
      <c r="C193" s="165">
        <v>487.13</v>
      </c>
      <c r="D193" s="165">
        <v>12.93</v>
      </c>
      <c r="E193" s="165">
        <v>911.29</v>
      </c>
      <c r="F193" s="165">
        <v>23.89</v>
      </c>
      <c r="G193" s="165">
        <v>72.67</v>
      </c>
      <c r="H193" s="165">
        <v>74.31</v>
      </c>
      <c r="I193" s="165">
        <v>70.14</v>
      </c>
      <c r="J193" s="165">
        <v>71.010000000000005</v>
      </c>
      <c r="K193" s="165">
        <v>67.010000000000005</v>
      </c>
      <c r="L193" s="165">
        <v>80.900000000000006</v>
      </c>
      <c r="M193" s="165">
        <v>0</v>
      </c>
      <c r="N193" s="165">
        <v>0</v>
      </c>
      <c r="O193" s="165">
        <v>0</v>
      </c>
      <c r="P193" s="165">
        <v>174536</v>
      </c>
      <c r="Q193" s="165">
        <v>45</v>
      </c>
      <c r="R193" s="165">
        <v>0</v>
      </c>
      <c r="S193" s="165">
        <v>34.4</v>
      </c>
      <c r="T193" s="165">
        <v>3.8159999999999998</v>
      </c>
      <c r="U193" s="165">
        <v>-1</v>
      </c>
    </row>
    <row r="194" spans="1:21">
      <c r="A194" s="166">
        <v>43432.737384259257</v>
      </c>
      <c r="B194" s="165" t="s">
        <v>6</v>
      </c>
      <c r="C194" s="165">
        <v>484.07</v>
      </c>
      <c r="D194" s="165">
        <v>12.85</v>
      </c>
      <c r="E194" s="165">
        <v>862.05</v>
      </c>
      <c r="F194" s="165">
        <v>23.49</v>
      </c>
      <c r="G194" s="165">
        <v>73.89</v>
      </c>
      <c r="H194" s="165">
        <v>78.069999999999993</v>
      </c>
      <c r="I194" s="165">
        <v>72.540000000000006</v>
      </c>
      <c r="J194" s="165">
        <v>69.78</v>
      </c>
      <c r="K194" s="165">
        <v>66.84</v>
      </c>
      <c r="L194" s="165">
        <v>82.21</v>
      </c>
      <c r="M194" s="165">
        <v>0</v>
      </c>
      <c r="N194" s="165">
        <v>0</v>
      </c>
      <c r="O194" s="165">
        <v>0</v>
      </c>
      <c r="P194" s="165">
        <v>174925</v>
      </c>
      <c r="Q194" s="165">
        <v>45</v>
      </c>
      <c r="R194" s="165">
        <v>0</v>
      </c>
      <c r="S194" s="165">
        <v>34.4</v>
      </c>
      <c r="T194" s="165">
        <v>3.8250000000000002</v>
      </c>
      <c r="U194" s="165">
        <v>-1</v>
      </c>
    </row>
    <row r="195" spans="1:21">
      <c r="A195" s="166">
        <v>43432.737453703703</v>
      </c>
      <c r="B195" s="165" t="s">
        <v>6</v>
      </c>
      <c r="C195" s="165">
        <v>486.75</v>
      </c>
      <c r="D195" s="165">
        <v>12.92</v>
      </c>
      <c r="E195" s="165">
        <v>915.04</v>
      </c>
      <c r="F195" s="165">
        <v>22.82</v>
      </c>
      <c r="G195" s="165">
        <v>70.33</v>
      </c>
      <c r="H195" s="165">
        <v>76.17</v>
      </c>
      <c r="I195" s="165">
        <v>72.349999999999994</v>
      </c>
      <c r="J195" s="165">
        <v>65.569999999999993</v>
      </c>
      <c r="K195" s="165">
        <v>56.17</v>
      </c>
      <c r="L195" s="165">
        <v>81.39</v>
      </c>
      <c r="M195" s="165">
        <v>0</v>
      </c>
      <c r="N195" s="165">
        <v>0</v>
      </c>
      <c r="O195" s="165">
        <v>0</v>
      </c>
      <c r="P195" s="165">
        <v>175390</v>
      </c>
      <c r="Q195" s="165">
        <v>45</v>
      </c>
      <c r="R195" s="165">
        <v>0</v>
      </c>
      <c r="S195" s="165">
        <v>34.4</v>
      </c>
      <c r="T195" s="165">
        <v>3.8239999999999998</v>
      </c>
      <c r="U195" s="165">
        <v>-1</v>
      </c>
    </row>
    <row r="196" spans="1:21">
      <c r="A196" s="166">
        <v>43432.737511574072</v>
      </c>
      <c r="B196" s="165" t="s">
        <v>6</v>
      </c>
      <c r="C196" s="165">
        <v>489.37</v>
      </c>
      <c r="D196" s="165">
        <v>12.99</v>
      </c>
      <c r="E196" s="165">
        <v>921.98</v>
      </c>
      <c r="F196" s="165">
        <v>23.4</v>
      </c>
      <c r="G196" s="165">
        <v>71.88</v>
      </c>
      <c r="H196" s="165">
        <v>73.7</v>
      </c>
      <c r="I196" s="165">
        <v>73.010000000000005</v>
      </c>
      <c r="J196" s="165">
        <v>68.34</v>
      </c>
      <c r="K196" s="165">
        <v>67.819999999999993</v>
      </c>
      <c r="L196" s="165">
        <v>78.25</v>
      </c>
      <c r="M196" s="165">
        <v>0</v>
      </c>
      <c r="N196" s="165">
        <v>0</v>
      </c>
      <c r="O196" s="165">
        <v>0</v>
      </c>
      <c r="P196" s="165">
        <v>175919</v>
      </c>
      <c r="Q196" s="165">
        <v>45</v>
      </c>
      <c r="R196" s="165">
        <v>0</v>
      </c>
      <c r="S196" s="165">
        <v>34.4</v>
      </c>
      <c r="T196" s="165">
        <v>3.8220000000000001</v>
      </c>
      <c r="U196" s="165">
        <v>-1</v>
      </c>
    </row>
    <row r="197" spans="1:21">
      <c r="A197" s="166">
        <v>43432.737581018519</v>
      </c>
      <c r="B197" s="165" t="s">
        <v>6</v>
      </c>
      <c r="C197" s="165">
        <v>486.59</v>
      </c>
      <c r="D197" s="165">
        <v>12.92</v>
      </c>
      <c r="E197" s="165">
        <v>926.96</v>
      </c>
      <c r="F197" s="165">
        <v>26.07</v>
      </c>
      <c r="G197" s="165">
        <v>80.62</v>
      </c>
      <c r="H197" s="165">
        <v>83.88</v>
      </c>
      <c r="I197" s="165">
        <v>81.650000000000006</v>
      </c>
      <c r="J197" s="165">
        <v>79.42</v>
      </c>
      <c r="K197" s="165">
        <v>77.53</v>
      </c>
      <c r="L197" s="165">
        <v>0</v>
      </c>
      <c r="M197" s="165">
        <v>0</v>
      </c>
      <c r="N197" s="165">
        <v>0</v>
      </c>
      <c r="O197" s="165">
        <v>0</v>
      </c>
      <c r="P197" s="165">
        <v>176443</v>
      </c>
      <c r="Q197" s="165">
        <v>45</v>
      </c>
      <c r="R197" s="165">
        <v>0</v>
      </c>
      <c r="S197" s="165">
        <v>34.4</v>
      </c>
      <c r="T197" s="165">
        <v>3.83</v>
      </c>
      <c r="U197" s="165">
        <v>-1</v>
      </c>
    </row>
    <row r="198" spans="1:21">
      <c r="A198" s="166">
        <v>43432.737650462965</v>
      </c>
      <c r="B198" s="165" t="s">
        <v>6</v>
      </c>
      <c r="C198" s="165">
        <v>486.85</v>
      </c>
      <c r="D198" s="165">
        <v>12.92</v>
      </c>
      <c r="E198" s="165">
        <v>890.62</v>
      </c>
      <c r="F198" s="165">
        <v>20.16</v>
      </c>
      <c r="G198" s="165">
        <v>88.09</v>
      </c>
      <c r="H198" s="165">
        <v>87.59</v>
      </c>
      <c r="I198" s="165">
        <v>90.34</v>
      </c>
      <c r="J198" s="165">
        <v>86.38</v>
      </c>
      <c r="K198" s="165">
        <v>86.21</v>
      </c>
      <c r="L198" s="165">
        <v>91.32</v>
      </c>
      <c r="M198" s="165">
        <v>0</v>
      </c>
      <c r="N198" s="165">
        <v>0</v>
      </c>
      <c r="O198" s="165">
        <v>0</v>
      </c>
      <c r="P198" s="165">
        <v>177086</v>
      </c>
      <c r="Q198" s="165">
        <v>45</v>
      </c>
      <c r="R198" s="165">
        <v>0</v>
      </c>
      <c r="S198" s="165">
        <v>34.4</v>
      </c>
      <c r="T198" s="165">
        <v>3.8260000000000001</v>
      </c>
      <c r="U198" s="165">
        <v>-1</v>
      </c>
    </row>
    <row r="199" spans="1:21">
      <c r="A199" s="166">
        <v>43432.737719907411</v>
      </c>
      <c r="B199" s="165" t="s">
        <v>6</v>
      </c>
      <c r="C199" s="165">
        <v>487.81</v>
      </c>
      <c r="D199" s="165">
        <v>12.95</v>
      </c>
      <c r="E199" s="165">
        <v>896.7</v>
      </c>
      <c r="F199" s="165">
        <v>21.88</v>
      </c>
      <c r="G199" s="165">
        <v>76.38</v>
      </c>
      <c r="H199" s="165">
        <v>81.53</v>
      </c>
      <c r="I199" s="165">
        <v>78.22</v>
      </c>
      <c r="J199" s="165">
        <v>72.3</v>
      </c>
      <c r="K199" s="165">
        <v>66.72</v>
      </c>
      <c r="L199" s="165">
        <v>83.1</v>
      </c>
      <c r="M199" s="165">
        <v>0</v>
      </c>
      <c r="N199" s="165">
        <v>0</v>
      </c>
      <c r="O199" s="165">
        <v>0</v>
      </c>
      <c r="P199" s="165">
        <v>177521</v>
      </c>
      <c r="Q199" s="165">
        <v>45</v>
      </c>
      <c r="R199" s="165">
        <v>0</v>
      </c>
      <c r="S199" s="165">
        <v>34.4</v>
      </c>
      <c r="T199" s="165">
        <v>3.8119999999999998</v>
      </c>
      <c r="U199" s="165">
        <v>-1</v>
      </c>
    </row>
    <row r="200" spans="1:21">
      <c r="A200" s="166">
        <v>43432.73777777778</v>
      </c>
      <c r="B200" s="165" t="s">
        <v>6</v>
      </c>
      <c r="C200" s="165">
        <v>487.76</v>
      </c>
      <c r="D200" s="165">
        <v>12.95</v>
      </c>
      <c r="E200" s="165">
        <v>904.7</v>
      </c>
      <c r="F200" s="165">
        <v>23.54</v>
      </c>
      <c r="G200" s="165">
        <v>72.44</v>
      </c>
      <c r="H200" s="165">
        <v>79.55</v>
      </c>
      <c r="I200" s="165">
        <v>75.22</v>
      </c>
      <c r="J200" s="165">
        <v>64.64</v>
      </c>
      <c r="K200" s="165">
        <v>63.95</v>
      </c>
      <c r="L200" s="165">
        <v>78.86</v>
      </c>
      <c r="M200" s="165">
        <v>0</v>
      </c>
      <c r="N200" s="165">
        <v>0</v>
      </c>
      <c r="O200" s="165">
        <v>0</v>
      </c>
      <c r="P200" s="165">
        <v>178173</v>
      </c>
      <c r="Q200" s="165">
        <v>45</v>
      </c>
      <c r="R200" s="165">
        <v>0</v>
      </c>
      <c r="S200" s="165">
        <v>34.4</v>
      </c>
      <c r="T200" s="165">
        <v>3.8260000000000001</v>
      </c>
      <c r="U200" s="165">
        <v>-1</v>
      </c>
    </row>
    <row r="201" spans="1:21">
      <c r="A201" s="166">
        <v>43432.737847222219</v>
      </c>
      <c r="B201" s="165" t="s">
        <v>6</v>
      </c>
      <c r="C201" s="165">
        <v>489.04</v>
      </c>
      <c r="D201" s="165">
        <v>12.98</v>
      </c>
      <c r="E201" s="165">
        <v>912.06</v>
      </c>
      <c r="F201" s="165">
        <v>23.6</v>
      </c>
      <c r="G201" s="165">
        <v>71.72</v>
      </c>
      <c r="H201" s="165">
        <v>78.86</v>
      </c>
      <c r="I201" s="165">
        <v>71.23</v>
      </c>
      <c r="J201" s="165">
        <v>64.3</v>
      </c>
      <c r="K201" s="165">
        <v>62.91</v>
      </c>
      <c r="L201" s="165">
        <v>81.28</v>
      </c>
      <c r="M201" s="165">
        <v>0</v>
      </c>
      <c r="N201" s="165">
        <v>0</v>
      </c>
      <c r="O201" s="165">
        <v>0</v>
      </c>
      <c r="P201" s="165">
        <v>178708</v>
      </c>
      <c r="Q201" s="165">
        <v>45</v>
      </c>
      <c r="R201" s="165">
        <v>0</v>
      </c>
      <c r="S201" s="165">
        <v>34.4</v>
      </c>
      <c r="T201" s="165">
        <v>3.8210000000000002</v>
      </c>
      <c r="U201" s="165">
        <v>-1</v>
      </c>
    </row>
    <row r="202" spans="1:21">
      <c r="A202" s="166">
        <v>43432.737916666665</v>
      </c>
      <c r="B202" s="165" t="s">
        <v>6</v>
      </c>
      <c r="C202" s="165">
        <v>487.57</v>
      </c>
      <c r="D202" s="165">
        <v>12.94</v>
      </c>
      <c r="E202" s="165">
        <v>912.95</v>
      </c>
      <c r="F202" s="165">
        <v>23.58</v>
      </c>
      <c r="G202" s="165">
        <v>73.239999999999995</v>
      </c>
      <c r="H202" s="165">
        <v>74.09</v>
      </c>
      <c r="I202" s="165">
        <v>74.260000000000005</v>
      </c>
      <c r="J202" s="165">
        <v>71.13</v>
      </c>
      <c r="K202" s="165">
        <v>71.48</v>
      </c>
      <c r="L202" s="165">
        <v>77.959999999999994</v>
      </c>
      <c r="M202" s="165">
        <v>0</v>
      </c>
      <c r="N202" s="165">
        <v>0</v>
      </c>
      <c r="O202" s="165">
        <v>0</v>
      </c>
      <c r="P202" s="165">
        <v>179147</v>
      </c>
      <c r="Q202" s="165">
        <v>45</v>
      </c>
      <c r="R202" s="165">
        <v>0</v>
      </c>
      <c r="S202" s="165">
        <v>34.5</v>
      </c>
      <c r="T202" s="165">
        <v>3.8250000000000002</v>
      </c>
      <c r="U202" s="165">
        <v>-1</v>
      </c>
    </row>
    <row r="203" spans="1:21">
      <c r="A203" s="166">
        <v>43432.737986111111</v>
      </c>
      <c r="B203" s="165" t="s">
        <v>6</v>
      </c>
      <c r="C203" s="165">
        <v>486.76</v>
      </c>
      <c r="D203" s="165">
        <v>12.92</v>
      </c>
      <c r="E203" s="165">
        <v>910.09</v>
      </c>
      <c r="F203" s="165">
        <v>26.2</v>
      </c>
      <c r="G203" s="165">
        <v>79.599999999999994</v>
      </c>
      <c r="H203" s="165">
        <v>81.62</v>
      </c>
      <c r="I203" s="165">
        <v>82.47</v>
      </c>
      <c r="J203" s="165">
        <v>77.66</v>
      </c>
      <c r="K203" s="165">
        <v>76.63</v>
      </c>
      <c r="L203" s="165">
        <v>0</v>
      </c>
      <c r="M203" s="165">
        <v>0</v>
      </c>
      <c r="N203" s="165">
        <v>0</v>
      </c>
      <c r="O203" s="165">
        <v>0</v>
      </c>
      <c r="P203" s="165">
        <v>179672</v>
      </c>
      <c r="Q203" s="165">
        <v>45</v>
      </c>
      <c r="R203" s="165">
        <v>0</v>
      </c>
      <c r="S203" s="165">
        <v>34.5</v>
      </c>
      <c r="T203" s="165">
        <v>3.8330000000000002</v>
      </c>
      <c r="U203" s="165">
        <v>-1</v>
      </c>
    </row>
    <row r="204" spans="1:21">
      <c r="A204" s="166">
        <v>43432.738055555557</v>
      </c>
      <c r="B204" s="165" t="s">
        <v>6</v>
      </c>
      <c r="C204" s="165">
        <v>486.66</v>
      </c>
      <c r="D204" s="165">
        <v>12.92</v>
      </c>
      <c r="E204" s="165">
        <v>911.5</v>
      </c>
      <c r="F204" s="165">
        <v>25.3</v>
      </c>
      <c r="G204" s="165">
        <v>75.61</v>
      </c>
      <c r="H204" s="165">
        <v>80.59</v>
      </c>
      <c r="I204" s="165">
        <v>78.86</v>
      </c>
      <c r="J204" s="165">
        <v>73.31</v>
      </c>
      <c r="K204" s="165">
        <v>70.709999999999994</v>
      </c>
      <c r="L204" s="165">
        <v>72.94</v>
      </c>
      <c r="M204" s="165">
        <v>0</v>
      </c>
      <c r="N204" s="165">
        <v>0</v>
      </c>
      <c r="O204" s="165">
        <v>0</v>
      </c>
      <c r="P204" s="165">
        <v>180042</v>
      </c>
      <c r="Q204" s="165">
        <v>45</v>
      </c>
      <c r="R204" s="165">
        <v>0</v>
      </c>
      <c r="S204" s="165">
        <v>34.5</v>
      </c>
      <c r="T204" s="165">
        <v>3.8239999999999998</v>
      </c>
      <c r="U204" s="165">
        <v>-1</v>
      </c>
    </row>
    <row r="205" spans="1:21">
      <c r="A205" s="166">
        <v>43432.738113425927</v>
      </c>
      <c r="B205" s="165" t="s">
        <v>6</v>
      </c>
      <c r="C205" s="165">
        <v>485.98</v>
      </c>
      <c r="D205" s="165">
        <v>12.9</v>
      </c>
      <c r="E205" s="165">
        <v>910.5</v>
      </c>
      <c r="F205" s="165">
        <v>23.37</v>
      </c>
      <c r="G205" s="165">
        <v>71.5</v>
      </c>
      <c r="H205" s="165">
        <v>76.08</v>
      </c>
      <c r="I205" s="165">
        <v>72.63</v>
      </c>
      <c r="J205" s="165">
        <v>69.36</v>
      </c>
      <c r="K205" s="165">
        <v>60.59</v>
      </c>
      <c r="L205" s="165">
        <v>78.83</v>
      </c>
      <c r="M205" s="165">
        <v>0</v>
      </c>
      <c r="N205" s="165">
        <v>0</v>
      </c>
      <c r="O205" s="165">
        <v>0</v>
      </c>
      <c r="P205" s="165">
        <v>180685</v>
      </c>
      <c r="Q205" s="165">
        <v>45</v>
      </c>
      <c r="R205" s="165">
        <v>0</v>
      </c>
      <c r="S205" s="165">
        <v>34.5</v>
      </c>
      <c r="T205" s="165">
        <v>3.8130000000000002</v>
      </c>
      <c r="U205" s="165">
        <v>-1</v>
      </c>
    </row>
    <row r="206" spans="1:21">
      <c r="A206" s="166">
        <v>43432.738182870373</v>
      </c>
      <c r="B206" s="165" t="s">
        <v>6</v>
      </c>
      <c r="C206" s="165">
        <v>483.29</v>
      </c>
      <c r="D206" s="165">
        <v>12.83</v>
      </c>
      <c r="E206" s="165">
        <v>910.99</v>
      </c>
      <c r="F206" s="165">
        <v>23.85</v>
      </c>
      <c r="G206" s="165">
        <v>71.75</v>
      </c>
      <c r="H206" s="165">
        <v>77.12</v>
      </c>
      <c r="I206" s="165">
        <v>71.92</v>
      </c>
      <c r="J206" s="165">
        <v>68.8</v>
      </c>
      <c r="K206" s="165">
        <v>62.74</v>
      </c>
      <c r="L206" s="165">
        <v>78.16</v>
      </c>
      <c r="M206" s="165">
        <v>0</v>
      </c>
      <c r="N206" s="165">
        <v>0</v>
      </c>
      <c r="O206" s="165">
        <v>0</v>
      </c>
      <c r="P206" s="165">
        <v>181236</v>
      </c>
      <c r="Q206" s="165">
        <v>45</v>
      </c>
      <c r="R206" s="165">
        <v>0</v>
      </c>
      <c r="S206" s="165">
        <v>34.5</v>
      </c>
      <c r="T206" s="165">
        <v>3.8250000000000002</v>
      </c>
      <c r="U206" s="165">
        <v>-1</v>
      </c>
    </row>
    <row r="207" spans="1:21">
      <c r="A207" s="166">
        <v>43432.738252314812</v>
      </c>
      <c r="B207" s="165" t="s">
        <v>6</v>
      </c>
      <c r="C207" s="165">
        <v>481.98</v>
      </c>
      <c r="D207" s="165">
        <v>12.79</v>
      </c>
      <c r="E207" s="165">
        <v>947.93</v>
      </c>
      <c r="F207" s="165">
        <v>23.51</v>
      </c>
      <c r="G207" s="165">
        <v>72.25</v>
      </c>
      <c r="H207" s="165">
        <v>78.14</v>
      </c>
      <c r="I207" s="165">
        <v>73.67</v>
      </c>
      <c r="J207" s="165">
        <v>68.33</v>
      </c>
      <c r="K207" s="165">
        <v>60.07</v>
      </c>
      <c r="L207" s="165">
        <v>81.069999999999993</v>
      </c>
      <c r="M207" s="165">
        <v>0</v>
      </c>
      <c r="N207" s="165">
        <v>0</v>
      </c>
      <c r="O207" s="165">
        <v>0</v>
      </c>
      <c r="P207" s="165">
        <v>181868</v>
      </c>
      <c r="Q207" s="165">
        <v>45</v>
      </c>
      <c r="R207" s="165">
        <v>0</v>
      </c>
      <c r="S207" s="165">
        <v>34.5</v>
      </c>
      <c r="T207" s="165">
        <v>3.8250000000000002</v>
      </c>
      <c r="U207" s="165">
        <v>-1</v>
      </c>
    </row>
    <row r="208" spans="1:21">
      <c r="A208" s="166">
        <v>43432.738321759258</v>
      </c>
      <c r="B208" s="165" t="s">
        <v>6</v>
      </c>
      <c r="C208" s="165">
        <v>480.39</v>
      </c>
      <c r="D208" s="165">
        <v>12.75</v>
      </c>
      <c r="E208" s="165">
        <v>920</v>
      </c>
      <c r="F208" s="165">
        <v>23.15</v>
      </c>
      <c r="G208" s="165">
        <v>69.599999999999994</v>
      </c>
      <c r="H208" s="165">
        <v>73.56</v>
      </c>
      <c r="I208" s="165">
        <v>68.48</v>
      </c>
      <c r="J208" s="165">
        <v>64.45</v>
      </c>
      <c r="K208" s="165">
        <v>62</v>
      </c>
      <c r="L208" s="165">
        <v>79.510000000000005</v>
      </c>
      <c r="M208" s="165">
        <v>0</v>
      </c>
      <c r="N208" s="165">
        <v>0</v>
      </c>
      <c r="O208" s="165">
        <v>0</v>
      </c>
      <c r="P208" s="165">
        <v>182386</v>
      </c>
      <c r="Q208" s="165">
        <v>45</v>
      </c>
      <c r="R208" s="165">
        <v>0</v>
      </c>
      <c r="S208" s="165">
        <v>34.5</v>
      </c>
      <c r="T208" s="165">
        <v>3.8210000000000002</v>
      </c>
      <c r="U208" s="165">
        <v>-1</v>
      </c>
    </row>
    <row r="209" spans="1:21">
      <c r="A209" s="166">
        <v>43432.738379629627</v>
      </c>
      <c r="B209" s="165" t="s">
        <v>6</v>
      </c>
      <c r="C209" s="165">
        <v>478.09</v>
      </c>
      <c r="D209" s="165">
        <v>12.69</v>
      </c>
      <c r="E209" s="165">
        <v>923.02</v>
      </c>
      <c r="F209" s="165">
        <v>22.78</v>
      </c>
      <c r="G209" s="165">
        <v>71.37</v>
      </c>
      <c r="H209" s="165">
        <v>77.39</v>
      </c>
      <c r="I209" s="165">
        <v>71.48</v>
      </c>
      <c r="J209" s="165">
        <v>64.87</v>
      </c>
      <c r="K209" s="165">
        <v>64.17</v>
      </c>
      <c r="L209" s="165">
        <v>78.959999999999994</v>
      </c>
      <c r="M209" s="165">
        <v>0</v>
      </c>
      <c r="N209" s="165">
        <v>0</v>
      </c>
      <c r="O209" s="165">
        <v>0</v>
      </c>
      <c r="P209" s="165">
        <v>182847</v>
      </c>
      <c r="Q209" s="165">
        <v>45</v>
      </c>
      <c r="R209" s="165">
        <v>0</v>
      </c>
      <c r="S209" s="165">
        <v>34.5</v>
      </c>
      <c r="T209" s="165">
        <v>3.8260000000000001</v>
      </c>
      <c r="U209" s="165">
        <v>-1</v>
      </c>
    </row>
    <row r="210" spans="1:21">
      <c r="A210" s="166">
        <v>43432.738449074073</v>
      </c>
      <c r="B210" s="165" t="s">
        <v>6</v>
      </c>
      <c r="C210" s="165">
        <v>477.43</v>
      </c>
      <c r="D210" s="165">
        <v>12.67</v>
      </c>
      <c r="E210" s="165">
        <v>921.77</v>
      </c>
      <c r="F210" s="165">
        <v>23.55</v>
      </c>
      <c r="G210" s="165">
        <v>69.040000000000006</v>
      </c>
      <c r="H210" s="165">
        <v>74.569999999999993</v>
      </c>
      <c r="I210" s="165">
        <v>70.48</v>
      </c>
      <c r="J210" s="165">
        <v>61.77</v>
      </c>
      <c r="K210" s="165">
        <v>58.87</v>
      </c>
      <c r="L210" s="165">
        <v>79.52</v>
      </c>
      <c r="M210" s="165">
        <v>0</v>
      </c>
      <c r="N210" s="165">
        <v>0</v>
      </c>
      <c r="O210" s="165">
        <v>0</v>
      </c>
      <c r="P210" s="165">
        <v>183493</v>
      </c>
      <c r="Q210" s="165">
        <v>45</v>
      </c>
      <c r="R210" s="165">
        <v>0</v>
      </c>
      <c r="S210" s="165">
        <v>34.5</v>
      </c>
      <c r="T210" s="165">
        <v>3.8239999999999998</v>
      </c>
      <c r="U210" s="165">
        <v>-1</v>
      </c>
    </row>
    <row r="211" spans="1:21">
      <c r="A211" s="166">
        <v>43432.738518518519</v>
      </c>
      <c r="B211" s="165" t="s">
        <v>6</v>
      </c>
      <c r="C211" s="165">
        <v>476.83</v>
      </c>
      <c r="D211" s="165">
        <v>12.66</v>
      </c>
      <c r="E211" s="165">
        <v>923.68</v>
      </c>
      <c r="F211" s="165">
        <v>24.23</v>
      </c>
      <c r="G211" s="165">
        <v>75.02</v>
      </c>
      <c r="H211" s="165">
        <v>78.760000000000005</v>
      </c>
      <c r="I211" s="165">
        <v>77.72</v>
      </c>
      <c r="J211" s="165">
        <v>72.37</v>
      </c>
      <c r="K211" s="165">
        <v>70.98</v>
      </c>
      <c r="L211" s="165">
        <v>75.42</v>
      </c>
      <c r="M211" s="165">
        <v>0</v>
      </c>
      <c r="N211" s="165">
        <v>0</v>
      </c>
      <c r="O211" s="165">
        <v>0</v>
      </c>
      <c r="P211" s="165">
        <v>183962</v>
      </c>
      <c r="Q211" s="165">
        <v>45</v>
      </c>
      <c r="R211" s="165">
        <v>0</v>
      </c>
      <c r="S211" s="165">
        <v>34.5</v>
      </c>
      <c r="T211" s="165">
        <v>3.8109999999999999</v>
      </c>
      <c r="U211" s="165">
        <v>-1</v>
      </c>
    </row>
    <row r="212" spans="1:21">
      <c r="A212" s="166">
        <v>43432.738587962966</v>
      </c>
      <c r="B212" s="165" t="s">
        <v>6</v>
      </c>
      <c r="C212" s="165">
        <v>476.79</v>
      </c>
      <c r="D212" s="165">
        <v>12.66</v>
      </c>
      <c r="E212" s="165">
        <v>924.25</v>
      </c>
      <c r="F212" s="165">
        <v>30.8</v>
      </c>
      <c r="G212" s="165">
        <v>83.06</v>
      </c>
      <c r="H212" s="165">
        <v>83.11</v>
      </c>
      <c r="I212" s="165">
        <v>83.79</v>
      </c>
      <c r="J212" s="165">
        <v>83.45</v>
      </c>
      <c r="K212" s="165">
        <v>81.91</v>
      </c>
      <c r="L212" s="165">
        <v>0</v>
      </c>
      <c r="M212" s="165">
        <v>0</v>
      </c>
      <c r="N212" s="165">
        <v>0</v>
      </c>
      <c r="O212" s="165">
        <v>0</v>
      </c>
      <c r="P212" s="165">
        <v>185562</v>
      </c>
      <c r="Q212" s="165">
        <v>45</v>
      </c>
      <c r="R212" s="165">
        <v>0</v>
      </c>
      <c r="S212" s="165">
        <v>34.5</v>
      </c>
      <c r="T212" s="165">
        <v>3.8210000000000002</v>
      </c>
      <c r="U212" s="165">
        <v>-1</v>
      </c>
    </row>
    <row r="213" spans="1:21">
      <c r="A213" s="166">
        <v>43432.738657407404</v>
      </c>
      <c r="B213" s="165" t="s">
        <v>6</v>
      </c>
      <c r="C213" s="165">
        <v>473.65</v>
      </c>
      <c r="D213" s="165">
        <v>12.57</v>
      </c>
      <c r="E213" s="165">
        <v>921.82</v>
      </c>
      <c r="F213" s="165">
        <v>32.17</v>
      </c>
      <c r="G213" s="165">
        <v>80.84</v>
      </c>
      <c r="H213" s="165">
        <v>82.25</v>
      </c>
      <c r="I213" s="165">
        <v>81.23</v>
      </c>
      <c r="J213" s="165">
        <v>78.67</v>
      </c>
      <c r="K213" s="165">
        <v>81.23</v>
      </c>
      <c r="L213" s="165">
        <v>80.790000000000006</v>
      </c>
      <c r="M213" s="165">
        <v>0</v>
      </c>
      <c r="N213" s="165">
        <v>0</v>
      </c>
      <c r="O213" s="165">
        <v>0</v>
      </c>
      <c r="P213" s="165">
        <v>189925</v>
      </c>
      <c r="Q213" s="165">
        <v>45</v>
      </c>
      <c r="R213" s="165">
        <v>0</v>
      </c>
      <c r="S213" s="165">
        <v>34.5</v>
      </c>
      <c r="T213" s="165">
        <v>3.8069999999999999</v>
      </c>
      <c r="U213" s="165">
        <v>-1</v>
      </c>
    </row>
    <row r="214" spans="1:21">
      <c r="A214" s="166">
        <v>43432.738726851851</v>
      </c>
      <c r="B214" s="165" t="s">
        <v>6</v>
      </c>
      <c r="C214" s="165">
        <v>473.29</v>
      </c>
      <c r="D214" s="165">
        <v>12.56</v>
      </c>
      <c r="E214" s="165">
        <v>918.07</v>
      </c>
      <c r="F214" s="165">
        <v>23.09</v>
      </c>
      <c r="G214" s="165">
        <v>71.349999999999994</v>
      </c>
      <c r="H214" s="165">
        <v>73.959999999999994</v>
      </c>
      <c r="I214" s="165">
        <v>73.959999999999994</v>
      </c>
      <c r="J214" s="165">
        <v>68.58</v>
      </c>
      <c r="K214" s="165">
        <v>62.5</v>
      </c>
      <c r="L214" s="165">
        <v>77.78</v>
      </c>
      <c r="M214" s="165">
        <v>0</v>
      </c>
      <c r="N214" s="165">
        <v>0</v>
      </c>
      <c r="O214" s="165">
        <v>0</v>
      </c>
      <c r="P214" s="165">
        <v>190316</v>
      </c>
      <c r="Q214" s="165">
        <v>45</v>
      </c>
      <c r="R214" s="165">
        <v>0</v>
      </c>
      <c r="S214" s="165">
        <v>34.5</v>
      </c>
      <c r="T214" s="165">
        <v>3.8210000000000002</v>
      </c>
      <c r="U214" s="165">
        <v>-1</v>
      </c>
    </row>
    <row r="215" spans="1:21">
      <c r="A215" s="166">
        <v>43432.73878472222</v>
      </c>
      <c r="B215" s="165" t="s">
        <v>6</v>
      </c>
      <c r="C215" s="165">
        <v>473.39</v>
      </c>
      <c r="D215" s="165">
        <v>12.57</v>
      </c>
      <c r="E215" s="165">
        <v>915.78</v>
      </c>
      <c r="F215" s="165">
        <v>23.36</v>
      </c>
      <c r="G215" s="165">
        <v>70.56</v>
      </c>
      <c r="H215" s="165">
        <v>75.17</v>
      </c>
      <c r="I215" s="165">
        <v>69.930000000000007</v>
      </c>
      <c r="J215" s="165">
        <v>66.959999999999994</v>
      </c>
      <c r="K215" s="165">
        <v>61.01</v>
      </c>
      <c r="L215" s="165">
        <v>79.72</v>
      </c>
      <c r="M215" s="165">
        <v>0</v>
      </c>
      <c r="N215" s="165">
        <v>0</v>
      </c>
      <c r="O215" s="165">
        <v>0</v>
      </c>
      <c r="P215" s="165">
        <v>190962</v>
      </c>
      <c r="Q215" s="165">
        <v>45</v>
      </c>
      <c r="R215" s="165">
        <v>0</v>
      </c>
      <c r="S215" s="165">
        <v>34.5</v>
      </c>
      <c r="T215" s="165">
        <v>3.8239999999999998</v>
      </c>
      <c r="U215" s="165">
        <v>-1</v>
      </c>
    </row>
    <row r="216" spans="1:21">
      <c r="A216" s="166">
        <v>43432.738854166666</v>
      </c>
      <c r="B216" s="165" t="s">
        <v>6</v>
      </c>
      <c r="C216" s="165">
        <v>472.6</v>
      </c>
      <c r="D216" s="165">
        <v>12.54</v>
      </c>
      <c r="E216" s="165">
        <v>915.68</v>
      </c>
      <c r="F216" s="165">
        <v>24.77</v>
      </c>
      <c r="G216" s="165">
        <v>71.099999999999994</v>
      </c>
      <c r="H216" s="165">
        <v>77.22</v>
      </c>
      <c r="I216" s="165">
        <v>70.260000000000005</v>
      </c>
      <c r="J216" s="165">
        <v>69.739999999999995</v>
      </c>
      <c r="K216" s="165">
        <v>59.65</v>
      </c>
      <c r="L216" s="165">
        <v>78.61</v>
      </c>
      <c r="M216" s="165">
        <v>0</v>
      </c>
      <c r="N216" s="165">
        <v>0</v>
      </c>
      <c r="O216" s="165">
        <v>0</v>
      </c>
      <c r="P216" s="165">
        <v>191531</v>
      </c>
      <c r="Q216" s="165">
        <v>45</v>
      </c>
      <c r="R216" s="165">
        <v>0</v>
      </c>
      <c r="S216" s="165">
        <v>34.5</v>
      </c>
      <c r="T216" s="165">
        <v>3.8250000000000002</v>
      </c>
      <c r="U216" s="165">
        <v>-1</v>
      </c>
    </row>
    <row r="217" spans="1:21">
      <c r="A217" s="166">
        <v>43432.738923611112</v>
      </c>
      <c r="B217" s="165" t="s">
        <v>6</v>
      </c>
      <c r="C217" s="165">
        <v>472.57</v>
      </c>
      <c r="D217" s="165">
        <v>12.54</v>
      </c>
      <c r="E217" s="165">
        <v>914.9</v>
      </c>
      <c r="F217" s="165">
        <v>23.54</v>
      </c>
      <c r="G217" s="165">
        <v>71.58</v>
      </c>
      <c r="H217" s="165">
        <v>77.64</v>
      </c>
      <c r="I217" s="165">
        <v>71.58</v>
      </c>
      <c r="J217" s="165">
        <v>65.510000000000005</v>
      </c>
      <c r="K217" s="165">
        <v>64.64</v>
      </c>
      <c r="L217" s="165">
        <v>78.510000000000005</v>
      </c>
      <c r="M217" s="165">
        <v>0</v>
      </c>
      <c r="N217" s="165">
        <v>0</v>
      </c>
      <c r="O217" s="165">
        <v>0</v>
      </c>
      <c r="P217" s="165">
        <v>192184</v>
      </c>
      <c r="Q217" s="165">
        <v>45</v>
      </c>
      <c r="R217" s="165">
        <v>0</v>
      </c>
      <c r="S217" s="165">
        <v>34.5</v>
      </c>
      <c r="T217" s="165">
        <v>3.8250000000000002</v>
      </c>
      <c r="U217" s="165">
        <v>-1</v>
      </c>
    </row>
    <row r="218" spans="1:21">
      <c r="A218" s="166">
        <v>43432.738993055558</v>
      </c>
      <c r="B218" s="165" t="s">
        <v>6</v>
      </c>
      <c r="C218" s="165">
        <v>473.08</v>
      </c>
      <c r="D218" s="165">
        <v>12.56</v>
      </c>
      <c r="E218" s="165">
        <v>915.68</v>
      </c>
      <c r="F218" s="165">
        <v>26.66</v>
      </c>
      <c r="G218" s="165">
        <v>73.03</v>
      </c>
      <c r="H218" s="165">
        <v>77</v>
      </c>
      <c r="I218" s="165">
        <v>72.47</v>
      </c>
      <c r="J218" s="165">
        <v>67.94</v>
      </c>
      <c r="K218" s="165">
        <v>67.599999999999994</v>
      </c>
      <c r="L218" s="165">
        <v>80.14</v>
      </c>
      <c r="M218" s="165">
        <v>0</v>
      </c>
      <c r="N218" s="165">
        <v>0</v>
      </c>
      <c r="O218" s="165">
        <v>0</v>
      </c>
      <c r="P218" s="165">
        <v>192625</v>
      </c>
      <c r="Q218" s="165">
        <v>45</v>
      </c>
      <c r="R218" s="165">
        <v>0</v>
      </c>
      <c r="S218" s="165">
        <v>34.5</v>
      </c>
      <c r="T218" s="165">
        <v>3.831</v>
      </c>
      <c r="U218" s="165">
        <v>-1</v>
      </c>
    </row>
    <row r="219" spans="1:21">
      <c r="A219" s="166">
        <v>43432.739050925928</v>
      </c>
      <c r="B219" s="165" t="s">
        <v>6</v>
      </c>
      <c r="C219" s="165">
        <v>473.42</v>
      </c>
      <c r="D219" s="165">
        <v>12.57</v>
      </c>
      <c r="E219" s="165">
        <v>913.99</v>
      </c>
      <c r="F219" s="165">
        <v>26.07</v>
      </c>
      <c r="G219" s="165">
        <v>79.069999999999993</v>
      </c>
      <c r="H219" s="165">
        <v>79.66</v>
      </c>
      <c r="I219" s="165">
        <v>78.62</v>
      </c>
      <c r="J219" s="165">
        <v>83.62</v>
      </c>
      <c r="K219" s="165">
        <v>75</v>
      </c>
      <c r="L219" s="165">
        <v>77.400000000000006</v>
      </c>
      <c r="M219" s="165">
        <v>0</v>
      </c>
      <c r="N219" s="165">
        <v>0</v>
      </c>
      <c r="O219" s="165">
        <v>0</v>
      </c>
      <c r="P219" s="165">
        <v>193275</v>
      </c>
      <c r="Q219" s="165">
        <v>45</v>
      </c>
      <c r="R219" s="165">
        <v>0</v>
      </c>
      <c r="S219" s="165">
        <v>34.5</v>
      </c>
      <c r="T219" s="165">
        <v>3.8250000000000002</v>
      </c>
      <c r="U219" s="165">
        <v>-1</v>
      </c>
    </row>
    <row r="220" spans="1:21">
      <c r="A220" s="166">
        <v>43432.739120370374</v>
      </c>
      <c r="B220" s="165" t="s">
        <v>6</v>
      </c>
      <c r="C220" s="165">
        <v>475.02</v>
      </c>
      <c r="D220" s="165">
        <v>12.61</v>
      </c>
      <c r="E220" s="165">
        <v>911.43</v>
      </c>
      <c r="F220" s="165">
        <v>23.49</v>
      </c>
      <c r="G220" s="165">
        <v>76.73</v>
      </c>
      <c r="H220" s="165">
        <v>82.79</v>
      </c>
      <c r="I220" s="165">
        <v>72.98</v>
      </c>
      <c r="J220" s="165">
        <v>79</v>
      </c>
      <c r="K220" s="165">
        <v>69.02</v>
      </c>
      <c r="L220" s="165">
        <v>81.11</v>
      </c>
      <c r="M220" s="165">
        <v>0</v>
      </c>
      <c r="N220" s="165">
        <v>0</v>
      </c>
      <c r="O220" s="165">
        <v>0</v>
      </c>
      <c r="P220" s="165">
        <v>193812</v>
      </c>
      <c r="Q220" s="165">
        <v>45</v>
      </c>
      <c r="R220" s="165">
        <v>0</v>
      </c>
      <c r="S220" s="165">
        <v>34.5</v>
      </c>
      <c r="T220" s="165">
        <v>3.823</v>
      </c>
      <c r="U220" s="165">
        <v>-1</v>
      </c>
    </row>
    <row r="221" spans="1:21">
      <c r="A221" s="166">
        <v>43432.739189814813</v>
      </c>
      <c r="B221" s="165" t="s">
        <v>6</v>
      </c>
      <c r="C221" s="165">
        <v>474.85</v>
      </c>
      <c r="D221" s="165">
        <v>12.6</v>
      </c>
      <c r="E221" s="165">
        <v>909.53</v>
      </c>
      <c r="F221" s="165">
        <v>22.93</v>
      </c>
      <c r="G221" s="165">
        <v>70.760000000000005</v>
      </c>
      <c r="H221" s="165">
        <v>76.19</v>
      </c>
      <c r="I221" s="165">
        <v>68.08</v>
      </c>
      <c r="J221" s="165">
        <v>67.900000000000006</v>
      </c>
      <c r="K221" s="165">
        <v>64.02</v>
      </c>
      <c r="L221" s="165">
        <v>77.599999999999994</v>
      </c>
      <c r="M221" s="165">
        <v>0</v>
      </c>
      <c r="N221" s="165">
        <v>0</v>
      </c>
      <c r="O221" s="165">
        <v>0</v>
      </c>
      <c r="P221" s="165">
        <v>194256</v>
      </c>
      <c r="Q221" s="165">
        <v>45</v>
      </c>
      <c r="R221" s="165">
        <v>0</v>
      </c>
      <c r="S221" s="165">
        <v>34.5</v>
      </c>
      <c r="T221" s="165">
        <v>3.8140000000000001</v>
      </c>
      <c r="U221" s="165">
        <v>-1</v>
      </c>
    </row>
    <row r="222" spans="1:21">
      <c r="A222" s="166">
        <v>43432.739259259259</v>
      </c>
      <c r="B222" s="165" t="s">
        <v>6</v>
      </c>
      <c r="C222" s="165">
        <v>473.31</v>
      </c>
      <c r="D222" s="165">
        <v>12.56</v>
      </c>
      <c r="E222" s="165">
        <v>909.09</v>
      </c>
      <c r="F222" s="165">
        <v>21.46</v>
      </c>
      <c r="G222" s="165">
        <v>72.489999999999995</v>
      </c>
      <c r="H222" s="165">
        <v>75.83</v>
      </c>
      <c r="I222" s="165">
        <v>76</v>
      </c>
      <c r="J222" s="165">
        <v>68.7</v>
      </c>
      <c r="K222" s="165">
        <v>63.3</v>
      </c>
      <c r="L222" s="165">
        <v>78.61</v>
      </c>
      <c r="M222" s="165">
        <v>0</v>
      </c>
      <c r="N222" s="165">
        <v>0</v>
      </c>
      <c r="O222" s="165">
        <v>0</v>
      </c>
      <c r="P222" s="165">
        <v>194777</v>
      </c>
      <c r="Q222" s="165">
        <v>45</v>
      </c>
      <c r="R222" s="165">
        <v>0</v>
      </c>
      <c r="S222" s="165">
        <v>34.5</v>
      </c>
      <c r="T222" s="165">
        <v>3.823</v>
      </c>
      <c r="U222" s="165">
        <v>-1</v>
      </c>
    </row>
    <row r="223" spans="1:21">
      <c r="A223" s="166">
        <v>43432.739317129628</v>
      </c>
      <c r="B223" s="165" t="s">
        <v>6</v>
      </c>
      <c r="C223" s="165">
        <v>472.53</v>
      </c>
      <c r="D223" s="165">
        <v>12.54</v>
      </c>
      <c r="E223" s="165">
        <v>908.31</v>
      </c>
      <c r="F223" s="165">
        <v>22.57</v>
      </c>
      <c r="G223" s="165">
        <v>70.62</v>
      </c>
      <c r="H223" s="165">
        <v>76.540000000000006</v>
      </c>
      <c r="I223" s="165">
        <v>73.459999999999994</v>
      </c>
      <c r="J223" s="165">
        <v>63.7</v>
      </c>
      <c r="K223" s="165">
        <v>59.93</v>
      </c>
      <c r="L223" s="165">
        <v>79.45</v>
      </c>
      <c r="M223" s="165">
        <v>0</v>
      </c>
      <c r="N223" s="165">
        <v>0</v>
      </c>
      <c r="O223" s="165">
        <v>0</v>
      </c>
      <c r="P223" s="165">
        <v>195209</v>
      </c>
      <c r="Q223" s="165">
        <v>45</v>
      </c>
      <c r="R223" s="165">
        <v>0</v>
      </c>
      <c r="S223" s="165">
        <v>34.5</v>
      </c>
      <c r="T223" s="165">
        <v>3.8239999999999998</v>
      </c>
      <c r="U223" s="165">
        <v>-1</v>
      </c>
    </row>
    <row r="224" spans="1:21">
      <c r="A224" s="166">
        <v>43432.739386574074</v>
      </c>
      <c r="B224" s="165" t="s">
        <v>6</v>
      </c>
      <c r="C224" s="165">
        <v>474.12</v>
      </c>
      <c r="D224" s="165">
        <v>12.59</v>
      </c>
      <c r="E224" s="165">
        <v>905.02</v>
      </c>
      <c r="F224" s="165">
        <v>23.21</v>
      </c>
      <c r="G224" s="165">
        <v>72</v>
      </c>
      <c r="H224" s="165">
        <v>75.64</v>
      </c>
      <c r="I224" s="165">
        <v>72.73</v>
      </c>
      <c r="J224" s="165">
        <v>68.61</v>
      </c>
      <c r="K224" s="165">
        <v>65.69</v>
      </c>
      <c r="L224" s="165">
        <v>78.63</v>
      </c>
      <c r="M224" s="165">
        <v>0</v>
      </c>
      <c r="N224" s="165">
        <v>0</v>
      </c>
      <c r="O224" s="165">
        <v>0</v>
      </c>
      <c r="P224" s="165">
        <v>195854</v>
      </c>
      <c r="Q224" s="165">
        <v>45</v>
      </c>
      <c r="R224" s="165">
        <v>0</v>
      </c>
      <c r="S224" s="165">
        <v>34.5</v>
      </c>
      <c r="T224" s="165">
        <v>3.8140000000000001</v>
      </c>
      <c r="U224" s="165">
        <v>-1</v>
      </c>
    </row>
    <row r="225" spans="1:21">
      <c r="A225" s="166">
        <v>43432.73945601852</v>
      </c>
      <c r="B225" s="165" t="s">
        <v>6</v>
      </c>
      <c r="C225" s="165">
        <v>474.36</v>
      </c>
      <c r="D225" s="165">
        <v>12.59</v>
      </c>
      <c r="E225" s="165">
        <v>902.12</v>
      </c>
      <c r="F225" s="165">
        <v>24.4</v>
      </c>
      <c r="G225" s="165">
        <v>86.84</v>
      </c>
      <c r="H225" s="165">
        <v>85.3</v>
      </c>
      <c r="I225" s="165">
        <v>89.57</v>
      </c>
      <c r="J225" s="165">
        <v>86.15</v>
      </c>
      <c r="K225" s="165">
        <v>86.32</v>
      </c>
      <c r="L225" s="165">
        <v>0</v>
      </c>
      <c r="M225" s="165">
        <v>0</v>
      </c>
      <c r="N225" s="165">
        <v>0</v>
      </c>
      <c r="O225" s="165">
        <v>0</v>
      </c>
      <c r="P225" s="165">
        <v>196453</v>
      </c>
      <c r="Q225" s="165">
        <v>45</v>
      </c>
      <c r="R225" s="165">
        <v>0</v>
      </c>
      <c r="S225" s="165">
        <v>34.5</v>
      </c>
      <c r="T225" s="165">
        <v>3.8239999999999998</v>
      </c>
      <c r="U225" s="165">
        <v>-1</v>
      </c>
    </row>
    <row r="226" spans="1:21">
      <c r="A226" s="166">
        <v>43432.739525462966</v>
      </c>
      <c r="B226" s="165" t="s">
        <v>6</v>
      </c>
      <c r="C226" s="165">
        <v>475.54</v>
      </c>
      <c r="D226" s="165">
        <v>12.62</v>
      </c>
      <c r="E226" s="165">
        <v>895.71</v>
      </c>
      <c r="F226" s="165">
        <v>19.420000000000002</v>
      </c>
      <c r="G226" s="165">
        <v>73.510000000000005</v>
      </c>
      <c r="H226" s="165">
        <v>75.17</v>
      </c>
      <c r="I226" s="165">
        <v>75.87</v>
      </c>
      <c r="J226" s="165">
        <v>71.349999999999994</v>
      </c>
      <c r="K226" s="165">
        <v>65.099999999999994</v>
      </c>
      <c r="L226" s="165">
        <v>80.14</v>
      </c>
      <c r="M226" s="165">
        <v>0</v>
      </c>
      <c r="N226" s="165">
        <v>0</v>
      </c>
      <c r="O226" s="165">
        <v>0</v>
      </c>
      <c r="P226" s="165">
        <v>197020</v>
      </c>
      <c r="Q226" s="165">
        <v>44</v>
      </c>
      <c r="R226" s="165">
        <v>0</v>
      </c>
      <c r="S226" s="165">
        <v>34.6</v>
      </c>
      <c r="T226" s="165">
        <v>3.8279999999999998</v>
      </c>
      <c r="U226" s="165">
        <v>-1</v>
      </c>
    </row>
    <row r="227" spans="1:21">
      <c r="A227" s="166">
        <v>43432.739594907405</v>
      </c>
      <c r="B227" s="165" t="s">
        <v>6</v>
      </c>
      <c r="C227" s="165">
        <v>477.08</v>
      </c>
      <c r="D227" s="165">
        <v>12.66</v>
      </c>
      <c r="E227" s="165">
        <v>897.5</v>
      </c>
      <c r="F227" s="165">
        <v>23.03</v>
      </c>
      <c r="G227" s="165">
        <v>70.66</v>
      </c>
      <c r="H227" s="165">
        <v>76.13</v>
      </c>
      <c r="I227" s="165">
        <v>72.13</v>
      </c>
      <c r="J227" s="165">
        <v>65.510000000000005</v>
      </c>
      <c r="K227" s="165">
        <v>59.76</v>
      </c>
      <c r="L227" s="165">
        <v>79.790000000000006</v>
      </c>
      <c r="M227" s="165">
        <v>0</v>
      </c>
      <c r="N227" s="165">
        <v>0</v>
      </c>
      <c r="O227" s="165">
        <v>0</v>
      </c>
      <c r="P227" s="165">
        <v>197551</v>
      </c>
      <c r="Q227" s="165">
        <v>44</v>
      </c>
      <c r="R227" s="165">
        <v>0</v>
      </c>
      <c r="S227" s="165">
        <v>34.6</v>
      </c>
      <c r="T227" s="165">
        <v>3.83</v>
      </c>
      <c r="U227" s="165">
        <v>-1</v>
      </c>
    </row>
    <row r="228" spans="1:21">
      <c r="A228" s="166">
        <v>43432.739652777775</v>
      </c>
      <c r="B228" s="165" t="s">
        <v>6</v>
      </c>
      <c r="C228" s="165">
        <v>480.36</v>
      </c>
      <c r="D228" s="165">
        <v>12.75</v>
      </c>
      <c r="E228" s="165">
        <v>901.72</v>
      </c>
      <c r="F228" s="165">
        <v>23.71</v>
      </c>
      <c r="G228" s="165">
        <v>70.95</v>
      </c>
      <c r="H228" s="165">
        <v>74.87</v>
      </c>
      <c r="I228" s="165">
        <v>72.790000000000006</v>
      </c>
      <c r="J228" s="165">
        <v>65.34</v>
      </c>
      <c r="K228" s="165">
        <v>61.35</v>
      </c>
      <c r="L228" s="165">
        <v>80.42</v>
      </c>
      <c r="M228" s="165">
        <v>0</v>
      </c>
      <c r="N228" s="165">
        <v>0</v>
      </c>
      <c r="O228" s="165">
        <v>0</v>
      </c>
      <c r="P228" s="165">
        <v>197931</v>
      </c>
      <c r="Q228" s="165">
        <v>44</v>
      </c>
      <c r="R228" s="165">
        <v>0</v>
      </c>
      <c r="S228" s="165">
        <v>34.6</v>
      </c>
      <c r="T228" s="165">
        <v>3.8290000000000002</v>
      </c>
      <c r="U228" s="165">
        <v>-1</v>
      </c>
    </row>
    <row r="229" spans="1:21">
      <c r="A229" s="166">
        <v>43432.739722222221</v>
      </c>
      <c r="B229" s="165" t="s">
        <v>6</v>
      </c>
      <c r="C229" s="165">
        <v>480.95</v>
      </c>
      <c r="D229" s="165">
        <v>12.77</v>
      </c>
      <c r="E229" s="165">
        <v>902.82</v>
      </c>
      <c r="F229" s="165">
        <v>21.9</v>
      </c>
      <c r="G229" s="165">
        <v>70.319999999999993</v>
      </c>
      <c r="H229" s="165">
        <v>72.540000000000006</v>
      </c>
      <c r="I229" s="165">
        <v>74.47</v>
      </c>
      <c r="J229" s="165">
        <v>64.260000000000005</v>
      </c>
      <c r="K229" s="165">
        <v>62.32</v>
      </c>
      <c r="L229" s="165">
        <v>77.989999999999995</v>
      </c>
      <c r="M229" s="165">
        <v>0</v>
      </c>
      <c r="N229" s="165">
        <v>0</v>
      </c>
      <c r="O229" s="165">
        <v>0</v>
      </c>
      <c r="P229" s="165">
        <v>198705</v>
      </c>
      <c r="Q229" s="165">
        <v>44</v>
      </c>
      <c r="R229" s="165">
        <v>0</v>
      </c>
      <c r="S229" s="165">
        <v>34.6</v>
      </c>
      <c r="T229" s="165">
        <v>3.83</v>
      </c>
      <c r="U229" s="165">
        <v>-1</v>
      </c>
    </row>
    <row r="230" spans="1:21">
      <c r="A230" s="166">
        <v>43432.739791666667</v>
      </c>
      <c r="B230" s="165" t="s">
        <v>6</v>
      </c>
      <c r="C230" s="165">
        <v>483.98</v>
      </c>
      <c r="D230" s="165">
        <v>12.85</v>
      </c>
      <c r="E230" s="165">
        <v>895.63</v>
      </c>
      <c r="F230" s="165">
        <v>23.92</v>
      </c>
      <c r="G230" s="165">
        <v>72.02</v>
      </c>
      <c r="H230" s="165">
        <v>76.599999999999994</v>
      </c>
      <c r="I230" s="165">
        <v>76.260000000000005</v>
      </c>
      <c r="J230" s="165">
        <v>68.11</v>
      </c>
      <c r="K230" s="165">
        <v>64.819999999999993</v>
      </c>
      <c r="L230" s="165">
        <v>75.31</v>
      </c>
      <c r="M230" s="165">
        <v>0</v>
      </c>
      <c r="N230" s="165">
        <v>0</v>
      </c>
      <c r="O230" s="165">
        <v>0</v>
      </c>
      <c r="P230" s="165">
        <v>199383</v>
      </c>
      <c r="Q230" s="165">
        <v>44</v>
      </c>
      <c r="R230" s="165">
        <v>0</v>
      </c>
      <c r="S230" s="165">
        <v>34.6</v>
      </c>
      <c r="T230" s="165">
        <v>3.827</v>
      </c>
      <c r="U230" s="165">
        <v>-1</v>
      </c>
    </row>
    <row r="231" spans="1:21">
      <c r="A231" s="166">
        <v>43432.739861111113</v>
      </c>
      <c r="B231" s="165" t="s">
        <v>6</v>
      </c>
      <c r="C231" s="165">
        <v>485.38</v>
      </c>
      <c r="D231" s="165">
        <v>12.88</v>
      </c>
      <c r="E231" s="165">
        <v>889.86</v>
      </c>
      <c r="F231" s="165">
        <v>25.39</v>
      </c>
      <c r="G231" s="165">
        <v>83.35</v>
      </c>
      <c r="H231" s="165">
        <v>81.239999999999995</v>
      </c>
      <c r="I231" s="165">
        <v>85.89</v>
      </c>
      <c r="J231" s="165">
        <v>81.760000000000005</v>
      </c>
      <c r="K231" s="165">
        <v>84.51</v>
      </c>
      <c r="L231" s="165">
        <v>0</v>
      </c>
      <c r="M231" s="165">
        <v>0</v>
      </c>
      <c r="N231" s="165">
        <v>0</v>
      </c>
      <c r="O231" s="165">
        <v>0</v>
      </c>
      <c r="P231" s="165">
        <v>200289</v>
      </c>
      <c r="Q231" s="165">
        <v>44</v>
      </c>
      <c r="R231" s="165">
        <v>0</v>
      </c>
      <c r="S231" s="165">
        <v>34.6</v>
      </c>
      <c r="T231" s="165">
        <v>3.819</v>
      </c>
      <c r="U231" s="165">
        <v>-1</v>
      </c>
    </row>
    <row r="232" spans="1:21">
      <c r="A232" s="166">
        <v>43432.739918981482</v>
      </c>
      <c r="B232" s="165" t="s">
        <v>6</v>
      </c>
      <c r="C232" s="165">
        <v>485.84</v>
      </c>
      <c r="D232" s="165">
        <v>12.9</v>
      </c>
      <c r="E232" s="165">
        <v>895.41</v>
      </c>
      <c r="F232" s="165">
        <v>22.71</v>
      </c>
      <c r="G232" s="165">
        <v>75.84</v>
      </c>
      <c r="H232" s="165">
        <v>80.28</v>
      </c>
      <c r="I232" s="165">
        <v>75.430000000000007</v>
      </c>
      <c r="J232" s="165">
        <v>72.84</v>
      </c>
      <c r="K232" s="165">
        <v>72.66</v>
      </c>
      <c r="L232" s="165">
        <v>78.67</v>
      </c>
      <c r="M232" s="165">
        <v>0</v>
      </c>
      <c r="N232" s="165">
        <v>0</v>
      </c>
      <c r="O232" s="165">
        <v>0</v>
      </c>
      <c r="P232" s="165">
        <v>200833</v>
      </c>
      <c r="Q232" s="165">
        <v>44</v>
      </c>
      <c r="R232" s="165">
        <v>0</v>
      </c>
      <c r="S232" s="165">
        <v>34.6</v>
      </c>
      <c r="T232" s="165">
        <v>3.827</v>
      </c>
      <c r="U232" s="165">
        <v>-1</v>
      </c>
    </row>
    <row r="233" spans="1:21">
      <c r="A233" s="166">
        <v>43432.739988425928</v>
      </c>
      <c r="B233" s="165" t="s">
        <v>6</v>
      </c>
      <c r="C233" s="165">
        <v>484.64</v>
      </c>
      <c r="D233" s="165">
        <v>12.86</v>
      </c>
      <c r="E233" s="165">
        <v>893.11</v>
      </c>
      <c r="F233" s="165">
        <v>23.86</v>
      </c>
      <c r="G233" s="165">
        <v>70.510000000000005</v>
      </c>
      <c r="H233" s="165">
        <v>73.72</v>
      </c>
      <c r="I233" s="165">
        <v>70.48</v>
      </c>
      <c r="J233" s="165">
        <v>67.92</v>
      </c>
      <c r="K233" s="165">
        <v>59.22</v>
      </c>
      <c r="L233" s="165">
        <v>81.23</v>
      </c>
      <c r="M233" s="165">
        <v>0</v>
      </c>
      <c r="N233" s="165">
        <v>0</v>
      </c>
      <c r="O233" s="165">
        <v>0</v>
      </c>
      <c r="P233" s="165">
        <v>201384</v>
      </c>
      <c r="Q233" s="165">
        <v>44</v>
      </c>
      <c r="R233" s="165">
        <v>0</v>
      </c>
      <c r="S233" s="165">
        <v>34.6</v>
      </c>
      <c r="T233" s="165">
        <v>3.8170000000000002</v>
      </c>
      <c r="U233" s="165">
        <v>-1</v>
      </c>
    </row>
    <row r="234" spans="1:21">
      <c r="A234" s="166">
        <v>43432.740057870367</v>
      </c>
      <c r="B234" s="165" t="s">
        <v>6</v>
      </c>
      <c r="C234" s="165">
        <v>485.14</v>
      </c>
      <c r="D234" s="165">
        <v>12.88</v>
      </c>
      <c r="E234" s="165">
        <v>893.49</v>
      </c>
      <c r="F234" s="165">
        <v>22.84</v>
      </c>
      <c r="G234" s="165">
        <v>72.08</v>
      </c>
      <c r="H234" s="165">
        <v>77.41</v>
      </c>
      <c r="I234" s="165">
        <v>71.63</v>
      </c>
      <c r="J234" s="165">
        <v>68.3</v>
      </c>
      <c r="K234" s="165">
        <v>62.52</v>
      </c>
      <c r="L234" s="165">
        <v>80.56</v>
      </c>
      <c r="M234" s="165">
        <v>0</v>
      </c>
      <c r="N234" s="165">
        <v>0</v>
      </c>
      <c r="O234" s="165">
        <v>0</v>
      </c>
      <c r="P234" s="165">
        <v>201773</v>
      </c>
      <c r="Q234" s="165">
        <v>44</v>
      </c>
      <c r="R234" s="165">
        <v>0</v>
      </c>
      <c r="S234" s="165">
        <v>34.6</v>
      </c>
      <c r="T234" s="165">
        <v>3.8250000000000002</v>
      </c>
      <c r="U234" s="165">
        <v>-1</v>
      </c>
    </row>
    <row r="235" spans="1:21">
      <c r="A235" s="166">
        <v>43432.740127314813</v>
      </c>
      <c r="B235" s="165" t="s">
        <v>6</v>
      </c>
      <c r="C235" s="165">
        <v>484.08</v>
      </c>
      <c r="D235" s="165">
        <v>12.85</v>
      </c>
      <c r="E235" s="165">
        <v>900.45</v>
      </c>
      <c r="F235" s="165">
        <v>24.92</v>
      </c>
      <c r="G235" s="165">
        <v>73.61</v>
      </c>
      <c r="H235" s="165">
        <v>79.41</v>
      </c>
      <c r="I235" s="165">
        <v>76.44</v>
      </c>
      <c r="J235" s="165">
        <v>66.319999999999993</v>
      </c>
      <c r="K235" s="165">
        <v>66.14</v>
      </c>
      <c r="L235" s="165">
        <v>79.760000000000005</v>
      </c>
      <c r="M235" s="165">
        <v>0</v>
      </c>
      <c r="N235" s="165">
        <v>0</v>
      </c>
      <c r="O235" s="165">
        <v>0</v>
      </c>
      <c r="P235" s="165">
        <v>202213</v>
      </c>
      <c r="Q235" s="165">
        <v>44</v>
      </c>
      <c r="R235" s="165">
        <v>0</v>
      </c>
      <c r="S235" s="165">
        <v>34.6</v>
      </c>
      <c r="T235" s="165">
        <v>3.83</v>
      </c>
      <c r="U235" s="165">
        <v>-1</v>
      </c>
    </row>
    <row r="236" spans="1:21">
      <c r="A236" s="166">
        <v>43432.740185185183</v>
      </c>
      <c r="B236" s="165" t="s">
        <v>6</v>
      </c>
      <c r="C236" s="165">
        <v>482.73</v>
      </c>
      <c r="D236" s="165">
        <v>12.81</v>
      </c>
      <c r="E236" s="165">
        <v>898.73</v>
      </c>
      <c r="F236" s="165">
        <v>25.05</v>
      </c>
      <c r="G236" s="165">
        <v>69.06</v>
      </c>
      <c r="H236" s="165">
        <v>75.44</v>
      </c>
      <c r="I236" s="165">
        <v>64.459999999999994</v>
      </c>
      <c r="J236" s="165">
        <v>67.94</v>
      </c>
      <c r="K236" s="165">
        <v>62.37</v>
      </c>
      <c r="L236" s="165">
        <v>75.09</v>
      </c>
      <c r="M236" s="165">
        <v>0</v>
      </c>
      <c r="N236" s="165">
        <v>0</v>
      </c>
      <c r="O236" s="165">
        <v>0</v>
      </c>
      <c r="P236" s="165">
        <v>203372</v>
      </c>
      <c r="Q236" s="165">
        <v>44</v>
      </c>
      <c r="R236" s="165">
        <v>0</v>
      </c>
      <c r="S236" s="165">
        <v>34.6</v>
      </c>
      <c r="T236" s="165">
        <v>3.8279999999999998</v>
      </c>
      <c r="U236" s="165">
        <v>-1</v>
      </c>
    </row>
    <row r="237" spans="1:21">
      <c r="A237" s="166">
        <v>43432.740254629629</v>
      </c>
      <c r="B237" s="165" t="s">
        <v>6</v>
      </c>
      <c r="C237" s="165">
        <v>487.06</v>
      </c>
      <c r="D237" s="165">
        <v>12.93</v>
      </c>
      <c r="E237" s="165">
        <v>897.39</v>
      </c>
      <c r="F237" s="165">
        <v>31.28</v>
      </c>
      <c r="G237" s="165">
        <v>77.55</v>
      </c>
      <c r="H237" s="165">
        <v>80.760000000000005</v>
      </c>
      <c r="I237" s="165">
        <v>76.08</v>
      </c>
      <c r="J237" s="165">
        <v>78.16</v>
      </c>
      <c r="K237" s="165">
        <v>74.180000000000007</v>
      </c>
      <c r="L237" s="165">
        <v>79.64</v>
      </c>
      <c r="M237" s="165">
        <v>0</v>
      </c>
      <c r="N237" s="165">
        <v>0</v>
      </c>
      <c r="O237" s="165">
        <v>0</v>
      </c>
      <c r="P237" s="165">
        <v>206457</v>
      </c>
      <c r="Q237" s="165">
        <v>44</v>
      </c>
      <c r="R237" s="165">
        <v>0</v>
      </c>
      <c r="S237" s="165">
        <v>34.6</v>
      </c>
      <c r="T237" s="165">
        <v>3.8069999999999999</v>
      </c>
      <c r="U237" s="165">
        <v>-1</v>
      </c>
    </row>
    <row r="238" spans="1:21">
      <c r="A238" s="166">
        <v>43432.740324074075</v>
      </c>
      <c r="B238" s="165" t="s">
        <v>6</v>
      </c>
      <c r="C238" s="165">
        <v>486.05</v>
      </c>
      <c r="D238" s="165">
        <v>12.9</v>
      </c>
      <c r="E238" s="165">
        <v>896.54</v>
      </c>
      <c r="F238" s="165">
        <v>26.46</v>
      </c>
      <c r="G238" s="165">
        <v>80.55</v>
      </c>
      <c r="H238" s="165">
        <v>79.52</v>
      </c>
      <c r="I238" s="165">
        <v>83.82</v>
      </c>
      <c r="J238" s="165">
        <v>80.72</v>
      </c>
      <c r="K238" s="165">
        <v>78.14</v>
      </c>
      <c r="L238" s="165">
        <v>0</v>
      </c>
      <c r="M238" s="165">
        <v>0</v>
      </c>
      <c r="N238" s="165">
        <v>0</v>
      </c>
      <c r="O238" s="165">
        <v>0</v>
      </c>
      <c r="P238" s="165">
        <v>206980</v>
      </c>
      <c r="Q238" s="165">
        <v>44</v>
      </c>
      <c r="R238" s="165">
        <v>0</v>
      </c>
      <c r="S238" s="165">
        <v>34.6</v>
      </c>
      <c r="T238" s="165">
        <v>3.827</v>
      </c>
      <c r="U238" s="165">
        <v>-1</v>
      </c>
    </row>
    <row r="239" spans="1:21">
      <c r="A239" s="166">
        <v>43432.740393518521</v>
      </c>
      <c r="B239" s="165" t="s">
        <v>6</v>
      </c>
      <c r="C239" s="165">
        <v>488.92</v>
      </c>
      <c r="D239" s="165">
        <v>12.98</v>
      </c>
      <c r="E239" s="165">
        <v>899.48</v>
      </c>
      <c r="F239" s="165">
        <v>26.47</v>
      </c>
      <c r="G239" s="165">
        <v>80.13</v>
      </c>
      <c r="H239" s="165">
        <v>80</v>
      </c>
      <c r="I239" s="165">
        <v>82.07</v>
      </c>
      <c r="J239" s="165">
        <v>79.66</v>
      </c>
      <c r="K239" s="165">
        <v>78.790000000000006</v>
      </c>
      <c r="L239" s="165">
        <v>0</v>
      </c>
      <c r="M239" s="165">
        <v>0</v>
      </c>
      <c r="N239" s="165">
        <v>0</v>
      </c>
      <c r="O239" s="165">
        <v>0</v>
      </c>
      <c r="P239" s="165">
        <v>207401</v>
      </c>
      <c r="Q239" s="165">
        <v>44</v>
      </c>
      <c r="R239" s="165">
        <v>0</v>
      </c>
      <c r="S239" s="165">
        <v>34.6</v>
      </c>
      <c r="T239" s="165">
        <v>3.8260000000000001</v>
      </c>
      <c r="U239" s="165">
        <v>-1</v>
      </c>
    </row>
    <row r="240" spans="1:21">
      <c r="A240" s="166">
        <v>43432.74046296296</v>
      </c>
      <c r="B240" s="165" t="s">
        <v>6</v>
      </c>
      <c r="C240" s="165">
        <v>489.17</v>
      </c>
      <c r="D240" s="165">
        <v>12.98</v>
      </c>
      <c r="E240" s="165">
        <v>898.68</v>
      </c>
      <c r="F240" s="165">
        <v>29.51</v>
      </c>
      <c r="G240" s="165">
        <v>82.69</v>
      </c>
      <c r="H240" s="165">
        <v>85.57</v>
      </c>
      <c r="I240" s="165">
        <v>83.85</v>
      </c>
      <c r="J240" s="165">
        <v>80.930000000000007</v>
      </c>
      <c r="K240" s="165">
        <v>80.41</v>
      </c>
      <c r="L240" s="165">
        <v>0</v>
      </c>
      <c r="M240" s="165">
        <v>0</v>
      </c>
      <c r="N240" s="165">
        <v>0</v>
      </c>
      <c r="O240" s="165">
        <v>0</v>
      </c>
      <c r="P240" s="165">
        <v>207782</v>
      </c>
      <c r="Q240" s="165">
        <v>44</v>
      </c>
      <c r="R240" s="165">
        <v>0</v>
      </c>
      <c r="S240" s="165">
        <v>34.6</v>
      </c>
      <c r="T240" s="165">
        <v>3.8260000000000001</v>
      </c>
      <c r="U240" s="165">
        <v>-1</v>
      </c>
    </row>
    <row r="241" spans="1:21">
      <c r="A241" s="166">
        <v>43432.740520833337</v>
      </c>
      <c r="B241" s="165" t="s">
        <v>6</v>
      </c>
      <c r="C241" s="165">
        <v>489.44</v>
      </c>
      <c r="D241" s="165">
        <v>12.99</v>
      </c>
      <c r="E241" s="165">
        <v>921.04</v>
      </c>
      <c r="F241" s="165">
        <v>28.04</v>
      </c>
      <c r="G241" s="165">
        <v>81.680000000000007</v>
      </c>
      <c r="H241" s="165">
        <v>83.22</v>
      </c>
      <c r="I241" s="165">
        <v>83.9</v>
      </c>
      <c r="J241" s="165">
        <v>79.45</v>
      </c>
      <c r="K241" s="165">
        <v>80.14</v>
      </c>
      <c r="L241" s="165">
        <v>0</v>
      </c>
      <c r="M241" s="165">
        <v>0</v>
      </c>
      <c r="N241" s="165">
        <v>0</v>
      </c>
      <c r="O241" s="165">
        <v>0</v>
      </c>
      <c r="P241" s="165">
        <v>208302</v>
      </c>
      <c r="Q241" s="165">
        <v>44</v>
      </c>
      <c r="R241" s="165">
        <v>0</v>
      </c>
      <c r="S241" s="165">
        <v>34.6</v>
      </c>
      <c r="T241" s="165">
        <v>3.8319999999999999</v>
      </c>
      <c r="U241" s="165">
        <v>-1</v>
      </c>
    </row>
    <row r="242" spans="1:21">
      <c r="A242" s="166">
        <v>43432.740590277775</v>
      </c>
      <c r="B242" s="165" t="s">
        <v>6</v>
      </c>
      <c r="C242" s="165">
        <v>490.57</v>
      </c>
      <c r="D242" s="165">
        <v>13.02</v>
      </c>
      <c r="E242" s="165">
        <v>893.5</v>
      </c>
      <c r="F242" s="165">
        <v>24.13</v>
      </c>
      <c r="G242" s="165">
        <v>72.069999999999993</v>
      </c>
      <c r="H242" s="165">
        <v>76.209999999999994</v>
      </c>
      <c r="I242" s="165">
        <v>75.86</v>
      </c>
      <c r="J242" s="165">
        <v>65.86</v>
      </c>
      <c r="K242" s="165">
        <v>63.97</v>
      </c>
      <c r="L242" s="165">
        <v>79.92</v>
      </c>
      <c r="M242" s="165">
        <v>0</v>
      </c>
      <c r="N242" s="165">
        <v>0</v>
      </c>
      <c r="O242" s="165">
        <v>0</v>
      </c>
      <c r="P242" s="165">
        <v>208626</v>
      </c>
      <c r="Q242" s="165">
        <v>44</v>
      </c>
      <c r="R242" s="165">
        <v>0</v>
      </c>
      <c r="S242" s="165">
        <v>34.6</v>
      </c>
      <c r="T242" s="165">
        <v>3.8250000000000002</v>
      </c>
      <c r="U242" s="165">
        <v>-1</v>
      </c>
    </row>
    <row r="243" spans="1:21">
      <c r="A243" s="166">
        <v>43432.740659722222</v>
      </c>
      <c r="B243" s="165" t="s">
        <v>6</v>
      </c>
      <c r="C243" s="165">
        <v>494.12</v>
      </c>
      <c r="D243" s="165">
        <v>13.12</v>
      </c>
      <c r="E243" s="165">
        <v>890.03</v>
      </c>
      <c r="F243" s="165">
        <v>22.19</v>
      </c>
      <c r="G243" s="165">
        <v>71.91</v>
      </c>
      <c r="H243" s="165">
        <v>77.08</v>
      </c>
      <c r="I243" s="165">
        <v>72.400000000000006</v>
      </c>
      <c r="J243" s="165">
        <v>69.099999999999994</v>
      </c>
      <c r="K243" s="165">
        <v>62.15</v>
      </c>
      <c r="L243" s="165">
        <v>78.819999999999993</v>
      </c>
      <c r="M243" s="165">
        <v>0</v>
      </c>
      <c r="N243" s="165">
        <v>0</v>
      </c>
      <c r="O243" s="165">
        <v>0</v>
      </c>
      <c r="P243" s="165">
        <v>209140</v>
      </c>
      <c r="Q243" s="165">
        <v>44</v>
      </c>
      <c r="R243" s="165">
        <v>0</v>
      </c>
      <c r="S243" s="165">
        <v>34.6</v>
      </c>
      <c r="T243" s="165">
        <v>3.8170000000000002</v>
      </c>
      <c r="U243" s="165">
        <v>-1</v>
      </c>
    </row>
    <row r="244" spans="1:21">
      <c r="A244" s="166">
        <v>43432.740729166668</v>
      </c>
      <c r="B244" s="165" t="s">
        <v>6</v>
      </c>
      <c r="C244" s="165">
        <v>495.31</v>
      </c>
      <c r="D244" s="165">
        <v>13.15</v>
      </c>
      <c r="E244" s="165">
        <v>884.89</v>
      </c>
      <c r="F244" s="165">
        <v>22.66</v>
      </c>
      <c r="G244" s="165">
        <v>70.61</v>
      </c>
      <c r="H244" s="165">
        <v>73.38</v>
      </c>
      <c r="I244" s="165">
        <v>71.33</v>
      </c>
      <c r="J244" s="165">
        <v>67.06</v>
      </c>
      <c r="K244" s="165">
        <v>61.6</v>
      </c>
      <c r="L244" s="165">
        <v>79.69</v>
      </c>
      <c r="M244" s="165">
        <v>0</v>
      </c>
      <c r="N244" s="165">
        <v>0</v>
      </c>
      <c r="O244" s="165">
        <v>0</v>
      </c>
      <c r="P244" s="165">
        <v>209488</v>
      </c>
      <c r="Q244" s="165">
        <v>44</v>
      </c>
      <c r="R244" s="165">
        <v>0</v>
      </c>
      <c r="S244" s="165">
        <v>34.6</v>
      </c>
      <c r="T244" s="165">
        <v>3.819</v>
      </c>
      <c r="U244" s="165">
        <v>-1</v>
      </c>
    </row>
    <row r="245" spans="1:21">
      <c r="A245" s="166">
        <v>43432.740798611114</v>
      </c>
      <c r="B245" s="165" t="s">
        <v>6</v>
      </c>
      <c r="C245" s="165">
        <v>495.02</v>
      </c>
      <c r="D245" s="165">
        <v>13.14</v>
      </c>
      <c r="E245" s="165">
        <v>894.15</v>
      </c>
      <c r="F245" s="165">
        <v>21.24</v>
      </c>
      <c r="G245" s="165">
        <v>69.709999999999994</v>
      </c>
      <c r="H245" s="165">
        <v>75.650000000000006</v>
      </c>
      <c r="I245" s="165">
        <v>67.53</v>
      </c>
      <c r="J245" s="165">
        <v>65.11</v>
      </c>
      <c r="K245" s="165">
        <v>61.66</v>
      </c>
      <c r="L245" s="165">
        <v>78.58</v>
      </c>
      <c r="M245" s="165">
        <v>0</v>
      </c>
      <c r="N245" s="165">
        <v>0</v>
      </c>
      <c r="O245" s="165">
        <v>0</v>
      </c>
      <c r="P245" s="165">
        <v>209970</v>
      </c>
      <c r="Q245" s="165">
        <v>44</v>
      </c>
      <c r="R245" s="165">
        <v>0</v>
      </c>
      <c r="S245" s="165">
        <v>34.6</v>
      </c>
      <c r="T245" s="165">
        <v>3.8170000000000002</v>
      </c>
      <c r="U245" s="165">
        <v>-1</v>
      </c>
    </row>
    <row r="246" spans="1:21">
      <c r="A246" s="166">
        <v>43432.740856481483</v>
      </c>
      <c r="B246" s="165" t="s">
        <v>6</v>
      </c>
      <c r="C246" s="165">
        <v>493.6</v>
      </c>
      <c r="D246" s="165">
        <v>13.1</v>
      </c>
      <c r="E246" s="165">
        <v>896.06</v>
      </c>
      <c r="F246" s="165">
        <v>21.95</v>
      </c>
      <c r="G246" s="165">
        <v>71.599999999999994</v>
      </c>
      <c r="H246" s="165">
        <v>78.22</v>
      </c>
      <c r="I246" s="165">
        <v>75.959999999999994</v>
      </c>
      <c r="J246" s="165">
        <v>62.2</v>
      </c>
      <c r="K246" s="165">
        <v>63.24</v>
      </c>
      <c r="L246" s="165">
        <v>78.400000000000006</v>
      </c>
      <c r="M246" s="165">
        <v>0</v>
      </c>
      <c r="N246" s="165">
        <v>0</v>
      </c>
      <c r="O246" s="165">
        <v>0</v>
      </c>
      <c r="P246" s="165">
        <v>210359</v>
      </c>
      <c r="Q246" s="165">
        <v>44</v>
      </c>
      <c r="R246" s="165">
        <v>0</v>
      </c>
      <c r="S246" s="165">
        <v>34.6</v>
      </c>
      <c r="T246" s="165">
        <v>3.8250000000000002</v>
      </c>
      <c r="U246" s="165">
        <v>-1</v>
      </c>
    </row>
    <row r="247" spans="1:21">
      <c r="A247" s="166">
        <v>43432.740925925929</v>
      </c>
      <c r="B247" s="165" t="s">
        <v>6</v>
      </c>
      <c r="C247" s="165">
        <v>486.96</v>
      </c>
      <c r="D247" s="165">
        <v>12.93</v>
      </c>
      <c r="E247" s="165">
        <v>898.61</v>
      </c>
      <c r="F247" s="165">
        <v>21.52</v>
      </c>
      <c r="G247" s="165">
        <v>69.13</v>
      </c>
      <c r="H247" s="165">
        <v>68.69</v>
      </c>
      <c r="I247" s="165">
        <v>68.69</v>
      </c>
      <c r="J247" s="165">
        <v>70.069999999999993</v>
      </c>
      <c r="K247" s="165">
        <v>59.34</v>
      </c>
      <c r="L247" s="165">
        <v>78.89</v>
      </c>
      <c r="M247" s="165">
        <v>0</v>
      </c>
      <c r="N247" s="165">
        <v>0</v>
      </c>
      <c r="O247" s="165">
        <v>0</v>
      </c>
      <c r="P247" s="165">
        <v>210821</v>
      </c>
      <c r="Q247" s="165">
        <v>44</v>
      </c>
      <c r="R247" s="165">
        <v>0</v>
      </c>
      <c r="S247" s="165">
        <v>34.6</v>
      </c>
      <c r="T247" s="165">
        <v>3.8079999999999998</v>
      </c>
      <c r="U247" s="165">
        <v>-1</v>
      </c>
    </row>
    <row r="248" spans="1:21">
      <c r="A248" s="166">
        <v>43432.740995370368</v>
      </c>
      <c r="B248" s="165" t="s">
        <v>6</v>
      </c>
      <c r="C248" s="165">
        <v>490.45</v>
      </c>
      <c r="D248" s="165">
        <v>13.02</v>
      </c>
      <c r="E248" s="165">
        <v>895.24</v>
      </c>
      <c r="F248" s="165">
        <v>22.2</v>
      </c>
      <c r="G248" s="165">
        <v>72.150000000000006</v>
      </c>
      <c r="H248" s="165">
        <v>76.61</v>
      </c>
      <c r="I248" s="165">
        <v>71.73</v>
      </c>
      <c r="J248" s="165">
        <v>67.540000000000006</v>
      </c>
      <c r="K248" s="165">
        <v>65.45</v>
      </c>
      <c r="L248" s="165">
        <v>79.41</v>
      </c>
      <c r="M248" s="165">
        <v>0</v>
      </c>
      <c r="N248" s="165">
        <v>0</v>
      </c>
      <c r="O248" s="165">
        <v>0</v>
      </c>
      <c r="P248" s="165">
        <v>211222</v>
      </c>
      <c r="Q248" s="165">
        <v>44</v>
      </c>
      <c r="R248" s="165">
        <v>0</v>
      </c>
      <c r="S248" s="165">
        <v>34.6</v>
      </c>
      <c r="T248" s="165">
        <v>3.823</v>
      </c>
      <c r="U248" s="165">
        <v>-1</v>
      </c>
    </row>
    <row r="249" spans="1:21">
      <c r="A249" s="166">
        <v>43432.741064814814</v>
      </c>
      <c r="B249" s="165" t="s">
        <v>6</v>
      </c>
      <c r="C249" s="165">
        <v>490.85</v>
      </c>
      <c r="D249" s="165">
        <v>13.03</v>
      </c>
      <c r="E249" s="165">
        <v>893.22</v>
      </c>
      <c r="F249" s="165">
        <v>22.81</v>
      </c>
      <c r="G249" s="165">
        <v>70</v>
      </c>
      <c r="H249" s="165">
        <v>73.290000000000006</v>
      </c>
      <c r="I249" s="165">
        <v>70.38</v>
      </c>
      <c r="J249" s="165">
        <v>65.069999999999993</v>
      </c>
      <c r="K249" s="165">
        <v>59.59</v>
      </c>
      <c r="L249" s="165">
        <v>81.680000000000007</v>
      </c>
      <c r="M249" s="165">
        <v>0</v>
      </c>
      <c r="N249" s="165">
        <v>0</v>
      </c>
      <c r="O249" s="165">
        <v>0</v>
      </c>
      <c r="P249" s="165">
        <v>211512</v>
      </c>
      <c r="Q249" s="165">
        <v>44</v>
      </c>
      <c r="R249" s="165">
        <v>0</v>
      </c>
      <c r="S249" s="165">
        <v>34.6</v>
      </c>
      <c r="T249" s="165">
        <v>3.827</v>
      </c>
      <c r="U249" s="165">
        <v>-1</v>
      </c>
    </row>
    <row r="250" spans="1:21">
      <c r="A250" s="166">
        <v>43432.74113425926</v>
      </c>
      <c r="B250" s="165" t="s">
        <v>6</v>
      </c>
      <c r="C250" s="165">
        <v>490.12</v>
      </c>
      <c r="D250" s="165">
        <v>13.01</v>
      </c>
      <c r="E250" s="165">
        <v>887.79</v>
      </c>
      <c r="F250" s="165">
        <v>21.52</v>
      </c>
      <c r="G250" s="165">
        <v>70.97</v>
      </c>
      <c r="H250" s="165">
        <v>76.64</v>
      </c>
      <c r="I250" s="165">
        <v>72.319999999999993</v>
      </c>
      <c r="J250" s="165">
        <v>70.069999999999993</v>
      </c>
      <c r="K250" s="165">
        <v>57.27</v>
      </c>
      <c r="L250" s="165">
        <v>78.55</v>
      </c>
      <c r="M250" s="165">
        <v>0</v>
      </c>
      <c r="N250" s="165">
        <v>0</v>
      </c>
      <c r="O250" s="165">
        <v>0</v>
      </c>
      <c r="P250" s="165">
        <v>212026</v>
      </c>
      <c r="Q250" s="165">
        <v>44</v>
      </c>
      <c r="R250" s="165">
        <v>0</v>
      </c>
      <c r="S250" s="165">
        <v>34.6</v>
      </c>
      <c r="T250" s="165">
        <v>3.8140000000000001</v>
      </c>
      <c r="U250" s="165">
        <v>-1</v>
      </c>
    </row>
    <row r="251" spans="1:21">
      <c r="A251" s="166">
        <v>43432.74119212963</v>
      </c>
      <c r="B251" s="165" t="s">
        <v>6</v>
      </c>
      <c r="C251" s="165">
        <v>487.76</v>
      </c>
      <c r="D251" s="165">
        <v>12.95</v>
      </c>
      <c r="E251" s="165">
        <v>870.28</v>
      </c>
      <c r="F251" s="165">
        <v>16.34</v>
      </c>
      <c r="G251" s="165">
        <v>86.14</v>
      </c>
      <c r="H251" s="165">
        <v>86.04</v>
      </c>
      <c r="I251" s="165">
        <v>85.51</v>
      </c>
      <c r="J251" s="165">
        <v>83.6</v>
      </c>
      <c r="K251" s="165">
        <v>86.74</v>
      </c>
      <c r="L251" s="165">
        <v>88.83</v>
      </c>
      <c r="M251" s="165">
        <v>0</v>
      </c>
      <c r="N251" s="165">
        <v>0</v>
      </c>
      <c r="O251" s="165">
        <v>0</v>
      </c>
      <c r="P251" s="165">
        <v>212487</v>
      </c>
      <c r="Q251" s="165">
        <v>44</v>
      </c>
      <c r="R251" s="165">
        <v>0</v>
      </c>
      <c r="S251" s="165">
        <v>34.6</v>
      </c>
      <c r="T251" s="165">
        <v>3.8250000000000002</v>
      </c>
      <c r="U251" s="165">
        <v>-1</v>
      </c>
    </row>
    <row r="252" spans="1:21">
      <c r="A252" s="166">
        <v>43432.741261574076</v>
      </c>
      <c r="B252" s="165" t="s">
        <v>6</v>
      </c>
      <c r="C252" s="165">
        <v>486.04</v>
      </c>
      <c r="D252" s="165">
        <v>12.9</v>
      </c>
      <c r="E252" s="165">
        <v>885.93</v>
      </c>
      <c r="F252" s="165">
        <v>28.03</v>
      </c>
      <c r="G252" s="165">
        <v>78.959999999999994</v>
      </c>
      <c r="H252" s="165">
        <v>82.96</v>
      </c>
      <c r="I252" s="165">
        <v>79.650000000000006</v>
      </c>
      <c r="J252" s="165">
        <v>75.48</v>
      </c>
      <c r="K252" s="165">
        <v>72.7</v>
      </c>
      <c r="L252" s="165">
        <v>84</v>
      </c>
      <c r="M252" s="165">
        <v>0</v>
      </c>
      <c r="N252" s="165">
        <v>0</v>
      </c>
      <c r="O252" s="165">
        <v>0</v>
      </c>
      <c r="P252" s="165">
        <v>215049</v>
      </c>
      <c r="Q252" s="165">
        <v>44</v>
      </c>
      <c r="R252" s="165">
        <v>0</v>
      </c>
      <c r="S252" s="165">
        <v>34.6</v>
      </c>
      <c r="T252" s="165">
        <v>3.8149999999999999</v>
      </c>
      <c r="U252" s="165">
        <v>-1</v>
      </c>
    </row>
    <row r="253" spans="1:21">
      <c r="A253" s="166">
        <v>43432.741331018522</v>
      </c>
      <c r="B253" s="165" t="s">
        <v>6</v>
      </c>
      <c r="C253" s="165">
        <v>488.53</v>
      </c>
      <c r="D253" s="165">
        <v>12.97</v>
      </c>
      <c r="E253" s="165">
        <v>884.22</v>
      </c>
      <c r="F253" s="165">
        <v>28.48</v>
      </c>
      <c r="G253" s="165">
        <v>72.650000000000006</v>
      </c>
      <c r="H253" s="165">
        <v>74.69</v>
      </c>
      <c r="I253" s="165">
        <v>73.64</v>
      </c>
      <c r="J253" s="165">
        <v>68.19</v>
      </c>
      <c r="K253" s="165">
        <v>66.78</v>
      </c>
      <c r="L253" s="165">
        <v>80.11</v>
      </c>
      <c r="M253" s="165">
        <v>0</v>
      </c>
      <c r="N253" s="165">
        <v>0</v>
      </c>
      <c r="O253" s="165">
        <v>0</v>
      </c>
      <c r="P253" s="165">
        <v>217131</v>
      </c>
      <c r="Q253" s="165">
        <v>44</v>
      </c>
      <c r="R253" s="165">
        <v>0</v>
      </c>
      <c r="S253" s="165">
        <v>34.700000000000003</v>
      </c>
      <c r="T253" s="165">
        <v>3.8180000000000001</v>
      </c>
      <c r="U253" s="165">
        <v>-1</v>
      </c>
    </row>
    <row r="254" spans="1:21">
      <c r="A254" s="166">
        <v>43432.741388888891</v>
      </c>
      <c r="B254" s="165" t="s">
        <v>6</v>
      </c>
      <c r="C254" s="165">
        <v>487.42</v>
      </c>
      <c r="D254" s="165">
        <v>12.94</v>
      </c>
      <c r="E254" s="165">
        <v>883.53</v>
      </c>
      <c r="F254" s="165">
        <v>21.9</v>
      </c>
      <c r="G254" s="165">
        <v>70.760000000000005</v>
      </c>
      <c r="H254" s="165">
        <v>73.02</v>
      </c>
      <c r="I254" s="165">
        <v>71.599999999999994</v>
      </c>
      <c r="J254" s="165">
        <v>68.25</v>
      </c>
      <c r="K254" s="165">
        <v>61.55</v>
      </c>
      <c r="L254" s="165">
        <v>79.37</v>
      </c>
      <c r="M254" s="165">
        <v>0</v>
      </c>
      <c r="N254" s="165">
        <v>0</v>
      </c>
      <c r="O254" s="165">
        <v>0</v>
      </c>
      <c r="P254" s="165">
        <v>217496</v>
      </c>
      <c r="Q254" s="165">
        <v>44</v>
      </c>
      <c r="R254" s="165">
        <v>0</v>
      </c>
      <c r="S254" s="165">
        <v>34.700000000000003</v>
      </c>
      <c r="T254" s="165">
        <v>3.8239999999999998</v>
      </c>
      <c r="U254" s="165">
        <v>-1</v>
      </c>
    </row>
    <row r="255" spans="1:21">
      <c r="A255" s="166">
        <v>43432.74145833333</v>
      </c>
      <c r="B255" s="165" t="s">
        <v>6</v>
      </c>
      <c r="C255" s="165">
        <v>488.6</v>
      </c>
      <c r="D255" s="165">
        <v>12.97</v>
      </c>
      <c r="E255" s="165">
        <v>882.48</v>
      </c>
      <c r="F255" s="165">
        <v>23.24</v>
      </c>
      <c r="G255" s="165">
        <v>70.41</v>
      </c>
      <c r="H255" s="165">
        <v>74.31</v>
      </c>
      <c r="I255" s="165">
        <v>73.790000000000006</v>
      </c>
      <c r="J255" s="165">
        <v>66.72</v>
      </c>
      <c r="K255" s="165">
        <v>59.14</v>
      </c>
      <c r="L255" s="165">
        <v>78.099999999999994</v>
      </c>
      <c r="M255" s="165">
        <v>0</v>
      </c>
      <c r="N255" s="165">
        <v>0</v>
      </c>
      <c r="O255" s="165">
        <v>0</v>
      </c>
      <c r="P255" s="165">
        <v>218013</v>
      </c>
      <c r="Q255" s="165">
        <v>44</v>
      </c>
      <c r="R255" s="165">
        <v>0</v>
      </c>
      <c r="S255" s="165">
        <v>34.700000000000003</v>
      </c>
      <c r="T255" s="165">
        <v>3.8279999999999998</v>
      </c>
      <c r="U255" s="165">
        <v>-1</v>
      </c>
    </row>
    <row r="256" spans="1:21">
      <c r="A256" s="166">
        <v>43432.741527777776</v>
      </c>
      <c r="B256" s="165" t="s">
        <v>6</v>
      </c>
      <c r="C256" s="165">
        <v>490.01</v>
      </c>
      <c r="D256" s="165">
        <v>13.01</v>
      </c>
      <c r="E256" s="165">
        <v>879.4</v>
      </c>
      <c r="F256" s="165">
        <v>23.21</v>
      </c>
      <c r="G256" s="165">
        <v>70.540000000000006</v>
      </c>
      <c r="H256" s="165">
        <v>74.61</v>
      </c>
      <c r="I256" s="165">
        <v>70.64</v>
      </c>
      <c r="J256" s="165">
        <v>67.010000000000005</v>
      </c>
      <c r="K256" s="165">
        <v>60.97</v>
      </c>
      <c r="L256" s="165">
        <v>79.45</v>
      </c>
      <c r="M256" s="165">
        <v>0</v>
      </c>
      <c r="N256" s="165">
        <v>0</v>
      </c>
      <c r="O256" s="165">
        <v>0</v>
      </c>
      <c r="P256" s="165">
        <v>218311</v>
      </c>
      <c r="Q256" s="165">
        <v>44</v>
      </c>
      <c r="R256" s="165">
        <v>0</v>
      </c>
      <c r="S256" s="165">
        <v>34.700000000000003</v>
      </c>
      <c r="T256" s="165">
        <v>3.8180000000000001</v>
      </c>
      <c r="U256" s="165">
        <v>-1</v>
      </c>
    </row>
    <row r="257" spans="1:21">
      <c r="A257" s="166">
        <v>43432.741597222222</v>
      </c>
      <c r="B257" s="165" t="s">
        <v>6</v>
      </c>
      <c r="C257" s="165">
        <v>484.74</v>
      </c>
      <c r="D257" s="165">
        <v>12.87</v>
      </c>
      <c r="E257" s="165">
        <v>885.83</v>
      </c>
      <c r="F257" s="165">
        <v>23.87</v>
      </c>
      <c r="G257" s="165">
        <v>78.180000000000007</v>
      </c>
      <c r="H257" s="165">
        <v>80.099999999999994</v>
      </c>
      <c r="I257" s="165">
        <v>80.099999999999994</v>
      </c>
      <c r="J257" s="165">
        <v>76.44</v>
      </c>
      <c r="K257" s="165">
        <v>74.17</v>
      </c>
      <c r="L257" s="165">
        <v>82.77</v>
      </c>
      <c r="M257" s="165">
        <v>0</v>
      </c>
      <c r="N257" s="165">
        <v>0</v>
      </c>
      <c r="O257" s="165">
        <v>0</v>
      </c>
      <c r="P257" s="165">
        <v>218697</v>
      </c>
      <c r="Q257" s="165">
        <v>44</v>
      </c>
      <c r="R257" s="165">
        <v>0</v>
      </c>
      <c r="S257" s="165">
        <v>34.700000000000003</v>
      </c>
      <c r="T257" s="165">
        <v>3.8149999999999999</v>
      </c>
      <c r="U257" s="165">
        <v>-1</v>
      </c>
    </row>
    <row r="258" spans="1:21">
      <c r="A258" s="166">
        <v>43432.741655092592</v>
      </c>
      <c r="B258" s="165" t="s">
        <v>6</v>
      </c>
      <c r="C258" s="165">
        <v>484.05</v>
      </c>
      <c r="D258" s="165">
        <v>12.85</v>
      </c>
      <c r="E258" s="165">
        <v>936.53</v>
      </c>
      <c r="F258" s="165">
        <v>23.37</v>
      </c>
      <c r="G258" s="165">
        <v>70.56</v>
      </c>
      <c r="H258" s="165">
        <v>75.52</v>
      </c>
      <c r="I258" s="165">
        <v>68.400000000000006</v>
      </c>
      <c r="J258" s="165">
        <v>68.23</v>
      </c>
      <c r="K258" s="165">
        <v>60.94</v>
      </c>
      <c r="L258" s="165">
        <v>79.69</v>
      </c>
      <c r="M258" s="165">
        <v>0</v>
      </c>
      <c r="N258" s="165">
        <v>0</v>
      </c>
      <c r="O258" s="165">
        <v>0</v>
      </c>
      <c r="P258" s="165">
        <v>219013</v>
      </c>
      <c r="Q258" s="165">
        <v>44</v>
      </c>
      <c r="R258" s="165">
        <v>0</v>
      </c>
      <c r="S258" s="165">
        <v>34.700000000000003</v>
      </c>
      <c r="T258" s="165">
        <v>3.8250000000000002</v>
      </c>
      <c r="U258" s="165">
        <v>-1</v>
      </c>
    </row>
    <row r="259" spans="1:21">
      <c r="A259" s="166">
        <v>43432.741724537038</v>
      </c>
      <c r="B259" s="165" t="s">
        <v>6</v>
      </c>
      <c r="C259" s="165">
        <v>487.15</v>
      </c>
      <c r="D259" s="165">
        <v>12.93</v>
      </c>
      <c r="E259" s="165">
        <v>880.44</v>
      </c>
      <c r="F259" s="165">
        <v>20.69</v>
      </c>
      <c r="G259" s="165">
        <v>69.62</v>
      </c>
      <c r="H259" s="165">
        <v>74.48</v>
      </c>
      <c r="I259" s="165">
        <v>71.55</v>
      </c>
      <c r="J259" s="165">
        <v>66.72</v>
      </c>
      <c r="K259" s="165">
        <v>56.72</v>
      </c>
      <c r="L259" s="165">
        <v>78.62</v>
      </c>
      <c r="M259" s="165">
        <v>0</v>
      </c>
      <c r="N259" s="165">
        <v>0</v>
      </c>
      <c r="O259" s="165">
        <v>0</v>
      </c>
      <c r="P259" s="165">
        <v>219364</v>
      </c>
      <c r="Q259" s="165">
        <v>44</v>
      </c>
      <c r="R259" s="165">
        <v>0</v>
      </c>
      <c r="S259" s="165">
        <v>34.700000000000003</v>
      </c>
      <c r="T259" s="165">
        <v>3.8220000000000001</v>
      </c>
      <c r="U259" s="165">
        <v>-1</v>
      </c>
    </row>
    <row r="260" spans="1:21">
      <c r="A260" s="166">
        <v>43432.741793981484</v>
      </c>
      <c r="B260" s="165" t="s">
        <v>6</v>
      </c>
      <c r="C260" s="165">
        <v>483.87</v>
      </c>
      <c r="D260" s="165">
        <v>12.84</v>
      </c>
      <c r="E260" s="165">
        <v>887.34</v>
      </c>
      <c r="F260" s="165">
        <v>23.18</v>
      </c>
      <c r="G260" s="165">
        <v>70.89</v>
      </c>
      <c r="H260" s="165">
        <v>74.83</v>
      </c>
      <c r="I260" s="165">
        <v>70.55</v>
      </c>
      <c r="J260" s="165">
        <v>68.84</v>
      </c>
      <c r="K260" s="165">
        <v>62.84</v>
      </c>
      <c r="L260" s="165">
        <v>77.400000000000006</v>
      </c>
      <c r="M260" s="165">
        <v>0</v>
      </c>
      <c r="N260" s="165">
        <v>0</v>
      </c>
      <c r="O260" s="165">
        <v>0</v>
      </c>
      <c r="P260" s="165">
        <v>219757</v>
      </c>
      <c r="Q260" s="165">
        <v>44</v>
      </c>
      <c r="R260" s="165">
        <v>0</v>
      </c>
      <c r="S260" s="165">
        <v>34.700000000000003</v>
      </c>
      <c r="T260" s="165">
        <v>3.8250000000000002</v>
      </c>
      <c r="U260" s="165">
        <v>-1</v>
      </c>
    </row>
    <row r="261" spans="1:21">
      <c r="A261" s="166">
        <v>43432.741863425923</v>
      </c>
      <c r="B261" s="165" t="s">
        <v>6</v>
      </c>
      <c r="C261" s="165">
        <v>481.42</v>
      </c>
      <c r="D261" s="165">
        <v>12.78</v>
      </c>
      <c r="E261" s="165">
        <v>891.89</v>
      </c>
      <c r="F261" s="165">
        <v>24.3</v>
      </c>
      <c r="G261" s="165">
        <v>72.739999999999995</v>
      </c>
      <c r="H261" s="165">
        <v>76.459999999999994</v>
      </c>
      <c r="I261" s="165">
        <v>73.02</v>
      </c>
      <c r="J261" s="165">
        <v>72.680000000000007</v>
      </c>
      <c r="K261" s="165">
        <v>66.489999999999995</v>
      </c>
      <c r="L261" s="165">
        <v>75.8</v>
      </c>
      <c r="M261" s="165">
        <v>0</v>
      </c>
      <c r="N261" s="165">
        <v>0</v>
      </c>
      <c r="O261" s="165">
        <v>0</v>
      </c>
      <c r="P261" s="165">
        <v>220156</v>
      </c>
      <c r="Q261" s="165">
        <v>44</v>
      </c>
      <c r="R261" s="165">
        <v>0</v>
      </c>
      <c r="S261" s="165">
        <v>34.700000000000003</v>
      </c>
      <c r="T261" s="165">
        <v>3.8250000000000002</v>
      </c>
      <c r="U261" s="165">
        <v>-1</v>
      </c>
    </row>
    <row r="262" spans="1:21">
      <c r="A262" s="166">
        <v>43432.741932870369</v>
      </c>
      <c r="B262" s="165" t="s">
        <v>6</v>
      </c>
      <c r="C262" s="165">
        <v>482.5</v>
      </c>
      <c r="D262" s="165">
        <v>12.81</v>
      </c>
      <c r="E262" s="165">
        <v>891.67</v>
      </c>
      <c r="F262" s="165">
        <v>27.06</v>
      </c>
      <c r="G262" s="165">
        <v>79.03</v>
      </c>
      <c r="H262" s="165">
        <v>80.62</v>
      </c>
      <c r="I262" s="165">
        <v>80.45</v>
      </c>
      <c r="J262" s="165">
        <v>76.67</v>
      </c>
      <c r="K262" s="165">
        <v>78.39</v>
      </c>
      <c r="L262" s="165">
        <v>0</v>
      </c>
      <c r="M262" s="165">
        <v>0</v>
      </c>
      <c r="N262" s="165">
        <v>0</v>
      </c>
      <c r="O262" s="165">
        <v>0</v>
      </c>
      <c r="P262" s="165">
        <v>220546</v>
      </c>
      <c r="Q262" s="165">
        <v>44</v>
      </c>
      <c r="R262" s="165">
        <v>0</v>
      </c>
      <c r="S262" s="165">
        <v>34.799999999999997</v>
      </c>
      <c r="T262" s="165">
        <v>3.8210000000000002</v>
      </c>
      <c r="U262" s="165">
        <v>-1</v>
      </c>
    </row>
    <row r="263" spans="1:21">
      <c r="A263" s="166">
        <v>43432.742002314815</v>
      </c>
      <c r="B263" s="165" t="s">
        <v>6</v>
      </c>
      <c r="C263" s="165">
        <v>482.36</v>
      </c>
      <c r="D263" s="165">
        <v>12.8</v>
      </c>
      <c r="E263" s="165">
        <v>888.49</v>
      </c>
      <c r="F263" s="165">
        <v>27.51</v>
      </c>
      <c r="G263" s="165">
        <v>82.24</v>
      </c>
      <c r="H263" s="165">
        <v>81.94</v>
      </c>
      <c r="I263" s="165">
        <v>82.62</v>
      </c>
      <c r="J263" s="165">
        <v>83.82</v>
      </c>
      <c r="K263" s="165">
        <v>80.58</v>
      </c>
      <c r="L263" s="165">
        <v>0</v>
      </c>
      <c r="M263" s="165">
        <v>0</v>
      </c>
      <c r="N263" s="165">
        <v>0</v>
      </c>
      <c r="O263" s="165">
        <v>0</v>
      </c>
      <c r="P263" s="165">
        <v>220890</v>
      </c>
      <c r="Q263" s="165">
        <v>44</v>
      </c>
      <c r="R263" s="165">
        <v>0</v>
      </c>
      <c r="S263" s="165">
        <v>34.799999999999997</v>
      </c>
      <c r="T263" s="165">
        <v>3.82</v>
      </c>
      <c r="U263" s="165">
        <v>-1</v>
      </c>
    </row>
    <row r="264" spans="1:21">
      <c r="A264" s="166">
        <v>43432.742060185185</v>
      </c>
      <c r="B264" s="165" t="s">
        <v>6</v>
      </c>
      <c r="C264" s="165">
        <v>484.88</v>
      </c>
      <c r="D264" s="165">
        <v>12.87</v>
      </c>
      <c r="E264" s="165">
        <v>893.76</v>
      </c>
      <c r="F264" s="165">
        <v>25.57</v>
      </c>
      <c r="G264" s="165">
        <v>77.41</v>
      </c>
      <c r="H264" s="165">
        <v>77.84</v>
      </c>
      <c r="I264" s="165">
        <v>75.260000000000005</v>
      </c>
      <c r="J264" s="165">
        <v>75.77</v>
      </c>
      <c r="K264" s="165">
        <v>80.760000000000005</v>
      </c>
      <c r="L264" s="165">
        <v>77.650000000000006</v>
      </c>
      <c r="M264" s="165">
        <v>0</v>
      </c>
      <c r="N264" s="165">
        <v>0</v>
      </c>
      <c r="O264" s="165">
        <v>0</v>
      </c>
      <c r="P264" s="165">
        <v>221406</v>
      </c>
      <c r="Q264" s="165">
        <v>44</v>
      </c>
      <c r="R264" s="165">
        <v>0</v>
      </c>
      <c r="S264" s="165">
        <v>34.799999999999997</v>
      </c>
      <c r="T264" s="165">
        <v>3.8319999999999999</v>
      </c>
      <c r="U264" s="165">
        <v>-1</v>
      </c>
    </row>
    <row r="265" spans="1:21">
      <c r="A265" s="166">
        <v>43432.742129629631</v>
      </c>
      <c r="B265" s="165" t="s">
        <v>6</v>
      </c>
      <c r="C265" s="165">
        <v>485.97</v>
      </c>
      <c r="D265" s="165">
        <v>12.9</v>
      </c>
      <c r="E265" s="165">
        <v>892.38</v>
      </c>
      <c r="F265" s="165">
        <v>25.51</v>
      </c>
      <c r="G265" s="165">
        <v>71.16</v>
      </c>
      <c r="H265" s="165">
        <v>75.739999999999995</v>
      </c>
      <c r="I265" s="165">
        <v>72.27</v>
      </c>
      <c r="J265" s="165">
        <v>63.95</v>
      </c>
      <c r="K265" s="165">
        <v>65.16</v>
      </c>
      <c r="L265" s="165">
        <v>78.680000000000007</v>
      </c>
      <c r="M265" s="165">
        <v>0</v>
      </c>
      <c r="N265" s="165">
        <v>0</v>
      </c>
      <c r="O265" s="165">
        <v>0</v>
      </c>
      <c r="P265" s="165">
        <v>221953</v>
      </c>
      <c r="Q265" s="165">
        <v>44</v>
      </c>
      <c r="R265" s="165">
        <v>0</v>
      </c>
      <c r="S265" s="165">
        <v>34.799999999999997</v>
      </c>
      <c r="T265" s="165">
        <v>3.8220000000000001</v>
      </c>
      <c r="U265" s="165">
        <v>-1</v>
      </c>
    </row>
    <row r="266" spans="1:21">
      <c r="A266" s="166">
        <v>43432.742199074077</v>
      </c>
      <c r="B266" s="165" t="s">
        <v>6</v>
      </c>
      <c r="C266" s="165">
        <v>483.35</v>
      </c>
      <c r="D266" s="165">
        <v>12.83</v>
      </c>
      <c r="E266" s="165">
        <v>894.92</v>
      </c>
      <c r="F266" s="165">
        <v>27.45</v>
      </c>
      <c r="G266" s="165">
        <v>76.290000000000006</v>
      </c>
      <c r="H266" s="165">
        <v>79.2</v>
      </c>
      <c r="I266" s="165">
        <v>76.75</v>
      </c>
      <c r="J266" s="165">
        <v>74.13</v>
      </c>
      <c r="K266" s="165">
        <v>69.58</v>
      </c>
      <c r="L266" s="165">
        <v>81.819999999999993</v>
      </c>
      <c r="M266" s="165">
        <v>0</v>
      </c>
      <c r="N266" s="165">
        <v>0</v>
      </c>
      <c r="O266" s="165">
        <v>0</v>
      </c>
      <c r="P266" s="165">
        <v>222643</v>
      </c>
      <c r="Q266" s="165">
        <v>44</v>
      </c>
      <c r="R266" s="165">
        <v>0</v>
      </c>
      <c r="S266" s="165">
        <v>34.799999999999997</v>
      </c>
      <c r="T266" s="165">
        <v>3.8250000000000002</v>
      </c>
      <c r="U266" s="165">
        <v>-1</v>
      </c>
    </row>
    <row r="267" spans="1:21">
      <c r="A267" s="166">
        <v>43432.742268518516</v>
      </c>
      <c r="B267" s="165" t="s">
        <v>6</v>
      </c>
      <c r="C267" s="165">
        <v>485.02</v>
      </c>
      <c r="D267" s="165">
        <v>12.87</v>
      </c>
      <c r="E267" s="165">
        <v>893.04</v>
      </c>
      <c r="F267" s="165">
        <v>30.79</v>
      </c>
      <c r="G267" s="165">
        <v>77</v>
      </c>
      <c r="H267" s="165">
        <v>80.63</v>
      </c>
      <c r="I267" s="165">
        <v>78.88</v>
      </c>
      <c r="J267" s="165">
        <v>72.95</v>
      </c>
      <c r="K267" s="165">
        <v>68.760000000000005</v>
      </c>
      <c r="L267" s="165">
        <v>83.77</v>
      </c>
      <c r="M267" s="165">
        <v>0</v>
      </c>
      <c r="N267" s="165">
        <v>0</v>
      </c>
      <c r="O267" s="165">
        <v>0</v>
      </c>
      <c r="P267" s="165">
        <v>226321</v>
      </c>
      <c r="Q267" s="165">
        <v>44</v>
      </c>
      <c r="R267" s="165">
        <v>0</v>
      </c>
      <c r="S267" s="165">
        <v>34.700000000000003</v>
      </c>
      <c r="T267" s="165">
        <v>3.8079999999999998</v>
      </c>
      <c r="U267" s="165">
        <v>-1</v>
      </c>
    </row>
    <row r="268" spans="1:21">
      <c r="A268" s="166">
        <v>43432.742337962962</v>
      </c>
      <c r="B268" s="165" t="s">
        <v>6</v>
      </c>
      <c r="C268" s="165">
        <v>486.43</v>
      </c>
      <c r="D268" s="165">
        <v>12.91</v>
      </c>
      <c r="E268" s="165">
        <v>891.48</v>
      </c>
      <c r="F268" s="165">
        <v>23.48</v>
      </c>
      <c r="G268" s="165">
        <v>71.150000000000006</v>
      </c>
      <c r="H268" s="165">
        <v>78.14</v>
      </c>
      <c r="I268" s="165">
        <v>73.319999999999993</v>
      </c>
      <c r="J268" s="165">
        <v>66.09</v>
      </c>
      <c r="K268" s="165">
        <v>58.35</v>
      </c>
      <c r="L268" s="165">
        <v>79.86</v>
      </c>
      <c r="M268" s="165">
        <v>0</v>
      </c>
      <c r="N268" s="165">
        <v>0</v>
      </c>
      <c r="O268" s="165">
        <v>0</v>
      </c>
      <c r="P268" s="165">
        <v>226682</v>
      </c>
      <c r="Q268" s="165">
        <v>44</v>
      </c>
      <c r="R268" s="165">
        <v>0</v>
      </c>
      <c r="S268" s="165">
        <v>34.700000000000003</v>
      </c>
      <c r="T268" s="165">
        <v>3.8220000000000001</v>
      </c>
      <c r="U268" s="165">
        <v>-1</v>
      </c>
    </row>
    <row r="269" spans="1:21">
      <c r="A269" s="166">
        <v>43432.742395833331</v>
      </c>
      <c r="B269" s="165" t="s">
        <v>6</v>
      </c>
      <c r="C269" s="165">
        <v>487.47</v>
      </c>
      <c r="D269" s="165">
        <v>12.94</v>
      </c>
      <c r="E269" s="165">
        <v>893.91</v>
      </c>
      <c r="F269" s="165">
        <v>23.39</v>
      </c>
      <c r="G269" s="165">
        <v>73.12</v>
      </c>
      <c r="H269" s="165">
        <v>78.599999999999994</v>
      </c>
      <c r="I269" s="165">
        <v>72.95</v>
      </c>
      <c r="J269" s="165">
        <v>65.92</v>
      </c>
      <c r="K269" s="165">
        <v>64.73</v>
      </c>
      <c r="L269" s="165">
        <v>83.39</v>
      </c>
      <c r="M269" s="165">
        <v>0</v>
      </c>
      <c r="N269" s="165">
        <v>0</v>
      </c>
      <c r="O269" s="165">
        <v>0</v>
      </c>
      <c r="P269" s="165">
        <v>227213</v>
      </c>
      <c r="Q269" s="165">
        <v>44</v>
      </c>
      <c r="R269" s="165">
        <v>0</v>
      </c>
      <c r="S269" s="165">
        <v>34.799999999999997</v>
      </c>
      <c r="T269" s="165">
        <v>3.8109999999999999</v>
      </c>
      <c r="U269" s="165">
        <v>-1</v>
      </c>
    </row>
    <row r="270" spans="1:21">
      <c r="A270" s="166">
        <v>43432.742465277777</v>
      </c>
      <c r="B270" s="165" t="s">
        <v>6</v>
      </c>
      <c r="C270" s="165">
        <v>487.05</v>
      </c>
      <c r="D270" s="165">
        <v>12.93</v>
      </c>
      <c r="E270" s="165">
        <v>895.93</v>
      </c>
      <c r="F270" s="165">
        <v>22.92</v>
      </c>
      <c r="G270" s="165">
        <v>70.28</v>
      </c>
      <c r="H270" s="165">
        <v>72.400000000000006</v>
      </c>
      <c r="I270" s="165">
        <v>69.099999999999994</v>
      </c>
      <c r="J270" s="165">
        <v>67.010000000000005</v>
      </c>
      <c r="K270" s="165">
        <v>64.06</v>
      </c>
      <c r="L270" s="165">
        <v>78.819999999999993</v>
      </c>
      <c r="M270" s="165">
        <v>0</v>
      </c>
      <c r="N270" s="165">
        <v>0</v>
      </c>
      <c r="O270" s="165">
        <v>0</v>
      </c>
      <c r="P270" s="165">
        <v>227531</v>
      </c>
      <c r="Q270" s="165">
        <v>44</v>
      </c>
      <c r="R270" s="165">
        <v>0</v>
      </c>
      <c r="S270" s="165">
        <v>34.799999999999997</v>
      </c>
      <c r="T270" s="165">
        <v>3.8239999999999998</v>
      </c>
      <c r="U270" s="165">
        <v>-1</v>
      </c>
    </row>
    <row r="271" spans="1:21">
      <c r="A271" s="166">
        <v>43432.742534722223</v>
      </c>
      <c r="B271" s="165" t="s">
        <v>6</v>
      </c>
      <c r="C271" s="165">
        <v>488.25</v>
      </c>
      <c r="D271" s="165">
        <v>12.96</v>
      </c>
      <c r="E271" s="165">
        <v>893.8</v>
      </c>
      <c r="F271" s="165">
        <v>22.08</v>
      </c>
      <c r="G271" s="165">
        <v>71.13</v>
      </c>
      <c r="H271" s="165">
        <v>77.12</v>
      </c>
      <c r="I271" s="165">
        <v>71.23</v>
      </c>
      <c r="J271" s="165">
        <v>64.3</v>
      </c>
      <c r="K271" s="165">
        <v>63.6</v>
      </c>
      <c r="L271" s="165">
        <v>79.38</v>
      </c>
      <c r="M271" s="165">
        <v>0</v>
      </c>
      <c r="N271" s="165">
        <v>0</v>
      </c>
      <c r="O271" s="165">
        <v>0</v>
      </c>
      <c r="P271" s="165">
        <v>227927</v>
      </c>
      <c r="Q271" s="165">
        <v>44</v>
      </c>
      <c r="R271" s="165">
        <v>0</v>
      </c>
      <c r="S271" s="165">
        <v>34.799999999999997</v>
      </c>
      <c r="T271" s="165">
        <v>3.827</v>
      </c>
      <c r="U271" s="165">
        <v>-1</v>
      </c>
    </row>
    <row r="272" spans="1:21">
      <c r="A272" s="166">
        <v>43432.742604166669</v>
      </c>
      <c r="B272" s="165" t="s">
        <v>6</v>
      </c>
      <c r="C272" s="165">
        <v>488.17</v>
      </c>
      <c r="D272" s="165">
        <v>12.96</v>
      </c>
      <c r="E272" s="165">
        <v>892.99</v>
      </c>
      <c r="F272" s="165">
        <v>22.45</v>
      </c>
      <c r="G272" s="165">
        <v>69.38</v>
      </c>
      <c r="H272" s="165">
        <v>80.17</v>
      </c>
      <c r="I272" s="165">
        <v>70</v>
      </c>
      <c r="J272" s="165">
        <v>59.48</v>
      </c>
      <c r="K272" s="165">
        <v>57.93</v>
      </c>
      <c r="L272" s="165">
        <v>79.31</v>
      </c>
      <c r="M272" s="165">
        <v>0</v>
      </c>
      <c r="N272" s="165">
        <v>0</v>
      </c>
      <c r="O272" s="165">
        <v>0</v>
      </c>
      <c r="P272" s="165">
        <v>228316</v>
      </c>
      <c r="Q272" s="165">
        <v>44</v>
      </c>
      <c r="R272" s="165">
        <v>0</v>
      </c>
      <c r="S272" s="165">
        <v>34.799999999999997</v>
      </c>
      <c r="T272" s="165">
        <v>3.823</v>
      </c>
      <c r="U272" s="165">
        <v>-1</v>
      </c>
    </row>
    <row r="273" spans="1:21">
      <c r="A273" s="166">
        <v>43432.742662037039</v>
      </c>
      <c r="B273" s="165" t="s">
        <v>6</v>
      </c>
      <c r="C273" s="165">
        <v>485.82</v>
      </c>
      <c r="D273" s="165">
        <v>12.9</v>
      </c>
      <c r="E273" s="165">
        <v>893.54</v>
      </c>
      <c r="F273" s="165">
        <v>22.71</v>
      </c>
      <c r="G273" s="165">
        <v>69.58</v>
      </c>
      <c r="H273" s="165">
        <v>75.52</v>
      </c>
      <c r="I273" s="165">
        <v>69.790000000000006</v>
      </c>
      <c r="J273" s="165">
        <v>63.37</v>
      </c>
      <c r="K273" s="165">
        <v>59.9</v>
      </c>
      <c r="L273" s="165">
        <v>79.34</v>
      </c>
      <c r="M273" s="165">
        <v>0</v>
      </c>
      <c r="N273" s="165">
        <v>0</v>
      </c>
      <c r="O273" s="165">
        <v>0</v>
      </c>
      <c r="P273" s="165">
        <v>228627</v>
      </c>
      <c r="Q273" s="165">
        <v>44</v>
      </c>
      <c r="R273" s="165">
        <v>0</v>
      </c>
      <c r="S273" s="165">
        <v>34.799999999999997</v>
      </c>
      <c r="T273" s="165">
        <v>3.8239999999999998</v>
      </c>
      <c r="U273" s="165">
        <v>-1</v>
      </c>
    </row>
    <row r="274" spans="1:21">
      <c r="A274" s="166">
        <v>43432.742731481485</v>
      </c>
      <c r="B274" s="165" t="s">
        <v>6</v>
      </c>
      <c r="C274" s="165">
        <v>488.31</v>
      </c>
      <c r="D274" s="165">
        <v>12.96</v>
      </c>
      <c r="E274" s="165">
        <v>891.88</v>
      </c>
      <c r="F274" s="165">
        <v>23.32</v>
      </c>
      <c r="G274" s="165">
        <v>65.98</v>
      </c>
      <c r="H274" s="165">
        <v>70.81</v>
      </c>
      <c r="I274" s="165">
        <v>64.77</v>
      </c>
      <c r="J274" s="165">
        <v>58.03</v>
      </c>
      <c r="K274" s="165">
        <v>60.79</v>
      </c>
      <c r="L274" s="165">
        <v>75.47</v>
      </c>
      <c r="M274" s="165">
        <v>0</v>
      </c>
      <c r="N274" s="165">
        <v>0</v>
      </c>
      <c r="O274" s="165">
        <v>0</v>
      </c>
      <c r="P274" s="165">
        <v>229146</v>
      </c>
      <c r="Q274" s="165">
        <v>44</v>
      </c>
      <c r="R274" s="165">
        <v>0</v>
      </c>
      <c r="S274" s="165">
        <v>34.799999999999997</v>
      </c>
      <c r="T274" s="165">
        <v>3.83</v>
      </c>
      <c r="U274" s="165">
        <v>-1</v>
      </c>
    </row>
    <row r="275" spans="1:21">
      <c r="A275" s="166">
        <v>43432.742800925924</v>
      </c>
      <c r="B275" s="165" t="s">
        <v>6</v>
      </c>
      <c r="C275" s="165">
        <v>488.54</v>
      </c>
      <c r="D275" s="165">
        <v>12.97</v>
      </c>
      <c r="E275" s="165">
        <v>888.47</v>
      </c>
      <c r="F275" s="165">
        <v>27.01</v>
      </c>
      <c r="G275" s="165">
        <v>80.38</v>
      </c>
      <c r="H275" s="165">
        <v>82.91</v>
      </c>
      <c r="I275" s="165">
        <v>80.34</v>
      </c>
      <c r="J275" s="165">
        <v>78.97</v>
      </c>
      <c r="K275" s="165">
        <v>79.319999999999993</v>
      </c>
      <c r="L275" s="165">
        <v>0</v>
      </c>
      <c r="M275" s="165">
        <v>0</v>
      </c>
      <c r="N275" s="165">
        <v>0</v>
      </c>
      <c r="O275" s="165">
        <v>0</v>
      </c>
      <c r="P275" s="165">
        <v>229399</v>
      </c>
      <c r="Q275" s="165">
        <v>44</v>
      </c>
      <c r="R275" s="165">
        <v>0</v>
      </c>
      <c r="S275" s="165">
        <v>34.799999999999997</v>
      </c>
      <c r="T275" s="165">
        <v>3.8210000000000002</v>
      </c>
      <c r="U275" s="165">
        <v>-1</v>
      </c>
    </row>
    <row r="276" spans="1:21">
      <c r="A276" s="166">
        <v>43432.74287037037</v>
      </c>
      <c r="B276" s="165" t="s">
        <v>6</v>
      </c>
      <c r="C276" s="165">
        <v>489.67</v>
      </c>
      <c r="D276" s="165">
        <v>13</v>
      </c>
      <c r="E276" s="165">
        <v>885.46</v>
      </c>
      <c r="F276" s="165">
        <v>24.14</v>
      </c>
      <c r="G276" s="165">
        <v>72.180000000000007</v>
      </c>
      <c r="H276" s="165">
        <v>76.989999999999995</v>
      </c>
      <c r="I276" s="165">
        <v>73.430000000000007</v>
      </c>
      <c r="J276" s="165">
        <v>66.16</v>
      </c>
      <c r="K276" s="165">
        <v>65.48</v>
      </c>
      <c r="L276" s="165">
        <v>80.599999999999994</v>
      </c>
      <c r="M276" s="165">
        <v>0</v>
      </c>
      <c r="N276" s="165">
        <v>0</v>
      </c>
      <c r="O276" s="165">
        <v>0</v>
      </c>
      <c r="P276" s="165">
        <v>229893</v>
      </c>
      <c r="Q276" s="165">
        <v>44</v>
      </c>
      <c r="R276" s="165">
        <v>0</v>
      </c>
      <c r="S276" s="165">
        <v>34.799999999999997</v>
      </c>
      <c r="T276" s="165">
        <v>3.8159999999999998</v>
      </c>
      <c r="U276" s="165">
        <v>-1</v>
      </c>
    </row>
    <row r="277" spans="1:21">
      <c r="A277" s="166">
        <v>43432.742939814816</v>
      </c>
      <c r="B277" s="165" t="s">
        <v>6</v>
      </c>
      <c r="C277" s="165">
        <v>486.72</v>
      </c>
      <c r="D277" s="165">
        <v>12.92</v>
      </c>
      <c r="E277" s="165">
        <v>888.52</v>
      </c>
      <c r="F277" s="165">
        <v>22.33</v>
      </c>
      <c r="G277" s="165">
        <v>70.12</v>
      </c>
      <c r="H277" s="165">
        <v>74.959999999999994</v>
      </c>
      <c r="I277" s="165">
        <v>69.22</v>
      </c>
      <c r="J277" s="165">
        <v>67.3</v>
      </c>
      <c r="K277" s="165">
        <v>59.13</v>
      </c>
      <c r="L277" s="165">
        <v>80</v>
      </c>
      <c r="M277" s="165">
        <v>0</v>
      </c>
      <c r="N277" s="165">
        <v>0</v>
      </c>
      <c r="O277" s="165">
        <v>0</v>
      </c>
      <c r="P277" s="165">
        <v>230282</v>
      </c>
      <c r="Q277" s="165">
        <v>44</v>
      </c>
      <c r="R277" s="165">
        <v>0</v>
      </c>
      <c r="S277" s="165">
        <v>34.799999999999997</v>
      </c>
      <c r="T277" s="165">
        <v>3.819</v>
      </c>
      <c r="U277" s="165">
        <v>-1</v>
      </c>
    </row>
    <row r="278" spans="1:21">
      <c r="A278" s="166">
        <v>43432.743009259262</v>
      </c>
      <c r="B278" s="165" t="s">
        <v>6</v>
      </c>
      <c r="C278" s="165">
        <v>486.12</v>
      </c>
      <c r="D278" s="165">
        <v>12.9</v>
      </c>
      <c r="E278" s="165">
        <v>889.99</v>
      </c>
      <c r="F278" s="165">
        <v>23.23</v>
      </c>
      <c r="G278" s="165">
        <v>70.52</v>
      </c>
      <c r="H278" s="165">
        <v>76.12</v>
      </c>
      <c r="I278" s="165">
        <v>67.87</v>
      </c>
      <c r="J278" s="165">
        <v>66.489999999999995</v>
      </c>
      <c r="K278" s="165">
        <v>60.48</v>
      </c>
      <c r="L278" s="165">
        <v>81.62</v>
      </c>
      <c r="M278" s="165">
        <v>0</v>
      </c>
      <c r="N278" s="165">
        <v>0</v>
      </c>
      <c r="O278" s="165">
        <v>0</v>
      </c>
      <c r="P278" s="165">
        <v>230612</v>
      </c>
      <c r="Q278" s="165">
        <v>44</v>
      </c>
      <c r="R278" s="165">
        <v>0</v>
      </c>
      <c r="S278" s="165">
        <v>34.799999999999997</v>
      </c>
      <c r="T278" s="165">
        <v>3.8250000000000002</v>
      </c>
      <c r="U278" s="165">
        <v>-1</v>
      </c>
    </row>
    <row r="279" spans="1:21">
      <c r="A279" s="166">
        <v>43432.743067129632</v>
      </c>
      <c r="B279" s="165" t="s">
        <v>6</v>
      </c>
      <c r="C279" s="165">
        <v>485.9</v>
      </c>
      <c r="D279" s="165">
        <v>12.9</v>
      </c>
      <c r="E279" s="165">
        <v>887.6</v>
      </c>
      <c r="F279" s="165">
        <v>23.13</v>
      </c>
      <c r="G279" s="165">
        <v>72.31</v>
      </c>
      <c r="H279" s="165">
        <v>78.959999999999994</v>
      </c>
      <c r="I279" s="165">
        <v>69.739999999999995</v>
      </c>
      <c r="J279" s="165">
        <v>67.48</v>
      </c>
      <c r="K279" s="165">
        <v>61.04</v>
      </c>
      <c r="L279" s="165">
        <v>84.35</v>
      </c>
      <c r="M279" s="165">
        <v>0</v>
      </c>
      <c r="N279" s="165">
        <v>0</v>
      </c>
      <c r="O279" s="165">
        <v>0</v>
      </c>
      <c r="P279" s="165">
        <v>231014</v>
      </c>
      <c r="Q279" s="165">
        <v>44</v>
      </c>
      <c r="R279" s="165">
        <v>0</v>
      </c>
      <c r="S279" s="165">
        <v>34.799999999999997</v>
      </c>
      <c r="T279" s="165">
        <v>3.8290000000000002</v>
      </c>
      <c r="U279" s="165">
        <v>-1</v>
      </c>
    </row>
    <row r="280" spans="1:21">
      <c r="A280" s="166">
        <v>43432.743136574078</v>
      </c>
      <c r="B280" s="165" t="s">
        <v>6</v>
      </c>
      <c r="C280" s="165">
        <v>488.63</v>
      </c>
      <c r="D280" s="165">
        <v>12.97</v>
      </c>
      <c r="E280" s="165">
        <v>885.78</v>
      </c>
      <c r="F280" s="165">
        <v>23.33</v>
      </c>
      <c r="G280" s="165">
        <v>71.739999999999995</v>
      </c>
      <c r="H280" s="165">
        <v>78.12</v>
      </c>
      <c r="I280" s="165">
        <v>71.7</v>
      </c>
      <c r="J280" s="165">
        <v>68.06</v>
      </c>
      <c r="K280" s="165">
        <v>60.59</v>
      </c>
      <c r="L280" s="165">
        <v>80.209999999999994</v>
      </c>
      <c r="M280" s="165">
        <v>0</v>
      </c>
      <c r="N280" s="165">
        <v>0</v>
      </c>
      <c r="O280" s="165">
        <v>0</v>
      </c>
      <c r="P280" s="165">
        <v>231420</v>
      </c>
      <c r="Q280" s="165">
        <v>44</v>
      </c>
      <c r="R280" s="165">
        <v>0</v>
      </c>
      <c r="S280" s="165">
        <v>34.799999999999997</v>
      </c>
      <c r="T280" s="165">
        <v>3.8290000000000002</v>
      </c>
      <c r="U280" s="165">
        <v>-1</v>
      </c>
    </row>
    <row r="281" spans="1:21">
      <c r="A281" s="166">
        <v>43432.743206018517</v>
      </c>
      <c r="B281" s="165" t="s">
        <v>6</v>
      </c>
      <c r="C281" s="165">
        <v>490.18</v>
      </c>
      <c r="D281" s="165">
        <v>13.01</v>
      </c>
      <c r="E281" s="165">
        <v>884.55</v>
      </c>
      <c r="F281" s="165">
        <v>23.81</v>
      </c>
      <c r="G281" s="165">
        <v>72.77</v>
      </c>
      <c r="H281" s="165">
        <v>76.36</v>
      </c>
      <c r="I281" s="165">
        <v>72.11</v>
      </c>
      <c r="J281" s="165">
        <v>70.239999999999995</v>
      </c>
      <c r="K281" s="165">
        <v>66.5</v>
      </c>
      <c r="L281" s="165">
        <v>81.52</v>
      </c>
      <c r="M281" s="165">
        <v>0</v>
      </c>
      <c r="N281" s="165">
        <v>0</v>
      </c>
      <c r="O281" s="165">
        <v>0</v>
      </c>
      <c r="P281" s="165">
        <v>231806</v>
      </c>
      <c r="Q281" s="165">
        <v>44</v>
      </c>
      <c r="R281" s="165">
        <v>0</v>
      </c>
      <c r="S281" s="165">
        <v>34.799999999999997</v>
      </c>
      <c r="T281" s="165">
        <v>3.8290000000000002</v>
      </c>
      <c r="U281" s="165">
        <v>-1</v>
      </c>
    </row>
    <row r="282" spans="1:21">
      <c r="A282" s="166">
        <v>43432.743275462963</v>
      </c>
      <c r="B282" s="165" t="s">
        <v>6</v>
      </c>
      <c r="C282" s="165">
        <v>489.74</v>
      </c>
      <c r="D282" s="165">
        <v>13</v>
      </c>
      <c r="E282" s="165">
        <v>879.37</v>
      </c>
      <c r="F282" s="165">
        <v>34.72</v>
      </c>
      <c r="G282" s="165">
        <v>86.45</v>
      </c>
      <c r="H282" s="165">
        <v>88.22</v>
      </c>
      <c r="I282" s="165">
        <v>84.85</v>
      </c>
      <c r="J282" s="165">
        <v>87.21</v>
      </c>
      <c r="K282" s="165">
        <v>85.52</v>
      </c>
      <c r="L282" s="165">
        <v>0</v>
      </c>
      <c r="M282" s="165">
        <v>0</v>
      </c>
      <c r="N282" s="165">
        <v>0</v>
      </c>
      <c r="O282" s="165">
        <v>0</v>
      </c>
      <c r="P282" s="165">
        <v>235340</v>
      </c>
      <c r="Q282" s="165">
        <v>44</v>
      </c>
      <c r="R282" s="165">
        <v>0</v>
      </c>
      <c r="S282" s="165">
        <v>34.799999999999997</v>
      </c>
      <c r="T282" s="165">
        <v>3.8170000000000002</v>
      </c>
      <c r="U282" s="165">
        <v>-1</v>
      </c>
    </row>
    <row r="283" spans="1:21">
      <c r="A283" s="166">
        <v>43432.743344907409</v>
      </c>
      <c r="B283" s="165" t="s">
        <v>6</v>
      </c>
      <c r="C283" s="165">
        <v>489.1</v>
      </c>
      <c r="D283" s="165">
        <v>12.98</v>
      </c>
      <c r="E283" s="165">
        <v>883.58</v>
      </c>
      <c r="F283" s="165">
        <v>35.93</v>
      </c>
      <c r="G283" s="165">
        <v>80.63</v>
      </c>
      <c r="H283" s="165">
        <v>84.07</v>
      </c>
      <c r="I283" s="165">
        <v>80.510000000000005</v>
      </c>
      <c r="J283" s="165">
        <v>80.680000000000007</v>
      </c>
      <c r="K283" s="165">
        <v>76.099999999999994</v>
      </c>
      <c r="L283" s="165">
        <v>83.21</v>
      </c>
      <c r="M283" s="165">
        <v>0</v>
      </c>
      <c r="N283" s="165">
        <v>0</v>
      </c>
      <c r="O283" s="165">
        <v>0</v>
      </c>
      <c r="P283" s="165">
        <v>240155</v>
      </c>
      <c r="Q283" s="165">
        <v>44</v>
      </c>
      <c r="R283" s="165">
        <v>0</v>
      </c>
      <c r="S283" s="165">
        <v>34.799999999999997</v>
      </c>
      <c r="T283" s="165">
        <v>3.8149999999999999</v>
      </c>
      <c r="U283" s="165">
        <v>-1</v>
      </c>
    </row>
    <row r="284" spans="1:21">
      <c r="A284" s="166">
        <v>43432.743414351855</v>
      </c>
      <c r="B284" s="165" t="s">
        <v>6</v>
      </c>
      <c r="C284" s="165">
        <v>490.63</v>
      </c>
      <c r="D284" s="165">
        <v>13.02</v>
      </c>
      <c r="E284" s="165">
        <v>884.32</v>
      </c>
      <c r="F284" s="165">
        <v>28.43</v>
      </c>
      <c r="G284" s="165">
        <v>77.489999999999995</v>
      </c>
      <c r="H284" s="165">
        <v>80.099999999999994</v>
      </c>
      <c r="I284" s="165">
        <v>77.510000000000005</v>
      </c>
      <c r="J284" s="165">
        <v>74.569999999999993</v>
      </c>
      <c r="K284" s="165">
        <v>76.3</v>
      </c>
      <c r="L284" s="165">
        <v>80.86</v>
      </c>
      <c r="M284" s="165">
        <v>0</v>
      </c>
      <c r="N284" s="165">
        <v>0</v>
      </c>
      <c r="O284" s="165">
        <v>0</v>
      </c>
      <c r="P284" s="165">
        <v>242092</v>
      </c>
      <c r="Q284" s="165">
        <v>44</v>
      </c>
      <c r="R284" s="165">
        <v>0</v>
      </c>
      <c r="S284" s="165">
        <v>34.799999999999997</v>
      </c>
      <c r="T284" s="165">
        <v>3.8250000000000002</v>
      </c>
      <c r="U284" s="165">
        <v>-1</v>
      </c>
    </row>
    <row r="285" spans="1:21">
      <c r="A285" s="166">
        <v>43432.743472222224</v>
      </c>
      <c r="B285" s="165" t="s">
        <v>6</v>
      </c>
      <c r="C285" s="165">
        <v>488.98</v>
      </c>
      <c r="D285" s="165">
        <v>12.98</v>
      </c>
      <c r="E285" s="165">
        <v>882.33</v>
      </c>
      <c r="F285" s="165">
        <v>25.17</v>
      </c>
      <c r="G285" s="165">
        <v>81.900000000000006</v>
      </c>
      <c r="H285" s="165">
        <v>82.33</v>
      </c>
      <c r="I285" s="165">
        <v>84.73</v>
      </c>
      <c r="J285" s="165">
        <v>81.819999999999993</v>
      </c>
      <c r="K285" s="165">
        <v>78.73</v>
      </c>
      <c r="L285" s="165">
        <v>0</v>
      </c>
      <c r="M285" s="165">
        <v>0</v>
      </c>
      <c r="N285" s="165">
        <v>0</v>
      </c>
      <c r="O285" s="165">
        <v>0</v>
      </c>
      <c r="P285" s="165">
        <v>242480</v>
      </c>
      <c r="Q285" s="165">
        <v>44</v>
      </c>
      <c r="R285" s="165">
        <v>0</v>
      </c>
      <c r="S285" s="165">
        <v>34.799999999999997</v>
      </c>
      <c r="T285" s="165">
        <v>3.8210000000000002</v>
      </c>
      <c r="U285" s="165">
        <v>-1</v>
      </c>
    </row>
    <row r="286" spans="1:21">
      <c r="A286" s="166">
        <v>43432.743541666663</v>
      </c>
      <c r="B286" s="165" t="s">
        <v>6</v>
      </c>
      <c r="C286" s="165">
        <v>491.66</v>
      </c>
      <c r="D286" s="165">
        <v>13.05</v>
      </c>
      <c r="E286" s="165">
        <v>879.23</v>
      </c>
      <c r="F286" s="165">
        <v>28</v>
      </c>
      <c r="G286" s="165">
        <v>82.89</v>
      </c>
      <c r="H286" s="165">
        <v>83.36</v>
      </c>
      <c r="I286" s="165">
        <v>83.19</v>
      </c>
      <c r="J286" s="165">
        <v>83.53</v>
      </c>
      <c r="K286" s="165">
        <v>81.48</v>
      </c>
      <c r="L286" s="165">
        <v>0</v>
      </c>
      <c r="M286" s="165">
        <v>0</v>
      </c>
      <c r="N286" s="165">
        <v>0</v>
      </c>
      <c r="O286" s="165">
        <v>0</v>
      </c>
      <c r="P286" s="165">
        <v>243136</v>
      </c>
      <c r="Q286" s="165">
        <v>44</v>
      </c>
      <c r="R286" s="165">
        <v>0</v>
      </c>
      <c r="S286" s="165">
        <v>34.799999999999997</v>
      </c>
      <c r="T286" s="165">
        <v>3.8170000000000002</v>
      </c>
      <c r="U286" s="165">
        <v>-1</v>
      </c>
    </row>
    <row r="287" spans="1:21">
      <c r="A287" s="166">
        <v>43432.743611111109</v>
      </c>
      <c r="B287" s="165" t="s">
        <v>6</v>
      </c>
      <c r="C287" s="165">
        <v>492.97</v>
      </c>
      <c r="D287" s="165">
        <v>13.09</v>
      </c>
      <c r="E287" s="165">
        <v>877.87</v>
      </c>
      <c r="F287" s="165">
        <v>25.32</v>
      </c>
      <c r="G287" s="165">
        <v>75.77</v>
      </c>
      <c r="H287" s="165">
        <v>81.099999999999994</v>
      </c>
      <c r="I287" s="165">
        <v>77.84</v>
      </c>
      <c r="J287" s="165">
        <v>73.540000000000006</v>
      </c>
      <c r="K287" s="165">
        <v>70.27</v>
      </c>
      <c r="L287" s="165">
        <v>76.599999999999994</v>
      </c>
      <c r="M287" s="165">
        <v>0</v>
      </c>
      <c r="N287" s="165">
        <v>0</v>
      </c>
      <c r="O287" s="165">
        <v>0</v>
      </c>
      <c r="P287" s="165">
        <v>243590</v>
      </c>
      <c r="Q287" s="165">
        <v>44</v>
      </c>
      <c r="R287" s="165">
        <v>0</v>
      </c>
      <c r="S287" s="165">
        <v>34.799999999999997</v>
      </c>
      <c r="T287" s="165">
        <v>3.8220000000000001</v>
      </c>
      <c r="U287" s="165">
        <v>-1</v>
      </c>
    </row>
    <row r="288" spans="1:21">
      <c r="A288" s="166">
        <v>43432.743680555555</v>
      </c>
      <c r="B288" s="165" t="s">
        <v>6</v>
      </c>
      <c r="C288" s="165">
        <v>494.53</v>
      </c>
      <c r="D288" s="165">
        <v>13.13</v>
      </c>
      <c r="E288" s="165">
        <v>874.16</v>
      </c>
      <c r="F288" s="165">
        <v>23.31</v>
      </c>
      <c r="G288" s="165">
        <v>70.28</v>
      </c>
      <c r="H288" s="165">
        <v>73.17</v>
      </c>
      <c r="I288" s="165">
        <v>69.86</v>
      </c>
      <c r="J288" s="165">
        <v>69.34</v>
      </c>
      <c r="K288" s="165">
        <v>61.67</v>
      </c>
      <c r="L288" s="165">
        <v>77.349999999999994</v>
      </c>
      <c r="M288" s="165">
        <v>0</v>
      </c>
      <c r="N288" s="165">
        <v>0</v>
      </c>
      <c r="O288" s="165">
        <v>0</v>
      </c>
      <c r="P288" s="165">
        <v>244104</v>
      </c>
      <c r="Q288" s="165">
        <v>44</v>
      </c>
      <c r="R288" s="165">
        <v>0</v>
      </c>
      <c r="S288" s="165">
        <v>34.799999999999997</v>
      </c>
      <c r="T288" s="165">
        <v>3.8140000000000001</v>
      </c>
      <c r="U288" s="165">
        <v>-1</v>
      </c>
    </row>
    <row r="289" spans="1:21">
      <c r="A289" s="166">
        <v>43432.743750000001</v>
      </c>
      <c r="B289" s="165" t="s">
        <v>6</v>
      </c>
      <c r="C289" s="165">
        <v>496.03</v>
      </c>
      <c r="D289" s="165">
        <v>13.17</v>
      </c>
      <c r="E289" s="165">
        <v>870.52</v>
      </c>
      <c r="F289" s="165">
        <v>23.08</v>
      </c>
      <c r="G289" s="165">
        <v>70.760000000000005</v>
      </c>
      <c r="H289" s="165">
        <v>76.12</v>
      </c>
      <c r="I289" s="165">
        <v>69.72</v>
      </c>
      <c r="J289" s="165">
        <v>66.959999999999994</v>
      </c>
      <c r="K289" s="165">
        <v>59.69</v>
      </c>
      <c r="L289" s="165">
        <v>81.31</v>
      </c>
      <c r="M289" s="165">
        <v>0</v>
      </c>
      <c r="N289" s="165">
        <v>0</v>
      </c>
      <c r="O289" s="165">
        <v>0</v>
      </c>
      <c r="P289" s="165">
        <v>244439</v>
      </c>
      <c r="Q289" s="165">
        <v>44</v>
      </c>
      <c r="R289" s="165">
        <v>0</v>
      </c>
      <c r="S289" s="165">
        <v>34.799999999999997</v>
      </c>
      <c r="T289" s="165">
        <v>3.8250000000000002</v>
      </c>
      <c r="U289" s="165">
        <v>-1</v>
      </c>
    </row>
    <row r="290" spans="1:21">
      <c r="A290" s="166">
        <v>43432.743807870371</v>
      </c>
      <c r="B290" s="165" t="s">
        <v>6</v>
      </c>
      <c r="C290" s="165">
        <v>495.16</v>
      </c>
      <c r="D290" s="165">
        <v>13.14</v>
      </c>
      <c r="E290" s="165">
        <v>868.89</v>
      </c>
      <c r="F290" s="165">
        <v>21.57</v>
      </c>
      <c r="G290" s="165">
        <v>72.400000000000006</v>
      </c>
      <c r="H290" s="165">
        <v>79.09</v>
      </c>
      <c r="I290" s="165">
        <v>70.38</v>
      </c>
      <c r="J290" s="165">
        <v>69.16</v>
      </c>
      <c r="K290" s="165">
        <v>63.59</v>
      </c>
      <c r="L290" s="165">
        <v>79.790000000000006</v>
      </c>
      <c r="M290" s="165">
        <v>0</v>
      </c>
      <c r="N290" s="165">
        <v>0</v>
      </c>
      <c r="O290" s="165">
        <v>0</v>
      </c>
      <c r="P290" s="165">
        <v>244728</v>
      </c>
      <c r="Q290" s="165">
        <v>44</v>
      </c>
      <c r="R290" s="165">
        <v>0</v>
      </c>
      <c r="S290" s="165">
        <v>34.799999999999997</v>
      </c>
      <c r="T290" s="165">
        <v>3.8250000000000002</v>
      </c>
      <c r="U290" s="165">
        <v>-1</v>
      </c>
    </row>
    <row r="291" spans="1:21">
      <c r="A291" s="166">
        <v>43432.743877314817</v>
      </c>
      <c r="B291" s="165" t="s">
        <v>6</v>
      </c>
      <c r="C291" s="165">
        <v>498</v>
      </c>
      <c r="D291" s="165">
        <v>13.22</v>
      </c>
      <c r="E291" s="165">
        <v>867.46</v>
      </c>
      <c r="F291" s="165">
        <v>22.68</v>
      </c>
      <c r="G291" s="165">
        <v>71.099999999999994</v>
      </c>
      <c r="H291" s="165">
        <v>80.7</v>
      </c>
      <c r="I291" s="165">
        <v>70.260000000000005</v>
      </c>
      <c r="J291" s="165">
        <v>66.260000000000005</v>
      </c>
      <c r="K291" s="165">
        <v>60.17</v>
      </c>
      <c r="L291" s="165">
        <v>78.09</v>
      </c>
      <c r="M291" s="165">
        <v>0</v>
      </c>
      <c r="N291" s="165">
        <v>0</v>
      </c>
      <c r="O291" s="165">
        <v>0</v>
      </c>
      <c r="P291" s="165">
        <v>245125</v>
      </c>
      <c r="Q291" s="165">
        <v>44</v>
      </c>
      <c r="R291" s="165">
        <v>0</v>
      </c>
      <c r="S291" s="165">
        <v>34.799999999999997</v>
      </c>
      <c r="T291" s="165">
        <v>3.8290000000000002</v>
      </c>
      <c r="U291" s="165">
        <v>-1</v>
      </c>
    </row>
    <row r="292" spans="1:21">
      <c r="A292" s="166">
        <v>43432.743946759256</v>
      </c>
      <c r="B292" s="165" t="s">
        <v>6</v>
      </c>
      <c r="C292" s="165">
        <v>497.74</v>
      </c>
      <c r="D292" s="165">
        <v>13.21</v>
      </c>
      <c r="E292" s="165">
        <v>921.23</v>
      </c>
      <c r="F292" s="165">
        <v>23.07</v>
      </c>
      <c r="G292" s="165">
        <v>71.95</v>
      </c>
      <c r="H292" s="165">
        <v>76.510000000000005</v>
      </c>
      <c r="I292" s="165">
        <v>70.98</v>
      </c>
      <c r="J292" s="165">
        <v>71.16</v>
      </c>
      <c r="K292" s="165">
        <v>61.31</v>
      </c>
      <c r="L292" s="165">
        <v>79.790000000000006</v>
      </c>
      <c r="M292" s="165">
        <v>0</v>
      </c>
      <c r="N292" s="165">
        <v>0</v>
      </c>
      <c r="O292" s="165">
        <v>0</v>
      </c>
      <c r="P292" s="165">
        <v>245454</v>
      </c>
      <c r="Q292" s="165">
        <v>44</v>
      </c>
      <c r="R292" s="165">
        <v>0</v>
      </c>
      <c r="S292" s="165">
        <v>34.799999999999997</v>
      </c>
      <c r="T292" s="165">
        <v>3.8260000000000001</v>
      </c>
      <c r="U292" s="165">
        <v>-1</v>
      </c>
    </row>
    <row r="293" spans="1:21">
      <c r="A293" s="166">
        <v>43432.744016203702</v>
      </c>
      <c r="B293" s="165" t="s">
        <v>6</v>
      </c>
      <c r="C293" s="165">
        <v>496.15</v>
      </c>
      <c r="D293" s="165">
        <v>13.17</v>
      </c>
      <c r="E293" s="165">
        <v>870.08</v>
      </c>
      <c r="F293" s="165">
        <v>22</v>
      </c>
      <c r="G293" s="165">
        <v>69.53</v>
      </c>
      <c r="H293" s="165">
        <v>75.989999999999995</v>
      </c>
      <c r="I293" s="165">
        <v>70.12</v>
      </c>
      <c r="J293" s="165">
        <v>65.28</v>
      </c>
      <c r="K293" s="165">
        <v>61.83</v>
      </c>
      <c r="L293" s="165">
        <v>74.44</v>
      </c>
      <c r="M293" s="165">
        <v>0</v>
      </c>
      <c r="N293" s="165">
        <v>0</v>
      </c>
      <c r="O293" s="165">
        <v>0</v>
      </c>
      <c r="P293" s="165">
        <v>245841</v>
      </c>
      <c r="Q293" s="165">
        <v>44</v>
      </c>
      <c r="R293" s="165">
        <v>0</v>
      </c>
      <c r="S293" s="165">
        <v>34.799999999999997</v>
      </c>
      <c r="T293" s="165">
        <v>3.8290000000000002</v>
      </c>
      <c r="U293" s="165">
        <v>-1</v>
      </c>
    </row>
    <row r="294" spans="1:21">
      <c r="A294" s="166">
        <v>43432.744074074071</v>
      </c>
      <c r="B294" s="165" t="s">
        <v>6</v>
      </c>
      <c r="C294" s="165">
        <v>497.58</v>
      </c>
      <c r="D294" s="165">
        <v>13.21</v>
      </c>
      <c r="E294" s="165">
        <v>868.39</v>
      </c>
      <c r="F294" s="165">
        <v>23.35</v>
      </c>
      <c r="G294" s="165">
        <v>70.19</v>
      </c>
      <c r="H294" s="165">
        <v>73.92</v>
      </c>
      <c r="I294" s="165">
        <v>71.5</v>
      </c>
      <c r="J294" s="165">
        <v>65.8</v>
      </c>
      <c r="K294" s="165">
        <v>62.87</v>
      </c>
      <c r="L294" s="165">
        <v>76.86</v>
      </c>
      <c r="M294" s="165">
        <v>0</v>
      </c>
      <c r="N294" s="165">
        <v>0</v>
      </c>
      <c r="O294" s="165">
        <v>0</v>
      </c>
      <c r="P294" s="165">
        <v>246241</v>
      </c>
      <c r="Q294" s="165">
        <v>44</v>
      </c>
      <c r="R294" s="165">
        <v>0</v>
      </c>
      <c r="S294" s="165">
        <v>34.799999999999997</v>
      </c>
      <c r="T294" s="165">
        <v>3.81</v>
      </c>
      <c r="U294" s="165">
        <v>-1</v>
      </c>
    </row>
    <row r="295" spans="1:21">
      <c r="A295" s="166">
        <v>43432.744143518517</v>
      </c>
      <c r="B295" s="165" t="s">
        <v>6</v>
      </c>
      <c r="C295" s="165">
        <v>496.4</v>
      </c>
      <c r="D295" s="165">
        <v>13.18</v>
      </c>
      <c r="E295" s="165">
        <v>868.38</v>
      </c>
      <c r="F295" s="165">
        <v>22.33</v>
      </c>
      <c r="G295" s="165">
        <v>72.86</v>
      </c>
      <c r="H295" s="165">
        <v>78.75</v>
      </c>
      <c r="I295" s="165">
        <v>73.69</v>
      </c>
      <c r="J295" s="165">
        <v>70.56</v>
      </c>
      <c r="K295" s="165">
        <v>64.63</v>
      </c>
      <c r="L295" s="165">
        <v>76.66</v>
      </c>
      <c r="M295" s="165">
        <v>0</v>
      </c>
      <c r="N295" s="165">
        <v>0</v>
      </c>
      <c r="O295" s="165">
        <v>0</v>
      </c>
      <c r="P295" s="165">
        <v>246758</v>
      </c>
      <c r="Q295" s="165">
        <v>44</v>
      </c>
      <c r="R295" s="165">
        <v>0</v>
      </c>
      <c r="S295" s="165">
        <v>34.799999999999997</v>
      </c>
      <c r="T295" s="165">
        <v>3.8170000000000002</v>
      </c>
      <c r="U295" s="165">
        <v>-1</v>
      </c>
    </row>
    <row r="296" spans="1:21">
      <c r="A296" s="166">
        <v>43432.744212962964</v>
      </c>
      <c r="B296" s="165" t="s">
        <v>6</v>
      </c>
      <c r="C296" s="165">
        <v>493.85</v>
      </c>
      <c r="D296" s="165">
        <v>13.11</v>
      </c>
      <c r="E296" s="165">
        <v>871.9</v>
      </c>
      <c r="F296" s="165">
        <v>20.6</v>
      </c>
      <c r="G296" s="165">
        <v>74.08</v>
      </c>
      <c r="H296" s="165">
        <v>77.06</v>
      </c>
      <c r="I296" s="165">
        <v>74.430000000000007</v>
      </c>
      <c r="J296" s="165">
        <v>70.58</v>
      </c>
      <c r="K296" s="165">
        <v>66.73</v>
      </c>
      <c r="L296" s="165">
        <v>81.61</v>
      </c>
      <c r="M296" s="165">
        <v>0</v>
      </c>
      <c r="N296" s="165">
        <v>0</v>
      </c>
      <c r="O296" s="165">
        <v>0</v>
      </c>
      <c r="P296" s="165">
        <v>247021</v>
      </c>
      <c r="Q296" s="165">
        <v>44</v>
      </c>
      <c r="R296" s="165">
        <v>0</v>
      </c>
      <c r="S296" s="165">
        <v>34.799999999999997</v>
      </c>
      <c r="T296" s="165">
        <v>3.82</v>
      </c>
      <c r="U296" s="165">
        <v>-1</v>
      </c>
    </row>
    <row r="297" spans="1:21">
      <c r="A297" s="166">
        <v>43432.74428240741</v>
      </c>
      <c r="B297" s="165" t="s">
        <v>6</v>
      </c>
      <c r="C297" s="165">
        <v>491.03</v>
      </c>
      <c r="D297" s="165">
        <v>13.03</v>
      </c>
      <c r="E297" s="165">
        <v>869.25</v>
      </c>
      <c r="F297" s="165">
        <v>23.55</v>
      </c>
      <c r="G297" s="165">
        <v>71.569999999999993</v>
      </c>
      <c r="H297" s="165">
        <v>78.14</v>
      </c>
      <c r="I297" s="165">
        <v>69.540000000000006</v>
      </c>
      <c r="J297" s="165">
        <v>66.95</v>
      </c>
      <c r="K297" s="165">
        <v>60.59</v>
      </c>
      <c r="L297" s="165">
        <v>82.62</v>
      </c>
      <c r="M297" s="165">
        <v>0</v>
      </c>
      <c r="N297" s="165">
        <v>0</v>
      </c>
      <c r="O297" s="165">
        <v>0</v>
      </c>
      <c r="P297" s="165">
        <v>247427</v>
      </c>
      <c r="Q297" s="165">
        <v>44</v>
      </c>
      <c r="R297" s="165">
        <v>0</v>
      </c>
      <c r="S297" s="165">
        <v>34.799999999999997</v>
      </c>
      <c r="T297" s="165">
        <v>3.8149999999999999</v>
      </c>
      <c r="U297" s="165">
        <v>-1</v>
      </c>
    </row>
    <row r="298" spans="1:21">
      <c r="A298" s="166">
        <v>43432.744340277779</v>
      </c>
      <c r="B298" s="165" t="s">
        <v>6</v>
      </c>
      <c r="C298" s="165">
        <v>493.08</v>
      </c>
      <c r="D298" s="165">
        <v>13.09</v>
      </c>
      <c r="E298" s="165">
        <v>871.21</v>
      </c>
      <c r="F298" s="165">
        <v>23.22</v>
      </c>
      <c r="G298" s="165">
        <v>72.349999999999994</v>
      </c>
      <c r="H298" s="165">
        <v>75.13</v>
      </c>
      <c r="I298" s="165">
        <v>74.44</v>
      </c>
      <c r="J298" s="165">
        <v>69.430000000000007</v>
      </c>
      <c r="K298" s="165">
        <v>68.91</v>
      </c>
      <c r="L298" s="165">
        <v>75</v>
      </c>
      <c r="M298" s="165">
        <v>0</v>
      </c>
      <c r="N298" s="165">
        <v>0</v>
      </c>
      <c r="O298" s="165">
        <v>0</v>
      </c>
      <c r="P298" s="165">
        <v>247945</v>
      </c>
      <c r="Q298" s="165">
        <v>44</v>
      </c>
      <c r="R298" s="165">
        <v>0</v>
      </c>
      <c r="S298" s="165">
        <v>34.799999999999997</v>
      </c>
      <c r="T298" s="165">
        <v>3.82</v>
      </c>
      <c r="U298" s="165">
        <v>-1</v>
      </c>
    </row>
    <row r="299" spans="1:21">
      <c r="A299" s="166">
        <v>43432.744409722225</v>
      </c>
      <c r="B299" s="165" t="s">
        <v>6</v>
      </c>
      <c r="C299" s="165">
        <v>493.35</v>
      </c>
      <c r="D299" s="165">
        <v>13.1</v>
      </c>
      <c r="E299" s="165">
        <v>880.29</v>
      </c>
      <c r="F299" s="165">
        <v>24.12</v>
      </c>
      <c r="G299" s="165">
        <v>74.61</v>
      </c>
      <c r="H299" s="165">
        <v>80.069999999999993</v>
      </c>
      <c r="I299" s="165">
        <v>73.540000000000006</v>
      </c>
      <c r="J299" s="165">
        <v>71.989999999999995</v>
      </c>
      <c r="K299" s="165">
        <v>68.900000000000006</v>
      </c>
      <c r="L299" s="165">
        <v>81.069999999999993</v>
      </c>
      <c r="M299" s="165">
        <v>0</v>
      </c>
      <c r="N299" s="165">
        <v>0</v>
      </c>
      <c r="O299" s="165">
        <v>0</v>
      </c>
      <c r="P299" s="165">
        <v>248319</v>
      </c>
      <c r="Q299" s="165">
        <v>44</v>
      </c>
      <c r="R299" s="165">
        <v>0</v>
      </c>
      <c r="S299" s="165">
        <v>34.799999999999997</v>
      </c>
      <c r="T299" s="165">
        <v>3.819</v>
      </c>
      <c r="U299" s="165">
        <v>-1</v>
      </c>
    </row>
    <row r="300" spans="1:21">
      <c r="A300" s="166">
        <v>43432.744479166664</v>
      </c>
      <c r="B300" s="165" t="s">
        <v>6</v>
      </c>
      <c r="C300" s="165">
        <v>493.2</v>
      </c>
      <c r="D300" s="165">
        <v>13.09</v>
      </c>
      <c r="E300" s="165">
        <v>879.79</v>
      </c>
      <c r="F300" s="165">
        <v>23.54</v>
      </c>
      <c r="G300" s="165">
        <v>72.06</v>
      </c>
      <c r="H300" s="165">
        <v>75.91</v>
      </c>
      <c r="I300" s="165">
        <v>75.39</v>
      </c>
      <c r="J300" s="165">
        <v>66.03</v>
      </c>
      <c r="K300" s="165">
        <v>61.35</v>
      </c>
      <c r="L300" s="165">
        <v>81.63</v>
      </c>
      <c r="M300" s="165">
        <v>0</v>
      </c>
      <c r="N300" s="165">
        <v>0</v>
      </c>
      <c r="O300" s="165">
        <v>0</v>
      </c>
      <c r="P300" s="165">
        <v>249107</v>
      </c>
      <c r="Q300" s="165">
        <v>44</v>
      </c>
      <c r="R300" s="165">
        <v>0</v>
      </c>
      <c r="S300" s="165">
        <v>34.799999999999997</v>
      </c>
      <c r="T300" s="165">
        <v>3.8210000000000002</v>
      </c>
      <c r="U300" s="165">
        <v>-1</v>
      </c>
    </row>
    <row r="301" spans="1:21">
      <c r="A301" s="166">
        <v>43432.74454861111</v>
      </c>
      <c r="B301" s="165" t="s">
        <v>6</v>
      </c>
      <c r="C301" s="165">
        <v>494.28</v>
      </c>
      <c r="D301" s="165">
        <v>13.12</v>
      </c>
      <c r="E301" s="165">
        <v>883.12</v>
      </c>
      <c r="F301" s="165">
        <v>24.58</v>
      </c>
      <c r="G301" s="165">
        <v>69.930000000000007</v>
      </c>
      <c r="H301" s="165">
        <v>76.39</v>
      </c>
      <c r="I301" s="165">
        <v>70.31</v>
      </c>
      <c r="J301" s="165">
        <v>63.89</v>
      </c>
      <c r="K301" s="165">
        <v>59.9</v>
      </c>
      <c r="L301" s="165">
        <v>79.17</v>
      </c>
      <c r="M301" s="165">
        <v>0</v>
      </c>
      <c r="N301" s="165">
        <v>0</v>
      </c>
      <c r="O301" s="165">
        <v>0</v>
      </c>
      <c r="P301" s="165">
        <v>249619</v>
      </c>
      <c r="Q301" s="165">
        <v>44</v>
      </c>
      <c r="R301" s="165">
        <v>0</v>
      </c>
      <c r="S301" s="165">
        <v>34.799999999999997</v>
      </c>
      <c r="T301" s="165">
        <v>3.8090000000000002</v>
      </c>
      <c r="U301" s="165">
        <v>-1</v>
      </c>
    </row>
    <row r="302" spans="1:21">
      <c r="A302" s="166">
        <v>43432.744618055556</v>
      </c>
      <c r="B302" s="165" t="s">
        <v>6</v>
      </c>
      <c r="C302" s="165">
        <v>496.45</v>
      </c>
      <c r="D302" s="165">
        <v>13.18</v>
      </c>
      <c r="E302" s="165">
        <v>882.39</v>
      </c>
      <c r="F302" s="165">
        <v>23.54</v>
      </c>
      <c r="G302" s="165">
        <v>71.489999999999995</v>
      </c>
      <c r="H302" s="165">
        <v>77.599999999999994</v>
      </c>
      <c r="I302" s="165">
        <v>75</v>
      </c>
      <c r="J302" s="165">
        <v>65.099999999999994</v>
      </c>
      <c r="K302" s="165">
        <v>59.55</v>
      </c>
      <c r="L302" s="165">
        <v>80.209999999999994</v>
      </c>
      <c r="M302" s="165">
        <v>0</v>
      </c>
      <c r="N302" s="165">
        <v>0</v>
      </c>
      <c r="O302" s="165">
        <v>0</v>
      </c>
      <c r="P302" s="165">
        <v>250209</v>
      </c>
      <c r="Q302" s="165">
        <v>44</v>
      </c>
      <c r="R302" s="165">
        <v>0</v>
      </c>
      <c r="S302" s="165">
        <v>34.9</v>
      </c>
      <c r="T302" s="165">
        <v>3.823</v>
      </c>
      <c r="U302" s="165">
        <v>-1</v>
      </c>
    </row>
    <row r="303" spans="1:21">
      <c r="A303" s="166">
        <v>43432.744675925926</v>
      </c>
      <c r="B303" s="165" t="s">
        <v>6</v>
      </c>
      <c r="C303" s="165">
        <v>498.2</v>
      </c>
      <c r="D303" s="165">
        <v>13.22</v>
      </c>
      <c r="E303" s="165">
        <v>880.72</v>
      </c>
      <c r="F303" s="165">
        <v>23.13</v>
      </c>
      <c r="G303" s="165">
        <v>72.319999999999993</v>
      </c>
      <c r="H303" s="165">
        <v>77.62</v>
      </c>
      <c r="I303" s="165">
        <v>70.739999999999995</v>
      </c>
      <c r="J303" s="165">
        <v>68.16</v>
      </c>
      <c r="K303" s="165">
        <v>66.09</v>
      </c>
      <c r="L303" s="165">
        <v>79</v>
      </c>
      <c r="M303" s="165">
        <v>0</v>
      </c>
      <c r="N303" s="165">
        <v>0</v>
      </c>
      <c r="O303" s="165">
        <v>0</v>
      </c>
      <c r="P303" s="165">
        <v>250599</v>
      </c>
      <c r="Q303" s="165">
        <v>44</v>
      </c>
      <c r="R303" s="165">
        <v>0</v>
      </c>
      <c r="S303" s="165">
        <v>34.9</v>
      </c>
      <c r="T303" s="165">
        <v>3.8180000000000001</v>
      </c>
      <c r="U303" s="165">
        <v>-1</v>
      </c>
    </row>
    <row r="304" spans="1:21">
      <c r="A304" s="166">
        <v>43432.744745370372</v>
      </c>
      <c r="B304" s="165" t="s">
        <v>6</v>
      </c>
      <c r="C304" s="165">
        <v>498.88</v>
      </c>
      <c r="D304" s="165">
        <v>13.24</v>
      </c>
      <c r="E304" s="165">
        <v>857.91</v>
      </c>
      <c r="F304" s="165">
        <v>19.21</v>
      </c>
      <c r="G304" s="165">
        <v>84.51</v>
      </c>
      <c r="H304" s="165">
        <v>86.57</v>
      </c>
      <c r="I304" s="165">
        <v>85.03</v>
      </c>
      <c r="J304" s="165">
        <v>80.72</v>
      </c>
      <c r="K304" s="165">
        <v>82.62</v>
      </c>
      <c r="L304" s="165">
        <v>87.61</v>
      </c>
      <c r="M304" s="165">
        <v>0</v>
      </c>
      <c r="N304" s="165">
        <v>0</v>
      </c>
      <c r="O304" s="165">
        <v>0</v>
      </c>
      <c r="P304" s="165">
        <v>251063</v>
      </c>
      <c r="Q304" s="165">
        <v>44</v>
      </c>
      <c r="R304" s="165">
        <v>0</v>
      </c>
      <c r="S304" s="165">
        <v>34.9</v>
      </c>
      <c r="T304" s="165">
        <v>3.806</v>
      </c>
      <c r="U304" s="165">
        <v>-1</v>
      </c>
    </row>
    <row r="305" spans="1:21">
      <c r="A305" s="166">
        <v>43432.744814814818</v>
      </c>
      <c r="B305" s="165" t="s">
        <v>6</v>
      </c>
      <c r="C305" s="165">
        <v>500.04</v>
      </c>
      <c r="D305" s="165">
        <v>13.27</v>
      </c>
      <c r="E305" s="165">
        <v>870.72</v>
      </c>
      <c r="F305" s="165">
        <v>25.22</v>
      </c>
      <c r="G305" s="165">
        <v>76.38</v>
      </c>
      <c r="H305" s="165">
        <v>82.78</v>
      </c>
      <c r="I305" s="165">
        <v>76</v>
      </c>
      <c r="J305" s="165">
        <v>72</v>
      </c>
      <c r="K305" s="165">
        <v>69.22</v>
      </c>
      <c r="L305" s="165">
        <v>81.91</v>
      </c>
      <c r="M305" s="165">
        <v>0</v>
      </c>
      <c r="N305" s="165">
        <v>0</v>
      </c>
      <c r="O305" s="165">
        <v>0</v>
      </c>
      <c r="P305" s="165">
        <v>251580</v>
      </c>
      <c r="Q305" s="165">
        <v>44</v>
      </c>
      <c r="R305" s="165">
        <v>0</v>
      </c>
      <c r="S305" s="165">
        <v>34.9</v>
      </c>
      <c r="T305" s="165">
        <v>3.8210000000000002</v>
      </c>
      <c r="U305" s="165">
        <v>-1</v>
      </c>
    </row>
    <row r="306" spans="1:21">
      <c r="A306" s="166">
        <v>43432.744884259257</v>
      </c>
      <c r="B306" s="165" t="s">
        <v>6</v>
      </c>
      <c r="C306" s="165">
        <v>501.51</v>
      </c>
      <c r="D306" s="165">
        <v>13.31</v>
      </c>
      <c r="E306" s="165">
        <v>868.75</v>
      </c>
      <c r="F306" s="165">
        <v>23.31</v>
      </c>
      <c r="G306" s="165">
        <v>70.069999999999993</v>
      </c>
      <c r="H306" s="165">
        <v>77.41</v>
      </c>
      <c r="I306" s="165">
        <v>69.31</v>
      </c>
      <c r="J306" s="165">
        <v>65.86</v>
      </c>
      <c r="K306" s="165">
        <v>58.62</v>
      </c>
      <c r="L306" s="165">
        <v>79.14</v>
      </c>
      <c r="M306" s="165">
        <v>0</v>
      </c>
      <c r="N306" s="165">
        <v>0</v>
      </c>
      <c r="O306" s="165">
        <v>0</v>
      </c>
      <c r="P306" s="165">
        <v>251881</v>
      </c>
      <c r="Q306" s="165">
        <v>44</v>
      </c>
      <c r="R306" s="165">
        <v>0</v>
      </c>
      <c r="S306" s="165">
        <v>34.9</v>
      </c>
      <c r="T306" s="165">
        <v>3.82</v>
      </c>
      <c r="U306" s="165">
        <v>-1</v>
      </c>
    </row>
    <row r="307" spans="1:21">
      <c r="A307" s="166">
        <v>43432.744942129626</v>
      </c>
      <c r="B307" s="165" t="s">
        <v>6</v>
      </c>
      <c r="C307" s="165">
        <v>502.54</v>
      </c>
      <c r="D307" s="165">
        <v>13.34</v>
      </c>
      <c r="E307" s="165">
        <v>866.52</v>
      </c>
      <c r="F307" s="165">
        <v>22.27</v>
      </c>
      <c r="G307" s="165">
        <v>70.44</v>
      </c>
      <c r="H307" s="165">
        <v>72.77</v>
      </c>
      <c r="I307" s="165">
        <v>69.28</v>
      </c>
      <c r="J307" s="165">
        <v>66.84</v>
      </c>
      <c r="K307" s="165">
        <v>61.61</v>
      </c>
      <c r="L307" s="165">
        <v>81.680000000000007</v>
      </c>
      <c r="M307" s="165">
        <v>0</v>
      </c>
      <c r="N307" s="165">
        <v>0</v>
      </c>
      <c r="O307" s="165">
        <v>0</v>
      </c>
      <c r="P307" s="165">
        <v>252395</v>
      </c>
      <c r="Q307" s="165">
        <v>44</v>
      </c>
      <c r="R307" s="165">
        <v>0</v>
      </c>
      <c r="S307" s="165">
        <v>34.9</v>
      </c>
      <c r="T307" s="165">
        <v>3.8079999999999998</v>
      </c>
      <c r="U307" s="165">
        <v>-1</v>
      </c>
    </row>
    <row r="308" spans="1:21">
      <c r="A308" s="166">
        <v>43432.745011574072</v>
      </c>
      <c r="B308" s="165" t="s">
        <v>6</v>
      </c>
      <c r="C308" s="165">
        <v>503.87</v>
      </c>
      <c r="D308" s="165">
        <v>13.37</v>
      </c>
      <c r="E308" s="165">
        <v>862.37</v>
      </c>
      <c r="F308" s="165">
        <v>24.12</v>
      </c>
      <c r="G308" s="165">
        <v>70.59</v>
      </c>
      <c r="H308" s="165">
        <v>71.28</v>
      </c>
      <c r="I308" s="165">
        <v>70.59</v>
      </c>
      <c r="J308" s="165">
        <v>68.510000000000005</v>
      </c>
      <c r="K308" s="165">
        <v>61.94</v>
      </c>
      <c r="L308" s="165">
        <v>80.62</v>
      </c>
      <c r="M308" s="165">
        <v>0</v>
      </c>
      <c r="N308" s="165">
        <v>0</v>
      </c>
      <c r="O308" s="165">
        <v>0</v>
      </c>
      <c r="P308" s="165">
        <v>252783</v>
      </c>
      <c r="Q308" s="165">
        <v>44</v>
      </c>
      <c r="R308" s="165">
        <v>0</v>
      </c>
      <c r="S308" s="165">
        <v>34.9</v>
      </c>
      <c r="T308" s="165">
        <v>3.8149999999999999</v>
      </c>
      <c r="U308" s="165">
        <v>-1</v>
      </c>
    </row>
    <row r="309" spans="1:21">
      <c r="A309" s="166">
        <v>43432.745081018518</v>
      </c>
      <c r="B309" s="165" t="s">
        <v>6</v>
      </c>
      <c r="C309" s="165">
        <v>506.97</v>
      </c>
      <c r="D309" s="165">
        <v>13.46</v>
      </c>
      <c r="E309" s="165">
        <v>859.85</v>
      </c>
      <c r="F309" s="165">
        <v>20.66</v>
      </c>
      <c r="G309" s="165">
        <v>71.2</v>
      </c>
      <c r="H309" s="165">
        <v>72.44</v>
      </c>
      <c r="I309" s="165">
        <v>76.08</v>
      </c>
      <c r="J309" s="165">
        <v>67.59</v>
      </c>
      <c r="K309" s="165">
        <v>59.79</v>
      </c>
      <c r="L309" s="165">
        <v>80.069999999999993</v>
      </c>
      <c r="M309" s="165">
        <v>0</v>
      </c>
      <c r="N309" s="165">
        <v>0</v>
      </c>
      <c r="O309" s="165">
        <v>0</v>
      </c>
      <c r="P309" s="165">
        <v>253195</v>
      </c>
      <c r="Q309" s="165">
        <v>44</v>
      </c>
      <c r="R309" s="165">
        <v>0</v>
      </c>
      <c r="S309" s="165">
        <v>34.9</v>
      </c>
      <c r="T309" s="165">
        <v>3.8170000000000002</v>
      </c>
      <c r="U309" s="165">
        <v>-1</v>
      </c>
    </row>
    <row r="310" spans="1:21">
      <c r="A310" s="166">
        <v>43432.745150462964</v>
      </c>
      <c r="B310" s="165" t="s">
        <v>6</v>
      </c>
      <c r="C310" s="165">
        <v>508</v>
      </c>
      <c r="D310" s="165">
        <v>13.48</v>
      </c>
      <c r="E310" s="165">
        <v>856.31</v>
      </c>
      <c r="F310" s="165">
        <v>21.9</v>
      </c>
      <c r="G310" s="165">
        <v>70.19</v>
      </c>
      <c r="H310" s="165">
        <v>71.16</v>
      </c>
      <c r="I310" s="165">
        <v>69.08</v>
      </c>
      <c r="J310" s="165">
        <v>67.36</v>
      </c>
      <c r="K310" s="165">
        <v>62.35</v>
      </c>
      <c r="L310" s="165">
        <v>81</v>
      </c>
      <c r="M310" s="165">
        <v>0</v>
      </c>
      <c r="N310" s="165">
        <v>0</v>
      </c>
      <c r="O310" s="165">
        <v>0</v>
      </c>
      <c r="P310" s="165">
        <v>253599</v>
      </c>
      <c r="Q310" s="165">
        <v>44</v>
      </c>
      <c r="R310" s="165">
        <v>0</v>
      </c>
      <c r="S310" s="165">
        <v>34.9</v>
      </c>
      <c r="T310" s="165">
        <v>3.8149999999999999</v>
      </c>
      <c r="U310" s="165">
        <v>-1</v>
      </c>
    </row>
    <row r="311" spans="1:21">
      <c r="A311" s="166">
        <v>43432.745219907411</v>
      </c>
      <c r="B311" s="165" t="s">
        <v>6</v>
      </c>
      <c r="C311" s="165">
        <v>503.09</v>
      </c>
      <c r="D311" s="165">
        <v>13.35</v>
      </c>
      <c r="E311" s="165">
        <v>865.83</v>
      </c>
      <c r="F311" s="165">
        <v>23.2</v>
      </c>
      <c r="G311" s="165">
        <v>72.17</v>
      </c>
      <c r="H311" s="165">
        <v>74.430000000000007</v>
      </c>
      <c r="I311" s="165">
        <v>72.349999999999994</v>
      </c>
      <c r="J311" s="165">
        <v>69.569999999999993</v>
      </c>
      <c r="K311" s="165">
        <v>65.22</v>
      </c>
      <c r="L311" s="165">
        <v>79.3</v>
      </c>
      <c r="M311" s="165">
        <v>0</v>
      </c>
      <c r="N311" s="165">
        <v>0</v>
      </c>
      <c r="O311" s="165">
        <v>0</v>
      </c>
      <c r="P311" s="165">
        <v>254097</v>
      </c>
      <c r="Q311" s="165">
        <v>44</v>
      </c>
      <c r="R311" s="165">
        <v>0</v>
      </c>
      <c r="S311" s="165">
        <v>34.9</v>
      </c>
      <c r="T311" s="165">
        <v>3.82</v>
      </c>
      <c r="U311" s="165">
        <v>-1</v>
      </c>
    </row>
    <row r="312" spans="1:21">
      <c r="A312" s="166">
        <v>43432.74527777778</v>
      </c>
      <c r="B312" s="165" t="s">
        <v>6</v>
      </c>
      <c r="C312" s="165">
        <v>501.96</v>
      </c>
      <c r="D312" s="165">
        <v>13.32</v>
      </c>
      <c r="E312" s="165">
        <v>865.23</v>
      </c>
      <c r="F312" s="165">
        <v>23.66</v>
      </c>
      <c r="G312" s="165">
        <v>71.25</v>
      </c>
      <c r="H312" s="165">
        <v>77</v>
      </c>
      <c r="I312" s="165">
        <v>69.34</v>
      </c>
      <c r="J312" s="165">
        <v>66.72</v>
      </c>
      <c r="K312" s="165">
        <v>60.28</v>
      </c>
      <c r="L312" s="165">
        <v>82.93</v>
      </c>
      <c r="M312" s="165">
        <v>0</v>
      </c>
      <c r="N312" s="165">
        <v>0</v>
      </c>
      <c r="O312" s="165">
        <v>0</v>
      </c>
      <c r="P312" s="165">
        <v>254484</v>
      </c>
      <c r="Q312" s="165">
        <v>44</v>
      </c>
      <c r="R312" s="165">
        <v>0</v>
      </c>
      <c r="S312" s="165">
        <v>34.9</v>
      </c>
      <c r="T312" s="165">
        <v>3.819</v>
      </c>
      <c r="U312" s="165">
        <v>-1</v>
      </c>
    </row>
    <row r="313" spans="1:21">
      <c r="A313" s="166">
        <v>43432.745347222219</v>
      </c>
      <c r="B313" s="165" t="s">
        <v>6</v>
      </c>
      <c r="C313" s="165">
        <v>506.21</v>
      </c>
      <c r="D313" s="165">
        <v>13.44</v>
      </c>
      <c r="E313" s="165">
        <v>859.36</v>
      </c>
      <c r="F313" s="165">
        <v>22.43</v>
      </c>
      <c r="G313" s="165">
        <v>71.89</v>
      </c>
      <c r="H313" s="165">
        <v>79.03</v>
      </c>
      <c r="I313" s="165">
        <v>71.400000000000006</v>
      </c>
      <c r="J313" s="165">
        <v>67.069999999999993</v>
      </c>
      <c r="K313" s="165">
        <v>60.83</v>
      </c>
      <c r="L313" s="165">
        <v>81.11</v>
      </c>
      <c r="M313" s="165">
        <v>0</v>
      </c>
      <c r="N313" s="165">
        <v>0</v>
      </c>
      <c r="O313" s="165">
        <v>0</v>
      </c>
      <c r="P313" s="165">
        <v>254815</v>
      </c>
      <c r="Q313" s="165">
        <v>44</v>
      </c>
      <c r="R313" s="165">
        <v>0</v>
      </c>
      <c r="S313" s="165">
        <v>34.9</v>
      </c>
      <c r="T313" s="165">
        <v>3.8250000000000002</v>
      </c>
      <c r="U313" s="165">
        <v>-1</v>
      </c>
    </row>
    <row r="314" spans="1:21">
      <c r="A314" s="166">
        <v>43432.745416666665</v>
      </c>
      <c r="B314" s="165" t="s">
        <v>6</v>
      </c>
      <c r="C314" s="165">
        <v>503.51</v>
      </c>
      <c r="D314" s="165">
        <v>13.37</v>
      </c>
      <c r="E314" s="165">
        <v>855.83</v>
      </c>
      <c r="F314" s="165">
        <v>22</v>
      </c>
      <c r="G314" s="165">
        <v>67.86</v>
      </c>
      <c r="H314" s="165">
        <v>73.16</v>
      </c>
      <c r="I314" s="165">
        <v>66.14</v>
      </c>
      <c r="J314" s="165">
        <v>64.91</v>
      </c>
      <c r="K314" s="165">
        <v>57.02</v>
      </c>
      <c r="L314" s="165">
        <v>78.069999999999993</v>
      </c>
      <c r="M314" s="165">
        <v>0</v>
      </c>
      <c r="N314" s="165">
        <v>0</v>
      </c>
      <c r="O314" s="165">
        <v>0</v>
      </c>
      <c r="P314" s="165">
        <v>255329</v>
      </c>
      <c r="Q314" s="165">
        <v>44</v>
      </c>
      <c r="R314" s="165">
        <v>0</v>
      </c>
      <c r="S314" s="165">
        <v>34.9</v>
      </c>
      <c r="T314" s="165">
        <v>3.8109999999999999</v>
      </c>
      <c r="U314" s="165">
        <v>-1</v>
      </c>
    </row>
    <row r="315" spans="1:21">
      <c r="A315" s="166">
        <v>43432.745486111111</v>
      </c>
      <c r="B315" s="165" t="s">
        <v>6</v>
      </c>
      <c r="C315" s="165">
        <v>505.38</v>
      </c>
      <c r="D315" s="165">
        <v>13.42</v>
      </c>
      <c r="E315" s="165">
        <v>856.53</v>
      </c>
      <c r="F315" s="165">
        <v>22.88</v>
      </c>
      <c r="G315" s="165">
        <v>69.38</v>
      </c>
      <c r="H315" s="165">
        <v>73.290000000000006</v>
      </c>
      <c r="I315" s="165">
        <v>70.38</v>
      </c>
      <c r="J315" s="165">
        <v>63.18</v>
      </c>
      <c r="K315" s="165">
        <v>60.96</v>
      </c>
      <c r="L315" s="165">
        <v>79.11</v>
      </c>
      <c r="M315" s="165">
        <v>0</v>
      </c>
      <c r="N315" s="165">
        <v>0</v>
      </c>
      <c r="O315" s="165">
        <v>0</v>
      </c>
      <c r="P315" s="165">
        <v>255657</v>
      </c>
      <c r="Q315" s="165">
        <v>44</v>
      </c>
      <c r="R315" s="165">
        <v>0</v>
      </c>
      <c r="S315" s="165">
        <v>34.9</v>
      </c>
      <c r="T315" s="165">
        <v>3.8220000000000001</v>
      </c>
      <c r="U315" s="165">
        <v>-1</v>
      </c>
    </row>
    <row r="316" spans="1:21">
      <c r="A316" s="166">
        <v>43432.74554398148</v>
      </c>
      <c r="B316" s="165" t="s">
        <v>6</v>
      </c>
      <c r="C316" s="165">
        <v>505.89</v>
      </c>
      <c r="D316" s="165">
        <v>13.43</v>
      </c>
      <c r="E316" s="165">
        <v>854.17</v>
      </c>
      <c r="F316" s="165">
        <v>30.05</v>
      </c>
      <c r="G316" s="165">
        <v>75.790000000000006</v>
      </c>
      <c r="H316" s="165">
        <v>78.430000000000007</v>
      </c>
      <c r="I316" s="165">
        <v>76</v>
      </c>
      <c r="J316" s="165">
        <v>75.3</v>
      </c>
      <c r="K316" s="165">
        <v>66.61</v>
      </c>
      <c r="L316" s="165">
        <v>82.61</v>
      </c>
      <c r="M316" s="165">
        <v>0</v>
      </c>
      <c r="N316" s="165">
        <v>0</v>
      </c>
      <c r="O316" s="165">
        <v>0</v>
      </c>
      <c r="P316" s="165">
        <v>259391</v>
      </c>
      <c r="Q316" s="165">
        <v>44</v>
      </c>
      <c r="R316" s="165">
        <v>0</v>
      </c>
      <c r="S316" s="165">
        <v>34.9</v>
      </c>
      <c r="T316" s="165">
        <v>3.8090000000000002</v>
      </c>
      <c r="U316" s="165">
        <v>-1</v>
      </c>
    </row>
    <row r="317" spans="1:21">
      <c r="A317" s="166">
        <v>43432.745613425926</v>
      </c>
      <c r="B317" s="165" t="s">
        <v>6</v>
      </c>
      <c r="C317" s="165">
        <v>502.48</v>
      </c>
      <c r="D317" s="165">
        <v>13.34</v>
      </c>
      <c r="E317" s="165">
        <v>856.64</v>
      </c>
      <c r="F317" s="165">
        <v>28.78</v>
      </c>
      <c r="G317" s="165">
        <v>73.84</v>
      </c>
      <c r="H317" s="165">
        <v>79.17</v>
      </c>
      <c r="I317" s="165">
        <v>73.84</v>
      </c>
      <c r="J317" s="165">
        <v>70.05</v>
      </c>
      <c r="K317" s="165">
        <v>66.09</v>
      </c>
      <c r="L317" s="165">
        <v>80.03</v>
      </c>
      <c r="M317" s="165">
        <v>0</v>
      </c>
      <c r="N317" s="165">
        <v>0</v>
      </c>
      <c r="O317" s="165">
        <v>0</v>
      </c>
      <c r="P317" s="165">
        <v>263130</v>
      </c>
      <c r="Q317" s="165">
        <v>44</v>
      </c>
      <c r="R317" s="165">
        <v>0</v>
      </c>
      <c r="S317" s="165">
        <v>34.9</v>
      </c>
      <c r="T317" s="165">
        <v>3.8159999999999998</v>
      </c>
      <c r="U317" s="165">
        <v>-1</v>
      </c>
    </row>
    <row r="318" spans="1:21">
      <c r="A318" s="166">
        <v>43432.745682870373</v>
      </c>
      <c r="B318" s="165" t="s">
        <v>6</v>
      </c>
      <c r="C318" s="165">
        <v>504.82</v>
      </c>
      <c r="D318" s="165">
        <v>13.4</v>
      </c>
      <c r="E318" s="165">
        <v>850.83</v>
      </c>
      <c r="F318" s="165">
        <v>21.91</v>
      </c>
      <c r="G318" s="165">
        <v>71.459999999999994</v>
      </c>
      <c r="H318" s="165">
        <v>76.91</v>
      </c>
      <c r="I318" s="165">
        <v>70.83</v>
      </c>
      <c r="J318" s="165">
        <v>65.8</v>
      </c>
      <c r="K318" s="165">
        <v>62.33</v>
      </c>
      <c r="L318" s="165">
        <v>81.42</v>
      </c>
      <c r="M318" s="165">
        <v>0</v>
      </c>
      <c r="N318" s="165">
        <v>0</v>
      </c>
      <c r="O318" s="165">
        <v>0</v>
      </c>
      <c r="P318" s="165">
        <v>263639</v>
      </c>
      <c r="Q318" s="165">
        <v>44</v>
      </c>
      <c r="R318" s="165">
        <v>0</v>
      </c>
      <c r="S318" s="165">
        <v>34.9</v>
      </c>
      <c r="T318" s="165">
        <v>3.8180000000000001</v>
      </c>
      <c r="U318" s="165">
        <v>-1</v>
      </c>
    </row>
    <row r="319" spans="1:21">
      <c r="A319" s="166">
        <v>43432.745752314811</v>
      </c>
      <c r="B319" s="165" t="s">
        <v>6</v>
      </c>
      <c r="C319" s="165">
        <v>507.81</v>
      </c>
      <c r="D319" s="165">
        <v>13.48</v>
      </c>
      <c r="E319" s="165">
        <v>848.31</v>
      </c>
      <c r="F319" s="165">
        <v>22.53</v>
      </c>
      <c r="G319" s="165">
        <v>70.56</v>
      </c>
      <c r="H319" s="165">
        <v>73.680000000000007</v>
      </c>
      <c r="I319" s="165">
        <v>71.75</v>
      </c>
      <c r="J319" s="165">
        <v>67.37</v>
      </c>
      <c r="K319" s="165">
        <v>60.88</v>
      </c>
      <c r="L319" s="165">
        <v>79.12</v>
      </c>
      <c r="M319" s="165">
        <v>0</v>
      </c>
      <c r="N319" s="165">
        <v>0</v>
      </c>
      <c r="O319" s="165">
        <v>0</v>
      </c>
      <c r="P319" s="165">
        <v>264153</v>
      </c>
      <c r="Q319" s="165">
        <v>44</v>
      </c>
      <c r="R319" s="165">
        <v>0</v>
      </c>
      <c r="S319" s="165">
        <v>35</v>
      </c>
      <c r="T319" s="165">
        <v>3.8210000000000002</v>
      </c>
      <c r="U319" s="165">
        <v>-1</v>
      </c>
    </row>
    <row r="320" spans="1:21">
      <c r="A320" s="166">
        <v>43432.745810185188</v>
      </c>
      <c r="B320" s="165" t="s">
        <v>6</v>
      </c>
      <c r="C320" s="165">
        <v>509.87</v>
      </c>
      <c r="D320" s="165">
        <v>13.53</v>
      </c>
      <c r="E320" s="165">
        <v>895.8</v>
      </c>
      <c r="F320" s="165">
        <v>23.98</v>
      </c>
      <c r="G320" s="165">
        <v>72.62</v>
      </c>
      <c r="H320" s="165">
        <v>77.36</v>
      </c>
      <c r="I320" s="165">
        <v>76.33</v>
      </c>
      <c r="J320" s="165">
        <v>65.87</v>
      </c>
      <c r="K320" s="165">
        <v>62.09</v>
      </c>
      <c r="L320" s="165">
        <v>81.48</v>
      </c>
      <c r="M320" s="165">
        <v>0</v>
      </c>
      <c r="N320" s="165">
        <v>0</v>
      </c>
      <c r="O320" s="165">
        <v>0</v>
      </c>
      <c r="P320" s="165">
        <v>264494</v>
      </c>
      <c r="Q320" s="165">
        <v>44</v>
      </c>
      <c r="R320" s="165">
        <v>0</v>
      </c>
      <c r="S320" s="165">
        <v>35</v>
      </c>
      <c r="T320" s="165">
        <v>3.8140000000000001</v>
      </c>
      <c r="U320" s="165">
        <v>-1</v>
      </c>
    </row>
    <row r="321" spans="1:21">
      <c r="A321" s="166">
        <v>43432.745879629627</v>
      </c>
      <c r="B321" s="165" t="s">
        <v>6</v>
      </c>
      <c r="C321" s="165">
        <v>505.41</v>
      </c>
      <c r="D321" s="165">
        <v>13.42</v>
      </c>
      <c r="E321" s="165">
        <v>843.77</v>
      </c>
      <c r="F321" s="165">
        <v>24.17</v>
      </c>
      <c r="G321" s="165">
        <v>71.06</v>
      </c>
      <c r="H321" s="165">
        <v>75.650000000000006</v>
      </c>
      <c r="I321" s="165">
        <v>70.260000000000005</v>
      </c>
      <c r="J321" s="165">
        <v>66.430000000000007</v>
      </c>
      <c r="K321" s="165">
        <v>61.74</v>
      </c>
      <c r="L321" s="165">
        <v>81.22</v>
      </c>
      <c r="M321" s="165">
        <v>0</v>
      </c>
      <c r="N321" s="165">
        <v>0</v>
      </c>
      <c r="O321" s="165">
        <v>0</v>
      </c>
      <c r="P321" s="165">
        <v>264897</v>
      </c>
      <c r="Q321" s="165">
        <v>44</v>
      </c>
      <c r="R321" s="165">
        <v>0</v>
      </c>
      <c r="S321" s="165">
        <v>35</v>
      </c>
      <c r="T321" s="165">
        <v>3.827</v>
      </c>
      <c r="U321" s="165">
        <v>-1</v>
      </c>
    </row>
    <row r="322" spans="1:21">
      <c r="A322" s="166">
        <v>43432.745949074073</v>
      </c>
      <c r="B322" s="165" t="s">
        <v>6</v>
      </c>
      <c r="C322" s="165">
        <v>506.27</v>
      </c>
      <c r="D322" s="165">
        <v>13.44</v>
      </c>
      <c r="E322" s="165">
        <v>844.27</v>
      </c>
      <c r="F322" s="165">
        <v>25.55</v>
      </c>
      <c r="G322" s="165">
        <v>71.69</v>
      </c>
      <c r="H322" s="165">
        <v>77.14</v>
      </c>
      <c r="I322" s="165">
        <v>71.900000000000006</v>
      </c>
      <c r="J322" s="165">
        <v>68.06</v>
      </c>
      <c r="K322" s="165">
        <v>65.45</v>
      </c>
      <c r="L322" s="165">
        <v>75.92</v>
      </c>
      <c r="M322" s="165">
        <v>0</v>
      </c>
      <c r="N322" s="165">
        <v>0</v>
      </c>
      <c r="O322" s="165">
        <v>0</v>
      </c>
      <c r="P322" s="165">
        <v>265170</v>
      </c>
      <c r="Q322" s="165">
        <v>44</v>
      </c>
      <c r="R322" s="165">
        <v>0</v>
      </c>
      <c r="S322" s="165">
        <v>35</v>
      </c>
      <c r="T322" s="165">
        <v>3.8260000000000001</v>
      </c>
      <c r="U322" s="165">
        <v>-1</v>
      </c>
    </row>
    <row r="323" spans="1:21">
      <c r="A323" s="166">
        <v>43432.746018518519</v>
      </c>
      <c r="B323" s="165" t="s">
        <v>6</v>
      </c>
      <c r="C323" s="165">
        <v>505.2</v>
      </c>
      <c r="D323" s="165">
        <v>13.41</v>
      </c>
      <c r="E323" s="165">
        <v>844.23</v>
      </c>
      <c r="F323" s="165">
        <v>22.63</v>
      </c>
      <c r="G323" s="165">
        <v>71.58</v>
      </c>
      <c r="H323" s="165">
        <v>73.83</v>
      </c>
      <c r="I323" s="165">
        <v>72.959999999999994</v>
      </c>
      <c r="J323" s="165">
        <v>70.02</v>
      </c>
      <c r="K323" s="165">
        <v>62.74</v>
      </c>
      <c r="L323" s="165">
        <v>78.34</v>
      </c>
      <c r="M323" s="165">
        <v>0</v>
      </c>
      <c r="N323" s="165">
        <v>0</v>
      </c>
      <c r="O323" s="165">
        <v>0</v>
      </c>
      <c r="P323" s="165">
        <v>265519</v>
      </c>
      <c r="Q323" s="165">
        <v>44</v>
      </c>
      <c r="R323" s="165">
        <v>0</v>
      </c>
      <c r="S323" s="165">
        <v>35</v>
      </c>
      <c r="T323" s="165">
        <v>3.8279999999999998</v>
      </c>
      <c r="U323" s="165">
        <v>-1</v>
      </c>
    </row>
    <row r="324" spans="1:21">
      <c r="A324" s="166">
        <v>43432.746076388888</v>
      </c>
      <c r="B324" s="165" t="s">
        <v>6</v>
      </c>
      <c r="C324" s="165">
        <v>506.47</v>
      </c>
      <c r="D324" s="165">
        <v>13.44</v>
      </c>
      <c r="E324" s="165">
        <v>843.06</v>
      </c>
      <c r="F324" s="165">
        <v>25.21</v>
      </c>
      <c r="G324" s="165">
        <v>72.75</v>
      </c>
      <c r="H324" s="165">
        <v>77.95</v>
      </c>
      <c r="I324" s="165">
        <v>72.22</v>
      </c>
      <c r="J324" s="165">
        <v>67.36</v>
      </c>
      <c r="K324" s="165">
        <v>70.14</v>
      </c>
      <c r="L324" s="165">
        <v>77.08</v>
      </c>
      <c r="M324" s="165">
        <v>0</v>
      </c>
      <c r="N324" s="165">
        <v>0</v>
      </c>
      <c r="O324" s="165">
        <v>0</v>
      </c>
      <c r="P324" s="165">
        <v>266037</v>
      </c>
      <c r="Q324" s="165">
        <v>44</v>
      </c>
      <c r="R324" s="165">
        <v>0</v>
      </c>
      <c r="S324" s="165">
        <v>35</v>
      </c>
      <c r="T324" s="165">
        <v>3.8220000000000001</v>
      </c>
      <c r="U324" s="165">
        <v>-1</v>
      </c>
    </row>
    <row r="325" spans="1:21">
      <c r="A325" s="166">
        <v>43432.746145833335</v>
      </c>
      <c r="B325" s="165" t="s">
        <v>6</v>
      </c>
      <c r="C325" s="165">
        <v>504.33</v>
      </c>
      <c r="D325" s="165">
        <v>13.39</v>
      </c>
      <c r="E325" s="165">
        <v>846.5</v>
      </c>
      <c r="F325" s="165">
        <v>27.2</v>
      </c>
      <c r="G325" s="165">
        <v>80.599999999999994</v>
      </c>
      <c r="H325" s="165">
        <v>83.28</v>
      </c>
      <c r="I325" s="165">
        <v>81.03</v>
      </c>
      <c r="J325" s="165">
        <v>81.38</v>
      </c>
      <c r="K325" s="165">
        <v>76.72</v>
      </c>
      <c r="L325" s="165">
        <v>0</v>
      </c>
      <c r="M325" s="165">
        <v>0</v>
      </c>
      <c r="N325" s="165">
        <v>0</v>
      </c>
      <c r="O325" s="165">
        <v>0</v>
      </c>
      <c r="P325" s="165">
        <v>266383</v>
      </c>
      <c r="Q325" s="165">
        <v>44</v>
      </c>
      <c r="R325" s="165">
        <v>0</v>
      </c>
      <c r="S325" s="165">
        <v>35</v>
      </c>
      <c r="T325" s="165">
        <v>3.823</v>
      </c>
      <c r="U325" s="165">
        <v>-1</v>
      </c>
    </row>
    <row r="326" spans="1:21">
      <c r="A326" s="166">
        <v>43432.746215277781</v>
      </c>
      <c r="B326" s="165" t="s">
        <v>6</v>
      </c>
      <c r="C326" s="165">
        <v>506.37</v>
      </c>
      <c r="D326" s="165">
        <v>13.44</v>
      </c>
      <c r="E326" s="165">
        <v>858.98</v>
      </c>
      <c r="F326" s="165">
        <v>27.4</v>
      </c>
      <c r="G326" s="165">
        <v>82.58</v>
      </c>
      <c r="H326" s="165">
        <v>84.34</v>
      </c>
      <c r="I326" s="165">
        <v>83.84</v>
      </c>
      <c r="J326" s="165">
        <v>82.15</v>
      </c>
      <c r="K326" s="165">
        <v>79.97</v>
      </c>
      <c r="L326" s="165">
        <v>0</v>
      </c>
      <c r="M326" s="165">
        <v>0</v>
      </c>
      <c r="N326" s="165">
        <v>0</v>
      </c>
      <c r="O326" s="165">
        <v>0</v>
      </c>
      <c r="P326" s="165">
        <v>266769</v>
      </c>
      <c r="Q326" s="165">
        <v>44</v>
      </c>
      <c r="R326" s="165">
        <v>0</v>
      </c>
      <c r="S326" s="165">
        <v>35</v>
      </c>
      <c r="T326" s="165">
        <v>3.8159999999999998</v>
      </c>
      <c r="U326" s="165">
        <v>-1</v>
      </c>
    </row>
    <row r="327" spans="1:21">
      <c r="A327" s="166">
        <v>43432.74628472222</v>
      </c>
      <c r="B327" s="165" t="s">
        <v>6</v>
      </c>
      <c r="C327" s="165">
        <v>507.32</v>
      </c>
      <c r="D327" s="165">
        <v>13.47</v>
      </c>
      <c r="E327" s="165">
        <v>856.12</v>
      </c>
      <c r="F327" s="165">
        <v>23.89</v>
      </c>
      <c r="G327" s="165">
        <v>73.709999999999994</v>
      </c>
      <c r="H327" s="165">
        <v>72.760000000000005</v>
      </c>
      <c r="I327" s="165">
        <v>73.62</v>
      </c>
      <c r="J327" s="165">
        <v>70.17</v>
      </c>
      <c r="K327" s="165">
        <v>71.03</v>
      </c>
      <c r="L327" s="165">
        <v>82.69</v>
      </c>
      <c r="M327" s="165">
        <v>0</v>
      </c>
      <c r="N327" s="165">
        <v>0</v>
      </c>
      <c r="O327" s="165">
        <v>0</v>
      </c>
      <c r="P327" s="165">
        <v>267124</v>
      </c>
      <c r="Q327" s="165">
        <v>44</v>
      </c>
      <c r="R327" s="165">
        <v>0</v>
      </c>
      <c r="S327" s="165">
        <v>35</v>
      </c>
      <c r="T327" s="165">
        <v>3.819</v>
      </c>
      <c r="U327" s="165">
        <v>-1</v>
      </c>
    </row>
    <row r="328" spans="1:21">
      <c r="A328" s="166">
        <v>43432.746354166666</v>
      </c>
      <c r="B328" s="165" t="s">
        <v>6</v>
      </c>
      <c r="C328" s="165">
        <v>504.16</v>
      </c>
      <c r="D328" s="165">
        <v>13.38</v>
      </c>
      <c r="E328" s="165">
        <v>859.12</v>
      </c>
      <c r="F328" s="165">
        <v>22.76</v>
      </c>
      <c r="G328" s="165">
        <v>71.709999999999994</v>
      </c>
      <c r="H328" s="165">
        <v>76.92</v>
      </c>
      <c r="I328" s="165">
        <v>74.650000000000006</v>
      </c>
      <c r="J328" s="165">
        <v>64.510000000000005</v>
      </c>
      <c r="K328" s="165">
        <v>61.89</v>
      </c>
      <c r="L328" s="165">
        <v>80.59</v>
      </c>
      <c r="M328" s="165">
        <v>0</v>
      </c>
      <c r="N328" s="165">
        <v>0</v>
      </c>
      <c r="O328" s="165">
        <v>0</v>
      </c>
      <c r="P328" s="165">
        <v>267721</v>
      </c>
      <c r="Q328" s="165">
        <v>44</v>
      </c>
      <c r="R328" s="165">
        <v>0</v>
      </c>
      <c r="S328" s="165">
        <v>35</v>
      </c>
      <c r="T328" s="165">
        <v>3.8180000000000001</v>
      </c>
      <c r="U328" s="165">
        <v>-1</v>
      </c>
    </row>
    <row r="329" spans="1:21">
      <c r="A329" s="166">
        <v>43432.746412037035</v>
      </c>
      <c r="B329" s="165" t="s">
        <v>6</v>
      </c>
      <c r="C329" s="165">
        <v>500.75</v>
      </c>
      <c r="D329" s="165">
        <v>13.29</v>
      </c>
      <c r="E329" s="165">
        <v>871.26</v>
      </c>
      <c r="F329" s="165">
        <v>17.54</v>
      </c>
      <c r="G329" s="165">
        <v>79.75</v>
      </c>
      <c r="H329" s="165">
        <v>76.319999999999993</v>
      </c>
      <c r="I329" s="165">
        <v>80.7</v>
      </c>
      <c r="J329" s="165">
        <v>79.12</v>
      </c>
      <c r="K329" s="165">
        <v>82.11</v>
      </c>
      <c r="L329" s="165">
        <v>80.53</v>
      </c>
      <c r="M329" s="165">
        <v>0</v>
      </c>
      <c r="N329" s="165">
        <v>0</v>
      </c>
      <c r="O329" s="165">
        <v>0</v>
      </c>
      <c r="P329" s="165">
        <v>268113</v>
      </c>
      <c r="Q329" s="165">
        <v>44</v>
      </c>
      <c r="R329" s="165">
        <v>0</v>
      </c>
      <c r="S329" s="165">
        <v>35</v>
      </c>
      <c r="T329" s="165">
        <v>3.8050000000000002</v>
      </c>
      <c r="U329" s="165">
        <v>-1</v>
      </c>
    </row>
    <row r="330" spans="1:21">
      <c r="A330" s="166">
        <v>43432.746481481481</v>
      </c>
      <c r="B330" s="165" t="s">
        <v>6</v>
      </c>
      <c r="C330" s="165">
        <v>497.97</v>
      </c>
      <c r="D330" s="165">
        <v>13.22</v>
      </c>
      <c r="E330" s="165">
        <v>876.45</v>
      </c>
      <c r="F330" s="165">
        <v>31.68</v>
      </c>
      <c r="G330" s="165">
        <v>75.61</v>
      </c>
      <c r="H330" s="165">
        <v>81.87</v>
      </c>
      <c r="I330" s="165">
        <v>79.97</v>
      </c>
      <c r="J330" s="165">
        <v>68.739999999999995</v>
      </c>
      <c r="K330" s="165">
        <v>65.98</v>
      </c>
      <c r="L330" s="165">
        <v>81.52</v>
      </c>
      <c r="M330" s="165">
        <v>0</v>
      </c>
      <c r="N330" s="165">
        <v>0</v>
      </c>
      <c r="O330" s="165">
        <v>0</v>
      </c>
      <c r="P330" s="165">
        <v>272703</v>
      </c>
      <c r="Q330" s="165">
        <v>44</v>
      </c>
      <c r="R330" s="165">
        <v>0</v>
      </c>
      <c r="S330" s="165">
        <v>35</v>
      </c>
      <c r="T330" s="165">
        <v>3.8140000000000001</v>
      </c>
      <c r="U330" s="165">
        <v>-1</v>
      </c>
    </row>
    <row r="331" spans="1:21">
      <c r="A331" s="166">
        <v>43432.746550925927</v>
      </c>
      <c r="B331" s="165" t="s">
        <v>6</v>
      </c>
      <c r="C331" s="165">
        <v>500.9</v>
      </c>
      <c r="D331" s="165">
        <v>13.3</v>
      </c>
      <c r="E331" s="165">
        <v>886.68</v>
      </c>
      <c r="F331" s="165">
        <v>26.1</v>
      </c>
      <c r="G331" s="165">
        <v>72.239999999999995</v>
      </c>
      <c r="H331" s="165">
        <v>77.41</v>
      </c>
      <c r="I331" s="165">
        <v>71.38</v>
      </c>
      <c r="J331" s="165">
        <v>71.900000000000006</v>
      </c>
      <c r="K331" s="165">
        <v>62.07</v>
      </c>
      <c r="L331" s="165">
        <v>78.45</v>
      </c>
      <c r="M331" s="165">
        <v>0</v>
      </c>
      <c r="N331" s="165">
        <v>0</v>
      </c>
      <c r="O331" s="165">
        <v>0</v>
      </c>
      <c r="P331" s="165">
        <v>274960</v>
      </c>
      <c r="Q331" s="165">
        <v>44</v>
      </c>
      <c r="R331" s="165">
        <v>0</v>
      </c>
      <c r="S331" s="165">
        <v>35</v>
      </c>
      <c r="T331" s="165">
        <v>3.8130000000000002</v>
      </c>
      <c r="U331" s="165">
        <v>-1</v>
      </c>
    </row>
    <row r="332" spans="1:21">
      <c r="A332" s="166">
        <v>43432.746620370373</v>
      </c>
      <c r="B332" s="165" t="s">
        <v>6</v>
      </c>
      <c r="C332" s="165">
        <v>500.14</v>
      </c>
      <c r="D332" s="165">
        <v>13.28</v>
      </c>
      <c r="E332" s="165">
        <v>881.47</v>
      </c>
      <c r="F332" s="165">
        <v>24.03</v>
      </c>
      <c r="G332" s="165">
        <v>72.010000000000005</v>
      </c>
      <c r="H332" s="165">
        <v>75.52</v>
      </c>
      <c r="I332" s="165">
        <v>73.099999999999994</v>
      </c>
      <c r="J332" s="165">
        <v>70.17</v>
      </c>
      <c r="K332" s="165">
        <v>66.209999999999994</v>
      </c>
      <c r="L332" s="165">
        <v>76.11</v>
      </c>
      <c r="M332" s="165">
        <v>0</v>
      </c>
      <c r="N332" s="165">
        <v>0</v>
      </c>
      <c r="O332" s="165">
        <v>0</v>
      </c>
      <c r="P332" s="165">
        <v>275295</v>
      </c>
      <c r="Q332" s="165">
        <v>44</v>
      </c>
      <c r="R332" s="165">
        <v>0</v>
      </c>
      <c r="S332" s="165">
        <v>35</v>
      </c>
      <c r="T332" s="165">
        <v>3.8210000000000002</v>
      </c>
      <c r="U332" s="165">
        <v>-1</v>
      </c>
    </row>
    <row r="333" spans="1:21">
      <c r="A333" s="166">
        <v>43432.746689814812</v>
      </c>
      <c r="B333" s="165" t="s">
        <v>6</v>
      </c>
      <c r="C333" s="165">
        <v>497.65</v>
      </c>
      <c r="D333" s="165">
        <v>13.21</v>
      </c>
      <c r="E333" s="165">
        <v>880.94</v>
      </c>
      <c r="F333" s="165">
        <v>28.39</v>
      </c>
      <c r="G333" s="165">
        <v>81.14</v>
      </c>
      <c r="H333" s="165">
        <v>80.849999999999994</v>
      </c>
      <c r="I333" s="165">
        <v>80.849999999999994</v>
      </c>
      <c r="J333" s="165">
        <v>81.36</v>
      </c>
      <c r="K333" s="165">
        <v>81.53</v>
      </c>
      <c r="L333" s="165">
        <v>0</v>
      </c>
      <c r="M333" s="165">
        <v>0</v>
      </c>
      <c r="N333" s="165">
        <v>0</v>
      </c>
      <c r="O333" s="165">
        <v>0</v>
      </c>
      <c r="P333" s="165">
        <v>275794</v>
      </c>
      <c r="Q333" s="165">
        <v>44</v>
      </c>
      <c r="R333" s="165">
        <v>0</v>
      </c>
      <c r="S333" s="165">
        <v>35</v>
      </c>
      <c r="T333" s="165">
        <v>3.8140000000000001</v>
      </c>
      <c r="U333" s="165">
        <v>-1</v>
      </c>
    </row>
    <row r="334" spans="1:21">
      <c r="A334" s="166">
        <v>43432.746759259258</v>
      </c>
      <c r="B334" s="165" t="s">
        <v>6</v>
      </c>
      <c r="C334" s="165">
        <v>499.28</v>
      </c>
      <c r="D334" s="165">
        <v>13.25</v>
      </c>
      <c r="E334" s="165">
        <v>875.69</v>
      </c>
      <c r="F334" s="165">
        <v>23.22</v>
      </c>
      <c r="G334" s="165">
        <v>77.819999999999993</v>
      </c>
      <c r="H334" s="165">
        <v>78.55</v>
      </c>
      <c r="I334" s="165">
        <v>76.819999999999993</v>
      </c>
      <c r="J334" s="165">
        <v>73.53</v>
      </c>
      <c r="K334" s="165">
        <v>81.31</v>
      </c>
      <c r="L334" s="165">
        <v>79.56</v>
      </c>
      <c r="M334" s="165">
        <v>0</v>
      </c>
      <c r="N334" s="165">
        <v>0</v>
      </c>
      <c r="O334" s="165">
        <v>0</v>
      </c>
      <c r="P334" s="165">
        <v>276183</v>
      </c>
      <c r="Q334" s="165">
        <v>44</v>
      </c>
      <c r="R334" s="165">
        <v>0</v>
      </c>
      <c r="S334" s="165">
        <v>35</v>
      </c>
      <c r="T334" s="165">
        <v>3.8239999999999998</v>
      </c>
      <c r="U334" s="165">
        <v>-1</v>
      </c>
    </row>
    <row r="335" spans="1:21">
      <c r="A335" s="166">
        <v>43432.746817129628</v>
      </c>
      <c r="B335" s="165" t="s">
        <v>6</v>
      </c>
      <c r="C335" s="165">
        <v>499.6</v>
      </c>
      <c r="D335" s="165">
        <v>13.26</v>
      </c>
      <c r="E335" s="165">
        <v>874.91</v>
      </c>
      <c r="F335" s="165">
        <v>23.37</v>
      </c>
      <c r="G335" s="165">
        <v>73.06</v>
      </c>
      <c r="H335" s="165">
        <v>80.239999999999995</v>
      </c>
      <c r="I335" s="165">
        <v>71.48</v>
      </c>
      <c r="J335" s="165">
        <v>67.53</v>
      </c>
      <c r="K335" s="165">
        <v>65.290000000000006</v>
      </c>
      <c r="L335" s="165">
        <v>80.760000000000005</v>
      </c>
      <c r="M335" s="165">
        <v>0</v>
      </c>
      <c r="N335" s="165">
        <v>0</v>
      </c>
      <c r="O335" s="165">
        <v>0</v>
      </c>
      <c r="P335" s="165">
        <v>276580</v>
      </c>
      <c r="Q335" s="165">
        <v>44</v>
      </c>
      <c r="R335" s="165">
        <v>0</v>
      </c>
      <c r="S335" s="165">
        <v>35</v>
      </c>
      <c r="T335" s="165">
        <v>3.823</v>
      </c>
      <c r="U335" s="165">
        <v>-1</v>
      </c>
    </row>
    <row r="336" spans="1:21">
      <c r="A336" s="166">
        <v>43432.746886574074</v>
      </c>
      <c r="B336" s="165" t="s">
        <v>6</v>
      </c>
      <c r="C336" s="165">
        <v>498.05</v>
      </c>
      <c r="D336" s="165">
        <v>13.22</v>
      </c>
      <c r="E336" s="165">
        <v>874.98</v>
      </c>
      <c r="F336" s="165">
        <v>22.35</v>
      </c>
      <c r="G336" s="165">
        <v>72.459999999999994</v>
      </c>
      <c r="H336" s="165">
        <v>75.430000000000007</v>
      </c>
      <c r="I336" s="165">
        <v>74.05</v>
      </c>
      <c r="J336" s="165">
        <v>72.150000000000006</v>
      </c>
      <c r="K336" s="165">
        <v>61.94</v>
      </c>
      <c r="L336" s="165">
        <v>78.72</v>
      </c>
      <c r="M336" s="165">
        <v>0</v>
      </c>
      <c r="N336" s="165">
        <v>0</v>
      </c>
      <c r="O336" s="165">
        <v>0</v>
      </c>
      <c r="P336" s="165">
        <v>276969</v>
      </c>
      <c r="Q336" s="165">
        <v>44</v>
      </c>
      <c r="R336" s="165">
        <v>0</v>
      </c>
      <c r="S336" s="165">
        <v>35</v>
      </c>
      <c r="T336" s="165">
        <v>3.8250000000000002</v>
      </c>
      <c r="U336" s="165">
        <v>-1</v>
      </c>
    </row>
    <row r="337" spans="1:21">
      <c r="A337" s="166">
        <v>43432.74695601852</v>
      </c>
      <c r="B337" s="165" t="s">
        <v>6</v>
      </c>
      <c r="C337" s="165">
        <v>498.96</v>
      </c>
      <c r="D337" s="165">
        <v>13.24</v>
      </c>
      <c r="E337" s="165">
        <v>875.88</v>
      </c>
      <c r="F337" s="165">
        <v>24.12</v>
      </c>
      <c r="G337" s="165">
        <v>72.209999999999994</v>
      </c>
      <c r="H337" s="165">
        <v>76.12</v>
      </c>
      <c r="I337" s="165">
        <v>72.84</v>
      </c>
      <c r="J337" s="165">
        <v>68.69</v>
      </c>
      <c r="K337" s="165">
        <v>62.63</v>
      </c>
      <c r="L337" s="165">
        <v>80.8</v>
      </c>
      <c r="M337" s="165">
        <v>0</v>
      </c>
      <c r="N337" s="165">
        <v>0</v>
      </c>
      <c r="O337" s="165">
        <v>0</v>
      </c>
      <c r="P337" s="165">
        <v>277374</v>
      </c>
      <c r="Q337" s="165">
        <v>44</v>
      </c>
      <c r="R337" s="165">
        <v>0</v>
      </c>
      <c r="S337" s="165">
        <v>35.1</v>
      </c>
      <c r="T337" s="165">
        <v>3.8279999999999998</v>
      </c>
      <c r="U337" s="165">
        <v>-1</v>
      </c>
    </row>
    <row r="338" spans="1:21">
      <c r="A338" s="166">
        <v>43432.747025462966</v>
      </c>
      <c r="B338" s="165" t="s">
        <v>6</v>
      </c>
      <c r="C338" s="165">
        <v>498.84</v>
      </c>
      <c r="D338" s="165">
        <v>13.24</v>
      </c>
      <c r="E338" s="165">
        <v>869.36</v>
      </c>
      <c r="F338" s="165">
        <v>23.13</v>
      </c>
      <c r="G338" s="165">
        <v>69.239999999999995</v>
      </c>
      <c r="H338" s="165">
        <v>72.16</v>
      </c>
      <c r="I338" s="165">
        <v>72.510000000000005</v>
      </c>
      <c r="J338" s="165">
        <v>65.12</v>
      </c>
      <c r="K338" s="165">
        <v>56.36</v>
      </c>
      <c r="L338" s="165">
        <v>80.069999999999993</v>
      </c>
      <c r="M338" s="165">
        <v>0</v>
      </c>
      <c r="N338" s="165">
        <v>0</v>
      </c>
      <c r="O338" s="165">
        <v>0</v>
      </c>
      <c r="P338" s="165">
        <v>277761</v>
      </c>
      <c r="Q338" s="165">
        <v>44</v>
      </c>
      <c r="R338" s="165">
        <v>0</v>
      </c>
      <c r="S338" s="165">
        <v>35</v>
      </c>
      <c r="T338" s="165">
        <v>3.8250000000000002</v>
      </c>
      <c r="U338" s="165">
        <v>-1</v>
      </c>
    </row>
    <row r="339" spans="1:21">
      <c r="A339" s="166">
        <v>43432.747094907405</v>
      </c>
      <c r="B339" s="165" t="s">
        <v>6</v>
      </c>
      <c r="C339" s="165">
        <v>499.86</v>
      </c>
      <c r="D339" s="165">
        <v>13.27</v>
      </c>
      <c r="E339" s="165">
        <v>874.12</v>
      </c>
      <c r="F339" s="165">
        <v>23.51</v>
      </c>
      <c r="G339" s="165">
        <v>70.709999999999994</v>
      </c>
      <c r="H339" s="165">
        <v>79</v>
      </c>
      <c r="I339" s="165">
        <v>72.63</v>
      </c>
      <c r="J339" s="165">
        <v>60.93</v>
      </c>
      <c r="K339" s="165">
        <v>61.96</v>
      </c>
      <c r="L339" s="165">
        <v>79</v>
      </c>
      <c r="M339" s="165">
        <v>0</v>
      </c>
      <c r="N339" s="165">
        <v>0</v>
      </c>
      <c r="O339" s="165">
        <v>0</v>
      </c>
      <c r="P339" s="165">
        <v>278125</v>
      </c>
      <c r="Q339" s="165">
        <v>44</v>
      </c>
      <c r="R339" s="165">
        <v>0</v>
      </c>
      <c r="S339" s="165">
        <v>35.1</v>
      </c>
      <c r="T339" s="165">
        <v>3.8109999999999999</v>
      </c>
      <c r="U339" s="165">
        <v>-1</v>
      </c>
    </row>
    <row r="340" spans="1:21">
      <c r="A340" s="166">
        <v>43432.747152777774</v>
      </c>
      <c r="B340" s="165" t="s">
        <v>6</v>
      </c>
      <c r="C340" s="165">
        <v>499.64</v>
      </c>
      <c r="D340" s="165">
        <v>13.26</v>
      </c>
      <c r="E340" s="165">
        <v>874.61</v>
      </c>
      <c r="F340" s="165">
        <v>23.75</v>
      </c>
      <c r="G340" s="165">
        <v>70.569999999999993</v>
      </c>
      <c r="H340" s="165">
        <v>73.84</v>
      </c>
      <c r="I340" s="165">
        <v>71.08</v>
      </c>
      <c r="J340" s="165">
        <v>66.27</v>
      </c>
      <c r="K340" s="165">
        <v>59.72</v>
      </c>
      <c r="L340" s="165">
        <v>81.93</v>
      </c>
      <c r="M340" s="165">
        <v>0</v>
      </c>
      <c r="N340" s="165">
        <v>0</v>
      </c>
      <c r="O340" s="165">
        <v>0</v>
      </c>
      <c r="P340" s="165">
        <v>278741</v>
      </c>
      <c r="Q340" s="165">
        <v>44</v>
      </c>
      <c r="R340" s="165">
        <v>0</v>
      </c>
      <c r="S340" s="165">
        <v>35</v>
      </c>
      <c r="T340" s="165">
        <v>3.82</v>
      </c>
      <c r="U340" s="165">
        <v>-1</v>
      </c>
    </row>
    <row r="341" spans="1:21">
      <c r="A341" s="166">
        <v>43432.74722222222</v>
      </c>
      <c r="B341" s="165" t="s">
        <v>6</v>
      </c>
      <c r="C341" s="165">
        <v>502.02</v>
      </c>
      <c r="D341" s="165">
        <v>13.33</v>
      </c>
      <c r="E341" s="165">
        <v>870.42</v>
      </c>
      <c r="F341" s="165">
        <v>24.17</v>
      </c>
      <c r="G341" s="165">
        <v>73.260000000000005</v>
      </c>
      <c r="H341" s="165">
        <v>76.040000000000006</v>
      </c>
      <c r="I341" s="165">
        <v>75.17</v>
      </c>
      <c r="J341" s="165">
        <v>68.58</v>
      </c>
      <c r="K341" s="165">
        <v>64.930000000000007</v>
      </c>
      <c r="L341" s="165">
        <v>81.599999999999994</v>
      </c>
      <c r="M341" s="165">
        <v>0</v>
      </c>
      <c r="N341" s="165">
        <v>0</v>
      </c>
      <c r="O341" s="165">
        <v>0</v>
      </c>
      <c r="P341" s="165">
        <v>279161</v>
      </c>
      <c r="Q341" s="165">
        <v>44</v>
      </c>
      <c r="R341" s="165">
        <v>0</v>
      </c>
      <c r="S341" s="165">
        <v>35.1</v>
      </c>
      <c r="T341" s="165">
        <v>3.8220000000000001</v>
      </c>
      <c r="U341" s="165">
        <v>-1</v>
      </c>
    </row>
    <row r="342" spans="1:21">
      <c r="A342" s="166">
        <v>43432.747291666667</v>
      </c>
      <c r="B342" s="165" t="s">
        <v>6</v>
      </c>
      <c r="C342" s="165">
        <v>502.74</v>
      </c>
      <c r="D342" s="165">
        <v>13.34</v>
      </c>
      <c r="E342" s="165">
        <v>869.78</v>
      </c>
      <c r="F342" s="165">
        <v>32.58</v>
      </c>
      <c r="G342" s="165">
        <v>74.63</v>
      </c>
      <c r="H342" s="165">
        <v>77.7</v>
      </c>
      <c r="I342" s="165">
        <v>73.87</v>
      </c>
      <c r="J342" s="165">
        <v>69.16</v>
      </c>
      <c r="K342" s="165">
        <v>68.47</v>
      </c>
      <c r="L342" s="165">
        <v>83.97</v>
      </c>
      <c r="M342" s="165">
        <v>0</v>
      </c>
      <c r="N342" s="165">
        <v>0</v>
      </c>
      <c r="O342" s="165">
        <v>0</v>
      </c>
      <c r="P342" s="165">
        <v>282526</v>
      </c>
      <c r="Q342" s="165">
        <v>44</v>
      </c>
      <c r="R342" s="165">
        <v>0</v>
      </c>
      <c r="S342" s="165">
        <v>35</v>
      </c>
      <c r="T342" s="165">
        <v>3.8149999999999999</v>
      </c>
      <c r="U342" s="165">
        <v>-1</v>
      </c>
    </row>
    <row r="343" spans="1:21">
      <c r="A343" s="166">
        <v>43432.747361111113</v>
      </c>
      <c r="B343" s="165" t="s">
        <v>6</v>
      </c>
      <c r="C343" s="165">
        <v>501.91</v>
      </c>
      <c r="D343" s="165">
        <v>13.32</v>
      </c>
      <c r="E343" s="165">
        <v>867.58</v>
      </c>
      <c r="F343" s="165">
        <v>33.29</v>
      </c>
      <c r="G343" s="165">
        <v>74.430000000000007</v>
      </c>
      <c r="H343" s="165">
        <v>76.17</v>
      </c>
      <c r="I343" s="165">
        <v>72.7</v>
      </c>
      <c r="J343" s="165">
        <v>75.48</v>
      </c>
      <c r="K343" s="165">
        <v>69.040000000000006</v>
      </c>
      <c r="L343" s="165">
        <v>78.78</v>
      </c>
      <c r="M343" s="165">
        <v>0</v>
      </c>
      <c r="N343" s="165">
        <v>0</v>
      </c>
      <c r="O343" s="165">
        <v>0</v>
      </c>
      <c r="P343" s="165">
        <v>287019</v>
      </c>
      <c r="Q343" s="165">
        <v>44</v>
      </c>
      <c r="R343" s="165">
        <v>0</v>
      </c>
      <c r="S343" s="165">
        <v>35</v>
      </c>
      <c r="T343" s="165">
        <v>3.8170000000000002</v>
      </c>
      <c r="U343" s="165">
        <v>-1</v>
      </c>
    </row>
    <row r="344" spans="1:21">
      <c r="A344" s="166">
        <v>43432.747418981482</v>
      </c>
      <c r="B344" s="165" t="s">
        <v>6</v>
      </c>
      <c r="C344" s="165">
        <v>503.84</v>
      </c>
      <c r="D344" s="165">
        <v>13.37</v>
      </c>
      <c r="E344" s="165">
        <v>870.68</v>
      </c>
      <c r="F344" s="165">
        <v>25.31</v>
      </c>
      <c r="G344" s="165">
        <v>71.67</v>
      </c>
      <c r="H344" s="165">
        <v>77.08</v>
      </c>
      <c r="I344" s="165">
        <v>72.739999999999995</v>
      </c>
      <c r="J344" s="165">
        <v>64.239999999999995</v>
      </c>
      <c r="K344" s="165">
        <v>61.46</v>
      </c>
      <c r="L344" s="165">
        <v>82.81</v>
      </c>
      <c r="M344" s="165">
        <v>0</v>
      </c>
      <c r="N344" s="165">
        <v>0</v>
      </c>
      <c r="O344" s="165">
        <v>0</v>
      </c>
      <c r="P344" s="165">
        <v>287832</v>
      </c>
      <c r="Q344" s="165">
        <v>44</v>
      </c>
      <c r="R344" s="165">
        <v>0</v>
      </c>
      <c r="S344" s="165">
        <v>35.1</v>
      </c>
      <c r="T344" s="165">
        <v>3.82</v>
      </c>
      <c r="U344" s="165">
        <v>-1</v>
      </c>
    </row>
    <row r="345" spans="1:21">
      <c r="A345" s="166">
        <v>43432.747488425928</v>
      </c>
      <c r="B345" s="165" t="s">
        <v>6</v>
      </c>
      <c r="C345" s="165">
        <v>499.5</v>
      </c>
      <c r="D345" s="165">
        <v>13.26</v>
      </c>
      <c r="E345" s="165">
        <v>876.05</v>
      </c>
      <c r="F345" s="165">
        <v>24.18</v>
      </c>
      <c r="G345" s="165">
        <v>70.22</v>
      </c>
      <c r="H345" s="165">
        <v>75.47</v>
      </c>
      <c r="I345" s="165">
        <v>67.7</v>
      </c>
      <c r="J345" s="165">
        <v>67.180000000000007</v>
      </c>
      <c r="K345" s="165">
        <v>62.18</v>
      </c>
      <c r="L345" s="165">
        <v>78.58</v>
      </c>
      <c r="M345" s="165">
        <v>0</v>
      </c>
      <c r="N345" s="165">
        <v>0</v>
      </c>
      <c r="O345" s="165">
        <v>0</v>
      </c>
      <c r="P345" s="165">
        <v>288223</v>
      </c>
      <c r="Q345" s="165">
        <v>44</v>
      </c>
      <c r="R345" s="165">
        <v>0</v>
      </c>
      <c r="S345" s="165">
        <v>35</v>
      </c>
      <c r="T345" s="165">
        <v>3.8210000000000002</v>
      </c>
      <c r="U345" s="165">
        <v>-1</v>
      </c>
    </row>
    <row r="346" spans="1:21">
      <c r="A346" s="166">
        <v>43432.747557870367</v>
      </c>
      <c r="B346" s="165" t="s">
        <v>6</v>
      </c>
      <c r="C346" s="165">
        <v>498.46</v>
      </c>
      <c r="D346" s="165">
        <v>13.23</v>
      </c>
      <c r="E346" s="165">
        <v>873.55</v>
      </c>
      <c r="F346" s="165">
        <v>23.02</v>
      </c>
      <c r="G346" s="165">
        <v>71.25</v>
      </c>
      <c r="H346" s="165">
        <v>76.040000000000006</v>
      </c>
      <c r="I346" s="165">
        <v>69.27</v>
      </c>
      <c r="J346" s="165">
        <v>66.150000000000006</v>
      </c>
      <c r="K346" s="165">
        <v>65.28</v>
      </c>
      <c r="L346" s="165">
        <v>79.510000000000005</v>
      </c>
      <c r="M346" s="165">
        <v>0</v>
      </c>
      <c r="N346" s="165">
        <v>0</v>
      </c>
      <c r="O346" s="165">
        <v>0</v>
      </c>
      <c r="P346" s="165">
        <v>288618</v>
      </c>
      <c r="Q346" s="165">
        <v>44</v>
      </c>
      <c r="R346" s="165">
        <v>0</v>
      </c>
      <c r="S346" s="165">
        <v>35</v>
      </c>
      <c r="T346" s="165">
        <v>3.8109999999999999</v>
      </c>
      <c r="U346" s="165">
        <v>-1</v>
      </c>
    </row>
    <row r="347" spans="1:21">
      <c r="A347" s="166">
        <v>43432.747627314813</v>
      </c>
      <c r="B347" s="165" t="s">
        <v>6</v>
      </c>
      <c r="C347" s="165">
        <v>499.03</v>
      </c>
      <c r="D347" s="165">
        <v>13.25</v>
      </c>
      <c r="E347" s="165">
        <v>873.71</v>
      </c>
      <c r="F347" s="165">
        <v>23.88</v>
      </c>
      <c r="G347" s="165">
        <v>71.06</v>
      </c>
      <c r="H347" s="165">
        <v>79.38</v>
      </c>
      <c r="I347" s="165">
        <v>70.19</v>
      </c>
      <c r="J347" s="165">
        <v>64.47</v>
      </c>
      <c r="K347" s="165">
        <v>61.53</v>
      </c>
      <c r="L347" s="165">
        <v>79.72</v>
      </c>
      <c r="M347" s="165">
        <v>0</v>
      </c>
      <c r="N347" s="165">
        <v>0</v>
      </c>
      <c r="O347" s="165">
        <v>0</v>
      </c>
      <c r="P347" s="165">
        <v>289092</v>
      </c>
      <c r="Q347" s="165">
        <v>44</v>
      </c>
      <c r="R347" s="165">
        <v>0</v>
      </c>
      <c r="S347" s="165">
        <v>35.1</v>
      </c>
      <c r="T347" s="165">
        <v>3.8260000000000001</v>
      </c>
      <c r="U347" s="165">
        <v>-1</v>
      </c>
    </row>
    <row r="348" spans="1:21">
      <c r="A348" s="166">
        <v>43432.747685185182</v>
      </c>
      <c r="B348" s="165" t="s">
        <v>6</v>
      </c>
      <c r="C348" s="165">
        <v>499.96</v>
      </c>
      <c r="D348" s="165">
        <v>13.27</v>
      </c>
      <c r="E348" s="165">
        <v>870.92</v>
      </c>
      <c r="F348" s="165">
        <v>22.16</v>
      </c>
      <c r="G348" s="165">
        <v>73.22</v>
      </c>
      <c r="H348" s="165">
        <v>75.83</v>
      </c>
      <c r="I348" s="165">
        <v>71.3</v>
      </c>
      <c r="J348" s="165">
        <v>70.78</v>
      </c>
      <c r="K348" s="165">
        <v>66.430000000000007</v>
      </c>
      <c r="L348" s="165">
        <v>81.739999999999995</v>
      </c>
      <c r="M348" s="165">
        <v>0</v>
      </c>
      <c r="N348" s="165">
        <v>0</v>
      </c>
      <c r="O348" s="165">
        <v>0</v>
      </c>
      <c r="P348" s="165">
        <v>289481</v>
      </c>
      <c r="Q348" s="165">
        <v>44</v>
      </c>
      <c r="R348" s="165">
        <v>0</v>
      </c>
      <c r="S348" s="165">
        <v>35.1</v>
      </c>
      <c r="T348" s="165">
        <v>3.8180000000000001</v>
      </c>
      <c r="U348" s="165">
        <v>-1</v>
      </c>
    </row>
    <row r="349" spans="1:21">
      <c r="A349" s="166">
        <v>43432.747754629629</v>
      </c>
      <c r="B349" s="165" t="s">
        <v>6</v>
      </c>
      <c r="C349" s="165">
        <v>500.43</v>
      </c>
      <c r="D349" s="165">
        <v>13.28</v>
      </c>
      <c r="E349" s="165">
        <v>868.46</v>
      </c>
      <c r="F349" s="165">
        <v>24.73</v>
      </c>
      <c r="G349" s="165">
        <v>72.540000000000006</v>
      </c>
      <c r="H349" s="165">
        <v>73.23</v>
      </c>
      <c r="I349" s="165">
        <v>72.709999999999994</v>
      </c>
      <c r="J349" s="165">
        <v>69.95</v>
      </c>
      <c r="K349" s="165">
        <v>64.94</v>
      </c>
      <c r="L349" s="165">
        <v>81.87</v>
      </c>
      <c r="M349" s="165">
        <v>0</v>
      </c>
      <c r="N349" s="165">
        <v>0</v>
      </c>
      <c r="O349" s="165">
        <v>0</v>
      </c>
      <c r="P349" s="165">
        <v>289840</v>
      </c>
      <c r="Q349" s="165">
        <v>44</v>
      </c>
      <c r="R349" s="165">
        <v>0</v>
      </c>
      <c r="S349" s="165">
        <v>35.1</v>
      </c>
      <c r="T349" s="165">
        <v>3.8220000000000001</v>
      </c>
      <c r="U349" s="165">
        <v>-1</v>
      </c>
    </row>
    <row r="350" spans="1:21">
      <c r="A350" s="166">
        <v>43432.747824074075</v>
      </c>
      <c r="B350" s="165" t="s">
        <v>6</v>
      </c>
      <c r="C350" s="165">
        <v>501.32</v>
      </c>
      <c r="D350" s="165">
        <v>13.31</v>
      </c>
      <c r="E350" s="165">
        <v>870.57</v>
      </c>
      <c r="F350" s="165">
        <v>23.32</v>
      </c>
      <c r="G350" s="165">
        <v>76.09</v>
      </c>
      <c r="H350" s="165">
        <v>80.45</v>
      </c>
      <c r="I350" s="165">
        <v>78.37</v>
      </c>
      <c r="J350" s="165">
        <v>74.91</v>
      </c>
      <c r="K350" s="165">
        <v>67.650000000000006</v>
      </c>
      <c r="L350" s="165">
        <v>79.069999999999993</v>
      </c>
      <c r="M350" s="165">
        <v>0</v>
      </c>
      <c r="N350" s="165">
        <v>0</v>
      </c>
      <c r="O350" s="165">
        <v>0</v>
      </c>
      <c r="P350" s="165">
        <v>290485</v>
      </c>
      <c r="Q350" s="165">
        <v>44</v>
      </c>
      <c r="R350" s="165">
        <v>0</v>
      </c>
      <c r="S350" s="165">
        <v>35.1</v>
      </c>
      <c r="T350" s="165">
        <v>3.8170000000000002</v>
      </c>
      <c r="U350" s="165">
        <v>-1</v>
      </c>
    </row>
    <row r="351" spans="1:21">
      <c r="A351" s="166">
        <v>43432.747893518521</v>
      </c>
      <c r="B351" s="165" t="s">
        <v>6</v>
      </c>
      <c r="C351" s="165">
        <v>502.55</v>
      </c>
      <c r="D351" s="165">
        <v>13.34</v>
      </c>
      <c r="E351" s="165">
        <v>864.5</v>
      </c>
      <c r="F351" s="165">
        <v>22.84</v>
      </c>
      <c r="G351" s="165">
        <v>72.599999999999994</v>
      </c>
      <c r="H351" s="165">
        <v>76.989999999999995</v>
      </c>
      <c r="I351" s="165">
        <v>74.91</v>
      </c>
      <c r="J351" s="165">
        <v>67.650000000000006</v>
      </c>
      <c r="K351" s="165">
        <v>62.11</v>
      </c>
      <c r="L351" s="165">
        <v>81.31</v>
      </c>
      <c r="M351" s="165">
        <v>0</v>
      </c>
      <c r="N351" s="165">
        <v>0</v>
      </c>
      <c r="O351" s="165">
        <v>0</v>
      </c>
      <c r="P351" s="165">
        <v>290770</v>
      </c>
      <c r="Q351" s="165">
        <v>44</v>
      </c>
      <c r="R351" s="165">
        <v>0</v>
      </c>
      <c r="S351" s="165">
        <v>35.1</v>
      </c>
      <c r="T351" s="165">
        <v>3.8250000000000002</v>
      </c>
      <c r="U351" s="165">
        <v>-1</v>
      </c>
    </row>
    <row r="352" spans="1:21">
      <c r="A352" s="166">
        <v>43432.74796296296</v>
      </c>
      <c r="B352" s="165" t="s">
        <v>6</v>
      </c>
      <c r="C352" s="165">
        <v>504.16</v>
      </c>
      <c r="D352" s="165">
        <v>13.38</v>
      </c>
      <c r="E352" s="165">
        <v>859.52</v>
      </c>
      <c r="F352" s="165">
        <v>22.2</v>
      </c>
      <c r="G352" s="165">
        <v>73.22</v>
      </c>
      <c r="H352" s="165">
        <v>75.040000000000006</v>
      </c>
      <c r="I352" s="165">
        <v>72.98</v>
      </c>
      <c r="J352" s="165">
        <v>67.64</v>
      </c>
      <c r="K352" s="165">
        <v>66.61</v>
      </c>
      <c r="L352" s="165">
        <v>83.82</v>
      </c>
      <c r="M352" s="165">
        <v>0</v>
      </c>
      <c r="N352" s="165">
        <v>0</v>
      </c>
      <c r="O352" s="165">
        <v>0</v>
      </c>
      <c r="P352" s="165">
        <v>291296</v>
      </c>
      <c r="Q352" s="165">
        <v>44</v>
      </c>
      <c r="R352" s="165">
        <v>0</v>
      </c>
      <c r="S352" s="165">
        <v>35.1</v>
      </c>
      <c r="T352" s="165">
        <v>3.8090000000000002</v>
      </c>
      <c r="U352" s="165">
        <v>-1</v>
      </c>
    </row>
    <row r="353" spans="1:21">
      <c r="A353" s="166">
        <v>43432.748020833336</v>
      </c>
      <c r="B353" s="165" t="s">
        <v>6</v>
      </c>
      <c r="C353" s="165">
        <v>506.35</v>
      </c>
      <c r="D353" s="165">
        <v>13.44</v>
      </c>
      <c r="E353" s="165">
        <v>857.87</v>
      </c>
      <c r="F353" s="165">
        <v>22.84</v>
      </c>
      <c r="G353" s="165">
        <v>70.95</v>
      </c>
      <c r="H353" s="165">
        <v>76.599999999999994</v>
      </c>
      <c r="I353" s="165">
        <v>69.319999999999993</v>
      </c>
      <c r="J353" s="165">
        <v>68.28</v>
      </c>
      <c r="K353" s="165">
        <v>59.79</v>
      </c>
      <c r="L353" s="165">
        <v>80.760000000000005</v>
      </c>
      <c r="M353" s="165">
        <v>0</v>
      </c>
      <c r="N353" s="165">
        <v>0</v>
      </c>
      <c r="O353" s="165">
        <v>0</v>
      </c>
      <c r="P353" s="165">
        <v>291642</v>
      </c>
      <c r="Q353" s="165">
        <v>44</v>
      </c>
      <c r="R353" s="165">
        <v>0</v>
      </c>
      <c r="S353" s="165">
        <v>35.1</v>
      </c>
      <c r="T353" s="165">
        <v>3.8250000000000002</v>
      </c>
      <c r="U353" s="165">
        <v>-1</v>
      </c>
    </row>
    <row r="354" spans="1:21">
      <c r="A354" s="166">
        <v>43432.748090277775</v>
      </c>
      <c r="B354" s="165" t="s">
        <v>6</v>
      </c>
      <c r="C354" s="165">
        <v>509.16</v>
      </c>
      <c r="D354" s="165">
        <v>13.52</v>
      </c>
      <c r="E354" s="165">
        <v>852.46</v>
      </c>
      <c r="F354" s="165">
        <v>23.73</v>
      </c>
      <c r="G354" s="165">
        <v>71.069999999999993</v>
      </c>
      <c r="H354" s="165">
        <v>71.900000000000006</v>
      </c>
      <c r="I354" s="165">
        <v>72.41</v>
      </c>
      <c r="J354" s="165">
        <v>68.28</v>
      </c>
      <c r="K354" s="165">
        <v>67.239999999999995</v>
      </c>
      <c r="L354" s="165">
        <v>77.69</v>
      </c>
      <c r="M354" s="165">
        <v>0</v>
      </c>
      <c r="N354" s="165">
        <v>0</v>
      </c>
      <c r="O354" s="165">
        <v>0</v>
      </c>
      <c r="P354" s="165">
        <v>292095</v>
      </c>
      <c r="Q354" s="165">
        <v>44</v>
      </c>
      <c r="R354" s="165">
        <v>0</v>
      </c>
      <c r="S354" s="165">
        <v>35.1</v>
      </c>
      <c r="T354" s="165">
        <v>3.8149999999999999</v>
      </c>
      <c r="U354" s="165">
        <v>-1</v>
      </c>
    </row>
    <row r="355" spans="1:21">
      <c r="A355" s="166">
        <v>43432.748159722221</v>
      </c>
      <c r="B355" s="165" t="s">
        <v>6</v>
      </c>
      <c r="C355" s="165">
        <v>506.54</v>
      </c>
      <c r="D355" s="165">
        <v>13.45</v>
      </c>
      <c r="E355" s="165">
        <v>851.1</v>
      </c>
      <c r="F355" s="165">
        <v>22.6</v>
      </c>
      <c r="G355" s="165">
        <v>77.010000000000005</v>
      </c>
      <c r="H355" s="165">
        <v>80.989999999999995</v>
      </c>
      <c r="I355" s="165">
        <v>79.62</v>
      </c>
      <c r="J355" s="165">
        <v>76.540000000000006</v>
      </c>
      <c r="K355" s="165">
        <v>68.150000000000006</v>
      </c>
      <c r="L355" s="165">
        <v>80.290000000000006</v>
      </c>
      <c r="M355" s="165">
        <v>0</v>
      </c>
      <c r="N355" s="165">
        <v>0</v>
      </c>
      <c r="O355" s="165">
        <v>0</v>
      </c>
      <c r="P355" s="165">
        <v>292837</v>
      </c>
      <c r="Q355" s="165">
        <v>44</v>
      </c>
      <c r="R355" s="165">
        <v>0</v>
      </c>
      <c r="S355" s="165">
        <v>35.1</v>
      </c>
      <c r="T355" s="165">
        <v>3.8220000000000001</v>
      </c>
      <c r="U355" s="165">
        <v>-1</v>
      </c>
    </row>
    <row r="356" spans="1:21">
      <c r="A356" s="166">
        <v>43432.748229166667</v>
      </c>
      <c r="B356" s="165" t="s">
        <v>6</v>
      </c>
      <c r="C356" s="165">
        <v>501.95</v>
      </c>
      <c r="D356" s="165">
        <v>13.32</v>
      </c>
      <c r="E356" s="165">
        <v>865.37</v>
      </c>
      <c r="F356" s="165">
        <v>25.88</v>
      </c>
      <c r="G356" s="165">
        <v>73.569999999999993</v>
      </c>
      <c r="H356" s="165">
        <v>77.569999999999993</v>
      </c>
      <c r="I356" s="165">
        <v>74.61</v>
      </c>
      <c r="J356" s="165">
        <v>67.83</v>
      </c>
      <c r="K356" s="165">
        <v>64.52</v>
      </c>
      <c r="L356" s="165">
        <v>83.3</v>
      </c>
      <c r="M356" s="165">
        <v>0</v>
      </c>
      <c r="N356" s="165">
        <v>0</v>
      </c>
      <c r="O356" s="165">
        <v>0</v>
      </c>
      <c r="P356" s="165">
        <v>294257</v>
      </c>
      <c r="Q356" s="165">
        <v>44</v>
      </c>
      <c r="R356" s="165">
        <v>0</v>
      </c>
      <c r="S356" s="165">
        <v>35.1</v>
      </c>
      <c r="T356" s="165">
        <v>3.8180000000000001</v>
      </c>
      <c r="U356" s="165">
        <v>-1</v>
      </c>
    </row>
    <row r="357" spans="1:21">
      <c r="A357" s="166">
        <v>43432.748298611114</v>
      </c>
      <c r="B357" s="165" t="s">
        <v>6</v>
      </c>
      <c r="C357" s="165">
        <v>501.63</v>
      </c>
      <c r="D357" s="165">
        <v>13.32</v>
      </c>
      <c r="E357" s="165">
        <v>830.65</v>
      </c>
      <c r="F357" s="165">
        <v>17.059999999999999</v>
      </c>
      <c r="G357" s="165">
        <v>83.66</v>
      </c>
      <c r="H357" s="165">
        <v>85.66</v>
      </c>
      <c r="I357" s="165">
        <v>84.46</v>
      </c>
      <c r="J357" s="165">
        <v>80.48</v>
      </c>
      <c r="K357" s="165">
        <v>79.27</v>
      </c>
      <c r="L357" s="165">
        <v>88.43</v>
      </c>
      <c r="M357" s="165">
        <v>0</v>
      </c>
      <c r="N357" s="165">
        <v>0</v>
      </c>
      <c r="O357" s="165">
        <v>0</v>
      </c>
      <c r="P357" s="165">
        <v>294900</v>
      </c>
      <c r="Q357" s="165">
        <v>44</v>
      </c>
      <c r="R357" s="165">
        <v>0</v>
      </c>
      <c r="S357" s="165">
        <v>35.1</v>
      </c>
      <c r="T357" s="165">
        <v>3.8079999999999998</v>
      </c>
      <c r="U357" s="165">
        <v>-1</v>
      </c>
    </row>
    <row r="358" spans="1:21">
      <c r="A358" s="166">
        <v>43432.748356481483</v>
      </c>
      <c r="B358" s="165" t="s">
        <v>6</v>
      </c>
      <c r="C358" s="165">
        <v>502.45</v>
      </c>
      <c r="D358" s="165">
        <v>13.34</v>
      </c>
      <c r="E358" s="165">
        <v>848.12</v>
      </c>
      <c r="F358" s="165">
        <v>22.27</v>
      </c>
      <c r="G358" s="165">
        <v>74.91</v>
      </c>
      <c r="H358" s="165">
        <v>79.86</v>
      </c>
      <c r="I358" s="165">
        <v>73.84</v>
      </c>
      <c r="J358" s="165">
        <v>71.599999999999994</v>
      </c>
      <c r="K358" s="165">
        <v>70.569999999999993</v>
      </c>
      <c r="L358" s="165">
        <v>78.66</v>
      </c>
      <c r="M358" s="165">
        <v>0</v>
      </c>
      <c r="N358" s="165">
        <v>0</v>
      </c>
      <c r="O358" s="165">
        <v>0</v>
      </c>
      <c r="P358" s="165">
        <v>295334</v>
      </c>
      <c r="Q358" s="165">
        <v>44</v>
      </c>
      <c r="R358" s="165">
        <v>0</v>
      </c>
      <c r="S358" s="165">
        <v>35.1</v>
      </c>
      <c r="T358" s="165">
        <v>3.802</v>
      </c>
      <c r="U358" s="165">
        <v>-1</v>
      </c>
    </row>
    <row r="359" spans="1:21">
      <c r="A359" s="166">
        <v>43432.748425925929</v>
      </c>
      <c r="B359" s="165" t="s">
        <v>6</v>
      </c>
      <c r="C359" s="165">
        <v>501.14</v>
      </c>
      <c r="D359" s="165">
        <v>13.3</v>
      </c>
      <c r="E359" s="165">
        <v>852.41</v>
      </c>
      <c r="F359" s="165">
        <v>22.65</v>
      </c>
      <c r="G359" s="165">
        <v>71.12</v>
      </c>
      <c r="H359" s="165">
        <v>76.42</v>
      </c>
      <c r="I359" s="165">
        <v>73.150000000000006</v>
      </c>
      <c r="J359" s="165">
        <v>69.19</v>
      </c>
      <c r="K359" s="165">
        <v>57.49</v>
      </c>
      <c r="L359" s="165">
        <v>79.349999999999994</v>
      </c>
      <c r="M359" s="165">
        <v>0</v>
      </c>
      <c r="N359" s="165">
        <v>0</v>
      </c>
      <c r="O359" s="165">
        <v>0</v>
      </c>
      <c r="P359" s="165">
        <v>295977</v>
      </c>
      <c r="Q359" s="165">
        <v>44</v>
      </c>
      <c r="R359" s="165">
        <v>0</v>
      </c>
      <c r="S359" s="165">
        <v>35.1</v>
      </c>
      <c r="T359" s="165">
        <v>3.8130000000000002</v>
      </c>
      <c r="U359" s="165">
        <v>-1</v>
      </c>
    </row>
    <row r="360" spans="1:21">
      <c r="A360" s="166">
        <v>43432.748495370368</v>
      </c>
      <c r="B360" s="165" t="s">
        <v>6</v>
      </c>
      <c r="C360" s="165">
        <v>501.51</v>
      </c>
      <c r="D360" s="165">
        <v>13.31</v>
      </c>
      <c r="E360" s="165">
        <v>852.1</v>
      </c>
      <c r="F360" s="165">
        <v>21.63</v>
      </c>
      <c r="G360" s="165">
        <v>72.05</v>
      </c>
      <c r="H360" s="165">
        <v>76.56</v>
      </c>
      <c r="I360" s="165">
        <v>70.66</v>
      </c>
      <c r="J360" s="165">
        <v>67.36</v>
      </c>
      <c r="K360" s="165">
        <v>67.36</v>
      </c>
      <c r="L360" s="165">
        <v>78.3</v>
      </c>
      <c r="M360" s="165">
        <v>0</v>
      </c>
      <c r="N360" s="165">
        <v>0</v>
      </c>
      <c r="O360" s="165">
        <v>0</v>
      </c>
      <c r="P360" s="165">
        <v>296470</v>
      </c>
      <c r="Q360" s="165">
        <v>44</v>
      </c>
      <c r="R360" s="165">
        <v>0</v>
      </c>
      <c r="S360" s="165">
        <v>35.1</v>
      </c>
      <c r="T360" s="165">
        <v>3.819</v>
      </c>
      <c r="U360" s="165">
        <v>-1</v>
      </c>
    </row>
    <row r="361" spans="1:21">
      <c r="A361" s="166">
        <v>43432.748564814814</v>
      </c>
      <c r="B361" s="165" t="s">
        <v>6</v>
      </c>
      <c r="C361" s="165">
        <v>500.52</v>
      </c>
      <c r="D361" s="165">
        <v>13.29</v>
      </c>
      <c r="E361" s="165">
        <v>855.55</v>
      </c>
      <c r="F361" s="165">
        <v>22.17</v>
      </c>
      <c r="G361" s="165">
        <v>71.31</v>
      </c>
      <c r="H361" s="165">
        <v>75.31</v>
      </c>
      <c r="I361" s="165">
        <v>69</v>
      </c>
      <c r="J361" s="165">
        <v>71.98</v>
      </c>
      <c r="K361" s="165">
        <v>61.12</v>
      </c>
      <c r="L361" s="165">
        <v>79.16</v>
      </c>
      <c r="M361" s="165">
        <v>0</v>
      </c>
      <c r="N361" s="165">
        <v>0</v>
      </c>
      <c r="O361" s="165">
        <v>0</v>
      </c>
      <c r="P361" s="165">
        <v>296931</v>
      </c>
      <c r="Q361" s="165">
        <v>44</v>
      </c>
      <c r="R361" s="165">
        <v>0</v>
      </c>
      <c r="S361" s="165">
        <v>35.1</v>
      </c>
      <c r="T361" s="165">
        <v>3.8180000000000001</v>
      </c>
      <c r="U361" s="165">
        <v>-1</v>
      </c>
    </row>
    <row r="362" spans="1:21">
      <c r="A362" s="166">
        <v>43432.748622685183</v>
      </c>
      <c r="B362" s="165" t="s">
        <v>6</v>
      </c>
      <c r="C362" s="165">
        <v>499.99</v>
      </c>
      <c r="D362" s="165">
        <v>13.27</v>
      </c>
      <c r="E362" s="165">
        <v>856.55</v>
      </c>
      <c r="F362" s="165">
        <v>22.2</v>
      </c>
      <c r="G362" s="165">
        <v>70.44</v>
      </c>
      <c r="H362" s="165">
        <v>75.739999999999995</v>
      </c>
      <c r="I362" s="165">
        <v>68.59</v>
      </c>
      <c r="J362" s="165">
        <v>67.709999999999994</v>
      </c>
      <c r="K362" s="165">
        <v>61.95</v>
      </c>
      <c r="L362" s="165">
        <v>78.180000000000007</v>
      </c>
      <c r="M362" s="165">
        <v>0</v>
      </c>
      <c r="N362" s="165">
        <v>0</v>
      </c>
      <c r="O362" s="165">
        <v>0</v>
      </c>
      <c r="P362" s="165">
        <v>297590</v>
      </c>
      <c r="Q362" s="165">
        <v>44</v>
      </c>
      <c r="R362" s="165">
        <v>0</v>
      </c>
      <c r="S362" s="165">
        <v>35.200000000000003</v>
      </c>
      <c r="T362" s="165">
        <v>3.8159999999999998</v>
      </c>
      <c r="U362" s="165">
        <v>-1</v>
      </c>
    </row>
    <row r="363" spans="1:21">
      <c r="A363" s="166">
        <v>43432.748692129629</v>
      </c>
      <c r="B363" s="165" t="s">
        <v>6</v>
      </c>
      <c r="C363" s="165">
        <v>499.17</v>
      </c>
      <c r="D363" s="165">
        <v>13.25</v>
      </c>
      <c r="E363" s="165">
        <v>869.79</v>
      </c>
      <c r="F363" s="165">
        <v>22.25</v>
      </c>
      <c r="G363" s="165">
        <v>69.760000000000005</v>
      </c>
      <c r="H363" s="165">
        <v>73.88</v>
      </c>
      <c r="I363" s="165">
        <v>70.239999999999995</v>
      </c>
      <c r="J363" s="165">
        <v>66.78</v>
      </c>
      <c r="K363" s="165">
        <v>59.86</v>
      </c>
      <c r="L363" s="165">
        <v>78.03</v>
      </c>
      <c r="M363" s="165">
        <v>0</v>
      </c>
      <c r="N363" s="165">
        <v>0</v>
      </c>
      <c r="O363" s="165">
        <v>0</v>
      </c>
      <c r="P363" s="165">
        <v>298052</v>
      </c>
      <c r="Q363" s="165">
        <v>44</v>
      </c>
      <c r="R363" s="165">
        <v>0</v>
      </c>
      <c r="S363" s="165">
        <v>35.200000000000003</v>
      </c>
      <c r="T363" s="165">
        <v>3.82</v>
      </c>
      <c r="U363" s="165">
        <v>-1</v>
      </c>
    </row>
    <row r="364" spans="1:21">
      <c r="A364" s="166">
        <v>43432.748761574076</v>
      </c>
      <c r="B364" s="165" t="s">
        <v>6</v>
      </c>
      <c r="C364" s="165">
        <v>497.61</v>
      </c>
      <c r="D364" s="165">
        <v>13.21</v>
      </c>
      <c r="E364" s="165">
        <v>871.59</v>
      </c>
      <c r="F364" s="165">
        <v>22.87</v>
      </c>
      <c r="G364" s="165">
        <v>72.680000000000007</v>
      </c>
      <c r="H364" s="165">
        <v>75.989999999999995</v>
      </c>
      <c r="I364" s="165">
        <v>72.540000000000006</v>
      </c>
      <c r="J364" s="165">
        <v>66.67</v>
      </c>
      <c r="K364" s="165">
        <v>66.67</v>
      </c>
      <c r="L364" s="165">
        <v>81.52</v>
      </c>
      <c r="M364" s="165">
        <v>0</v>
      </c>
      <c r="N364" s="165">
        <v>0</v>
      </c>
      <c r="O364" s="165">
        <v>0</v>
      </c>
      <c r="P364" s="165">
        <v>298567</v>
      </c>
      <c r="Q364" s="165">
        <v>44</v>
      </c>
      <c r="R364" s="165">
        <v>0</v>
      </c>
      <c r="S364" s="165">
        <v>35.200000000000003</v>
      </c>
      <c r="T364" s="165">
        <v>3.8180000000000001</v>
      </c>
      <c r="U364" s="165">
        <v>-1</v>
      </c>
    </row>
    <row r="365" spans="1:21">
      <c r="A365" s="166">
        <v>43432.748831018522</v>
      </c>
      <c r="B365" s="165" t="s">
        <v>6</v>
      </c>
      <c r="C365" s="165">
        <v>491.68</v>
      </c>
      <c r="D365" s="165">
        <v>13.05</v>
      </c>
      <c r="E365" s="165">
        <v>875.07</v>
      </c>
      <c r="F365" s="165">
        <v>23.18</v>
      </c>
      <c r="G365" s="165">
        <v>71.16</v>
      </c>
      <c r="H365" s="165">
        <v>77.72</v>
      </c>
      <c r="I365" s="165">
        <v>72.37</v>
      </c>
      <c r="J365" s="165">
        <v>65.98</v>
      </c>
      <c r="K365" s="165">
        <v>61.49</v>
      </c>
      <c r="L365" s="165">
        <v>78.239999999999995</v>
      </c>
      <c r="M365" s="165">
        <v>0</v>
      </c>
      <c r="N365" s="165">
        <v>0</v>
      </c>
      <c r="O365" s="165">
        <v>0</v>
      </c>
      <c r="P365" s="165">
        <v>298896</v>
      </c>
      <c r="Q365" s="165">
        <v>44</v>
      </c>
      <c r="R365" s="165">
        <v>0</v>
      </c>
      <c r="S365" s="165">
        <v>35.200000000000003</v>
      </c>
      <c r="T365" s="165">
        <v>3.8090000000000002</v>
      </c>
      <c r="U365" s="165">
        <v>-1</v>
      </c>
    </row>
    <row r="366" spans="1:21">
      <c r="A366" s="166">
        <v>43432.748900462961</v>
      </c>
      <c r="B366" s="165" t="s">
        <v>6</v>
      </c>
      <c r="C366" s="165">
        <v>488.27</v>
      </c>
      <c r="D366" s="165">
        <v>12.96</v>
      </c>
      <c r="E366" s="165">
        <v>878.04</v>
      </c>
      <c r="F366" s="165">
        <v>23.39</v>
      </c>
      <c r="G366" s="165">
        <v>76.209999999999994</v>
      </c>
      <c r="H366" s="165">
        <v>82.44</v>
      </c>
      <c r="I366" s="165">
        <v>72.290000000000006</v>
      </c>
      <c r="J366" s="165">
        <v>77.45</v>
      </c>
      <c r="K366" s="165">
        <v>72.81</v>
      </c>
      <c r="L366" s="165">
        <v>75.709999999999994</v>
      </c>
      <c r="M366" s="165">
        <v>0</v>
      </c>
      <c r="N366" s="165">
        <v>0</v>
      </c>
      <c r="O366" s="165">
        <v>0</v>
      </c>
      <c r="P366" s="165">
        <v>299385</v>
      </c>
      <c r="Q366" s="165">
        <v>44</v>
      </c>
      <c r="R366" s="165">
        <v>0</v>
      </c>
      <c r="S366" s="165">
        <v>35.200000000000003</v>
      </c>
      <c r="T366" s="165">
        <v>3.8159999999999998</v>
      </c>
      <c r="U366" s="165">
        <v>-1</v>
      </c>
    </row>
    <row r="367" spans="1:21">
      <c r="A367" s="166">
        <v>43432.74895833333</v>
      </c>
      <c r="B367" s="165" t="s">
        <v>6</v>
      </c>
      <c r="C367" s="165">
        <v>489.85</v>
      </c>
      <c r="D367" s="165">
        <v>13</v>
      </c>
      <c r="E367" s="165">
        <v>876.02</v>
      </c>
      <c r="F367" s="165">
        <v>24.37</v>
      </c>
      <c r="G367" s="165">
        <v>80.84</v>
      </c>
      <c r="H367" s="165">
        <v>85.54</v>
      </c>
      <c r="I367" s="165">
        <v>82.62</v>
      </c>
      <c r="J367" s="165">
        <v>78.14</v>
      </c>
      <c r="K367" s="165">
        <v>77.97</v>
      </c>
      <c r="L367" s="165">
        <v>76.87</v>
      </c>
      <c r="M367" s="165">
        <v>0</v>
      </c>
      <c r="N367" s="165">
        <v>0</v>
      </c>
      <c r="O367" s="165">
        <v>0</v>
      </c>
      <c r="P367" s="165">
        <v>299774</v>
      </c>
      <c r="Q367" s="165">
        <v>44</v>
      </c>
      <c r="R367" s="165">
        <v>0</v>
      </c>
      <c r="S367" s="165">
        <v>35.200000000000003</v>
      </c>
      <c r="T367" s="165">
        <v>3.8140000000000001</v>
      </c>
      <c r="U367" s="165">
        <v>-1</v>
      </c>
    </row>
    <row r="368" spans="1:21">
      <c r="A368" s="166">
        <v>43432.749027777776</v>
      </c>
      <c r="B368" s="165" t="s">
        <v>6</v>
      </c>
      <c r="C368" s="165">
        <v>487.63</v>
      </c>
      <c r="D368" s="165">
        <v>12.94</v>
      </c>
      <c r="E368" s="165">
        <v>875.72</v>
      </c>
      <c r="F368" s="165">
        <v>22.67</v>
      </c>
      <c r="G368" s="165">
        <v>70.97</v>
      </c>
      <c r="H368" s="165">
        <v>75.52</v>
      </c>
      <c r="I368" s="165">
        <v>70.66</v>
      </c>
      <c r="J368" s="165">
        <v>69.44</v>
      </c>
      <c r="K368" s="165">
        <v>60.42</v>
      </c>
      <c r="L368" s="165">
        <v>78.819999999999993</v>
      </c>
      <c r="M368" s="165">
        <v>0</v>
      </c>
      <c r="N368" s="165">
        <v>0</v>
      </c>
      <c r="O368" s="165">
        <v>0</v>
      </c>
      <c r="P368" s="165">
        <v>300076</v>
      </c>
      <c r="Q368" s="165">
        <v>44</v>
      </c>
      <c r="R368" s="165">
        <v>0</v>
      </c>
      <c r="S368" s="165">
        <v>35.200000000000003</v>
      </c>
      <c r="T368" s="165">
        <v>3.8180000000000001</v>
      </c>
      <c r="U368" s="165">
        <v>-1</v>
      </c>
    </row>
    <row r="369" spans="1:21">
      <c r="A369" s="166">
        <v>43432.749097222222</v>
      </c>
      <c r="B369" s="165" t="s">
        <v>6</v>
      </c>
      <c r="C369" s="165">
        <v>489.82</v>
      </c>
      <c r="D369" s="165">
        <v>13</v>
      </c>
      <c r="E369" s="165">
        <v>872.37</v>
      </c>
      <c r="F369" s="165">
        <v>22.49</v>
      </c>
      <c r="G369" s="165">
        <v>72.040000000000006</v>
      </c>
      <c r="H369" s="165">
        <v>78.03</v>
      </c>
      <c r="I369" s="165">
        <v>73.010000000000005</v>
      </c>
      <c r="J369" s="165">
        <v>65.400000000000006</v>
      </c>
      <c r="K369" s="165">
        <v>65.05</v>
      </c>
      <c r="L369" s="165">
        <v>78.72</v>
      </c>
      <c r="M369" s="165">
        <v>0</v>
      </c>
      <c r="N369" s="165">
        <v>0</v>
      </c>
      <c r="O369" s="165">
        <v>0</v>
      </c>
      <c r="P369" s="165">
        <v>300593</v>
      </c>
      <c r="Q369" s="165">
        <v>44</v>
      </c>
      <c r="R369" s="165">
        <v>0</v>
      </c>
      <c r="S369" s="165">
        <v>35.200000000000003</v>
      </c>
      <c r="T369" s="165">
        <v>3.8159999999999998</v>
      </c>
      <c r="U369" s="165">
        <v>-1</v>
      </c>
    </row>
    <row r="370" spans="1:21">
      <c r="A370" s="166">
        <v>43432.749166666668</v>
      </c>
      <c r="B370" s="165" t="s">
        <v>6</v>
      </c>
      <c r="C370" s="165">
        <v>489.7</v>
      </c>
      <c r="D370" s="165">
        <v>13</v>
      </c>
      <c r="E370" s="165">
        <v>867.91</v>
      </c>
      <c r="F370" s="165">
        <v>21.6</v>
      </c>
      <c r="G370" s="165">
        <v>71.92</v>
      </c>
      <c r="H370" s="165">
        <v>77.87</v>
      </c>
      <c r="I370" s="165">
        <v>71.08</v>
      </c>
      <c r="J370" s="165">
        <v>68.989999999999995</v>
      </c>
      <c r="K370" s="165">
        <v>61.32</v>
      </c>
      <c r="L370" s="165">
        <v>80.31</v>
      </c>
      <c r="M370" s="165">
        <v>0</v>
      </c>
      <c r="N370" s="165">
        <v>0</v>
      </c>
      <c r="O370" s="165">
        <v>0</v>
      </c>
      <c r="P370" s="165">
        <v>300952</v>
      </c>
      <c r="Q370" s="165">
        <v>44</v>
      </c>
      <c r="R370" s="165">
        <v>0</v>
      </c>
      <c r="S370" s="165">
        <v>35.200000000000003</v>
      </c>
      <c r="T370" s="165">
        <v>3.8180000000000001</v>
      </c>
      <c r="U370" s="165">
        <v>-1</v>
      </c>
    </row>
    <row r="371" spans="1:21">
      <c r="A371" s="166">
        <v>43432.749224537038</v>
      </c>
      <c r="B371" s="165" t="s">
        <v>6</v>
      </c>
      <c r="C371" s="165">
        <v>486.26</v>
      </c>
      <c r="D371" s="165">
        <v>12.91</v>
      </c>
      <c r="E371" s="165">
        <v>866.02</v>
      </c>
      <c r="F371" s="165">
        <v>25.16</v>
      </c>
      <c r="G371" s="165">
        <v>72.069999999999993</v>
      </c>
      <c r="H371" s="165">
        <v>81.05</v>
      </c>
      <c r="I371" s="165">
        <v>72.81</v>
      </c>
      <c r="J371" s="165">
        <v>65.959999999999994</v>
      </c>
      <c r="K371" s="165">
        <v>60.88</v>
      </c>
      <c r="L371" s="165">
        <v>79.650000000000006</v>
      </c>
      <c r="M371" s="165">
        <v>0</v>
      </c>
      <c r="N371" s="165">
        <v>0</v>
      </c>
      <c r="O371" s="165">
        <v>0</v>
      </c>
      <c r="P371" s="165">
        <v>301475</v>
      </c>
      <c r="Q371" s="165">
        <v>44</v>
      </c>
      <c r="R371" s="165">
        <v>0</v>
      </c>
      <c r="S371" s="165">
        <v>35.200000000000003</v>
      </c>
      <c r="T371" s="165">
        <v>3.806</v>
      </c>
      <c r="U371" s="165">
        <v>-1</v>
      </c>
    </row>
    <row r="372" spans="1:21">
      <c r="A372" s="166">
        <v>43432.749293981484</v>
      </c>
      <c r="B372" s="165" t="s">
        <v>6</v>
      </c>
      <c r="C372" s="165">
        <v>488.12</v>
      </c>
      <c r="D372" s="165">
        <v>12.96</v>
      </c>
      <c r="E372" s="165">
        <v>868.02</v>
      </c>
      <c r="F372" s="165">
        <v>23.84</v>
      </c>
      <c r="G372" s="165">
        <v>71.38</v>
      </c>
      <c r="H372" s="165">
        <v>72.84</v>
      </c>
      <c r="I372" s="165">
        <v>72.319999999999993</v>
      </c>
      <c r="J372" s="165">
        <v>69.2</v>
      </c>
      <c r="K372" s="165">
        <v>64.36</v>
      </c>
      <c r="L372" s="165">
        <v>78.2</v>
      </c>
      <c r="M372" s="165">
        <v>0</v>
      </c>
      <c r="N372" s="165">
        <v>0</v>
      </c>
      <c r="O372" s="165">
        <v>0</v>
      </c>
      <c r="P372" s="165">
        <v>301864</v>
      </c>
      <c r="Q372" s="165">
        <v>44</v>
      </c>
      <c r="R372" s="165">
        <v>0</v>
      </c>
      <c r="S372" s="165">
        <v>35.200000000000003</v>
      </c>
      <c r="T372" s="165">
        <v>3.8119999999999998</v>
      </c>
      <c r="U372" s="165">
        <v>-1</v>
      </c>
    </row>
    <row r="373" spans="1:21">
      <c r="A373" s="166">
        <v>43432.749363425923</v>
      </c>
      <c r="B373" s="165" t="s">
        <v>6</v>
      </c>
      <c r="C373" s="165">
        <v>488.99</v>
      </c>
      <c r="D373" s="165">
        <v>12.98</v>
      </c>
      <c r="E373" s="165">
        <v>866.22</v>
      </c>
      <c r="F373" s="165">
        <v>23.06</v>
      </c>
      <c r="G373" s="165">
        <v>71.08</v>
      </c>
      <c r="H373" s="165">
        <v>75.69</v>
      </c>
      <c r="I373" s="165">
        <v>71.88</v>
      </c>
      <c r="J373" s="165">
        <v>66.319999999999993</v>
      </c>
      <c r="K373" s="165">
        <v>62.15</v>
      </c>
      <c r="L373" s="165">
        <v>79.34</v>
      </c>
      <c r="M373" s="165">
        <v>0</v>
      </c>
      <c r="N373" s="165">
        <v>0</v>
      </c>
      <c r="O373" s="165">
        <v>0</v>
      </c>
      <c r="P373" s="165">
        <v>302445</v>
      </c>
      <c r="Q373" s="165">
        <v>44</v>
      </c>
      <c r="R373" s="165">
        <v>0</v>
      </c>
      <c r="S373" s="165">
        <v>35.200000000000003</v>
      </c>
      <c r="T373" s="165">
        <v>3.8210000000000002</v>
      </c>
      <c r="U373" s="165">
        <v>-1</v>
      </c>
    </row>
    <row r="374" spans="1:21">
      <c r="A374" s="166">
        <v>43432.749432870369</v>
      </c>
      <c r="B374" s="165" t="s">
        <v>6</v>
      </c>
      <c r="C374" s="165">
        <v>488.57</v>
      </c>
      <c r="D374" s="165">
        <v>12.97</v>
      </c>
      <c r="E374" s="165">
        <v>872.03</v>
      </c>
      <c r="F374" s="165">
        <v>22.72</v>
      </c>
      <c r="G374" s="165">
        <v>71.27</v>
      </c>
      <c r="H374" s="165">
        <v>78.010000000000005</v>
      </c>
      <c r="I374" s="165">
        <v>71.55</v>
      </c>
      <c r="J374" s="165">
        <v>66.489999999999995</v>
      </c>
      <c r="K374" s="165">
        <v>59.34</v>
      </c>
      <c r="L374" s="165">
        <v>80.98</v>
      </c>
      <c r="M374" s="165">
        <v>0</v>
      </c>
      <c r="N374" s="165">
        <v>0</v>
      </c>
      <c r="O374" s="165">
        <v>0</v>
      </c>
      <c r="P374" s="165">
        <v>302962</v>
      </c>
      <c r="Q374" s="165">
        <v>44</v>
      </c>
      <c r="R374" s="165">
        <v>0</v>
      </c>
      <c r="S374" s="165">
        <v>35.200000000000003</v>
      </c>
      <c r="T374" s="165">
        <v>3.8210000000000002</v>
      </c>
      <c r="U374" s="165">
        <v>-1</v>
      </c>
    </row>
    <row r="375" spans="1:21">
      <c r="A375" s="166">
        <v>43432.749490740738</v>
      </c>
      <c r="B375" s="165" t="s">
        <v>6</v>
      </c>
      <c r="C375" s="165">
        <v>485.85</v>
      </c>
      <c r="D375" s="165">
        <v>12.9</v>
      </c>
      <c r="E375" s="165">
        <v>871.85</v>
      </c>
      <c r="F375" s="165">
        <v>23.08</v>
      </c>
      <c r="G375" s="165">
        <v>69.63</v>
      </c>
      <c r="H375" s="165">
        <v>73.03</v>
      </c>
      <c r="I375" s="165">
        <v>71.8</v>
      </c>
      <c r="J375" s="165">
        <v>65.849999999999994</v>
      </c>
      <c r="K375" s="165">
        <v>57.27</v>
      </c>
      <c r="L375" s="165">
        <v>80.209999999999994</v>
      </c>
      <c r="M375" s="165">
        <v>0</v>
      </c>
      <c r="N375" s="165">
        <v>0</v>
      </c>
      <c r="O375" s="165">
        <v>0</v>
      </c>
      <c r="P375" s="165">
        <v>303319</v>
      </c>
      <c r="Q375" s="165">
        <v>44</v>
      </c>
      <c r="R375" s="165">
        <v>0</v>
      </c>
      <c r="S375" s="165">
        <v>35.200000000000003</v>
      </c>
      <c r="T375" s="165">
        <v>3.819</v>
      </c>
      <c r="U375" s="165">
        <v>-1</v>
      </c>
    </row>
    <row r="376" spans="1:21">
      <c r="A376" s="166">
        <v>43432.749560185184</v>
      </c>
      <c r="B376" s="165" t="s">
        <v>6</v>
      </c>
      <c r="C376" s="165">
        <v>488.05</v>
      </c>
      <c r="D376" s="165">
        <v>12.96</v>
      </c>
      <c r="E376" s="165">
        <v>844.38</v>
      </c>
      <c r="F376" s="165">
        <v>20.69</v>
      </c>
      <c r="G376" s="165">
        <v>75.069999999999993</v>
      </c>
      <c r="H376" s="165">
        <v>77.95</v>
      </c>
      <c r="I376" s="165">
        <v>76.39</v>
      </c>
      <c r="J376" s="165">
        <v>71.88</v>
      </c>
      <c r="K376" s="165">
        <v>66.84</v>
      </c>
      <c r="L376" s="165">
        <v>82.29</v>
      </c>
      <c r="M376" s="165">
        <v>0</v>
      </c>
      <c r="N376" s="165">
        <v>0</v>
      </c>
      <c r="O376" s="165">
        <v>0</v>
      </c>
      <c r="P376" s="165">
        <v>304103</v>
      </c>
      <c r="Q376" s="165">
        <v>44</v>
      </c>
      <c r="R376" s="165">
        <v>0</v>
      </c>
      <c r="S376" s="165">
        <v>35.200000000000003</v>
      </c>
      <c r="T376" s="165">
        <v>3.8159999999999998</v>
      </c>
      <c r="U376" s="165">
        <v>-1</v>
      </c>
    </row>
    <row r="377" spans="1:21">
      <c r="A377" s="166">
        <v>43432.74962962963</v>
      </c>
      <c r="B377" s="165" t="s">
        <v>6</v>
      </c>
      <c r="C377" s="165">
        <v>488.31</v>
      </c>
      <c r="D377" s="165">
        <v>12.96</v>
      </c>
      <c r="E377" s="165">
        <v>865.73</v>
      </c>
      <c r="F377" s="165">
        <v>20.49</v>
      </c>
      <c r="G377" s="165">
        <v>72.2</v>
      </c>
      <c r="H377" s="165">
        <v>73.17</v>
      </c>
      <c r="I377" s="165">
        <v>72.13</v>
      </c>
      <c r="J377" s="165">
        <v>69.510000000000005</v>
      </c>
      <c r="K377" s="165">
        <v>68.47</v>
      </c>
      <c r="L377" s="165">
        <v>77.7</v>
      </c>
      <c r="M377" s="165">
        <v>0</v>
      </c>
      <c r="N377" s="165">
        <v>0</v>
      </c>
      <c r="O377" s="165">
        <v>0</v>
      </c>
      <c r="P377" s="165">
        <v>304590</v>
      </c>
      <c r="Q377" s="165">
        <v>44</v>
      </c>
      <c r="R377" s="165">
        <v>0</v>
      </c>
      <c r="S377" s="165">
        <v>35.200000000000003</v>
      </c>
      <c r="T377" s="165">
        <v>3.8159999999999998</v>
      </c>
      <c r="U377" s="165">
        <v>-1</v>
      </c>
    </row>
    <row r="378" spans="1:21">
      <c r="A378" s="166">
        <v>43432.749699074076</v>
      </c>
      <c r="B378" s="165" t="s">
        <v>6</v>
      </c>
      <c r="C378" s="165">
        <v>488.85</v>
      </c>
      <c r="D378" s="165">
        <v>12.98</v>
      </c>
      <c r="E378" s="165">
        <v>862.95</v>
      </c>
      <c r="F378" s="165">
        <v>23.13</v>
      </c>
      <c r="G378" s="165">
        <v>72.150000000000006</v>
      </c>
      <c r="H378" s="165">
        <v>77.28</v>
      </c>
      <c r="I378" s="165">
        <v>72.290000000000006</v>
      </c>
      <c r="J378" s="165">
        <v>67.3</v>
      </c>
      <c r="K378" s="165">
        <v>66.27</v>
      </c>
      <c r="L378" s="165">
        <v>77.62</v>
      </c>
      <c r="M378" s="165">
        <v>0</v>
      </c>
      <c r="N378" s="165">
        <v>0</v>
      </c>
      <c r="O378" s="165">
        <v>0</v>
      </c>
      <c r="P378" s="165">
        <v>305236</v>
      </c>
      <c r="Q378" s="165">
        <v>44</v>
      </c>
      <c r="R378" s="165">
        <v>0</v>
      </c>
      <c r="S378" s="165">
        <v>35.200000000000003</v>
      </c>
      <c r="T378" s="165">
        <v>3.8079999999999998</v>
      </c>
      <c r="U378" s="165">
        <v>-1</v>
      </c>
    </row>
    <row r="379" spans="1:21">
      <c r="A379" s="166">
        <v>43432.749756944446</v>
      </c>
      <c r="B379" s="165" t="s">
        <v>6</v>
      </c>
      <c r="C379" s="165">
        <v>488.6</v>
      </c>
      <c r="D379" s="165">
        <v>12.97</v>
      </c>
      <c r="E379" s="165">
        <v>861.79</v>
      </c>
      <c r="F379" s="165">
        <v>23.86</v>
      </c>
      <c r="G379" s="165">
        <v>70.28</v>
      </c>
      <c r="H379" s="165">
        <v>75.52</v>
      </c>
      <c r="I379" s="165">
        <v>70.69</v>
      </c>
      <c r="J379" s="165">
        <v>65.86</v>
      </c>
      <c r="K379" s="165">
        <v>59.66</v>
      </c>
      <c r="L379" s="165">
        <v>79.66</v>
      </c>
      <c r="M379" s="165">
        <v>0</v>
      </c>
      <c r="N379" s="165">
        <v>0</v>
      </c>
      <c r="O379" s="165">
        <v>0</v>
      </c>
      <c r="P379" s="165">
        <v>305709</v>
      </c>
      <c r="Q379" s="165">
        <v>44</v>
      </c>
      <c r="R379" s="165">
        <v>0</v>
      </c>
      <c r="S379" s="165">
        <v>35.200000000000003</v>
      </c>
      <c r="T379" s="165">
        <v>3.8180000000000001</v>
      </c>
      <c r="U379" s="165">
        <v>-1</v>
      </c>
    </row>
    <row r="380" spans="1:21">
      <c r="A380" s="166">
        <v>43432.749826388892</v>
      </c>
      <c r="B380" s="165" t="s">
        <v>6</v>
      </c>
      <c r="C380" s="165">
        <v>485.2</v>
      </c>
      <c r="D380" s="165">
        <v>12.88</v>
      </c>
      <c r="E380" s="165">
        <v>864.05</v>
      </c>
      <c r="F380" s="165">
        <v>23</v>
      </c>
      <c r="G380" s="165">
        <v>70.790000000000006</v>
      </c>
      <c r="H380" s="165">
        <v>77.069999999999993</v>
      </c>
      <c r="I380" s="165">
        <v>73.45</v>
      </c>
      <c r="J380" s="165">
        <v>64.14</v>
      </c>
      <c r="K380" s="165">
        <v>61.55</v>
      </c>
      <c r="L380" s="165">
        <v>77.760000000000005</v>
      </c>
      <c r="M380" s="165">
        <v>0</v>
      </c>
      <c r="N380" s="165">
        <v>0</v>
      </c>
      <c r="O380" s="165">
        <v>0</v>
      </c>
      <c r="P380" s="165">
        <v>306258</v>
      </c>
      <c r="Q380" s="165">
        <v>44</v>
      </c>
      <c r="R380" s="165">
        <v>0</v>
      </c>
      <c r="S380" s="165">
        <v>35.200000000000003</v>
      </c>
      <c r="T380" s="165">
        <v>3.8210000000000002</v>
      </c>
      <c r="U380" s="165">
        <v>-1</v>
      </c>
    </row>
  </sheetData>
  <phoneticPr fontId="3"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Q184"/>
  <sheetViews>
    <sheetView topLeftCell="A19" workbookViewId="0">
      <selection activeCell="M22" sqref="M22"/>
    </sheetView>
  </sheetViews>
  <sheetFormatPr defaultRowHeight="14.25"/>
  <cols>
    <col min="8" max="8" width="11.625" bestFit="1" customWidth="1"/>
    <col min="13" max="14" width="16.125" bestFit="1" customWidth="1"/>
    <col min="15" max="15" width="13.875" bestFit="1" customWidth="1"/>
  </cols>
  <sheetData>
    <row r="1" spans="1:17" ht="15">
      <c r="A1" s="102" t="s">
        <v>60</v>
      </c>
      <c r="J1" s="102" t="s">
        <v>56</v>
      </c>
      <c r="K1" s="102" t="s">
        <v>56</v>
      </c>
      <c r="L1" s="102" t="s">
        <v>60</v>
      </c>
    </row>
    <row r="2" spans="1:17">
      <c r="A2" s="103" t="s">
        <v>87</v>
      </c>
      <c r="J2" s="103" t="s">
        <v>82</v>
      </c>
      <c r="K2" s="103" t="s">
        <v>153</v>
      </c>
      <c r="L2" s="103" t="s">
        <v>87</v>
      </c>
    </row>
    <row r="3" spans="1:17">
      <c r="A3" s="103" t="s">
        <v>76</v>
      </c>
      <c r="J3" s="157" t="s">
        <v>301</v>
      </c>
      <c r="K3" s="103" t="s">
        <v>91</v>
      </c>
      <c r="L3" s="103" t="s">
        <v>75</v>
      </c>
    </row>
    <row r="4" spans="1:17">
      <c r="A4" s="103" t="s">
        <v>297</v>
      </c>
      <c r="J4" s="157" t="s">
        <v>302</v>
      </c>
      <c r="K4" s="103" t="s">
        <v>293</v>
      </c>
      <c r="L4" s="103" t="s">
        <v>66</v>
      </c>
      <c r="N4" s="125" t="s">
        <v>206</v>
      </c>
    </row>
    <row r="5" spans="1:17">
      <c r="A5" s="103" t="s">
        <v>79</v>
      </c>
      <c r="J5" s="157" t="s">
        <v>303</v>
      </c>
      <c r="K5" s="157" t="s">
        <v>294</v>
      </c>
      <c r="L5" s="103" t="s">
        <v>68</v>
      </c>
      <c r="N5">
        <v>993</v>
      </c>
      <c r="O5">
        <v>0</v>
      </c>
    </row>
    <row r="6" spans="1:17">
      <c r="A6" s="103" t="s">
        <v>68</v>
      </c>
      <c r="J6" s="103" t="s">
        <v>63</v>
      </c>
      <c r="K6" s="103" t="s">
        <v>65</v>
      </c>
      <c r="L6" s="103" t="s">
        <v>79</v>
      </c>
      <c r="N6">
        <v>1340</v>
      </c>
      <c r="O6">
        <v>145</v>
      </c>
    </row>
    <row r="7" spans="1:17" ht="28.5">
      <c r="A7" s="103" t="s">
        <v>89</v>
      </c>
      <c r="B7" s="246" t="s">
        <v>228</v>
      </c>
      <c r="C7" s="245"/>
      <c r="D7" s="245"/>
      <c r="E7" s="245"/>
      <c r="F7" s="245"/>
      <c r="G7" s="245"/>
      <c r="H7" s="147" t="s">
        <v>229</v>
      </c>
      <c r="J7" s="157" t="s">
        <v>304</v>
      </c>
      <c r="K7" s="103" t="s">
        <v>73</v>
      </c>
      <c r="L7" s="103" t="s">
        <v>64</v>
      </c>
      <c r="M7" s="245" t="s">
        <v>217</v>
      </c>
      <c r="N7" s="245"/>
      <c r="O7" s="245"/>
    </row>
    <row r="8" spans="1:17">
      <c r="A8" s="103" t="s">
        <v>75</v>
      </c>
      <c r="B8" s="147" t="s">
        <v>221</v>
      </c>
      <c r="C8" s="147" t="s">
        <v>222</v>
      </c>
      <c r="D8" s="151" t="s">
        <v>223</v>
      </c>
      <c r="E8" s="151" t="s">
        <v>224</v>
      </c>
      <c r="F8" s="151" t="s">
        <v>225</v>
      </c>
      <c r="G8" s="151" t="s">
        <v>226</v>
      </c>
      <c r="H8" s="151" t="s">
        <v>227</v>
      </c>
      <c r="J8" s="103" t="s">
        <v>154</v>
      </c>
      <c r="K8" s="103" t="s">
        <v>72</v>
      </c>
      <c r="L8" s="103" t="s">
        <v>76</v>
      </c>
      <c r="M8" s="147" t="s">
        <v>216</v>
      </c>
      <c r="N8" s="147" t="s">
        <v>209</v>
      </c>
      <c r="O8" s="147" t="s">
        <v>210</v>
      </c>
    </row>
    <row r="9" spans="1:17">
      <c r="A9" s="103" t="s">
        <v>66</v>
      </c>
      <c r="B9" s="147">
        <v>89</v>
      </c>
      <c r="C9" s="147">
        <v>21</v>
      </c>
      <c r="D9" s="147">
        <v>17</v>
      </c>
      <c r="E9" s="147">
        <v>14</v>
      </c>
      <c r="F9" s="147">
        <v>2</v>
      </c>
      <c r="G9" s="147">
        <v>2</v>
      </c>
      <c r="H9" s="147">
        <v>25</v>
      </c>
      <c r="J9" s="103" t="s">
        <v>299</v>
      </c>
      <c r="K9" s="103" t="s">
        <v>238</v>
      </c>
      <c r="L9" s="103" t="s">
        <v>169</v>
      </c>
      <c r="M9" s="147">
        <v>10</v>
      </c>
      <c r="N9" s="147">
        <v>33</v>
      </c>
      <c r="O9" s="147">
        <v>16</v>
      </c>
    </row>
    <row r="10" spans="1:17">
      <c r="A10" s="167"/>
      <c r="J10" s="103" t="s">
        <v>90</v>
      </c>
      <c r="K10" s="103" t="s">
        <v>240</v>
      </c>
      <c r="L10" s="103" t="s">
        <v>81</v>
      </c>
      <c r="M10" s="245" t="s">
        <v>213</v>
      </c>
      <c r="N10" s="245"/>
      <c r="O10" s="245"/>
    </row>
    <row r="11" spans="1:17">
      <c r="J11" s="103" t="s">
        <v>153</v>
      </c>
      <c r="K11" s="103" t="s">
        <v>67</v>
      </c>
      <c r="L11" s="103" t="s">
        <v>245</v>
      </c>
      <c r="M11" s="147" t="s">
        <v>215</v>
      </c>
      <c r="N11" s="147" t="s">
        <v>204</v>
      </c>
      <c r="O11" s="147" t="s">
        <v>205</v>
      </c>
    </row>
    <row r="12" spans="1:17">
      <c r="J12" s="157" t="s">
        <v>305</v>
      </c>
      <c r="K12" s="103" t="s">
        <v>166</v>
      </c>
      <c r="L12" s="103" t="s">
        <v>96</v>
      </c>
      <c r="M12" s="147" t="s">
        <v>206</v>
      </c>
      <c r="N12" s="147">
        <v>993</v>
      </c>
      <c r="O12" s="147">
        <v>1340</v>
      </c>
    </row>
    <row r="13" spans="1:17" ht="28.5">
      <c r="J13" s="103" t="s">
        <v>298</v>
      </c>
      <c r="K13" s="157" t="s">
        <v>295</v>
      </c>
      <c r="L13" s="103" t="s">
        <v>322</v>
      </c>
      <c r="M13" s="147" t="s">
        <v>207</v>
      </c>
      <c r="N13" s="147">
        <v>0</v>
      </c>
      <c r="O13" s="147">
        <v>145</v>
      </c>
    </row>
    <row r="14" spans="1:17">
      <c r="G14">
        <v>225</v>
      </c>
      <c r="J14" s="103" t="s">
        <v>84</v>
      </c>
      <c r="K14" s="103" t="s">
        <v>94</v>
      </c>
      <c r="M14" s="147" t="s">
        <v>214</v>
      </c>
      <c r="N14" s="147">
        <v>993</v>
      </c>
      <c r="O14" s="147">
        <v>1485</v>
      </c>
    </row>
    <row r="15" spans="1:17">
      <c r="G15">
        <v>357</v>
      </c>
      <c r="J15" s="103" t="s">
        <v>93</v>
      </c>
      <c r="K15" s="103" t="s">
        <v>231</v>
      </c>
    </row>
    <row r="16" spans="1:17" ht="15">
      <c r="E16" s="102" t="s">
        <v>60</v>
      </c>
      <c r="I16">
        <v>89</v>
      </c>
      <c r="J16" s="167"/>
      <c r="K16" s="157" t="s">
        <v>296</v>
      </c>
      <c r="M16" s="145" t="s">
        <v>208</v>
      </c>
      <c r="N16" s="145" t="s">
        <v>209</v>
      </c>
      <c r="O16" s="145" t="s">
        <v>210</v>
      </c>
      <c r="P16" s="145" t="s">
        <v>211</v>
      </c>
      <c r="Q16" s="145" t="s">
        <v>212</v>
      </c>
    </row>
    <row r="17" spans="5:17">
      <c r="E17" s="103" t="s">
        <v>76</v>
      </c>
      <c r="I17">
        <v>167</v>
      </c>
      <c r="K17" s="103" t="s">
        <v>237</v>
      </c>
      <c r="M17" s="146">
        <v>10</v>
      </c>
      <c r="N17" s="145">
        <v>33</v>
      </c>
      <c r="O17" s="145">
        <v>16</v>
      </c>
      <c r="P17" s="145">
        <v>5</v>
      </c>
      <c r="Q17" s="146">
        <v>359</v>
      </c>
    </row>
    <row r="18" spans="5:17">
      <c r="E18" s="103" t="s">
        <v>81</v>
      </c>
      <c r="I18" s="169">
        <f>I16/I17</f>
        <v>0.53293413173652693</v>
      </c>
      <c r="K18" s="103" t="s">
        <v>86</v>
      </c>
    </row>
    <row r="19" spans="5:17" ht="28.5">
      <c r="E19" s="103" t="s">
        <v>88</v>
      </c>
      <c r="K19" s="103" t="s">
        <v>80</v>
      </c>
    </row>
    <row r="20" spans="5:17">
      <c r="E20" s="103" t="s">
        <v>75</v>
      </c>
      <c r="K20" s="103" t="s">
        <v>167</v>
      </c>
    </row>
    <row r="21" spans="5:17">
      <c r="E21" s="103" t="s">
        <v>96</v>
      </c>
      <c r="K21" s="103" t="s">
        <v>244</v>
      </c>
      <c r="M21">
        <v>24</v>
      </c>
      <c r="N21">
        <v>24</v>
      </c>
      <c r="O21">
        <v>14</v>
      </c>
    </row>
    <row r="22" spans="5:17" ht="28.5">
      <c r="E22" s="103" t="s">
        <v>64</v>
      </c>
      <c r="I22">
        <v>97.45</v>
      </c>
      <c r="K22" s="103" t="s">
        <v>292</v>
      </c>
    </row>
    <row r="23" spans="5:17">
      <c r="E23" s="103" t="s">
        <v>66</v>
      </c>
      <c r="K23" s="103" t="s">
        <v>82</v>
      </c>
    </row>
    <row r="24" spans="5:17">
      <c r="E24" s="103" t="s">
        <v>79</v>
      </c>
      <c r="K24" s="167"/>
    </row>
    <row r="25" spans="5:17">
      <c r="E25" s="103" t="s">
        <v>171</v>
      </c>
      <c r="M25">
        <v>311</v>
      </c>
    </row>
    <row r="26" spans="5:17">
      <c r="E26" s="103" t="s">
        <v>235</v>
      </c>
      <c r="M26">
        <v>242</v>
      </c>
    </row>
    <row r="27" spans="5:17" ht="28.5">
      <c r="E27" s="103" t="s">
        <v>236</v>
      </c>
      <c r="M27">
        <v>129</v>
      </c>
    </row>
    <row r="28" spans="5:17">
      <c r="E28" s="103" t="s">
        <v>68</v>
      </c>
      <c r="M28">
        <v>181</v>
      </c>
    </row>
    <row r="29" spans="5:17">
      <c r="E29" s="103" t="s">
        <v>169</v>
      </c>
      <c r="M29">
        <v>38</v>
      </c>
    </row>
    <row r="30" spans="5:17">
      <c r="E30" s="103" t="s">
        <v>87</v>
      </c>
    </row>
    <row r="31" spans="5:17">
      <c r="E31" s="103" t="s">
        <v>243</v>
      </c>
    </row>
    <row r="32" spans="5:17">
      <c r="E32" s="103" t="s">
        <v>89</v>
      </c>
    </row>
    <row r="33" spans="5:5">
      <c r="E33" s="103" t="s">
        <v>245</v>
      </c>
    </row>
    <row r="34" spans="5:5">
      <c r="E34" s="103" t="s">
        <v>246</v>
      </c>
    </row>
    <row r="35" spans="5:5">
      <c r="E35" s="103"/>
    </row>
    <row r="157" spans="5:5" ht="15">
      <c r="E157" s="102" t="s">
        <v>56</v>
      </c>
    </row>
    <row r="158" spans="5:5">
      <c r="E158" s="103" t="s">
        <v>172</v>
      </c>
    </row>
    <row r="159" spans="5:5">
      <c r="E159" s="103" t="s">
        <v>82</v>
      </c>
    </row>
    <row r="160" spans="5:5">
      <c r="E160" s="103" t="s">
        <v>167</v>
      </c>
    </row>
    <row r="161" spans="5:5">
      <c r="E161" s="103" t="s">
        <v>95</v>
      </c>
    </row>
    <row r="162" spans="5:5">
      <c r="E162" s="103" t="s">
        <v>80</v>
      </c>
    </row>
    <row r="163" spans="5:5">
      <c r="E163" s="103" t="s">
        <v>74</v>
      </c>
    </row>
    <row r="164" spans="5:5">
      <c r="E164" s="103" t="s">
        <v>231</v>
      </c>
    </row>
    <row r="165" spans="5:5">
      <c r="E165" s="103" t="s">
        <v>232</v>
      </c>
    </row>
    <row r="166" spans="5:5">
      <c r="E166" s="103" t="s">
        <v>233</v>
      </c>
    </row>
    <row r="167" spans="5:5">
      <c r="E167" s="103" t="s">
        <v>91</v>
      </c>
    </row>
    <row r="168" spans="5:5">
      <c r="E168" s="103" t="s">
        <v>63</v>
      </c>
    </row>
    <row r="169" spans="5:5">
      <c r="E169" s="103" t="s">
        <v>234</v>
      </c>
    </row>
    <row r="170" spans="5:5">
      <c r="E170" s="103" t="s">
        <v>78</v>
      </c>
    </row>
    <row r="171" spans="5:5">
      <c r="E171" s="103" t="s">
        <v>170</v>
      </c>
    </row>
    <row r="172" spans="5:5">
      <c r="E172" s="103" t="s">
        <v>153</v>
      </c>
    </row>
    <row r="173" spans="5:5">
      <c r="E173" s="103" t="s">
        <v>92</v>
      </c>
    </row>
    <row r="174" spans="5:5">
      <c r="E174" s="103" t="s">
        <v>70</v>
      </c>
    </row>
    <row r="175" spans="5:5">
      <c r="E175" s="103" t="s">
        <v>237</v>
      </c>
    </row>
    <row r="176" spans="5:5">
      <c r="E176" s="103" t="s">
        <v>238</v>
      </c>
    </row>
    <row r="177" spans="5:5">
      <c r="E177" s="103" t="s">
        <v>65</v>
      </c>
    </row>
    <row r="178" spans="5:5">
      <c r="E178" s="103" t="s">
        <v>73</v>
      </c>
    </row>
    <row r="179" spans="5:5">
      <c r="E179" s="103" t="s">
        <v>239</v>
      </c>
    </row>
    <row r="180" spans="5:5">
      <c r="E180" s="103" t="s">
        <v>77</v>
      </c>
    </row>
    <row r="181" spans="5:5">
      <c r="E181" s="103" t="s">
        <v>241</v>
      </c>
    </row>
    <row r="182" spans="5:5">
      <c r="E182" s="103" t="s">
        <v>242</v>
      </c>
    </row>
    <row r="183" spans="5:5">
      <c r="E183" s="103" t="s">
        <v>168</v>
      </c>
    </row>
    <row r="184" spans="5:5">
      <c r="E184" s="103" t="s">
        <v>247</v>
      </c>
    </row>
  </sheetData>
  <mergeCells count="3">
    <mergeCell ref="M10:O10"/>
    <mergeCell ref="M7:O7"/>
    <mergeCell ref="B7:G7"/>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项目总体情况</vt:lpstr>
      <vt:lpstr>Aphone原始数据</vt:lpstr>
      <vt:lpstr>Aphone用例执行数据</vt:lpstr>
      <vt:lpstr>全屏直播</vt:lpstr>
      <vt:lpstr>竖屏直播</vt:lpstr>
      <vt:lpstr>全屏点播</vt:lpstr>
      <vt:lpstr>缓存</vt:lpstr>
      <vt:lpstr>竖屏点播</vt:lpstr>
      <vt:lpstr>Sheet1</vt:lpstr>
      <vt:lpstr>组员工作汇总（专项）</vt:lpstr>
      <vt:lpstr>项目组要解决的问题日汇总</vt:lpstr>
      <vt:lpstr>周期汇总数据</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2008-12-12T01:33:15Z</cp:lastPrinted>
  <dcterms:created xsi:type="dcterms:W3CDTF">1996-12-17T01:32:42Z</dcterms:created>
  <dcterms:modified xsi:type="dcterms:W3CDTF">2021-05-10T08:42:21Z</dcterms:modified>
</cp:coreProperties>
</file>