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omments1.xml" ContentType="application/vnd.openxmlformats-officedocument.spreadsheetml.comments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2.xml" ContentType="application/vnd.openxmlformats-officedocument.spreadsheetml.comments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drawings/drawing2.xml" ContentType="application/vnd.openxmlformats-officedocument.drawing+xml"/>
  <Override PartName="/xl/tables/table36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a.CSFDIGITAL\Documents\Teste\"/>
    </mc:Choice>
  </mc:AlternateContent>
  <xr:revisionPtr revIDLastSave="0" documentId="13_ncr:1_{5D98077C-B7CF-4445-AE6A-7B033D9A23B8}" xr6:coauthVersionLast="47" xr6:coauthVersionMax="47" xr10:uidLastSave="{00000000-0000-0000-0000-000000000000}"/>
  <bookViews>
    <workbookView xWindow="-120" yWindow="-120" windowWidth="29040" windowHeight="15720" tabRatio="796" firstSheet="10" activeTab="11" xr2:uid="{00000000-000D-0000-FFFF-FFFF00000000}"/>
  </bookViews>
  <sheets>
    <sheet name="Contatos CSF_Pessoal" sheetId="49" r:id="rId1"/>
    <sheet name="Contatos clientes variados" sheetId="14" r:id="rId2"/>
    <sheet name="Contatos clientes FF e PixPrint" sheetId="15" r:id="rId3"/>
    <sheet name="Contatos clientes FF e PixP (2" sheetId="22" r:id="rId4"/>
    <sheet name="Xmpie" sheetId="23" r:id="rId5"/>
    <sheet name="Inventário" sheetId="26" r:id="rId6"/>
    <sheet name="Equipamentos da gráfica" sheetId="35" r:id="rId7"/>
    <sheet name="Nobreaks gráfica" sheetId="28" r:id="rId8"/>
    <sheet name="IPS_CSF_MA" sheetId="59" r:id="rId9"/>
    <sheet name="IPS_CSF_CE" sheetId="68" r:id="rId10"/>
    <sheet name="Computadores" sheetId="45" r:id="rId11"/>
    <sheet name="CELULARES" sheetId="73" r:id="rId12"/>
    <sheet name="Provedores_TI" sheetId="60" r:id="rId13"/>
    <sheet name="Monitores" sheetId="61" r:id="rId14"/>
    <sheet name="Servidores" sheetId="66" r:id="rId15"/>
    <sheet name="Fones" sheetId="72" r:id="rId16"/>
    <sheet name="Mousepad" sheetId="71" r:id="rId17"/>
    <sheet name="Planilha1" sheetId="67" r:id="rId18"/>
    <sheet name="Mouses" sheetId="64" r:id="rId19"/>
    <sheet name="Suporte_Notebook" sheetId="62" r:id="rId20"/>
    <sheet name="Teclados" sheetId="63" r:id="rId21"/>
    <sheet name="Nobreaks" sheetId="54" r:id="rId22"/>
    <sheet name="Switches" sheetId="65" r:id="rId23"/>
    <sheet name="FECHADURA_SUPERIOR" sheetId="74" r:id="rId24"/>
  </sheets>
  <definedNames>
    <definedName name="_xlnm._FilterDatabase" localSheetId="11" hidden="1">CELULARES!$C$1:$U$1</definedName>
    <definedName name="_xlnm._FilterDatabase" localSheetId="5" hidden="1">Inventário!$A$2:$M$57</definedName>
    <definedName name="_xlnm._FilterDatabase" localSheetId="9" hidden="1">IPS_CSF_CE!$B$3:$H$285</definedName>
    <definedName name="_xlnm._FilterDatabase" localSheetId="8" hidden="1">IPS_CSF_MA!$B$3:$H$285</definedName>
    <definedName name="AgendaAno" localSheetId="10">#REF!</definedName>
    <definedName name="AgendaAno" localSheetId="13">#REF!</definedName>
    <definedName name="AgendaAno" localSheetId="18">#REF!</definedName>
    <definedName name="AgendaAno" localSheetId="14">#REF!</definedName>
    <definedName name="AgendaAno" localSheetId="19">#REF!</definedName>
    <definedName name="AgendaAno" localSheetId="20">#REF!</definedName>
    <definedName name="AgendaAno">#REF!</definedName>
    <definedName name="AgendaSemestre">#REF!</definedName>
    <definedName name="_xlnm.Print_Area" localSheetId="10">Computadores!$A$1:$O$107</definedName>
    <definedName name="_xlnm.Print_Area" localSheetId="0">'Contatos CSF_Pessoal'!$A$1:$H$39</definedName>
    <definedName name="_xlnm.Print_Area" localSheetId="6">'Equipamentos da gráfica'!$A$1:$N$92</definedName>
    <definedName name="_xlnm.Print_Area" localSheetId="5">Inventário!$A$1:$M$57</definedName>
    <definedName name="_xlnm.Print_Area" localSheetId="13">Monitores!$B$1:$M$24</definedName>
    <definedName name="_xlnm.Print_Area" localSheetId="18">Mouses!$B$1:$K$19</definedName>
    <definedName name="_xlnm.Print_Area" localSheetId="14">Servidores!$B$1:$L$22</definedName>
    <definedName name="_xlnm.Print_Area" localSheetId="19">Suporte_Notebook!$B$1:$K$21</definedName>
    <definedName name="_xlnm.Print_Area" localSheetId="20">Teclados!$B$1:$K$35</definedName>
    <definedName name="Área_Impressão_Agenda" localSheetId="10">OFFSET(#REF!,,,COUNTA(#REF!))</definedName>
    <definedName name="Área_Impressão_Agenda" localSheetId="13">OFFSET(#REF!,,,COUNTA(#REF!))</definedName>
    <definedName name="Área_Impressão_Agenda" localSheetId="18">OFFSET(#REF!,,,COUNTA(#REF!))</definedName>
    <definedName name="Área_Impressão_Agenda" localSheetId="14">OFFSET(#REF!,,,COUNTA(#REF!))</definedName>
    <definedName name="Área_Impressão_Agenda" localSheetId="19">OFFSET(#REF!,,,COUNTA(#REF!))</definedName>
    <definedName name="Área_Impressão_Agenda" localSheetId="20">OFFSET(#REF!,,,COUNTA(#REF!))</definedName>
    <definedName name="Área_Impressão_Agenda">OFFSET(#REF!,,,COUNTA(#REF!))</definedName>
    <definedName name="Área_Impressão_Atribuição" localSheetId="10">OFFSET(#REF!,,,COUNTA(#REF!))</definedName>
    <definedName name="Área_Impressão_Atribuição" localSheetId="13">OFFSET(#REF!,,,COUNTA(#REF!))</definedName>
    <definedName name="Área_Impressão_Atribuição" localSheetId="18">OFFSET(#REF!,,,COUNTA(#REF!))</definedName>
    <definedName name="Área_Impressão_Atribuição" localSheetId="14">OFFSET(#REF!,,,COUNTA(#REF!))</definedName>
    <definedName name="Área_Impressão_Atribuição" localSheetId="19">OFFSET(#REF!,,,COUNTA(#REF!))</definedName>
    <definedName name="Área_Impressão_Atribuição" localSheetId="20">OFFSET(#REF!,,,COUNTA(#REF!))</definedName>
    <definedName name="Área_Impressão_Atribuição">OFFSET(#REF!,,,COUNTA(#REF!))</definedName>
    <definedName name="IníciodoCronograma" localSheetId="10">#REF!</definedName>
    <definedName name="IníciodoCronograma" localSheetId="13">#REF!</definedName>
    <definedName name="IníciodoCronograma" localSheetId="18">#REF!</definedName>
    <definedName name="IníciodoCronograma" localSheetId="14">#REF!</definedName>
    <definedName name="IníciodoCronograma" localSheetId="19">#REF!</definedName>
    <definedName name="IníciodoCronograma" localSheetId="20">#REF!</definedName>
    <definedName name="IníciodoCronograma">#REF!</definedName>
    <definedName name="TérminoAgenda">#REF!</definedName>
    <definedName name="_xlnm.Print_Titles" localSheetId="10">Computadores!$3:$3</definedName>
    <definedName name="_xlnm.Print_Titles" localSheetId="13">Monitores!#REF!</definedName>
    <definedName name="_xlnm.Print_Titles" localSheetId="18">Mouses!#REF!</definedName>
    <definedName name="_xlnm.Print_Titles" localSheetId="14">Servidores!#REF!</definedName>
    <definedName name="_xlnm.Print_Titles" localSheetId="19">Suporte_Notebook!#REF!</definedName>
    <definedName name="_xlnm.Print_Titles" localSheetId="20">Teclados!#REF!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73" l="1"/>
  <c r="Q4" i="73"/>
  <c r="Q5" i="73"/>
  <c r="Q6" i="73"/>
  <c r="Q7" i="73"/>
  <c r="Q8" i="73"/>
  <c r="Q9" i="73"/>
  <c r="Q10" i="73"/>
  <c r="Q11" i="73"/>
  <c r="Q12" i="73"/>
  <c r="Q13" i="73"/>
  <c r="Q14" i="73"/>
  <c r="Q15" i="73"/>
  <c r="Q16" i="73"/>
  <c r="Q17" i="73"/>
  <c r="Q18" i="73"/>
  <c r="Q19" i="73"/>
  <c r="Q20" i="73"/>
  <c r="Q21" i="73"/>
  <c r="Q22" i="73"/>
  <c r="Q23" i="73"/>
  <c r="Q24" i="73"/>
  <c r="Q25" i="73"/>
  <c r="Q26" i="73"/>
  <c r="Q27" i="73"/>
  <c r="Q28" i="73"/>
  <c r="Q29" i="73"/>
  <c r="Q30" i="73"/>
  <c r="Q31" i="73"/>
  <c r="Q32" i="73"/>
  <c r="Q33" i="73"/>
  <c r="Q34" i="73"/>
  <c r="Q35" i="73"/>
  <c r="Q36" i="73"/>
  <c r="Q37" i="73"/>
  <c r="Q38" i="73"/>
  <c r="Q39" i="73"/>
  <c r="Q40" i="73"/>
  <c r="Q41" i="73"/>
  <c r="Q42" i="73"/>
  <c r="Q43" i="73"/>
  <c r="Q44" i="73"/>
  <c r="Q45" i="73"/>
  <c r="Q46" i="73"/>
  <c r="Q47" i="73"/>
  <c r="Q48" i="73"/>
  <c r="Q49" i="73"/>
  <c r="Q50" i="73"/>
  <c r="Q51" i="73"/>
  <c r="Q52" i="73"/>
  <c r="Q53" i="73"/>
  <c r="Q54" i="73"/>
  <c r="Q55" i="73"/>
  <c r="Q56" i="73"/>
  <c r="Q57" i="73"/>
  <c r="Q58" i="73"/>
  <c r="Q59" i="73"/>
  <c r="Q60" i="73"/>
  <c r="Q61" i="73"/>
  <c r="Q62" i="73"/>
  <c r="Q63" i="73"/>
  <c r="Q64" i="73"/>
  <c r="Q65" i="73"/>
  <c r="Q66" i="73"/>
  <c r="Q67" i="73"/>
  <c r="Q2" i="73"/>
  <c r="E71" i="73"/>
  <c r="G2" i="73"/>
  <c r="G3" i="73"/>
  <c r="G4" i="73"/>
  <c r="G5" i="73"/>
  <c r="G6" i="73"/>
  <c r="G7" i="73"/>
  <c r="G8" i="73"/>
  <c r="G9" i="73"/>
  <c r="G10" i="73"/>
  <c r="G11" i="73"/>
  <c r="G12" i="73"/>
  <c r="G13" i="73"/>
  <c r="G14" i="73"/>
  <c r="G15" i="73"/>
  <c r="G16" i="73"/>
  <c r="G17" i="73"/>
  <c r="G18" i="73"/>
  <c r="G19" i="73"/>
  <c r="G20" i="73"/>
  <c r="G21" i="73"/>
  <c r="G22" i="73"/>
  <c r="G23" i="73"/>
  <c r="G24" i="73"/>
  <c r="G25" i="73"/>
  <c r="G26" i="73"/>
  <c r="G27" i="73"/>
  <c r="G28" i="73"/>
  <c r="G29" i="73"/>
  <c r="G30" i="73"/>
  <c r="G31" i="73"/>
  <c r="G32" i="73"/>
  <c r="G33" i="73"/>
  <c r="G34" i="73"/>
  <c r="G35" i="73"/>
  <c r="G36" i="73"/>
  <c r="G37" i="73"/>
  <c r="G38" i="73"/>
  <c r="G39" i="73"/>
  <c r="G40" i="73"/>
  <c r="G41" i="73"/>
  <c r="G42" i="73"/>
  <c r="G43" i="73"/>
  <c r="G44" i="73"/>
  <c r="G45" i="73"/>
  <c r="G46" i="73"/>
  <c r="G47" i="73"/>
  <c r="G48" i="73"/>
  <c r="G49" i="73"/>
  <c r="G50" i="73"/>
  <c r="G51" i="73"/>
  <c r="G52" i="73"/>
  <c r="G53" i="73"/>
  <c r="G54" i="73"/>
  <c r="G55" i="73"/>
  <c r="G56" i="73"/>
  <c r="G57" i="73"/>
  <c r="G58" i="73"/>
  <c r="G59" i="73"/>
  <c r="G60" i="73"/>
  <c r="G61" i="73"/>
  <c r="G62" i="73"/>
  <c r="G63" i="73"/>
  <c r="G64" i="73"/>
  <c r="G65" i="73"/>
  <c r="G67" i="73"/>
  <c r="T71" i="73" l="1"/>
  <c r="A71" i="73"/>
  <c r="D19" i="72"/>
  <c r="D20" i="71" l="1"/>
  <c r="L17" i="62"/>
  <c r="Q28" i="60"/>
  <c r="Q27" i="60"/>
  <c r="Q26" i="60"/>
  <c r="Q25" i="60"/>
  <c r="Q24" i="60"/>
  <c r="Q23" i="60"/>
  <c r="Q22" i="60"/>
  <c r="Q21" i="60"/>
  <c r="Q20" i="60"/>
  <c r="Q19" i="60"/>
  <c r="Q12" i="60"/>
  <c r="Q11" i="60"/>
  <c r="L18" i="62"/>
  <c r="L16" i="62"/>
  <c r="L15" i="62"/>
  <c r="L13" i="62"/>
  <c r="L12" i="62"/>
  <c r="L11" i="62"/>
  <c r="L9" i="62"/>
  <c r="L4" i="62"/>
  <c r="L5" i="62"/>
  <c r="L6" i="62"/>
  <c r="L7" i="62"/>
  <c r="L8" i="62"/>
  <c r="Q10" i="60"/>
  <c r="Q9" i="60"/>
  <c r="Q8" i="60"/>
  <c r="Q7" i="60"/>
  <c r="Q6" i="60"/>
  <c r="Q5" i="60"/>
  <c r="Q4" i="60"/>
  <c r="D58" i="45" l="1"/>
  <c r="D50" i="45"/>
  <c r="K49" i="45" l="1"/>
  <c r="K47" i="45" l="1"/>
  <c r="K48" i="45"/>
  <c r="K45" i="45"/>
  <c r="K44" i="45"/>
  <c r="K42" i="45" l="1"/>
  <c r="A88" i="45" l="1"/>
  <c r="K35" i="45" l="1"/>
  <c r="J84" i="35" l="1"/>
  <c r="K84" i="35" s="1"/>
  <c r="L84" i="35" s="1"/>
  <c r="N84" i="35" s="1"/>
  <c r="J83" i="35"/>
  <c r="K83" i="35" s="1"/>
  <c r="L83" i="35" s="1"/>
  <c r="N83" i="35" s="1"/>
  <c r="J78" i="35"/>
  <c r="K78" i="35" s="1"/>
  <c r="L78" i="35" s="1"/>
  <c r="N78" i="35" s="1"/>
  <c r="J15" i="35"/>
  <c r="K15" i="35" s="1"/>
  <c r="L15" i="35" s="1"/>
  <c r="N15" i="35" s="1"/>
  <c r="J13" i="35"/>
  <c r="K13" i="35" s="1"/>
  <c r="L13" i="35" s="1"/>
  <c r="N13" i="35" s="1"/>
  <c r="J12" i="35"/>
  <c r="K12" i="35" s="1"/>
  <c r="L12" i="35" s="1"/>
  <c r="N12" i="35" s="1"/>
  <c r="J10" i="35"/>
  <c r="K10" i="35" s="1"/>
  <c r="L10" i="35" s="1"/>
  <c r="N10" i="35" s="1"/>
  <c r="J9" i="35"/>
  <c r="K9" i="35" s="1"/>
  <c r="L9" i="35" s="1"/>
  <c r="N9" i="35" s="1"/>
  <c r="J7" i="35"/>
  <c r="K7" i="35" s="1"/>
  <c r="L7" i="35" s="1"/>
  <c r="N7" i="35" s="1"/>
  <c r="J6" i="35"/>
  <c r="K6" i="35" s="1"/>
  <c r="L6" i="35" s="1"/>
  <c r="N6" i="35" s="1"/>
  <c r="N92" i="35" l="1"/>
  <c r="F20" i="28" l="1"/>
  <c r="F21" i="28" s="1"/>
  <c r="Q13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Marcelo Monteiro Privado Junior</author>
  </authors>
  <commentList>
    <comment ref="F30" authorId="0" shapeId="0" xr:uid="{0E3BF636-7FCA-4050-9641-0C6478CD9EDE}">
      <text>
        <r>
          <rPr>
            <b/>
            <sz val="9"/>
            <color indexed="81"/>
            <rFont val="Segoe UI"/>
            <family val="2"/>
          </rPr>
          <t>João Marcelo Monteiro Privado Junior:</t>
        </r>
        <r>
          <rPr>
            <sz val="9"/>
            <color indexed="81"/>
            <rFont val="Segoe UI"/>
            <family val="2"/>
          </rPr>
          <t xml:space="preserve">
DESATIVADO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Cristiano Furtado</author>
  </authors>
  <commentList>
    <comment ref="L9" authorId="0" shapeId="0" xr:uid="{EDA7E470-C64C-42F9-8393-22812399E718}">
      <text>
        <r>
          <rPr>
            <b/>
            <sz val="9"/>
            <color indexed="81"/>
            <rFont val="Segoe UI"/>
            <family val="2"/>
          </rPr>
          <t>Cristiano Furtado:</t>
        </r>
        <r>
          <rPr>
            <sz val="9"/>
            <color indexed="81"/>
            <rFont val="Segoe UI"/>
            <family val="2"/>
          </rPr>
          <t xml:space="preserve">
ÚLTIMO MÊS ESSE VALOR.. NEGOCIAMOS PARA CERCA DE R$200,00</t>
        </r>
      </text>
    </comment>
    <comment ref="L24" authorId="0" shapeId="0" xr:uid="{AC6E7DDD-F7BB-4BE7-8E32-BB07789D0BD0}">
      <text>
        <r>
          <rPr>
            <b/>
            <sz val="9"/>
            <color indexed="81"/>
            <rFont val="Segoe UI"/>
            <family val="2"/>
          </rPr>
          <t>Cristiano Furtado:</t>
        </r>
        <r>
          <rPr>
            <sz val="9"/>
            <color indexed="81"/>
            <rFont val="Segoe UI"/>
            <family val="2"/>
          </rPr>
          <t xml:space="preserve">
ÚLTIMO MÊS ESSE VALOR.. NEGOCIAMOS PARA CERCA DE R$200,00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Jordan Feliphe</author>
  </authors>
  <commentList>
    <comment ref="B11" authorId="0" shapeId="0" xr:uid="{51CFD336-9E5F-4ABB-9CCB-DC51C792F382}">
      <text>
        <r>
          <rPr>
            <b/>
            <sz val="9"/>
            <color indexed="81"/>
            <rFont val="Segoe UI"/>
            <charset val="1"/>
          </rPr>
          <t>Jordan Feliphe:</t>
        </r>
        <r>
          <rPr>
            <sz val="9"/>
            <color indexed="81"/>
            <rFont val="Segoe UI"/>
            <charset val="1"/>
          </rPr>
          <t xml:space="preserve">
tag refeita
realocada para a posição 16
</t>
        </r>
      </text>
    </comment>
  </commentList>
</comments>
</file>

<file path=xl/sharedStrings.xml><?xml version="1.0" encoding="utf-8"?>
<sst xmlns="http://schemas.openxmlformats.org/spreadsheetml/2006/main" count="6425" uniqueCount="3041">
  <si>
    <t>DC01</t>
  </si>
  <si>
    <t>FS01</t>
  </si>
  <si>
    <t>IX01</t>
  </si>
  <si>
    <t>DIG01</t>
  </si>
  <si>
    <t>Observações</t>
  </si>
  <si>
    <t>Recepção</t>
  </si>
  <si>
    <t>Rubya</t>
  </si>
  <si>
    <t>Comercial</t>
  </si>
  <si>
    <t>Lenilsom</t>
  </si>
  <si>
    <t>Ney</t>
  </si>
  <si>
    <t>Ronald</t>
  </si>
  <si>
    <t>Klausberg</t>
  </si>
  <si>
    <t>CSF-NT15</t>
  </si>
  <si>
    <t>CSF-NT16</t>
  </si>
  <si>
    <t>CSF-NT21</t>
  </si>
  <si>
    <t>CPD</t>
  </si>
  <si>
    <t>LISTA DE CONTATOS DO SETOR DE T.I. DA CSF</t>
  </si>
  <si>
    <t>BNB - FORTALEZA</t>
  </si>
  <si>
    <t>DESCRIÇÃO</t>
  </si>
  <si>
    <t>NOME</t>
  </si>
  <si>
    <t>FUNÇÃO/CARGO</t>
  </si>
  <si>
    <t>FONE</t>
  </si>
  <si>
    <t>E-MAIL</t>
  </si>
  <si>
    <t>SKYPE</t>
  </si>
  <si>
    <t>Equipe CSF</t>
  </si>
  <si>
    <t>Cássio</t>
  </si>
  <si>
    <t>Consultor comercial</t>
  </si>
  <si>
    <t>(85) 3299-5184</t>
  </si>
  <si>
    <t>kacio.henrique</t>
  </si>
  <si>
    <t>Franklim</t>
  </si>
  <si>
    <t>Técnico T.I.</t>
  </si>
  <si>
    <t>(85) 3299-5516</t>
  </si>
  <si>
    <t>franklim.costa</t>
  </si>
  <si>
    <t>Anderson Cândido</t>
  </si>
  <si>
    <t>Analista T.I.</t>
  </si>
  <si>
    <t>(85) 3299 5517</t>
  </si>
  <si>
    <t>andersonocandido</t>
  </si>
  <si>
    <t>Wandala</t>
  </si>
  <si>
    <t>Felipe</t>
  </si>
  <si>
    <t>(85) 3094- 2495</t>
  </si>
  <si>
    <t>XEROX</t>
  </si>
  <si>
    <t>Suporte DF (Nordeste)</t>
  </si>
  <si>
    <t>Analista de Suporte PSG</t>
  </si>
  <si>
    <t>Cícero</t>
  </si>
  <si>
    <t>Ernani</t>
  </si>
  <si>
    <t>Analista de PSG</t>
  </si>
  <si>
    <t>Fábio</t>
  </si>
  <si>
    <t>Analista de Sistemas</t>
  </si>
  <si>
    <t>Pré-Vendas
OFFICE – Região CO/NO/NE</t>
  </si>
  <si>
    <t>Gerente de Canais Office AC/AM/AP/MA/PA/PI/RO/RR</t>
  </si>
  <si>
    <t>marisa.freitas@xerox.com</t>
  </si>
  <si>
    <t>Marcelo Medeiros</t>
  </si>
  <si>
    <t>marcelo.medeiros@xerox.com</t>
  </si>
  <si>
    <t>Suporte Makeready</t>
  </si>
  <si>
    <t>Eliana Schimit</t>
  </si>
  <si>
    <t>XmPie</t>
  </si>
  <si>
    <t>Pré-vendas, suporte e treinamento</t>
  </si>
  <si>
    <t>bra.psg.pre.vendas@xerox.com</t>
  </si>
  <si>
    <t>Marketing de produto</t>
  </si>
  <si>
    <t>robert.candey@xerox.com</t>
  </si>
  <si>
    <t>PIXEON (PIX PRINT)</t>
  </si>
  <si>
    <t>Contatos Pix Print</t>
  </si>
  <si>
    <t xml:space="preserve">Ricardo Prudêncio </t>
  </si>
  <si>
    <t>Consultor Comercial</t>
  </si>
  <si>
    <t xml:space="preserve">ricardo.prudencio@pixeon.com.br </t>
  </si>
  <si>
    <t>Gerente</t>
  </si>
  <si>
    <t>(48) 9158-0575</t>
  </si>
  <si>
    <t>helison.velasco@pixeon.com</t>
  </si>
  <si>
    <t>Lisiane Scalvenzi</t>
  </si>
  <si>
    <t>Analista de Suporte</t>
  </si>
  <si>
    <t xml:space="preserve">lisiane.scal@pixeon.com.br </t>
  </si>
  <si>
    <t>Marcelo Pierini</t>
  </si>
  <si>
    <t>Executivo de Contas</t>
  </si>
  <si>
    <t>marcello.pierini@pixeon.com</t>
  </si>
  <si>
    <t>Marcos Gomes</t>
  </si>
  <si>
    <t>Suporte Técnico a Vendas</t>
  </si>
  <si>
    <t>marcos.gomes@pixeon.com</t>
  </si>
  <si>
    <t>Franciele Domingos</t>
  </si>
  <si>
    <t>franciele.domingos@pixeon.com</t>
  </si>
  <si>
    <t>C. COSTA INSTALAÇÕES (PABX Telefonia-CSF)</t>
  </si>
  <si>
    <t>Carlito Costa</t>
  </si>
  <si>
    <t>Vendas</t>
  </si>
  <si>
    <t>3312-7062 / 7063</t>
  </si>
  <si>
    <t>Nelson Baeta</t>
  </si>
  <si>
    <t>Técnico</t>
  </si>
  <si>
    <t xml:space="preserve">DIGITAL INFORMÁTICA - Assistência Téc. Diversas (HP,IBM,Lenovo) </t>
  </si>
  <si>
    <t>PROSOFT (Sistema de contabilidade) - Código de Cliente CSF: 32371</t>
  </si>
  <si>
    <t>centralonline@prosoft.com.br</t>
  </si>
  <si>
    <t>Alessandro</t>
  </si>
  <si>
    <t>Amigo Vilma e Elder (trabalhou com Prosoft)</t>
  </si>
  <si>
    <t>8843 7650</t>
  </si>
  <si>
    <t>ILUX</t>
  </si>
  <si>
    <t>Contatos ILUX</t>
  </si>
  <si>
    <t>Daiana</t>
  </si>
  <si>
    <t>Pilotis142</t>
  </si>
  <si>
    <t>Luciano Peçanha</t>
  </si>
  <si>
    <t>Suporte</t>
  </si>
  <si>
    <t>Pilotis143 / pilotis_luciano</t>
  </si>
  <si>
    <t>Wagner</t>
  </si>
  <si>
    <t>Desenvolvimento</t>
  </si>
  <si>
    <t>Pilotis141</t>
  </si>
  <si>
    <t>Sérgio Bastos</t>
  </si>
  <si>
    <t>Gerente Comercial</t>
  </si>
  <si>
    <t>sergio@pilotis.com.br</t>
  </si>
  <si>
    <t>Pilotis139 / pilotis_sergio</t>
  </si>
  <si>
    <t>Gabriel Barbosa</t>
  </si>
  <si>
    <t>Pilotis145</t>
  </si>
  <si>
    <t>VELOX</t>
  </si>
  <si>
    <t>0800 031 0800 Opção 2</t>
  </si>
  <si>
    <t>EMBRATEL</t>
  </si>
  <si>
    <t>BR ELÉTRON (Ponto digital)</t>
  </si>
  <si>
    <t>Contatos BR Elétron</t>
  </si>
  <si>
    <t>José Luiz Gama</t>
  </si>
  <si>
    <t xml:space="preserve">(98) 8836 7367  </t>
  </si>
  <si>
    <t>Erick</t>
  </si>
  <si>
    <t>Especialista servidor</t>
  </si>
  <si>
    <t>(11) 5014 2000/ 8044</t>
  </si>
  <si>
    <t>Paula</t>
  </si>
  <si>
    <t>paulap@officer.com.br</t>
  </si>
  <si>
    <t>CARTÓRIO XIMENES (CE)</t>
  </si>
  <si>
    <t>ploiola@cartorioximenes.com.br</t>
  </si>
  <si>
    <t>0800-555-932</t>
  </si>
  <si>
    <t>SERENITY (Parceira Ximenes que desenvolve o software)</t>
  </si>
  <si>
    <t>Alessandro de Siqueira</t>
  </si>
  <si>
    <t>(62) 3097-1576</t>
  </si>
  <si>
    <t>alessandro@serenity.inf.br</t>
  </si>
  <si>
    <t>alessandrodesiqueira</t>
  </si>
  <si>
    <t>REGISTRO.BR</t>
  </si>
  <si>
    <t>(11) 5509-3500</t>
  </si>
  <si>
    <t>(11) 5509-3501</t>
  </si>
  <si>
    <t>NET STORAGE (Parceiro compra hardware)</t>
  </si>
  <si>
    <t>Mateus Munhoz</t>
  </si>
  <si>
    <t>(41) 3039-2707</t>
  </si>
  <si>
    <t>mateus@netstorage.com.br</t>
  </si>
  <si>
    <t>IMAGEM DGITAL (Gráfica SP - parceira Ximenes/CSF)</t>
  </si>
  <si>
    <t>Bruno Belo</t>
  </si>
  <si>
    <t>(11) 3154-0401</t>
  </si>
  <si>
    <t>bete.almeida@a4info.com.br</t>
  </si>
  <si>
    <t>NSI - LINK PARA ACESSO REMOTO: http://nsiautostore.la:1808/</t>
  </si>
  <si>
    <t>support.cala@nsius.com</t>
  </si>
  <si>
    <t>Rheder Silva</t>
  </si>
  <si>
    <t>Managing Director - Latin America</t>
  </si>
  <si>
    <t xml:space="preserve">(11) 8245 3230 / 83 8755 4864 </t>
  </si>
  <si>
    <t>rhederheiffig</t>
  </si>
  <si>
    <t>Leandro Rosa</t>
  </si>
  <si>
    <t>Suporte Kyo Capture / SDT e AutoStore</t>
  </si>
  <si>
    <t>leandro.rosa@nsius.com</t>
  </si>
  <si>
    <t>leandro.rosa.nsiautostore</t>
  </si>
  <si>
    <t>Leandro Figueiredo</t>
  </si>
  <si>
    <t>Gerente de suporte</t>
  </si>
  <si>
    <t>(11) 7449 6151 / 3042 4358</t>
  </si>
  <si>
    <t>leandro.figueiredo@nsius.com</t>
  </si>
  <si>
    <t>le_figueiredo1</t>
  </si>
  <si>
    <t>PRONOVA - Software que a Rubya tem licença</t>
  </si>
  <si>
    <t>PLANET PRESS</t>
  </si>
  <si>
    <t>Cristian Medeiros</t>
  </si>
  <si>
    <t>(21) 9465 3176</t>
  </si>
  <si>
    <t>medeirosc@br.objectiflune.com</t>
  </si>
  <si>
    <t>DIÁRIO OFICIAL</t>
  </si>
  <si>
    <t>Socorro</t>
  </si>
  <si>
    <t>Chefe setor</t>
  </si>
  <si>
    <t>3222 8122 / 3222 8186</t>
  </si>
  <si>
    <t>antonia.socorro@ig.com.br</t>
  </si>
  <si>
    <t>Vasconcelos</t>
  </si>
  <si>
    <t>Imprime diário oficial</t>
  </si>
  <si>
    <t>CASA CIVIL</t>
  </si>
  <si>
    <t>Adevanderson</t>
  </si>
  <si>
    <t>3214 1773 / 8892 7829</t>
  </si>
  <si>
    <t>Técnico de Radiologia</t>
  </si>
  <si>
    <t>Bruno</t>
  </si>
  <si>
    <t>(98) 8733-3669</t>
  </si>
  <si>
    <t>BALSAS - CLIENTE</t>
  </si>
  <si>
    <t>José Wilson</t>
  </si>
  <si>
    <t>(99) 3541- 2034</t>
  </si>
  <si>
    <t>Leonardo</t>
  </si>
  <si>
    <t>Rubenilson</t>
  </si>
  <si>
    <t>Edileusa</t>
  </si>
  <si>
    <t>3212 8356</t>
  </si>
  <si>
    <t>José Maria</t>
  </si>
  <si>
    <t>Tomografia</t>
  </si>
  <si>
    <t>3212 8357</t>
  </si>
  <si>
    <t>IP</t>
  </si>
  <si>
    <t>Marca</t>
  </si>
  <si>
    <t>Nº Série</t>
  </si>
  <si>
    <t>Tombo</t>
  </si>
  <si>
    <t>Modelo</t>
  </si>
  <si>
    <t>HD</t>
  </si>
  <si>
    <t>Positivo</t>
  </si>
  <si>
    <t>Lenovo</t>
  </si>
  <si>
    <t>28427FPR618585</t>
  </si>
  <si>
    <t>001774</t>
  </si>
  <si>
    <t>SL-410</t>
  </si>
  <si>
    <t>L1BLCLP</t>
  </si>
  <si>
    <t>001719</t>
  </si>
  <si>
    <t>E200</t>
  </si>
  <si>
    <t>IBM</t>
  </si>
  <si>
    <t>VD 4E 120C</t>
  </si>
  <si>
    <t>WAP54G</t>
  </si>
  <si>
    <t>SIM</t>
  </si>
  <si>
    <t>SUPORTE MICROSOFT</t>
  </si>
  <si>
    <t>SUPORTE HP</t>
  </si>
  <si>
    <t>0800 709 7751</t>
  </si>
  <si>
    <t>0800 728 4831</t>
  </si>
  <si>
    <t>001805</t>
  </si>
  <si>
    <t>IMAC</t>
  </si>
  <si>
    <t>Dell</t>
  </si>
  <si>
    <t>----</t>
  </si>
  <si>
    <t>L1C2XH4</t>
  </si>
  <si>
    <t>Suporte Free Flow (Sp)</t>
  </si>
  <si>
    <t>andre.simoes@xmpie.com
andres@xmpie.com</t>
  </si>
  <si>
    <t>(48) 3207 6048 / 9981 9489 / (31) 9221 0914 (BH)</t>
  </si>
  <si>
    <t>DISTRIBUIDOR OFFICER - Login: CSF Maranhao - Senha: EstoqueCSF4</t>
  </si>
  <si>
    <t>http://officer.com.br/</t>
  </si>
  <si>
    <t>Edimilson</t>
  </si>
  <si>
    <t>Analista de segurança de T.I.</t>
  </si>
  <si>
    <t>9609 9193</t>
  </si>
  <si>
    <t>SEPLAN - 4º andar</t>
  </si>
  <si>
    <t>EQUIP.</t>
  </si>
  <si>
    <t>Ariadne</t>
  </si>
  <si>
    <t>Phaser 8860</t>
  </si>
  <si>
    <t>9136 0571</t>
  </si>
  <si>
    <t>INGRAM MICRO BRASIL - BQJC40 - CSFDigital2</t>
  </si>
  <si>
    <t>Parceiro revenda CSF
http://www.ingrammicro.com.br/</t>
  </si>
  <si>
    <t>Guilherme Silva</t>
  </si>
  <si>
    <t>guilherme.ribeiro@ingrammicro.com.br</t>
  </si>
  <si>
    <t>BRUNO - ANALISTA DE SEGURANÇA EM T.I. (EX-SESEC/CSF)</t>
  </si>
  <si>
    <t>bemanuel.pe@gmail.com</t>
  </si>
  <si>
    <t>CTR - Centro de Cardiologia Invasiva do Maranhão LTDA - Rua do Norte - Centro</t>
  </si>
  <si>
    <t>X560</t>
  </si>
  <si>
    <t>Giovane</t>
  </si>
  <si>
    <t>3312 3218 / 8803 0281</t>
  </si>
  <si>
    <t>Dr. Márcio Assub</t>
  </si>
  <si>
    <t>NUCLEAR Medical Imagem LTDA – Nuclear Maranhão - Rua do Outeiro, 461 – Centro</t>
  </si>
  <si>
    <t>Taiana</t>
  </si>
  <si>
    <t>Enfermeira</t>
  </si>
  <si>
    <t>3231 5702 / 8821 8333</t>
  </si>
  <si>
    <t>taiana_cordeiro@hotmail.com</t>
  </si>
  <si>
    <t>SOCORRÃO I - Radiomed – Radiodiagnóstico Médico LTDA - Rua do Mocambo, 601 – Centro</t>
  </si>
  <si>
    <t>Intechne é prop. ?</t>
  </si>
  <si>
    <t>DC252</t>
  </si>
  <si>
    <t>Dr. Adelson / Dra. Cláudia (esposa)</t>
  </si>
  <si>
    <t>3213 8357</t>
  </si>
  <si>
    <t>SOCORRÃO II - Clínica Radiológica Albuquerque e Castro LTDA - Av. Castelo Branco, 148 – Ed. Com. Castelo Branco – S.F.</t>
  </si>
  <si>
    <t>Ezequias</t>
  </si>
  <si>
    <t>8757 8567 / 8889 8595</t>
  </si>
  <si>
    <t>Vanessa</t>
  </si>
  <si>
    <t>8852 9188</t>
  </si>
  <si>
    <t>Olívia</t>
  </si>
  <si>
    <t>8855 2294</t>
  </si>
  <si>
    <t>UDI - Empreendimentos Médicos Hospitalares do Maranhão LTDA - Avenida Prof. Carlos Cunha, 2000 - Jaracati</t>
  </si>
  <si>
    <t>DC252 possuem 02</t>
  </si>
  <si>
    <t>Amarildo</t>
  </si>
  <si>
    <t>8889 2723</t>
  </si>
  <si>
    <t>Gerson Alan Moraes Monteiro</t>
  </si>
  <si>
    <t>Técnico em Informática</t>
  </si>
  <si>
    <t>8279 9326 / 3276 8521</t>
  </si>
  <si>
    <t>gersonmonteiro@udihospital.com.br
gersonmonteiro21@gmail.com</t>
  </si>
  <si>
    <t xml:space="preserve">HSLZ -  R Mirinzal 1 - Loteamento Jardim Lisboa -  São José de Ribamar, MA - CEP: 65110-000
São José de Ribamar, MA | CEP: 65110-000 </t>
  </si>
  <si>
    <t>Gerente de T.I.</t>
  </si>
  <si>
    <t>9967 2646 / 3225 8113</t>
  </si>
  <si>
    <t>leonardo@hdinfo-ma.com</t>
  </si>
  <si>
    <t>9962 9342 / 3225 8401</t>
  </si>
  <si>
    <t>Higor</t>
  </si>
  <si>
    <t>Coordenador de T.I.</t>
  </si>
  <si>
    <t>8133 4744</t>
  </si>
  <si>
    <t>higor@hdinfo-ma.com</t>
  </si>
  <si>
    <t>DISMEDEH</t>
  </si>
  <si>
    <t>Antônio Carlos (DISMEDEH)</t>
  </si>
  <si>
    <t xml:space="preserve">Resp. impressões de exames </t>
  </si>
  <si>
    <t xml:space="preserve">3243 9797 / 8105 9923 / 8845 4787 </t>
  </si>
  <si>
    <t>antoniocarlosmendes_6@hotmail.com</t>
  </si>
  <si>
    <t>Carlos (filho do Dr. "não sei o nome")</t>
  </si>
  <si>
    <t>8781 1596</t>
  </si>
  <si>
    <t>Dr. Joelson</t>
  </si>
  <si>
    <t>Médico radiologista</t>
  </si>
  <si>
    <t>Eden</t>
  </si>
  <si>
    <t>Diretor administrativo</t>
  </si>
  <si>
    <t>Plínio</t>
  </si>
  <si>
    <t>Diretor geral</t>
  </si>
  <si>
    <t>?</t>
  </si>
  <si>
    <t>MEDIMAGEM - Diagnostimagem LTDA  - Rua Domingos Perdigão, 200 - Apicum</t>
  </si>
  <si>
    <t>PHA7760</t>
  </si>
  <si>
    <t>França</t>
  </si>
  <si>
    <t>8818 5638</t>
  </si>
  <si>
    <t>CMO - Centro de Medicina Ocupacional - Avenida Getulio Vargas,90  – Apeadouro</t>
  </si>
  <si>
    <t>PHA8560</t>
  </si>
  <si>
    <t>Jhemesson</t>
  </si>
  <si>
    <t>3223 8237 / 8861 8621</t>
  </si>
  <si>
    <t>INLAB - Clínica de Endocrinologia Diabetes e Medicina Nuclear do Maranhão LTDA  -  Av. Colares Moreira, 555 – Ed. Medical Center - Renascença</t>
  </si>
  <si>
    <t>Dra. Dulce</t>
  </si>
  <si>
    <t>3217 4300</t>
  </si>
  <si>
    <t>INLAB - Centro de Diagnóstico Médico do Maranhão LTDA  -  Av. Colares Moreira, 555 – Ed. Medical Center - Renascença</t>
  </si>
  <si>
    <t>PHA8870</t>
  </si>
  <si>
    <t xml:space="preserve">Danielle/Luana </t>
  </si>
  <si>
    <t>3217 4335</t>
  </si>
  <si>
    <t>ICEM - Instituto de Cirurgia e Endoscopia do Maranhão LTDA - Avenida Vale do Pimenta – Olho D Água</t>
  </si>
  <si>
    <t>Érica</t>
  </si>
  <si>
    <t>3231 9307</t>
  </si>
  <si>
    <t>Nome</t>
  </si>
  <si>
    <t>OPER</t>
  </si>
  <si>
    <t>Atendente</t>
  </si>
  <si>
    <t>DIRETORIA</t>
  </si>
  <si>
    <t>ADM. FINANCEIRO</t>
  </si>
  <si>
    <t>LOGÍSTICA</t>
  </si>
  <si>
    <t>COMERCIAL</t>
  </si>
  <si>
    <t>Diretor Comercial</t>
  </si>
  <si>
    <t>DEPTO. TÉCNICO</t>
  </si>
  <si>
    <t>Jefferson</t>
  </si>
  <si>
    <t>GRÁFICA</t>
  </si>
  <si>
    <t>Hélio</t>
  </si>
  <si>
    <t>Atendimento ao Cliente</t>
  </si>
  <si>
    <t>Anderson</t>
  </si>
  <si>
    <t>Operadora</t>
  </si>
  <si>
    <t>Fixo Resid.</t>
  </si>
  <si>
    <t>Celular Pessoal</t>
  </si>
  <si>
    <t>OI</t>
  </si>
  <si>
    <t>TIM</t>
  </si>
  <si>
    <t>(98) 8141-4015</t>
  </si>
  <si>
    <t>(98) 9612-3064</t>
  </si>
  <si>
    <t>(98) 8153-7022</t>
  </si>
  <si>
    <t>3. EM CASO DE EMERGÊNCIA</t>
  </si>
  <si>
    <t>Departamento / Cidade</t>
  </si>
  <si>
    <t>Hugo</t>
  </si>
  <si>
    <t>(85) 9111-0000</t>
  </si>
  <si>
    <t>ENDEREÇO</t>
  </si>
  <si>
    <t>CNPJ</t>
  </si>
  <si>
    <t>INSCRIÇÃO ESTADUAL - I.E.</t>
  </si>
  <si>
    <t>INSCRIÇÃO MUNICIPAL - I.M.</t>
  </si>
  <si>
    <t>INSCRIÇÃO IMOBILIÁRIA - I.IM.</t>
  </si>
  <si>
    <t>08.953.969/0001-99</t>
  </si>
  <si>
    <t>Av. dos Holandeses / Cons. Hilton Rodrigues, 
Qd 32, nº1, loja 06/07, Ed. Praia Shopping, 
Calhau, São Luís - MA.  CEP. 65.071-380</t>
  </si>
  <si>
    <t>08.953.969/0002-70</t>
  </si>
  <si>
    <t>12.298.744-6</t>
  </si>
  <si>
    <t>000643600-8</t>
  </si>
  <si>
    <t>Rua Pero Coelho, nº 955 - Centro
Fortaleza - CE. CEP. 60.140-100</t>
  </si>
  <si>
    <t>08.953.969/0003-50</t>
  </si>
  <si>
    <t>06.566524-4</t>
  </si>
  <si>
    <t>261244-5</t>
  </si>
  <si>
    <t>348718-0</t>
  </si>
  <si>
    <t xml:space="preserve">Nobreak </t>
  </si>
  <si>
    <t>S/N</t>
  </si>
  <si>
    <t>Nobreak</t>
  </si>
  <si>
    <t>L1-0B4DB0</t>
  </si>
  <si>
    <t>T.I</t>
  </si>
  <si>
    <t>T.I.</t>
  </si>
  <si>
    <t>Simone</t>
  </si>
  <si>
    <t>8113-3781</t>
  </si>
  <si>
    <t>Joacir</t>
  </si>
  <si>
    <t>8717-9497</t>
  </si>
  <si>
    <t>Wilson</t>
  </si>
  <si>
    <t xml:space="preserve">8877-9254 </t>
  </si>
  <si>
    <t>simone_b.oliveira@yahoo.com.br</t>
  </si>
  <si>
    <t>wilsontfreire@hotmail.com</t>
  </si>
  <si>
    <t>-----</t>
  </si>
  <si>
    <t>IBM SUPORTE SERVIDORES</t>
  </si>
  <si>
    <t xml:space="preserve">Suporte </t>
  </si>
  <si>
    <t xml:space="preserve">Roberto Júnior </t>
  </si>
  <si>
    <t>8808-4170</t>
  </si>
  <si>
    <t>rjoju@hotmail.com</t>
  </si>
  <si>
    <t>Técnico em Radiologia</t>
  </si>
  <si>
    <t>Rio Anil Shopping</t>
  </si>
  <si>
    <t>Phaser 6180 MFP-N</t>
  </si>
  <si>
    <t>Eliton</t>
  </si>
  <si>
    <t>4009-6914/8866-3853</t>
  </si>
  <si>
    <t>Phaser 7800 / Phaser 8560</t>
  </si>
  <si>
    <t>CSF-NT22</t>
  </si>
  <si>
    <t>1 TB</t>
  </si>
  <si>
    <t>carlos.azevedo@prosoft.com.br</t>
  </si>
  <si>
    <t>3235 7987 - Regional</t>
  </si>
  <si>
    <t>CSF-NT17</t>
  </si>
  <si>
    <t>Francisco Pinho</t>
  </si>
  <si>
    <t>3218 2137 / 9611 5237</t>
  </si>
  <si>
    <t>IDINALDO ROCHA - CONSULTOR TIM</t>
  </si>
  <si>
    <t>WG escritório</t>
  </si>
  <si>
    <t>Idinaldo Rocha</t>
  </si>
  <si>
    <t>3236 0035 / 8113 0999</t>
  </si>
  <si>
    <t>naldo_rocha2000@yahoo.com.br</t>
  </si>
  <si>
    <t>ERLANDSON DE JESUS LEMOS GONÇALVES - CONSULTOR PROCEM</t>
  </si>
  <si>
    <t>Consultor PROCEM</t>
  </si>
  <si>
    <t>Erlandson de Jesus</t>
  </si>
  <si>
    <t>Técnico em segurança do trabalho e meio ambiente</t>
  </si>
  <si>
    <t>8869-7780 (OI) / 8179-6391 (TIM) / 9154-5123  (VIVO) / 8420-8720 (CLARO)</t>
  </si>
  <si>
    <t>erlandsongestor@gmail.com</t>
  </si>
  <si>
    <t>RAFAEL BORGES - CORREIOS (SIGEP WEB)</t>
  </si>
  <si>
    <t>Rafael Borges</t>
  </si>
  <si>
    <t>Assistente comercial</t>
  </si>
  <si>
    <t>rafaelbc@correios.com.br</t>
  </si>
  <si>
    <t>POSSUI XMPIE?</t>
  </si>
  <si>
    <t>N.F.</t>
  </si>
  <si>
    <t>TJ MARANHÃO</t>
  </si>
  <si>
    <t>NÃO</t>
  </si>
  <si>
    <t>TECHNOGRAF - CE - EX-CSF</t>
  </si>
  <si>
    <t>SIM - ENVIADO E-MAIL CONFIRMANDO</t>
  </si>
  <si>
    <t>CSF - GRÁFICA</t>
  </si>
  <si>
    <t>X700i</t>
  </si>
  <si>
    <t>MAC</t>
  </si>
  <si>
    <t>Assistente Técnico Administrativo II</t>
  </si>
  <si>
    <t xml:space="preserve">CSO - Gerência de Engenharia e Treinamento
</t>
  </si>
  <si>
    <t>BNB</t>
  </si>
  <si>
    <t>LOCAL</t>
  </si>
  <si>
    <t>CAEMA</t>
  </si>
  <si>
    <t>3219 5184</t>
  </si>
  <si>
    <t>Igor</t>
  </si>
  <si>
    <t>3219 5187 / 9177 1774</t>
  </si>
  <si>
    <t>3219 5198 / 9177 0308</t>
  </si>
  <si>
    <t>EQUIPAMENTOS DE T.I. DA CSF DIGITAL</t>
  </si>
  <si>
    <t>ITEM</t>
  </si>
  <si>
    <t>MODELO</t>
  </si>
  <si>
    <t>FORNECEDOR</t>
  </si>
  <si>
    <t>DATA 
ENTRADA</t>
  </si>
  <si>
    <t>DATA SAÍDA</t>
  </si>
  <si>
    <t>RESPONSÁVEL</t>
  </si>
  <si>
    <t>BRC911NOXR</t>
  </si>
  <si>
    <t>001704</t>
  </si>
  <si>
    <t>ESDRAS</t>
  </si>
  <si>
    <t>BRC021N21N0H5</t>
  </si>
  <si>
    <t>001703</t>
  </si>
  <si>
    <t>BRC034N14C</t>
  </si>
  <si>
    <t>001702</t>
  </si>
  <si>
    <t>BRC030N0PB</t>
  </si>
  <si>
    <t>001701</t>
  </si>
  <si>
    <t xml:space="preserve"> SYSTEM X 3200</t>
  </si>
  <si>
    <t>82A594W</t>
  </si>
  <si>
    <t>001705</t>
  </si>
  <si>
    <t>STAY 1.200</t>
  </si>
  <si>
    <t>001706</t>
  </si>
  <si>
    <t>CONTABILIDADE</t>
  </si>
  <si>
    <t>RAMON</t>
  </si>
  <si>
    <t>001707</t>
  </si>
  <si>
    <t>ELDER</t>
  </si>
  <si>
    <t>I1706XA017125</t>
  </si>
  <si>
    <t>001708</t>
  </si>
  <si>
    <t>TK-803R</t>
  </si>
  <si>
    <t>UN10168030159</t>
  </si>
  <si>
    <t>001709</t>
  </si>
  <si>
    <t>L1BLCDG</t>
  </si>
  <si>
    <t>001710</t>
  </si>
  <si>
    <t>ASSISTÊNCIA</t>
  </si>
  <si>
    <t>RAQUEL</t>
  </si>
  <si>
    <t>D1960WA</t>
  </si>
  <si>
    <t>VFB5552</t>
  </si>
  <si>
    <t>001711</t>
  </si>
  <si>
    <t>3000 G530</t>
  </si>
  <si>
    <t>RB00008118</t>
  </si>
  <si>
    <t>JEFFERSON</t>
  </si>
  <si>
    <t>3001 G530</t>
  </si>
  <si>
    <t>RB00007704</t>
  </si>
  <si>
    <t>001712</t>
  </si>
  <si>
    <t>JESEMIR</t>
  </si>
  <si>
    <t>Z460</t>
  </si>
  <si>
    <t>RB00149594</t>
  </si>
  <si>
    <t>001713</t>
  </si>
  <si>
    <t>TI</t>
  </si>
  <si>
    <t>VFB0929</t>
  </si>
  <si>
    <t>001714</t>
  </si>
  <si>
    <t>IRACILDA</t>
  </si>
  <si>
    <t>SL410</t>
  </si>
  <si>
    <t>R6-23446</t>
  </si>
  <si>
    <t>001715</t>
  </si>
  <si>
    <t>LENILSON</t>
  </si>
  <si>
    <t>MDG30K701772</t>
  </si>
  <si>
    <t>001716</t>
  </si>
  <si>
    <t>226-SFP PLUS</t>
  </si>
  <si>
    <t>001717</t>
  </si>
  <si>
    <t>MDG30K701784</t>
  </si>
  <si>
    <t>001718</t>
  </si>
  <si>
    <t>S10</t>
  </si>
  <si>
    <t>JEFERSON</t>
  </si>
  <si>
    <t>PU19HXKB404275K</t>
  </si>
  <si>
    <t>001722</t>
  </si>
  <si>
    <t>PU19HXJB404071Y</t>
  </si>
  <si>
    <t>001720</t>
  </si>
  <si>
    <t>001723</t>
  </si>
  <si>
    <t>001724</t>
  </si>
  <si>
    <t>IMPRESSORA</t>
  </si>
  <si>
    <t>B62-000072</t>
  </si>
  <si>
    <t>001738</t>
  </si>
  <si>
    <t>P190SB</t>
  </si>
  <si>
    <t>CN-OPN59674618M534UT</t>
  </si>
  <si>
    <t>001740</t>
  </si>
  <si>
    <t>FREE FLOW X560</t>
  </si>
  <si>
    <t>41JZZQ1</t>
  </si>
  <si>
    <t>001741</t>
  </si>
  <si>
    <t>001742</t>
  </si>
  <si>
    <t>COLOR QUBE 9203</t>
  </si>
  <si>
    <t>08437180</t>
  </si>
  <si>
    <t>001751</t>
  </si>
  <si>
    <t>YKH-000649</t>
  </si>
  <si>
    <t>001752</t>
  </si>
  <si>
    <t>001758</t>
  </si>
  <si>
    <t>NEY</t>
  </si>
  <si>
    <t>CN-O9M62C746118M0N3UT</t>
  </si>
  <si>
    <t>001762</t>
  </si>
  <si>
    <t>FREE FLOW 4110</t>
  </si>
  <si>
    <t>1124FMB091</t>
  </si>
  <si>
    <t>001766</t>
  </si>
  <si>
    <t>001767</t>
  </si>
  <si>
    <t>27251002180</t>
  </si>
  <si>
    <t>001768</t>
  </si>
  <si>
    <t>USR 3100BI</t>
  </si>
  <si>
    <t>236210000216</t>
  </si>
  <si>
    <t>001769</t>
  </si>
  <si>
    <t>ASS TÉCNICA</t>
  </si>
  <si>
    <t>SERVIDOR IBM</t>
  </si>
  <si>
    <t xml:space="preserve"> X3400 M3</t>
  </si>
  <si>
    <t>TR01W6T</t>
  </si>
  <si>
    <t>001770</t>
  </si>
  <si>
    <t>OFFICER</t>
  </si>
  <si>
    <t>HSLZ</t>
  </si>
  <si>
    <t>KU-0225</t>
  </si>
  <si>
    <t>1542C0060</t>
  </si>
  <si>
    <t>001771</t>
  </si>
  <si>
    <t>M028UOL</t>
  </si>
  <si>
    <t>23-004024</t>
  </si>
  <si>
    <t>001772</t>
  </si>
  <si>
    <t>JULIANA</t>
  </si>
  <si>
    <t>207SPCA01435</t>
  </si>
  <si>
    <t>001775</t>
  </si>
  <si>
    <t>NOBREAK</t>
  </si>
  <si>
    <t>001776</t>
  </si>
  <si>
    <t>001777</t>
  </si>
  <si>
    <t>001778</t>
  </si>
  <si>
    <t>OBSERVAÇÕES</t>
  </si>
  <si>
    <t>Em 21/06/13, foi enviado para uma clínica Imperatriz. Aguardamos a chegada de outr até 07/13.</t>
  </si>
  <si>
    <t>001796</t>
  </si>
  <si>
    <t>001799</t>
  </si>
  <si>
    <t>Em 24/06/13, foi enviado para uma clínica Imperatriz.</t>
  </si>
  <si>
    <t>fabiomarques@caema.ma.gov.br</t>
  </si>
  <si>
    <t>Sana Castro</t>
  </si>
  <si>
    <t xml:space="preserve">sanacastro@caema-ma.com.br </t>
  </si>
  <si>
    <t>pspereiraf@hotmail.com</t>
  </si>
  <si>
    <t>Paulo França</t>
  </si>
  <si>
    <t>8823 8998</t>
  </si>
  <si>
    <t>Coord. da OCRCF</t>
  </si>
  <si>
    <t>OCRCF</t>
  </si>
  <si>
    <t>Nonato Rocha</t>
  </si>
  <si>
    <t>GTINP</t>
  </si>
  <si>
    <t>BAO BING</t>
  </si>
  <si>
    <t>(65) 3055 7700 / 9696 9446</t>
  </si>
  <si>
    <t>João Marchioni De Feo</t>
  </si>
  <si>
    <t>joao@bao-bing.com</t>
  </si>
  <si>
    <t xml:space="preserve">thiago@bao-bing.com </t>
  </si>
  <si>
    <t>Thiago Dornelas</t>
  </si>
  <si>
    <t>(65) 3055 7700 / 8114 2330</t>
  </si>
  <si>
    <t>Jéssica Bertaioli</t>
  </si>
  <si>
    <t>Assistente de Projetos</t>
  </si>
  <si>
    <t>(48) 3205 6000 / 8865 4638 / Florianópolis - SC
(11) 2146 1300 | São Bernardo do Campo - SP</t>
  </si>
  <si>
    <t>jessica.rosa@pixeon.com</t>
  </si>
  <si>
    <t>Gerente Nacional de Vendas da Pixeon Medical System</t>
  </si>
  <si>
    <t>Laura</t>
  </si>
  <si>
    <t>(11) 2146 1300 / 9-7664 7124</t>
  </si>
  <si>
    <t>Suporte técnico</t>
  </si>
  <si>
    <t>IBM SUPORTE SERVIDORES SYSTEM X 3100 M4 (2013)</t>
  </si>
  <si>
    <t>0800 7014262/08007074837</t>
  </si>
  <si>
    <t>Para solicitação da garantia é necessario o SERIAL NUMBER (S/N) e o Machine Typr(M/T)</t>
  </si>
  <si>
    <t xml:space="preserve"> SYSTEM X3100 M4 </t>
  </si>
  <si>
    <t>TR02H9R</t>
  </si>
  <si>
    <t xml:space="preserve"> SYSTEM X3100 M4</t>
  </si>
  <si>
    <t xml:space="preserve"> IPS LED 22EA53</t>
  </si>
  <si>
    <t>TR02DZ8</t>
  </si>
  <si>
    <t>001782</t>
  </si>
  <si>
    <t>TRO2H9L</t>
  </si>
  <si>
    <t>001800</t>
  </si>
  <si>
    <t>001786</t>
  </si>
  <si>
    <t>000840960</t>
  </si>
  <si>
    <t>000840961</t>
  </si>
  <si>
    <t>000840962</t>
  </si>
  <si>
    <t>000839421</t>
  </si>
  <si>
    <t>001787</t>
  </si>
  <si>
    <t>3068PVH0W759</t>
  </si>
  <si>
    <t>KYOCERA</t>
  </si>
  <si>
    <t>Luis Otavio Zanelli</t>
  </si>
  <si>
    <t>luis.zanelli@dbr.kyocera.com</t>
  </si>
  <si>
    <t>Regina Bardó Bastian</t>
  </si>
  <si>
    <t>Supervisora de vendas</t>
  </si>
  <si>
    <t>(11) 4195-8496 – Ramal 117 / 96436-0154</t>
  </si>
  <si>
    <t>(11) 4195-8496 – Ramal 117 / 8660-8302</t>
  </si>
  <si>
    <t xml:space="preserve">regina.bardo@dbr.kyocera.com </t>
  </si>
  <si>
    <t>Contatos Kyocera</t>
  </si>
  <si>
    <t>Solutions Coordinator (analista pré-vendas)</t>
  </si>
  <si>
    <t>Felipe - Alphagraphics Teresina</t>
  </si>
  <si>
    <t>(86) 3302-4613</t>
  </si>
  <si>
    <t>fribeiro@agfoto.com.br</t>
  </si>
  <si>
    <t>Alexandre Ferreira</t>
  </si>
  <si>
    <t>(11) 99404 3774</t>
  </si>
  <si>
    <t>Suporte (85) 4062 9030 / (11) 3908 7000</t>
  </si>
  <si>
    <t>UEMANET</t>
  </si>
  <si>
    <t>Cristiane Peixoto</t>
  </si>
  <si>
    <t>Assistente - UemaNet</t>
  </si>
  <si>
    <t>Ariana Pimentel</t>
  </si>
  <si>
    <t>arianapimentel.uemanet@gmail.com</t>
  </si>
  <si>
    <t>Coord. Financeira
Núcleo de Tecnologia para Educação - UemaNet</t>
  </si>
  <si>
    <t>8185 1622 (TIM)</t>
  </si>
  <si>
    <t>Caema Vinhais</t>
  </si>
  <si>
    <t>3219 5400</t>
  </si>
  <si>
    <t>Linete / Socorro</t>
  </si>
  <si>
    <t xml:space="preserve">Nome </t>
  </si>
  <si>
    <t>Local</t>
  </si>
  <si>
    <t>D95</t>
  </si>
  <si>
    <t>001784</t>
  </si>
  <si>
    <t>Sala de Produção</t>
  </si>
  <si>
    <t>001785</t>
  </si>
  <si>
    <t>001783</t>
  </si>
  <si>
    <t>SERVIDORES</t>
  </si>
  <si>
    <t>Free Flow (P1)</t>
  </si>
  <si>
    <t>Dell D01D</t>
  </si>
  <si>
    <t>001780</t>
  </si>
  <si>
    <t>P/N: FY0KW A00
DP/N: TT7JJ A02</t>
  </si>
  <si>
    <t>Free Flow(P2)</t>
  </si>
  <si>
    <t>001781</t>
  </si>
  <si>
    <t>P/N: FY0KW A00
DP/N: TT7JJ A03</t>
  </si>
  <si>
    <t>Free Flow (P3)</t>
  </si>
  <si>
    <t>Sun Master - Xerox</t>
  </si>
  <si>
    <t>ESTAÇÕES</t>
  </si>
  <si>
    <t>MONITORES</t>
  </si>
  <si>
    <t>Monitor LG Flatron</t>
  </si>
  <si>
    <t>Monitor DELL</t>
  </si>
  <si>
    <t>P19135B</t>
  </si>
  <si>
    <t>CN-ORVC21-74261-2B5-2VYM</t>
  </si>
  <si>
    <t>E2241C-PN</t>
  </si>
  <si>
    <t>002104</t>
  </si>
  <si>
    <t>0807352200244 (chassi)</t>
  </si>
  <si>
    <t>ESPIRAMATIC</t>
  </si>
  <si>
    <t>001850</t>
  </si>
  <si>
    <t>001201</t>
  </si>
  <si>
    <t>Laurenti 533-SV</t>
  </si>
  <si>
    <t>002105</t>
  </si>
  <si>
    <t>1388-0008</t>
  </si>
  <si>
    <t>Caema</t>
  </si>
  <si>
    <t>Staytion 1200</t>
  </si>
  <si>
    <t>001793</t>
  </si>
  <si>
    <t>001794</t>
  </si>
  <si>
    <t>002108</t>
  </si>
  <si>
    <t>Estabilizador Microsol</t>
  </si>
  <si>
    <t>sd 300 H TI</t>
  </si>
  <si>
    <t>002109</t>
  </si>
  <si>
    <t>Estabilizador SMS</t>
  </si>
  <si>
    <t>300VA</t>
  </si>
  <si>
    <t>002110</t>
  </si>
  <si>
    <t>Filtro De Linha Clone</t>
  </si>
  <si>
    <t>F4/F6</t>
  </si>
  <si>
    <t>Translux</t>
  </si>
  <si>
    <t>001792</t>
  </si>
  <si>
    <t>002118</t>
  </si>
  <si>
    <t>002119</t>
  </si>
  <si>
    <t>002120</t>
  </si>
  <si>
    <t>002111</t>
  </si>
  <si>
    <t>002112</t>
  </si>
  <si>
    <t>002113</t>
  </si>
  <si>
    <t>002114</t>
  </si>
  <si>
    <t>002115</t>
  </si>
  <si>
    <t>Ar Condicionado Hitachi</t>
  </si>
  <si>
    <t>002125</t>
  </si>
  <si>
    <t>C10103778060848150051</t>
  </si>
  <si>
    <t>RKP015B</t>
  </si>
  <si>
    <t>002126</t>
  </si>
  <si>
    <t>RKP000B</t>
  </si>
  <si>
    <t>002127</t>
  </si>
  <si>
    <t>Ar Condicionado Gree</t>
  </si>
  <si>
    <t>002128</t>
  </si>
  <si>
    <t>Arsec 250</t>
  </si>
  <si>
    <t>002123</t>
  </si>
  <si>
    <t>002124</t>
  </si>
  <si>
    <t>REDE E TELEFONIA</t>
  </si>
  <si>
    <t>LBS005A</t>
  </si>
  <si>
    <t>002121</t>
  </si>
  <si>
    <t>002122</t>
  </si>
  <si>
    <t>Switch Cisco</t>
  </si>
  <si>
    <t>50205 ver3</t>
  </si>
  <si>
    <t>001779</t>
  </si>
  <si>
    <t>DNI1510045W</t>
  </si>
  <si>
    <t>MARCA : APC</t>
  </si>
  <si>
    <t>MODELO : APC BACK. UPS 700 115 / 220 V</t>
  </si>
  <si>
    <t xml:space="preserve">TENSÃO DE ENTRADA : 115.127 / 220 V   </t>
  </si>
  <si>
    <t>POTÊNCIA 700 VA /350 W</t>
  </si>
  <si>
    <t>CIRCUIT BREAKER : 6A</t>
  </si>
  <si>
    <t>CORRENTE DE ENTRADA : 6.0 /.5 . 5 /3.2 A</t>
  </si>
  <si>
    <t>TENSÃO DE ENTRADA : 115 V</t>
  </si>
  <si>
    <t xml:space="preserve">  FREQUÊNCIA : 60 HZ</t>
  </si>
  <si>
    <t>COD . EAN : 789151970564</t>
  </si>
  <si>
    <t>SERIE : 5866050083</t>
  </si>
  <si>
    <t>TOMPO : 001789</t>
  </si>
  <si>
    <t>MARCA: APC</t>
  </si>
  <si>
    <t>MODELO: STAYTION</t>
  </si>
  <si>
    <t>TENSÃO :115/127/220 115V</t>
  </si>
  <si>
    <t>FREQUÊNCIA :60 HZ</t>
  </si>
  <si>
    <t>POTÊNCIA :1200VA/ 420W</t>
  </si>
  <si>
    <t>STAYTION :1200AUT/115NN</t>
  </si>
  <si>
    <t>ENTRADA: 115V/220V</t>
  </si>
  <si>
    <t>SAIDA:115V</t>
  </si>
  <si>
    <t>CO .EAN:7891519704861</t>
  </si>
  <si>
    <t>S/N :5883200525</t>
  </si>
  <si>
    <t>TOMPO :001793  P1</t>
  </si>
  <si>
    <t>TENSÃO:115/127/220 115V</t>
  </si>
  <si>
    <t>FREQUÊNCIA:60 HZ</t>
  </si>
  <si>
    <t>POTÊNCIA:1200VA/ 420W</t>
  </si>
  <si>
    <t>STAYTION:1200AUT/115NN</t>
  </si>
  <si>
    <t>ENTRADA:115V/220V</t>
  </si>
  <si>
    <t>CO.EAN:7891519704861</t>
  </si>
  <si>
    <t>S/N:589001022O</t>
  </si>
  <si>
    <t>TOMPO:  001794 P2</t>
  </si>
  <si>
    <t>SAIDA :115V</t>
  </si>
  <si>
    <t>S/N :5891970139</t>
  </si>
  <si>
    <t>TOMPO :001791  P3</t>
  </si>
  <si>
    <t>NO BREAK  F.F D 95 P1</t>
  </si>
  <si>
    <t>NO BREAK  F.F D 95 P2</t>
  </si>
  <si>
    <t>NO BREAK  F.F 4110 P3</t>
  </si>
  <si>
    <t>NO BREACK  4 (estações)</t>
  </si>
  <si>
    <t>Model: APC BACK-UPS 600 115/220V</t>
  </si>
  <si>
    <t>Tensão de entrada: 115-127/220v</t>
  </si>
  <si>
    <t>Potencia: 600va/300w</t>
  </si>
  <si>
    <t>Fusivel: 6a</t>
  </si>
  <si>
    <t>Corrente entrada: 5,2/4,7/2,7a</t>
  </si>
  <si>
    <t>Tensão de saída: 115v</t>
  </si>
  <si>
    <t>frequencia: 60hz</t>
  </si>
  <si>
    <t>COD EAN:789151970561</t>
  </si>
  <si>
    <t>N/S: 5834260204</t>
  </si>
  <si>
    <t>N/S: 5834290339</t>
  </si>
  <si>
    <t>Freeflow 4110 - CONFIRMAR</t>
  </si>
  <si>
    <t>Freeflow 700i - CONFIRMAR</t>
  </si>
  <si>
    <t>Adicionado com Samuel</t>
  </si>
  <si>
    <t>RONALD</t>
  </si>
  <si>
    <t>L88954B</t>
  </si>
  <si>
    <t>Ney - parado com problema no monitor</t>
  </si>
  <si>
    <t>(85) 4011 8888 / 9682 7900 / 8726 0640</t>
  </si>
  <si>
    <t xml:space="preserve">Veridiana Porto </t>
  </si>
  <si>
    <t xml:space="preserve">TECNOGRAF - Nogueira &amp; Cordeiro Ltda - Av. Parque Central,1313 - Distrito Industrial I - Maracanaú - CE
Av. Parque Central,1313
Distrito Industrial I - Maracanaú - CE
</t>
  </si>
  <si>
    <t>gerentecomercial@tecnograf.com.br</t>
  </si>
  <si>
    <t>helio.tecnograf@gmail.com</t>
  </si>
  <si>
    <t>Diretor?</t>
  </si>
  <si>
    <t>2106 8970 / 88390126 / 8215 2100</t>
  </si>
  <si>
    <t>regers.simoes@dbr.kyocera.com</t>
  </si>
  <si>
    <t>Regers Simões</t>
  </si>
  <si>
    <t xml:space="preserve">Instrutor DSA </t>
  </si>
  <si>
    <t>4110 (P3)</t>
  </si>
  <si>
    <t>Marisa Freitas</t>
  </si>
  <si>
    <t>Suporte Licenças (engenharia)</t>
  </si>
  <si>
    <t>Eduardo Crisman</t>
  </si>
  <si>
    <t>(11) 4009 6000 / 6120</t>
  </si>
  <si>
    <t>eduardo.bertazi@xerox.com</t>
  </si>
  <si>
    <t xml:space="preserve">Denilde Maria Albano Viana </t>
  </si>
  <si>
    <t xml:space="preserve">Gerente de Vendas Canais PSG 
Production Systems Group 
Região Nordeste </t>
  </si>
  <si>
    <t xml:space="preserve">denilde.viana@xerox.com </t>
  </si>
  <si>
    <t>(71) 8119 7048</t>
  </si>
  <si>
    <t>Francivaldo Batista</t>
  </si>
  <si>
    <t>Gerente Regional ASP
Customer Services Operations</t>
  </si>
  <si>
    <t>(61) 9267 8898</t>
  </si>
  <si>
    <t>(61) 9280 7891</t>
  </si>
  <si>
    <t>(67) 9245 7760</t>
  </si>
  <si>
    <t>(11) 99135 9419</t>
  </si>
  <si>
    <t>(11) 99459 1945</t>
  </si>
  <si>
    <t>(61) 9277 2280</t>
  </si>
  <si>
    <t>(51) 9165 0431</t>
  </si>
  <si>
    <t>(11) 9204 8603</t>
  </si>
  <si>
    <t>(61) 4009 7868 /  9280 7891</t>
  </si>
  <si>
    <t>FIERY</t>
  </si>
  <si>
    <t>Charles Pereira</t>
  </si>
  <si>
    <t>Technical Sales Specialist</t>
  </si>
  <si>
    <t>(11) 2199 0100 / 99418 8299</t>
  </si>
  <si>
    <t>(24) 2108 9484 / 9531 / (8-261-9484)</t>
  </si>
  <si>
    <t>Gera licença</t>
  </si>
  <si>
    <t>Josias</t>
  </si>
  <si>
    <t>MICROSEG - Câmeras, telefonia e rede (amigo Gerson)</t>
  </si>
  <si>
    <t>(48) 3028 1349</t>
  </si>
  <si>
    <t>(48) 3028 1346</t>
  </si>
  <si>
    <t>Moreira</t>
  </si>
  <si>
    <t>CENTRO ELÉTRICO</t>
  </si>
  <si>
    <t>MARACABOS</t>
  </si>
  <si>
    <t>3227 6878 / 3268 8948 / 8947</t>
  </si>
  <si>
    <t>2106 6464 / 2107 6464</t>
  </si>
  <si>
    <t>Executiva de Contas Interna</t>
  </si>
  <si>
    <t>j_bezerrajunior@hotmail.com</t>
  </si>
  <si>
    <t>Orlando</t>
  </si>
  <si>
    <t>9618 7369 (OI)</t>
  </si>
  <si>
    <t>8841 5141 (OI)</t>
  </si>
  <si>
    <t xml:space="preserve">(11) 4302 3465   </t>
  </si>
  <si>
    <t>TÉCNICO LAURENTI - FORTALEZA</t>
  </si>
  <si>
    <t>edson.martins3@yahoo.com.br</t>
  </si>
  <si>
    <t>TÉCNICO LAURENTI - CONHECIDO DE PINHO</t>
  </si>
  <si>
    <t>Jorge</t>
  </si>
  <si>
    <t>30830558 / 96080583</t>
  </si>
  <si>
    <t>voltou</t>
  </si>
  <si>
    <t>csf</t>
  </si>
  <si>
    <t>fortaleza</t>
  </si>
  <si>
    <t>Luis Henrique Alves</t>
  </si>
  <si>
    <t>Xerox - marketing</t>
  </si>
  <si>
    <t>luishenrique_alves</t>
  </si>
  <si>
    <t>Daliana Gâmbaro Farjallat</t>
  </si>
  <si>
    <t>Gerente de Pré-Vendas e Soluções</t>
  </si>
  <si>
    <t>(11) 4009 6343 / 99121 0139 / (8*265-6343)</t>
  </si>
  <si>
    <t>(21) 4009 1064 / 9192 5943 / (8*260-1064)</t>
  </si>
  <si>
    <t>Selma Góes Tristão</t>
  </si>
  <si>
    <t>Departamento Comercial</t>
  </si>
  <si>
    <t>selma.goes@dbr.kyocera.com</t>
  </si>
  <si>
    <t>dmiv.materialdidatico@gmail.com</t>
  </si>
  <si>
    <t>j_bezerrajunior@inforsystem-ma.com.br</t>
  </si>
  <si>
    <t>MARCA</t>
  </si>
  <si>
    <t>Sandro Zanello</t>
  </si>
  <si>
    <t>lisianecostapereira@gmail.com</t>
  </si>
  <si>
    <t>Lisiane Costa Pereira</t>
  </si>
  <si>
    <t>Financeiro</t>
  </si>
  <si>
    <t>betynha33</t>
  </si>
  <si>
    <t>(11) 4227 4457 / Nextel: 100*129484</t>
  </si>
  <si>
    <t>(11) 3337 6463</t>
  </si>
  <si>
    <t>EASYWORD - DISTRIBUIDOR E SUPORTE KASPERSKY</t>
  </si>
  <si>
    <t>Elizabete Almeida</t>
  </si>
  <si>
    <t>felipegbass</t>
  </si>
  <si>
    <t>Juliana Juth</t>
  </si>
  <si>
    <t>nayana@cartorioximenes.com.br</t>
  </si>
  <si>
    <t>nattale@cartorioximenes.com.br</t>
  </si>
  <si>
    <t>Nayana Ximenes</t>
  </si>
  <si>
    <t>Natalle</t>
  </si>
  <si>
    <t>Setor de importação - Notificações extrajudiciais</t>
  </si>
  <si>
    <t>Setor de notificações extrajudiciais</t>
  </si>
  <si>
    <t>http://webmail.ita.locaweb.com.br/</t>
  </si>
  <si>
    <t xml:space="preserve">http://webmail-ng.jk.locaweb.com.br/
</t>
  </si>
  <si>
    <t>Endereços alternativos:</t>
  </si>
  <si>
    <t>locaweb@www15.locaweb.com.br</t>
  </si>
  <si>
    <t>TERMACO - TRANSPORTADORA - Quando ligar, informar número coleta/conhecimento e dados para rastreio</t>
  </si>
  <si>
    <t>cohama@centroeletrico.com</t>
  </si>
  <si>
    <t>E-mail faturamento</t>
  </si>
  <si>
    <t>E-mail oficial para tratar das contas Caema</t>
  </si>
  <si>
    <t>faturamento@caema.ma.gov.br</t>
  </si>
  <si>
    <t>Gerente de Logistica - Filial SLU
Podemos falar diretamente com ele</t>
  </si>
  <si>
    <t xml:space="preserve">3878 2700 / 8451 5741 / 8112 5180 </t>
  </si>
  <si>
    <t>rafael.slu@termaco.com.br</t>
  </si>
  <si>
    <t>Rafael Braga e Silva</t>
  </si>
  <si>
    <t>(11) 4195 8496 98708 2542</t>
  </si>
  <si>
    <t>(11) 4195 8496 – Ramal 141</t>
  </si>
  <si>
    <t>0800 771 0600 / 4003 4633 / 9948 / (19) 3372 8100 – Central de serviços
 (dúvidas sobre contrato e serviços)</t>
  </si>
  <si>
    <t>CSF-NT20</t>
  </si>
  <si>
    <t>SPECIALISTA LINGUAGEM PCL E VIPP NA SEATI</t>
  </si>
  <si>
    <t>SEATI</t>
  </si>
  <si>
    <t>Biné</t>
  </si>
  <si>
    <t>3218 2247 / 2248</t>
  </si>
  <si>
    <t>Operador impressora</t>
  </si>
  <si>
    <t>pinho@seati.ma.gov.br
pjsolucoes@yahoo.com.br</t>
  </si>
  <si>
    <t>2106 3772</t>
  </si>
  <si>
    <t>Suporte para DIG01 é até 21/03/2015</t>
  </si>
  <si>
    <t>0800 761 7454 / (11) 5504 2155</t>
  </si>
  <si>
    <t>JOEBERTH - CÂMERAS</t>
  </si>
  <si>
    <t>Joeberth</t>
  </si>
  <si>
    <t>8861 0798</t>
  </si>
  <si>
    <t>Técnico instalador das câmeras da recepção, diretoria, financeiro, comercial, cpd e apoio (09/2013)</t>
  </si>
  <si>
    <t>maury.vicente@pixeon.com</t>
  </si>
  <si>
    <t>Márcio, Lucas e Maury</t>
  </si>
  <si>
    <t>(48) 3205 6020 - Ramal 5</t>
  </si>
  <si>
    <t xml:space="preserve">(48) 3205 6000 / 9972 9254 </t>
  </si>
  <si>
    <t>(48) 3205 6000 / 8803 9788</t>
  </si>
  <si>
    <t>(48) 3205 6000</t>
  </si>
  <si>
    <t>(48) 3205 6000 - Ramal 5</t>
  </si>
  <si>
    <t>charles.pereira@efi.com</t>
  </si>
  <si>
    <t>felipe.vidal@xerox.com</t>
  </si>
  <si>
    <t>ernani.bezerra@xerox.com</t>
  </si>
  <si>
    <t xml:space="preserve">fabio.taxweiller@xerox.com </t>
  </si>
  <si>
    <t>sandro.zanello@xerox.com</t>
  </si>
  <si>
    <t>LuisHenrique.alves@xerox.com</t>
  </si>
  <si>
    <t>daliana.gambaro@xerox.com</t>
  </si>
  <si>
    <t>francisco.francivaldo@xerox.com</t>
  </si>
  <si>
    <t xml:space="preserve">eliana.schimit@xerox.com </t>
  </si>
  <si>
    <t>erick@officer.com.br</t>
  </si>
  <si>
    <t>rheder.silva@nsius.com</t>
  </si>
  <si>
    <t>INTECHNE - 3311 6200</t>
  </si>
  <si>
    <t>Representante Comercial  &amp; Técnico</t>
  </si>
  <si>
    <t>(85) 9680 9059 / 8887 9060 - OI
(85) 3281 9060</t>
  </si>
  <si>
    <t>Edson Sousa Martins</t>
  </si>
  <si>
    <t>(85) 3521 7502</t>
  </si>
  <si>
    <t>(85) 3521 7521</t>
  </si>
  <si>
    <t>LOCAWEB - Login: csfdigital - Código: 2071190 - Senha: Ney, Werberth, Gerson e Rubya possuem a senha</t>
  </si>
  <si>
    <t>(11) 3544 0500 (opção 3)</t>
  </si>
  <si>
    <t>0800 721 2109 (opção 3)</t>
  </si>
  <si>
    <t>(11) 5014 8044</t>
  </si>
  <si>
    <t>(98) 3258 7686</t>
  </si>
  <si>
    <t>Aelson</t>
  </si>
  <si>
    <t>Analista de segurança de T.I., especialista Kaspersky</t>
  </si>
  <si>
    <t>Rogério marinho</t>
  </si>
  <si>
    <t xml:space="preserve">rogerio.marinho@xerox.com </t>
  </si>
  <si>
    <t>(61) 9298 1052</t>
  </si>
  <si>
    <t>(91) 8412 3682</t>
  </si>
  <si>
    <t>Ednei</t>
  </si>
  <si>
    <t>Analista de suporte</t>
  </si>
  <si>
    <t>ednei.fonseca@dbr.kyocera.com</t>
  </si>
  <si>
    <t>(11) 4195-8496 – Ramal 5329</t>
  </si>
  <si>
    <t>3311 6234</t>
  </si>
  <si>
    <t>Patrimônio</t>
  </si>
  <si>
    <t>GYA-883058E</t>
  </si>
  <si>
    <t>Eline Ribeiro</t>
  </si>
  <si>
    <t>comercialpromocional@tecnograf.com.br</t>
  </si>
  <si>
    <t>(85) 4011 8888 / 9444 4427</t>
  </si>
  <si>
    <t>Atendente comercial</t>
  </si>
  <si>
    <t>eline.nascimento</t>
  </si>
  <si>
    <t>9934 7029 / 3304 1636 (residencial)</t>
  </si>
  <si>
    <t>nelson.baeta23@gmail.com</t>
  </si>
  <si>
    <t>TOMBO</t>
  </si>
  <si>
    <t>NF DE COMPRA</t>
  </si>
  <si>
    <t>HP</t>
  </si>
  <si>
    <t>PROLIANT ML110 G5</t>
  </si>
  <si>
    <t>PROLIANT ML110 G6</t>
  </si>
  <si>
    <t>PROLIANT ML110 G7</t>
  </si>
  <si>
    <t>PROLIANT ML110 G8</t>
  </si>
  <si>
    <t>MICROSOL</t>
  </si>
  <si>
    <t>SERVIDOR</t>
  </si>
  <si>
    <t>AOC</t>
  </si>
  <si>
    <t>TRENDNET</t>
  </si>
  <si>
    <t>LENOVO</t>
  </si>
  <si>
    <t>CHAVEADOR</t>
  </si>
  <si>
    <t>MONITOR</t>
  </si>
  <si>
    <t>E200 D3P</t>
  </si>
  <si>
    <t>DESKTOP</t>
  </si>
  <si>
    <t>NOTEBOOK</t>
  </si>
  <si>
    <t>ACCESS POINT</t>
  </si>
  <si>
    <t>LINKSYS</t>
  </si>
  <si>
    <t>SWITCH</t>
  </si>
  <si>
    <t>3COM</t>
  </si>
  <si>
    <t>NETBOOK</t>
  </si>
  <si>
    <t>SANSUNG</t>
  </si>
  <si>
    <t>MONTADO</t>
  </si>
  <si>
    <t>DVR</t>
  </si>
  <si>
    <t>INTELBRAS</t>
  </si>
  <si>
    <t>FREE FLOW4110</t>
  </si>
  <si>
    <t>SMS</t>
  </si>
  <si>
    <t>SINUS TRIAD</t>
  </si>
  <si>
    <t>TECLADO</t>
  </si>
  <si>
    <t>MOUSE</t>
  </si>
  <si>
    <t>LG</t>
  </si>
  <si>
    <t>APC</t>
  </si>
  <si>
    <t>BACK-UPS 600</t>
  </si>
  <si>
    <t>IBM01 - pixprint</t>
  </si>
  <si>
    <t>IBM03 - pixprint</t>
  </si>
  <si>
    <t>IBM02 - zerada</t>
  </si>
  <si>
    <t>IBM04</t>
  </si>
  <si>
    <t>RACK F.F.</t>
  </si>
  <si>
    <t>R6LI-7650-A43</t>
  </si>
  <si>
    <t>Nº DE SÉRIE</t>
  </si>
  <si>
    <t>IMPERATRIZ</t>
  </si>
  <si>
    <t>CSF - FORTALEZA</t>
  </si>
  <si>
    <t>HOSPITAL UNIVERSITÁRIO</t>
  </si>
  <si>
    <t>CENTRO
ELÉTRICO</t>
  </si>
  <si>
    <t>ALCATÉIA</t>
  </si>
  <si>
    <t>CLÍNICA DE ULTRASON. E RADIOLOGIA DE IMPERATRIZ</t>
  </si>
  <si>
    <t>INGRAM
MICRO</t>
  </si>
  <si>
    <t>FREE FLOW</t>
  </si>
  <si>
    <t>LCD 1619SWA</t>
  </si>
  <si>
    <t>THINK CENTRE
EDGE</t>
  </si>
  <si>
    <t>FLATRON
E2241SX</t>
  </si>
  <si>
    <t>Voltagem
(V)</t>
  </si>
  <si>
    <t>Corrente
(A)</t>
  </si>
  <si>
    <t>Consumo
(Kwh) - Dia</t>
  </si>
  <si>
    <t>Consumo
(Kwh) - Mês</t>
  </si>
  <si>
    <t>R$/Kwh</t>
  </si>
  <si>
    <t>Total mês</t>
  </si>
  <si>
    <t>BG2940377</t>
  </si>
  <si>
    <t>D3 MODULO BOOKLET 2/4 FUROS</t>
  </si>
  <si>
    <t>002196</t>
  </si>
  <si>
    <t>MLA825248</t>
  </si>
  <si>
    <t>BG2939787</t>
  </si>
  <si>
    <t>002179</t>
  </si>
  <si>
    <t>WEY113857</t>
  </si>
  <si>
    <t>Finish-P3</t>
  </si>
  <si>
    <t>002178</t>
  </si>
  <si>
    <t>Finish</t>
  </si>
  <si>
    <t>002168</t>
  </si>
  <si>
    <t>BAY-NO</t>
  </si>
  <si>
    <t>002176</t>
  </si>
  <si>
    <t>002200</t>
  </si>
  <si>
    <t>N580</t>
  </si>
  <si>
    <t>002193</t>
  </si>
  <si>
    <t>002130</t>
  </si>
  <si>
    <t>001846</t>
  </si>
  <si>
    <t>002162</t>
  </si>
  <si>
    <t>APC 300VA</t>
  </si>
  <si>
    <t>Microsol</t>
  </si>
  <si>
    <t>000165</t>
  </si>
  <si>
    <t>Sol 2000</t>
  </si>
  <si>
    <t>002191</t>
  </si>
  <si>
    <t>Filtro De Linha MG-3001</t>
  </si>
  <si>
    <t>Margirius</t>
  </si>
  <si>
    <t>002155</t>
  </si>
  <si>
    <t>002195</t>
  </si>
  <si>
    <t>002192</t>
  </si>
  <si>
    <t>002189</t>
  </si>
  <si>
    <t>Regulador de voltagem</t>
  </si>
  <si>
    <t>002175</t>
  </si>
  <si>
    <t>Transformador 2500</t>
  </si>
  <si>
    <t>002188</t>
  </si>
  <si>
    <t>Transformador 2000</t>
  </si>
  <si>
    <t>Estante de Ferro</t>
  </si>
  <si>
    <t>002183</t>
  </si>
  <si>
    <t>Seladora de Pedal</t>
  </si>
  <si>
    <t>002182</t>
  </si>
  <si>
    <t>002180</t>
  </si>
  <si>
    <t>001852</t>
  </si>
  <si>
    <t>002197</t>
  </si>
  <si>
    <t>Extintor Água</t>
  </si>
  <si>
    <t>002172</t>
  </si>
  <si>
    <t>Extintor Pó</t>
  </si>
  <si>
    <t>002170</t>
  </si>
  <si>
    <t>BAY-NO FF2</t>
  </si>
  <si>
    <t>BAY-NO FF1</t>
  </si>
  <si>
    <t>002148</t>
  </si>
  <si>
    <t>Telefone sem fio Intelbras</t>
  </si>
  <si>
    <t>TS40ID</t>
  </si>
  <si>
    <t>002157</t>
  </si>
  <si>
    <t>David Barros</t>
  </si>
  <si>
    <t>TNT TRANSPORTADORA - CE</t>
  </si>
  <si>
    <t>Lucivânia</t>
  </si>
  <si>
    <t>(85) 4009 3000 / 8899 3163</t>
  </si>
  <si>
    <t>Celson</t>
  </si>
  <si>
    <t>Setor de coleta</t>
  </si>
  <si>
    <t>(85) 4009 3013</t>
  </si>
  <si>
    <t>Faturamento</t>
  </si>
  <si>
    <t>financeiro2@tecnograf.com.br</t>
  </si>
  <si>
    <t>Romerio Pinho</t>
  </si>
  <si>
    <t>(85) 4011 8888</t>
  </si>
  <si>
    <t>Humberto</t>
  </si>
  <si>
    <t>Expedição</t>
  </si>
  <si>
    <t>expedicao.com.for@tnt.com.br</t>
  </si>
  <si>
    <t>Janiel / Ricardo</t>
  </si>
  <si>
    <t>IMPRESSORAS, CONTROLADORAS, MÓDULOS,
FINISH E ESTANTES</t>
  </si>
  <si>
    <t>Finish-4112</t>
  </si>
  <si>
    <t>Depósito da
Sala de Produção</t>
  </si>
  <si>
    <t>Nobreak (Com defeito)</t>
  </si>
  <si>
    <t>D95 Copier-Print (P2)</t>
  </si>
  <si>
    <t>Nobreak APC01 (P1)</t>
  </si>
  <si>
    <t>Nobreak APC02 (P2)</t>
  </si>
  <si>
    <t>Nobreak APC03 (P3)</t>
  </si>
  <si>
    <t>Sala da Gráfica</t>
  </si>
  <si>
    <t>Câmera 01</t>
  </si>
  <si>
    <t>Câmera 02</t>
  </si>
  <si>
    <t>Câmera 03</t>
  </si>
  <si>
    <t>Câmera 04</t>
  </si>
  <si>
    <t>Armário 01</t>
  </si>
  <si>
    <t>Armário 02</t>
  </si>
  <si>
    <t>Armário 03</t>
  </si>
  <si>
    <t>Armário com rodízios 01</t>
  </si>
  <si>
    <t>Armário com rodízios 02</t>
  </si>
  <si>
    <t>Armário com rodízios 03</t>
  </si>
  <si>
    <t>Armário com rodízios 04</t>
  </si>
  <si>
    <t>Armário com rodízios 05</t>
  </si>
  <si>
    <t>Grampeador Elétrico</t>
  </si>
  <si>
    <t>Grampeador G100A</t>
  </si>
  <si>
    <t>EQUIPAMENTOS</t>
  </si>
  <si>
    <t>CONSUMO DE ENERGIA</t>
  </si>
  <si>
    <t>LEVANTAMENTO DE EQUIPAMENTOS DA GRÁFICA</t>
  </si>
  <si>
    <t>Potência
(Kw)
P=U*I</t>
  </si>
  <si>
    <t>NOBREAKS, ESTABILIZADORES, TRANSFORMADORES
E FILTROS DE LINHA</t>
  </si>
  <si>
    <t>ARMÁRIOS</t>
  </si>
  <si>
    <t>REFRIGERAÇÃO</t>
  </si>
  <si>
    <t>Notebook Lenovo (Adriana)</t>
  </si>
  <si>
    <t>Estabilizador Side RagTech
(Com defeito)</t>
  </si>
  <si>
    <t>Access Point Linksys
(CSFSD-04)</t>
  </si>
  <si>
    <t>Ar Condicionado Inverter
24.000 btu´s</t>
  </si>
  <si>
    <t>Envelopadora Laurenti SM45</t>
  </si>
  <si>
    <t>Perfuradora p/ encadernação
manual ofício
(colocadora de espiral)</t>
  </si>
  <si>
    <t>Sala de
Envelopamento</t>
  </si>
  <si>
    <t>Controla impressões Caema</t>
  </si>
  <si>
    <t>Conectado ao FF da 4110 (P3)</t>
  </si>
  <si>
    <t>Conectado ao FF da D95 (P2)</t>
  </si>
  <si>
    <t>209kasl00206</t>
  </si>
  <si>
    <t>Modelo: aswq242csa1</t>
  </si>
  <si>
    <t>nonatorocha@caema.ma.gov.br</t>
  </si>
  <si>
    <t>JACKSON - P2R2</t>
  </si>
  <si>
    <t>Jackson</t>
  </si>
  <si>
    <t>Envelopador</t>
  </si>
  <si>
    <t>3236 4287 / 8449 5569 / 9904 7116</t>
  </si>
  <si>
    <t>Werberth</t>
  </si>
  <si>
    <t>3271 7473 / 8708 5321</t>
  </si>
  <si>
    <t>Barbosa</t>
  </si>
  <si>
    <t>2107 2358</t>
  </si>
  <si>
    <t>FW01</t>
  </si>
  <si>
    <t>NÃO ESTÁ MAIS NA EMPRESA</t>
  </si>
  <si>
    <t>(81) 9278 8551</t>
  </si>
  <si>
    <t>Gerente regional de vendas</t>
  </si>
  <si>
    <t>Maria do Carmo D. C. de Araújo</t>
  </si>
  <si>
    <t>Maria.Araujo@xerox.com</t>
  </si>
  <si>
    <t>CARSTED - CAIXAS DE PAPELÃO EM FORTALEZA</t>
  </si>
  <si>
    <t>(85) 3467 7354</t>
  </si>
  <si>
    <t>Maria José</t>
  </si>
  <si>
    <t>Nelba</t>
  </si>
  <si>
    <t>Dedé</t>
  </si>
  <si>
    <t>Rep. Comercial</t>
  </si>
  <si>
    <t>Resp. Financeiro</t>
  </si>
  <si>
    <t>Resp. Faturamento</t>
  </si>
  <si>
    <t>(85) 3467 7354 / 7880</t>
  </si>
  <si>
    <t>http://www.carsted.com.br/</t>
  </si>
  <si>
    <t>dedemoreira@carsted.com.br</t>
  </si>
  <si>
    <t>001757</t>
  </si>
  <si>
    <t>CSF-NT30</t>
  </si>
  <si>
    <t>CSF-NT31</t>
  </si>
  <si>
    <t>Davi</t>
  </si>
  <si>
    <t>086 99218390</t>
  </si>
  <si>
    <t>Suporte nexera</t>
  </si>
  <si>
    <t>nerinamsc@bnb.gov.br</t>
  </si>
  <si>
    <t>Nerina Maria Silva Cruz</t>
  </si>
  <si>
    <t xml:space="preserve">Gerente de Suporte a Negócios </t>
  </si>
  <si>
    <t>3268-43-00/3268-43-16</t>
  </si>
  <si>
    <t>Conetado a 5775</t>
  </si>
  <si>
    <t>Sinval Moreira Alves Filho</t>
  </si>
  <si>
    <t>Gerente Comercial - Filial SLU</t>
  </si>
  <si>
    <t>3878 2700 / 8401 8026 / 8833 7273</t>
  </si>
  <si>
    <t>sinval@termaco.com.br</t>
  </si>
  <si>
    <t>001948</t>
  </si>
  <si>
    <t>SDR-4101N</t>
  </si>
  <si>
    <t>KGW86V2D80000WT</t>
  </si>
  <si>
    <t>Fonte: Modelo ADP-4812; KF/EP06-000080A Controle: EP10-000522</t>
  </si>
  <si>
    <t xml:space="preserve"> </t>
  </si>
  <si>
    <t>SAMSUNG</t>
  </si>
  <si>
    <t>Comercial Smart Signage Samsung</t>
  </si>
  <si>
    <t>frederico.s@samsung.com</t>
  </si>
  <si>
    <t>Engenheiro pré-vendas Smart Signage Samsung</t>
  </si>
  <si>
    <t>(11) 98609 4325</t>
  </si>
  <si>
    <t>c.akira@samsung.com</t>
  </si>
  <si>
    <t>CSF-NT33</t>
  </si>
  <si>
    <t>Desumidificador</t>
  </si>
  <si>
    <t>(11) 2337 6100</t>
  </si>
  <si>
    <t>Engenheiro de projetos</t>
  </si>
  <si>
    <t>Valdiberto (Beto) Araujo</t>
  </si>
  <si>
    <t>beto.araujo@optiart.com.br</t>
  </si>
  <si>
    <t>luciano@softilux.com.br</t>
  </si>
  <si>
    <t>Work Centre 5675</t>
  </si>
  <si>
    <t>NEXXERA - SOFTWARE SKYLINE E BNB</t>
  </si>
  <si>
    <t/>
  </si>
  <si>
    <t>(11) 3204 8603 / 4009 6034
98989-8478</t>
  </si>
  <si>
    <t>André Martin Simões</t>
  </si>
  <si>
    <t>(11) 3958 3842 / 3844 (opção 2)
(11) 3337 6463</t>
  </si>
  <si>
    <t>Caso de Suporte para Empresas
http://brazil.kaspersky.com/suporte/empresas/enviar-um-caso-de-suporte-para-empresas
https://companyaccount.kaspersky.com</t>
  </si>
  <si>
    <t>https://companyaccount.kaspersky.com</t>
  </si>
  <si>
    <t>Abertura de chamados
(User: werberth@csfdigital.com.br
Pass: S... - Padrão T.I.)</t>
  </si>
  <si>
    <t>KASPERSKY - Suporte grandes empresas: 08:00 às 17:00h</t>
  </si>
  <si>
    <t>(11) 4227 4457 / Nextel: 100*129484
(11) 9-7562-7187</t>
  </si>
  <si>
    <t>Felipe Gabriel</t>
  </si>
  <si>
    <t>Suporte Kaspersky
Microsoft Certified Partner</t>
  </si>
  <si>
    <t>suporte@a4info.com.br
suporte03@a4info.com.br</t>
  </si>
  <si>
    <t>A4 INFOTECH - Revenda licença Kaspersky</t>
  </si>
  <si>
    <t>CSF-NT23</t>
  </si>
  <si>
    <t>Ligado à impressora 5675</t>
  </si>
  <si>
    <t>001952</t>
  </si>
  <si>
    <t>Translux AT10</t>
  </si>
  <si>
    <t>Ligado à impressora DC 252</t>
  </si>
  <si>
    <t>001951</t>
  </si>
  <si>
    <t>Translux AT11</t>
  </si>
  <si>
    <t>Estabilizador 1500</t>
  </si>
  <si>
    <t>CSF-NT25</t>
  </si>
  <si>
    <t>Windows 7(7601)</t>
  </si>
  <si>
    <t>WDC 160GB</t>
  </si>
  <si>
    <t>Windows 7(7600)</t>
  </si>
  <si>
    <t>CSF-NT15\CSF</t>
  </si>
  <si>
    <t>Intel® Core™2 Duo CPU P8700 @2.53GHz</t>
  </si>
  <si>
    <t>3072 MB(1066MHz)</t>
  </si>
  <si>
    <t>HITACHI 250GB</t>
  </si>
  <si>
    <t>Intel® Pentium® CPU B960 @ 2,20GHz</t>
  </si>
  <si>
    <t>4096 MB(1600MHz)</t>
  </si>
  <si>
    <t>HGST 500GB</t>
  </si>
  <si>
    <t>Intel® Core™ i3-2370M CPU @ 2.40GHZ</t>
  </si>
  <si>
    <t>4096 MB(1333MHz)</t>
  </si>
  <si>
    <t>HITACHI 500GB</t>
  </si>
  <si>
    <t>AsusTek</t>
  </si>
  <si>
    <t>1015PE</t>
  </si>
  <si>
    <t>Intel® Atom™ CPU N450 @ 1,66GHz</t>
  </si>
  <si>
    <t>2048 MB(667 MHz)</t>
  </si>
  <si>
    <t>ST 160GB</t>
  </si>
  <si>
    <t>Intel® Core™ i5-3210M CPU @ 2.50GHZ</t>
  </si>
  <si>
    <t>6144 MB(1600MHz)</t>
  </si>
  <si>
    <t>Intel® Pentium® CPU N3530 @ 2,16GHz</t>
  </si>
  <si>
    <t>Windows 8.1(9200)</t>
  </si>
  <si>
    <t>Estante da Controladora (P1)</t>
  </si>
  <si>
    <t>Estante da Controladora (P2)</t>
  </si>
  <si>
    <t>Estante da Controladora (P3)</t>
  </si>
  <si>
    <t>001953</t>
  </si>
  <si>
    <t>001906</t>
  </si>
  <si>
    <t>Guilhotina</t>
  </si>
  <si>
    <t>DATEC</t>
  </si>
  <si>
    <t>001960</t>
  </si>
  <si>
    <t>6550-94</t>
  </si>
  <si>
    <t>E1960T</t>
  </si>
  <si>
    <t>Funcionando</t>
  </si>
  <si>
    <t>Filtro De Linha MG-3001 (P2)</t>
  </si>
  <si>
    <t>Filtro De Linha 20A (P1)</t>
  </si>
  <si>
    <t>Switch Black Box (P2)</t>
  </si>
  <si>
    <t>Intelbras TC500</t>
  </si>
  <si>
    <t>TS60R</t>
  </si>
  <si>
    <t>001955</t>
  </si>
  <si>
    <t>IBM03</t>
  </si>
  <si>
    <t>IBM01</t>
  </si>
  <si>
    <t>IBM02</t>
  </si>
  <si>
    <t>Fortaleza</t>
  </si>
  <si>
    <t>Dutra</t>
  </si>
  <si>
    <t>IBM System X3100 M4</t>
  </si>
  <si>
    <t>Intel® Xeon® CPU E3-1220 V2 @ 3.10 GHz</t>
  </si>
  <si>
    <t>WD 500 GB</t>
  </si>
  <si>
    <t>Windows 7 (7600)</t>
  </si>
  <si>
    <t>4094 MB(1600MHz)</t>
  </si>
  <si>
    <t>4095 MB(1600MHz)</t>
  </si>
  <si>
    <t>4097 MB(1600MHz)</t>
  </si>
  <si>
    <t>CSF-NT34</t>
  </si>
  <si>
    <t>Inspiron 15 3000 series</t>
  </si>
  <si>
    <t>Intel® Core™ i3-4030M CPU @1.90GHZ</t>
  </si>
  <si>
    <t>Toshiba 500GB</t>
  </si>
  <si>
    <t xml:space="preserve">3.1. CONTATOS DE EMERGÊNCIA - CSF SÃO LUÍS (POR DEPARTAMENTO) </t>
  </si>
  <si>
    <t>(98) 8841-2144</t>
  </si>
  <si>
    <t>Logística</t>
  </si>
  <si>
    <t>Analista | Gráfica</t>
  </si>
  <si>
    <t>Depto. Técnico</t>
  </si>
  <si>
    <t>(98) 9603-1435</t>
  </si>
  <si>
    <t>4. EM CASO DE EMERGÊNCIA</t>
  </si>
  <si>
    <t xml:space="preserve">4.1. CONTATOS DE EMERGÊNCIA - CSF FORTALEZA (POR DEPARTAMENTO) </t>
  </si>
  <si>
    <t>(85) 9617-5050</t>
  </si>
  <si>
    <t>Claro</t>
  </si>
  <si>
    <t>Analista</t>
  </si>
  <si>
    <t>(85) 3063-8966</t>
  </si>
  <si>
    <t>(85) 3295-3928</t>
  </si>
  <si>
    <t>(85) 8889-0922</t>
  </si>
  <si>
    <t>5. ENDEREÇOS E INFORMAÇÕES ADICIONAIS</t>
  </si>
  <si>
    <t>5.1. CSF DIGITAL - SÃO LUÍS - MA - MATRIZ</t>
  </si>
  <si>
    <t>Av. dos Holandeses / Cons. Hilton Rodrigues, 
Qd 32, nº1, loja 09, Ed. Praia Shopping, 
Calhau, São Luís - MA.  CEP. 65.071-380</t>
  </si>
  <si>
    <t>12.413.897-7</t>
  </si>
  <si>
    <t>08.11.153.0012.213-0</t>
  </si>
  <si>
    <t>5.2. CSF DIGITAL - SÃO LUÍS - MA - FILIAL</t>
  </si>
  <si>
    <t>08.11.153.0012.206-0</t>
  </si>
  <si>
    <t>5.3. CSF DIGITAL - FORTALEZA - CE - FILIAL</t>
  </si>
  <si>
    <t>5.4. CONTAS BANCÁRIAS PARA DEPÓSITO CLIENTES CSF - CNPJ: 08.953.969/0001-99</t>
  </si>
  <si>
    <t>BANCO DO BRASIL</t>
  </si>
  <si>
    <t>CEF</t>
  </si>
  <si>
    <t>Agência: 3441-x
C.C.: 13661-1</t>
  </si>
  <si>
    <t>Agência: 3958
C.C.: 1543-3</t>
  </si>
  <si>
    <t xml:space="preserve">Agência: 193-7
C.C.: 08908-4
CNPJ: </t>
  </si>
  <si>
    <t>Lista de Contatos CSF - Versão 15 / Atualizada em 23.09.2014</t>
  </si>
  <si>
    <t>Frederico Rosolia Safranek</t>
  </si>
  <si>
    <t>Cassio Akira Uezono</t>
  </si>
  <si>
    <t>(11) 987169 5127</t>
  </si>
  <si>
    <t>OPTIART TECNOLOGIA INTELIGENTE - AUTOMAÇÃO ÁUDIO E VÍDEO</t>
  </si>
  <si>
    <t>Jeferson Souza</t>
  </si>
  <si>
    <t>Executivo de contas</t>
  </si>
  <si>
    <t>55 48 3239 6000/ Ramal 707/ Florianopolis - SC</t>
  </si>
  <si>
    <t>jeferson.souza@pixeon.com</t>
  </si>
  <si>
    <t>Marcos Maciel</t>
  </si>
  <si>
    <t>Gerente de Marketing de Produto</t>
  </si>
  <si>
    <t xml:space="preserve">(21) 4009-1261 / (8*260-1261) 
Celular: (21) 991925756 </t>
  </si>
  <si>
    <t>marcosmac</t>
  </si>
  <si>
    <t>Márcio Nunes da Costa</t>
  </si>
  <si>
    <t>Service Support Engineer-XBRA</t>
  </si>
  <si>
    <t>4009-6020  (8* 265-6020)
Celular: (11) 9.9450-1688</t>
  </si>
  <si>
    <t>Marcio.Costa@xerox.com</t>
  </si>
  <si>
    <t>Marcos.Maciel@xerox.com</t>
  </si>
  <si>
    <t>Élvio A. de Arruda</t>
  </si>
  <si>
    <t>Analista de Pré-Vendas e Soluções</t>
  </si>
  <si>
    <t>elvio.arruda@xerox.com</t>
  </si>
  <si>
    <t>(41) 8834-0432</t>
  </si>
  <si>
    <t>Luana.Carvalho@xerox.com</t>
  </si>
  <si>
    <t>Luana da Silva Carvalho</t>
  </si>
  <si>
    <t>Gerente Regional ASP
Atende chamado no suporte e gera licença</t>
  </si>
  <si>
    <t>Francisco.Francivaldo@xerox.com</t>
  </si>
  <si>
    <t>EXCENTRIX</t>
  </si>
  <si>
    <t>Plastificadora Laminadora de Polaseal MR Máquinas</t>
  </si>
  <si>
    <t>Desde Crachá até Ofício + Combo 200 Plásticos RG</t>
  </si>
  <si>
    <t>MR Máquinas - P280</t>
  </si>
  <si>
    <t>SUPLACK - DBL300</t>
  </si>
  <si>
    <t>Seladora termostato datadora (de pedal)</t>
  </si>
  <si>
    <t>Perfuradora Elétrica Semi Industrial Modelo EL20</t>
  </si>
  <si>
    <t>Colocadora espiral elétrica - Encadernadora Perfuradora</t>
  </si>
  <si>
    <t>ESPIRIMATIC LASSANE</t>
  </si>
  <si>
    <t>Jandier Correia</t>
  </si>
  <si>
    <t>(85) 8762 6333</t>
  </si>
  <si>
    <t>vendas04@tecnograf.com.br</t>
  </si>
  <si>
    <t>LAN</t>
  </si>
  <si>
    <t>2107 9519 / 8126 1190</t>
  </si>
  <si>
    <t>2107 2381 / 99908 1483 (OI) 2393 (plantão)</t>
  </si>
  <si>
    <t>Gestora do contrato</t>
  </si>
  <si>
    <t>sheylaac@correios.com.br</t>
  </si>
  <si>
    <t>Sheyla de Andrade Castro</t>
  </si>
  <si>
    <t xml:space="preserve">2107 2398 / </t>
  </si>
  <si>
    <t xml:space="preserve">D95 Copier-Print (P1)
</t>
  </si>
  <si>
    <t xml:space="preserve">Finish-P2 </t>
  </si>
  <si>
    <t xml:space="preserve">Finish-P1 </t>
  </si>
  <si>
    <t>Serie: WTM781740</t>
  </si>
  <si>
    <t>WTM764071</t>
  </si>
  <si>
    <t>x700i</t>
  </si>
  <si>
    <t>700i</t>
  </si>
  <si>
    <t>Conectado ao Fiery</t>
  </si>
  <si>
    <t>Fiery Server</t>
  </si>
  <si>
    <t>Pro80-05(EX700)</t>
  </si>
  <si>
    <t>R00007241</t>
  </si>
  <si>
    <t>partnumber: 45083059</t>
  </si>
  <si>
    <t>109SPSL0N670</t>
  </si>
  <si>
    <t>109SPDT0R78</t>
  </si>
  <si>
    <t>Conectado ao Fiery Server</t>
  </si>
  <si>
    <t>P190ST</t>
  </si>
  <si>
    <t>Sala daTI</t>
  </si>
  <si>
    <t>Conectado ao DVR Samsung</t>
  </si>
  <si>
    <t>001789</t>
  </si>
  <si>
    <t>278PCA01435</t>
  </si>
  <si>
    <t>Conectado a CSF-DT04</t>
  </si>
  <si>
    <t>Envelopadora Laurenti SM46</t>
  </si>
  <si>
    <t>DVR SamSung</t>
  </si>
  <si>
    <t>DVR's 
e CAMERAS</t>
  </si>
  <si>
    <t>Switch Black Box (P1+P3)</t>
  </si>
  <si>
    <t>Sala TI</t>
  </si>
  <si>
    <t>Telefone com fio 2409</t>
  </si>
  <si>
    <t>001582</t>
  </si>
  <si>
    <t>Work Centre 5755</t>
  </si>
  <si>
    <t>001831</t>
  </si>
  <si>
    <t>XEH757156</t>
  </si>
  <si>
    <t>Nº Serie</t>
  </si>
  <si>
    <t>Onde estava</t>
  </si>
  <si>
    <t>Para onde foi</t>
  </si>
  <si>
    <t>Autorização saida</t>
  </si>
  <si>
    <t>Responsavel por levar</t>
  </si>
  <si>
    <t>CSF-NT35</t>
  </si>
  <si>
    <t>CSF-NT36</t>
  </si>
  <si>
    <t>G40-70</t>
  </si>
  <si>
    <t>CSF-MED01</t>
  </si>
  <si>
    <t>SMS01</t>
  </si>
  <si>
    <t>SMS02</t>
  </si>
  <si>
    <t>SMS03</t>
  </si>
  <si>
    <t>SMS04</t>
  </si>
  <si>
    <t>SMS05</t>
  </si>
  <si>
    <t>SMS06</t>
  </si>
  <si>
    <t>SMS07</t>
  </si>
  <si>
    <t>STATION II</t>
  </si>
  <si>
    <t>Novo</t>
  </si>
  <si>
    <t>Nota Fiscal</t>
  </si>
  <si>
    <t>Grafica - CSF</t>
  </si>
  <si>
    <t>SMS08</t>
  </si>
  <si>
    <t>001971</t>
  </si>
  <si>
    <t>001972</t>
  </si>
  <si>
    <t>Marcelo Tomoyose</t>
  </si>
  <si>
    <t>Especialista EFI Fiery</t>
  </si>
  <si>
    <t xml:space="preserve"> 11 2199 0100 / (11) 97647-5112</t>
  </si>
  <si>
    <t>marcelo.tomoyose@efi.com</t>
  </si>
  <si>
    <t>AP01</t>
  </si>
  <si>
    <t>(85) 99263 4227 / 98762 6333 / 98118 2800</t>
  </si>
  <si>
    <t>Madson</t>
  </si>
  <si>
    <t>Produção</t>
  </si>
  <si>
    <t>(85) 4011 8888 / 85 99185 1387</t>
  </si>
  <si>
    <t>CSF-NT37</t>
  </si>
  <si>
    <t>Intel® Core™ i7-5500U CPU @2.40GHZ</t>
  </si>
  <si>
    <t>Windows 10 pro(10240)</t>
  </si>
  <si>
    <t>PE01VVXC</t>
  </si>
  <si>
    <t>NF</t>
  </si>
  <si>
    <t>NOME DO EQUIPAMENTO</t>
  </si>
  <si>
    <t>USUARIO</t>
  </si>
  <si>
    <t>PROCESSADOR</t>
  </si>
  <si>
    <t>MEMORIA</t>
  </si>
  <si>
    <t>SISTEMA OPERACIONAL</t>
  </si>
  <si>
    <t>NOTEBOOKS</t>
  </si>
  <si>
    <t>PE01HW63</t>
  </si>
  <si>
    <t>I35425000BK</t>
  </si>
  <si>
    <t>MIA</t>
  </si>
  <si>
    <t>CB19314488</t>
  </si>
  <si>
    <t>500 GB</t>
  </si>
  <si>
    <t>Lenovo B50-30 touch</t>
  </si>
  <si>
    <t>CSF-NT32</t>
  </si>
  <si>
    <t>Jefferson(Pessoal)</t>
  </si>
  <si>
    <t>CB31628801</t>
  </si>
  <si>
    <t>CSF-NT33\Ronald(roubado)</t>
  </si>
  <si>
    <t>HSD - Patio Norte (Maiobão)</t>
  </si>
  <si>
    <t>00D4287</t>
  </si>
  <si>
    <t>CSF-NT38</t>
  </si>
  <si>
    <t>CSF-NT39</t>
  </si>
  <si>
    <t>CND6088335</t>
  </si>
  <si>
    <t>tpn-C125</t>
  </si>
  <si>
    <t>Intel® Core™ i3-5020U CPU @2.20GHZ</t>
  </si>
  <si>
    <t>Windows 10 HOME</t>
  </si>
  <si>
    <t>CND60889JT</t>
  </si>
  <si>
    <t>S/T</t>
  </si>
  <si>
    <t>Intel® Pentium® CPU T2370 @ 1,73GHz</t>
  </si>
  <si>
    <t>POS MOBILE Z87</t>
  </si>
  <si>
    <t>CSF-MED02</t>
  </si>
  <si>
    <t>werberth@CSFSL.COM.BR</t>
  </si>
  <si>
    <t>Windows 10</t>
  </si>
  <si>
    <t>Intel® Xeon® CPU E5-2620 v2 @ 2.10GHz</t>
  </si>
  <si>
    <t>64:1C:67:6F:34:AA</t>
  </si>
  <si>
    <t>IdeaPad N580</t>
  </si>
  <si>
    <t>CSF-NT41</t>
  </si>
  <si>
    <t>Intel® Celeron® CPU N3060 @1.60GHZ</t>
  </si>
  <si>
    <t>2048 MB(1600MHz)</t>
  </si>
  <si>
    <t>30 GB</t>
  </si>
  <si>
    <t>YD01LEXR</t>
  </si>
  <si>
    <t>IdeaPad 100S</t>
  </si>
  <si>
    <t>CSF-NT40</t>
  </si>
  <si>
    <t>IdeaPad 11015IBR</t>
  </si>
  <si>
    <t>PF0HW3XP</t>
  </si>
  <si>
    <t>CSF-NT42</t>
  </si>
  <si>
    <t>CSF-NT43</t>
  </si>
  <si>
    <t>5RRFYB2</t>
  </si>
  <si>
    <t>IdeaPad 11011IBR</t>
  </si>
  <si>
    <t>YD01J68N</t>
  </si>
  <si>
    <t>CB22087000</t>
  </si>
  <si>
    <t>Defeito Monitor</t>
  </si>
  <si>
    <t>CB166</t>
  </si>
  <si>
    <t>G57040725</t>
  </si>
  <si>
    <t>CSF-NT44</t>
  </si>
  <si>
    <t>2 TB</t>
  </si>
  <si>
    <t>Ideapad 320</t>
  </si>
  <si>
    <t>DATA DE COMPRA</t>
  </si>
  <si>
    <t>VALOR</t>
  </si>
  <si>
    <t>BEST BUY</t>
  </si>
  <si>
    <t>FNAC</t>
  </si>
  <si>
    <t>B2W</t>
  </si>
  <si>
    <t>MIA?</t>
  </si>
  <si>
    <t>CSF-NT45</t>
  </si>
  <si>
    <t>ThinkPad 430</t>
  </si>
  <si>
    <t>Intel® Core™ i5-3210M CPU @ 2.60GHZ</t>
  </si>
  <si>
    <t>Danificado (T.I.)</t>
  </si>
  <si>
    <t>Danificado (descartado)</t>
  </si>
  <si>
    <t>Inspiron 5559</t>
  </si>
  <si>
    <t>Intel® Core™ i5-6200M CPU @ 2.30GHZ</t>
  </si>
  <si>
    <t>SSD 500GB</t>
  </si>
  <si>
    <t>CSF-NT46</t>
  </si>
  <si>
    <t>CSF-NT47</t>
  </si>
  <si>
    <t>CSF-NT49</t>
  </si>
  <si>
    <t>CSF-NT50</t>
  </si>
  <si>
    <t>CSF-NT51</t>
  </si>
  <si>
    <t>Ideapad320</t>
  </si>
  <si>
    <t>Intel® Core™ i5-7200U CPU @ 2.70GHZ</t>
  </si>
  <si>
    <t>1TB</t>
  </si>
  <si>
    <t>EMPRESA</t>
  </si>
  <si>
    <t>SLZ</t>
  </si>
  <si>
    <t>FOR</t>
  </si>
  <si>
    <t>8192 MB</t>
  </si>
  <si>
    <t>PE03HCS1</t>
  </si>
  <si>
    <t>PE03HCQJ</t>
  </si>
  <si>
    <t>28:6E:D4:A7:7E:62</t>
  </si>
  <si>
    <t>28:6E:D4:A7:6F:74</t>
  </si>
  <si>
    <t>28:6E:D4:A7:7D:70</t>
  </si>
  <si>
    <t>28:6E:D4:A7:74:1A</t>
  </si>
  <si>
    <t>64:1C:67:96:A8:2A</t>
  </si>
  <si>
    <t>64:1C:67:96:98:33</t>
  </si>
  <si>
    <t>64:32:A8:26:32:07</t>
  </si>
  <si>
    <t>00:16:6C:81:DC:39</t>
  </si>
  <si>
    <t>OBS</t>
  </si>
  <si>
    <t>CSF-NT52</t>
  </si>
  <si>
    <t>15 DA0012dx</t>
  </si>
  <si>
    <t>Intel® Core™ i3-8130U CPU @ 2.20 GHZ</t>
  </si>
  <si>
    <t>8192MB</t>
  </si>
  <si>
    <t>SPECTRE X360 13 - AE014DX</t>
  </si>
  <si>
    <t>Intel® Core™ i7-8500U CPU @2.60GHZ</t>
  </si>
  <si>
    <t>16384 MB</t>
  </si>
  <si>
    <t>PE03HCRA</t>
  </si>
  <si>
    <t>PE03HCPN</t>
  </si>
  <si>
    <t>PE03HCSW</t>
  </si>
  <si>
    <t>128GB SSD</t>
  </si>
  <si>
    <t>CSF-NT53</t>
  </si>
  <si>
    <t>15 DA0002dx</t>
  </si>
  <si>
    <t>Intel® Core™ i5-8250U CPU @ 1.80GHZ</t>
  </si>
  <si>
    <t>CND84218NQ</t>
  </si>
  <si>
    <t>CSF-NT54</t>
  </si>
  <si>
    <t>IdeaPad U530</t>
  </si>
  <si>
    <t>QB08277504</t>
  </si>
  <si>
    <t>CSF-NT55</t>
  </si>
  <si>
    <t>CSF-NT56</t>
  </si>
  <si>
    <t>CSF-NT57</t>
  </si>
  <si>
    <t>CSF-NT58</t>
  </si>
  <si>
    <t>Intel® Core™ i5-8265U CPU @ 1.80GHZ</t>
  </si>
  <si>
    <t>Windows 10 PRO</t>
  </si>
  <si>
    <t>FT7KQX2</t>
  </si>
  <si>
    <t>Inspiron 3583</t>
  </si>
  <si>
    <t>FT6PQX2</t>
  </si>
  <si>
    <t>FT7GQX2</t>
  </si>
  <si>
    <t>DELL COMPUTADORES DO BRASIL LTDA</t>
  </si>
  <si>
    <t>FHGPQX2</t>
  </si>
  <si>
    <t>CSF-NT59</t>
  </si>
  <si>
    <t>IdeaPad 310</t>
  </si>
  <si>
    <t>AMD A12-9700P RADEON R7 2.50GHz</t>
  </si>
  <si>
    <t>320 GB</t>
  </si>
  <si>
    <t>Valdemir</t>
  </si>
  <si>
    <t>Intel® Core™ 2 Duo CPU P8700 @2.53GHz</t>
  </si>
  <si>
    <t>260 GB</t>
  </si>
  <si>
    <t>Windows 7 pro</t>
  </si>
  <si>
    <t>Inspiron 3558</t>
  </si>
  <si>
    <t>Intel® Core™ i3-5015U CPU @2.10GHZ</t>
  </si>
  <si>
    <t>George (Vendido)</t>
  </si>
  <si>
    <t>(Logistica FOR)</t>
  </si>
  <si>
    <t>CSF-NT60</t>
  </si>
  <si>
    <t>CSF-NT61</t>
  </si>
  <si>
    <t>CSF-NT62</t>
  </si>
  <si>
    <t>CSF-NT63</t>
  </si>
  <si>
    <t>Inspiron 7580</t>
  </si>
  <si>
    <t>Intel® Core™ i7-8565U (1.8 GHz até 4.6 GHz, cache de 8MB, quad-core, 8ª geração)</t>
  </si>
  <si>
    <t>2TB + 250GB</t>
  </si>
  <si>
    <t>9G4C423</t>
  </si>
  <si>
    <t>16385 MB</t>
  </si>
  <si>
    <t>9G4C424</t>
  </si>
  <si>
    <t>16386 MB</t>
  </si>
  <si>
    <t>ProLiant ML310e Gen8 v2</t>
  </si>
  <si>
    <t>CSF-NT64</t>
  </si>
  <si>
    <t>CSF-NT65</t>
  </si>
  <si>
    <t>10.98.1.1</t>
  </si>
  <si>
    <t>10.98.1.2</t>
  </si>
  <si>
    <t>10.98.1.3</t>
  </si>
  <si>
    <t>10.98.1.4</t>
  </si>
  <si>
    <t>10.98.1.5</t>
  </si>
  <si>
    <t>10.98.1.6</t>
  </si>
  <si>
    <t>10.98.1.7</t>
  </si>
  <si>
    <t>10.98.1.8</t>
  </si>
  <si>
    <t>10.98.1.9</t>
  </si>
  <si>
    <t>10.98.1.10</t>
  </si>
  <si>
    <t>10.98.1.11</t>
  </si>
  <si>
    <t>10.98.1.12</t>
  </si>
  <si>
    <t>10.98.1.13</t>
  </si>
  <si>
    <t>10.98.1.14</t>
  </si>
  <si>
    <t>10.98.1.15</t>
  </si>
  <si>
    <t>10.98.1.16</t>
  </si>
  <si>
    <t>10.98.1.17</t>
  </si>
  <si>
    <t>10.98.1.18</t>
  </si>
  <si>
    <t>10.98.1.19</t>
  </si>
  <si>
    <t>10.98.1.20</t>
  </si>
  <si>
    <t>10.98.1.21</t>
  </si>
  <si>
    <t>10.98.1.22</t>
  </si>
  <si>
    <t>10.98.1.23</t>
  </si>
  <si>
    <t>10.98.1.24</t>
  </si>
  <si>
    <t>10.98.1.25</t>
  </si>
  <si>
    <t>10.98.1.26</t>
  </si>
  <si>
    <t>10.98.1.27</t>
  </si>
  <si>
    <t>10.98.1.28</t>
  </si>
  <si>
    <t>10.98.1.29</t>
  </si>
  <si>
    <t>10.98.1.30</t>
  </si>
  <si>
    <t>10.98.1.31</t>
  </si>
  <si>
    <t>10.98.1.32</t>
  </si>
  <si>
    <t>10.98.1.33</t>
  </si>
  <si>
    <t>10.98.1.34</t>
  </si>
  <si>
    <t>10.98.1.35</t>
  </si>
  <si>
    <t>10.98.1.36</t>
  </si>
  <si>
    <t>10.98.1.37</t>
  </si>
  <si>
    <t>10.98.1.38</t>
  </si>
  <si>
    <t>10.98.1.39</t>
  </si>
  <si>
    <t>10.98.1.40</t>
  </si>
  <si>
    <t>10.98.1.41</t>
  </si>
  <si>
    <t>10.98.1.42</t>
  </si>
  <si>
    <t>10.98.1.43</t>
  </si>
  <si>
    <t>10.98.1.44</t>
  </si>
  <si>
    <t>10.98.1.45</t>
  </si>
  <si>
    <t>10.98.1.46</t>
  </si>
  <si>
    <t>10.98.1.47</t>
  </si>
  <si>
    <t>10.98.1.48</t>
  </si>
  <si>
    <t>10.98.1.49</t>
  </si>
  <si>
    <t>10.98.1.50</t>
  </si>
  <si>
    <t>10.98.1.51</t>
  </si>
  <si>
    <t>10.98.1.52</t>
  </si>
  <si>
    <t>10.98.1.53</t>
  </si>
  <si>
    <t>10.98.1.54</t>
  </si>
  <si>
    <t>10.98.1.55</t>
  </si>
  <si>
    <t>10.98.1.56</t>
  </si>
  <si>
    <t>10.98.1.57</t>
  </si>
  <si>
    <t>10.98.1.58</t>
  </si>
  <si>
    <t>10.98.1.59</t>
  </si>
  <si>
    <t>10.98.1.60</t>
  </si>
  <si>
    <t>10.98.1.61</t>
  </si>
  <si>
    <t>10.98.1.62</t>
  </si>
  <si>
    <t>10.98.1.63</t>
  </si>
  <si>
    <t>10.98.1.64</t>
  </si>
  <si>
    <t>10.98.1.65</t>
  </si>
  <si>
    <t>10.98.1.66</t>
  </si>
  <si>
    <t>10.98.1.67</t>
  </si>
  <si>
    <t>10.98.1.68</t>
  </si>
  <si>
    <t>10.98.1.69</t>
  </si>
  <si>
    <t>10.98.1.70</t>
  </si>
  <si>
    <t>10.98.1.71</t>
  </si>
  <si>
    <t>10.98.1.72</t>
  </si>
  <si>
    <t>10.98.1.73</t>
  </si>
  <si>
    <t>10.98.1.74</t>
  </si>
  <si>
    <t>10.98.1.75</t>
  </si>
  <si>
    <t>10.98.1.76</t>
  </si>
  <si>
    <t>10.98.1.77</t>
  </si>
  <si>
    <t>10.98.1.78</t>
  </si>
  <si>
    <t>10.98.1.79</t>
  </si>
  <si>
    <t>10.98.1.80</t>
  </si>
  <si>
    <t>10.98.1.81</t>
  </si>
  <si>
    <t>10.98.1.82</t>
  </si>
  <si>
    <t>10.98.1.83</t>
  </si>
  <si>
    <t>10.98.1.84</t>
  </si>
  <si>
    <t>10.98.1.85</t>
  </si>
  <si>
    <t>10.98.1.86</t>
  </si>
  <si>
    <t>10.98.1.87</t>
  </si>
  <si>
    <t>10.98.1.88</t>
  </si>
  <si>
    <t>10.98.1.89</t>
  </si>
  <si>
    <t>10.98.1.90</t>
  </si>
  <si>
    <t>10.98.1.91</t>
  </si>
  <si>
    <t>10.98.1.92</t>
  </si>
  <si>
    <t>10.98.1.93</t>
  </si>
  <si>
    <t>10.98.1.94</t>
  </si>
  <si>
    <t>10.98.1.95</t>
  </si>
  <si>
    <t>10.98.1.96</t>
  </si>
  <si>
    <t>10.98.1.97</t>
  </si>
  <si>
    <t>10.98.1.98</t>
  </si>
  <si>
    <t>10.98.1.99</t>
  </si>
  <si>
    <t>10.98.1.100</t>
  </si>
  <si>
    <t>10.98.1.101</t>
  </si>
  <si>
    <t>10.98.1.102</t>
  </si>
  <si>
    <t>10.98.1.103</t>
  </si>
  <si>
    <t>10.98.1.104</t>
  </si>
  <si>
    <t>10.98.1.105</t>
  </si>
  <si>
    <t>10.98.1.106</t>
  </si>
  <si>
    <t>10.98.1.107</t>
  </si>
  <si>
    <t>10.98.1.108</t>
  </si>
  <si>
    <t>10.98.1.109</t>
  </si>
  <si>
    <t>10.98.1.110</t>
  </si>
  <si>
    <t>10.98.1.111</t>
  </si>
  <si>
    <t>10.98.1.112</t>
  </si>
  <si>
    <t>10.98.1.113</t>
  </si>
  <si>
    <t>10.98.1.114</t>
  </si>
  <si>
    <t>10.98.1.115</t>
  </si>
  <si>
    <t>10.98.1.116</t>
  </si>
  <si>
    <t>10.98.1.117</t>
  </si>
  <si>
    <t>10.98.1.118</t>
  </si>
  <si>
    <t>10.98.1.119</t>
  </si>
  <si>
    <t>10.98.1.120</t>
  </si>
  <si>
    <t>10.98.1.121</t>
  </si>
  <si>
    <t>10.98.1.122</t>
  </si>
  <si>
    <t>10.98.1.123</t>
  </si>
  <si>
    <t>10.98.1.124</t>
  </si>
  <si>
    <t>10.98.1.125</t>
  </si>
  <si>
    <t>10.98.1.126</t>
  </si>
  <si>
    <t>10.98.1.127</t>
  </si>
  <si>
    <t>10.98.1.128</t>
  </si>
  <si>
    <t>10.98.1.129</t>
  </si>
  <si>
    <t>10.98.1.130</t>
  </si>
  <si>
    <t>10.98.1.131</t>
  </si>
  <si>
    <t>10.98.1.132</t>
  </si>
  <si>
    <t>10.98.1.133</t>
  </si>
  <si>
    <t>10.98.1.134</t>
  </si>
  <si>
    <t>10.98.1.135</t>
  </si>
  <si>
    <t>10.98.1.136</t>
  </si>
  <si>
    <t>10.98.1.137</t>
  </si>
  <si>
    <t>10.98.1.138</t>
  </si>
  <si>
    <t>10.98.1.139</t>
  </si>
  <si>
    <t>10.98.1.140</t>
  </si>
  <si>
    <t>10.98.1.141</t>
  </si>
  <si>
    <t>10.98.1.142</t>
  </si>
  <si>
    <t>10.98.1.143</t>
  </si>
  <si>
    <t>10.98.1.144</t>
  </si>
  <si>
    <t>10.98.1.145</t>
  </si>
  <si>
    <t>10.98.1.146</t>
  </si>
  <si>
    <t>10.98.1.147</t>
  </si>
  <si>
    <t>10.98.1.148</t>
  </si>
  <si>
    <t>10.98.1.149</t>
  </si>
  <si>
    <t>10.98.1.150</t>
  </si>
  <si>
    <t>10.98.1.151</t>
  </si>
  <si>
    <t>10.98.1.152</t>
  </si>
  <si>
    <t>10.98.1.153</t>
  </si>
  <si>
    <t>10.98.1.154</t>
  </si>
  <si>
    <t>10.98.1.155</t>
  </si>
  <si>
    <t>10.98.1.156</t>
  </si>
  <si>
    <t>10.98.1.157</t>
  </si>
  <si>
    <t>10.98.1.158</t>
  </si>
  <si>
    <t>10.98.1.159</t>
  </si>
  <si>
    <t>10.98.1.160</t>
  </si>
  <si>
    <t>10.98.1.161</t>
  </si>
  <si>
    <t>10.98.1.162</t>
  </si>
  <si>
    <t>10.98.1.163</t>
  </si>
  <si>
    <t>10.98.1.164</t>
  </si>
  <si>
    <t>10.98.1.165</t>
  </si>
  <si>
    <t>10.98.1.166</t>
  </si>
  <si>
    <t>10.98.1.167</t>
  </si>
  <si>
    <t>10.98.1.168</t>
  </si>
  <si>
    <t>10.98.1.169</t>
  </si>
  <si>
    <t>10.98.1.170</t>
  </si>
  <si>
    <t>10.98.1.171</t>
  </si>
  <si>
    <t>10.98.1.172</t>
  </si>
  <si>
    <t>10.98.1.173</t>
  </si>
  <si>
    <t>10.98.1.174</t>
  </si>
  <si>
    <t>10.98.1.175</t>
  </si>
  <si>
    <t>10.98.1.176</t>
  </si>
  <si>
    <t>10.98.1.177</t>
  </si>
  <si>
    <t>10.98.1.178</t>
  </si>
  <si>
    <t>10.98.1.179</t>
  </si>
  <si>
    <t>10.98.1.180</t>
  </si>
  <si>
    <t>10.98.1.181</t>
  </si>
  <si>
    <t>10.98.1.182</t>
  </si>
  <si>
    <t>10.98.1.183</t>
  </si>
  <si>
    <t>10.98.1.184</t>
  </si>
  <si>
    <t>10.98.1.185</t>
  </si>
  <si>
    <t>10.98.1.186</t>
  </si>
  <si>
    <t>10.98.1.187</t>
  </si>
  <si>
    <t>10.98.1.188</t>
  </si>
  <si>
    <t>10.98.1.189</t>
  </si>
  <si>
    <t>10.98.1.190</t>
  </si>
  <si>
    <t>10.98.1.191</t>
  </si>
  <si>
    <t>10.98.1.192</t>
  </si>
  <si>
    <t>10.98.1.193</t>
  </si>
  <si>
    <t>10.98.1.194</t>
  </si>
  <si>
    <t>10.98.1.195</t>
  </si>
  <si>
    <t>10.98.1.196</t>
  </si>
  <si>
    <t>10.98.1.197</t>
  </si>
  <si>
    <t>10.98.1.198</t>
  </si>
  <si>
    <t>10.98.1.199</t>
  </si>
  <si>
    <t>10.98.1.200</t>
  </si>
  <si>
    <t>10.98.1.201</t>
  </si>
  <si>
    <t>10.98.1.202</t>
  </si>
  <si>
    <t>10.98.1.203</t>
  </si>
  <si>
    <t>10.98.1.204</t>
  </si>
  <si>
    <t>10.98.1.205</t>
  </si>
  <si>
    <t>10.98.1.206</t>
  </si>
  <si>
    <t>10.98.1.207</t>
  </si>
  <si>
    <t>10.98.1.208</t>
  </si>
  <si>
    <t>10.98.1.209</t>
  </si>
  <si>
    <t>10.98.1.210</t>
  </si>
  <si>
    <t>10.98.1.211</t>
  </si>
  <si>
    <t>10.98.1.212</t>
  </si>
  <si>
    <t>10.98.1.213</t>
  </si>
  <si>
    <t>10.98.1.214</t>
  </si>
  <si>
    <t>10.98.1.215</t>
  </si>
  <si>
    <t>10.98.1.216</t>
  </si>
  <si>
    <t>10.98.1.217</t>
  </si>
  <si>
    <t>10.98.1.218</t>
  </si>
  <si>
    <t>10.98.1.219</t>
  </si>
  <si>
    <t>10.98.1.220</t>
  </si>
  <si>
    <t>10.98.1.221</t>
  </si>
  <si>
    <t>10.98.1.222</t>
  </si>
  <si>
    <t>10.98.1.223</t>
  </si>
  <si>
    <t>10.98.1.224</t>
  </si>
  <si>
    <t>10.98.1.225</t>
  </si>
  <si>
    <t>10.98.1.226</t>
  </si>
  <si>
    <t>10.98.1.227</t>
  </si>
  <si>
    <t>10.98.1.228</t>
  </si>
  <si>
    <t>10.98.1.229</t>
  </si>
  <si>
    <t>10.98.1.230</t>
  </si>
  <si>
    <t>10.98.1.231</t>
  </si>
  <si>
    <t>10.98.1.232</t>
  </si>
  <si>
    <t>10.98.1.233</t>
  </si>
  <si>
    <t>10.98.1.234</t>
  </si>
  <si>
    <t>10.98.1.235</t>
  </si>
  <si>
    <t>10.98.1.236</t>
  </si>
  <si>
    <t>10.98.1.237</t>
  </si>
  <si>
    <t>10.98.1.238</t>
  </si>
  <si>
    <t>10.98.1.239</t>
  </si>
  <si>
    <t>10.98.1.240</t>
  </si>
  <si>
    <t>10.98.1.241</t>
  </si>
  <si>
    <t>10.98.1.242</t>
  </si>
  <si>
    <t>10.98.1.243</t>
  </si>
  <si>
    <t>10.98.1.244</t>
  </si>
  <si>
    <t>10.98.1.245</t>
  </si>
  <si>
    <t>10.98.1.246</t>
  </si>
  <si>
    <t>10.98.1.247</t>
  </si>
  <si>
    <t>10.98.1.248</t>
  </si>
  <si>
    <t>10.98.1.249</t>
  </si>
  <si>
    <t>10.98.1.250</t>
  </si>
  <si>
    <t>10.98.1.251</t>
  </si>
  <si>
    <t>10.98.1.252</t>
  </si>
  <si>
    <t>10.98.1.253</t>
  </si>
  <si>
    <t>USER</t>
  </si>
  <si>
    <t>HOST</t>
  </si>
  <si>
    <t>FQDN</t>
  </si>
  <si>
    <t>TYPE</t>
  </si>
  <si>
    <t>FISCAL</t>
  </si>
  <si>
    <t>SERVER</t>
  </si>
  <si>
    <t>64:1C:67:6F:69:B7</t>
  </si>
  <si>
    <t>F4:CE:46:27:25:40</t>
  </si>
  <si>
    <t>40:F2:E9:67:DD:E0</t>
  </si>
  <si>
    <t>E4:1F:13:93:87:23</t>
  </si>
  <si>
    <t>24:FD:0D:36:E6:F0</t>
  </si>
  <si>
    <t>PRINTER</t>
  </si>
  <si>
    <t>84:25:19:1C:F4:7A</t>
  </si>
  <si>
    <t>IFINAS4070MA001</t>
  </si>
  <si>
    <t>00:00:AA:C7:2F:9F</t>
  </si>
  <si>
    <t>IDTECX4260MA001</t>
  </si>
  <si>
    <t>24:FD:0D:5A:A1:8B</t>
  </si>
  <si>
    <t>AP</t>
  </si>
  <si>
    <t>24:FD:0D:5A:A1:7D</t>
  </si>
  <si>
    <t>D-LINK</t>
  </si>
  <si>
    <t>90:94:E4:FC:DD:65</t>
  </si>
  <si>
    <t>B8:85:84:FF:9B:38</t>
  </si>
  <si>
    <t>WLAN</t>
  </si>
  <si>
    <t>38:00:25:40:22:E8</t>
  </si>
  <si>
    <t>FINANCEIRO</t>
  </si>
  <si>
    <t>VOIP</t>
  </si>
  <si>
    <t>GERENCIA</t>
  </si>
  <si>
    <t>LOGISTICA</t>
  </si>
  <si>
    <t>28:6E:D4:A7:74:4D</t>
  </si>
  <si>
    <t>ASSISTENCIA</t>
  </si>
  <si>
    <t>SUSY</t>
  </si>
  <si>
    <t>54:E1:AD:B3:92:EE</t>
  </si>
  <si>
    <t>RONILDO</t>
  </si>
  <si>
    <t>28:6E:D4:A7:81:7C</t>
  </si>
  <si>
    <t>TECNICOS</t>
  </si>
  <si>
    <t>CSF-DT01</t>
  </si>
  <si>
    <t>E0:CB:4E:22:FE:72</t>
  </si>
  <si>
    <t>LEANDRO</t>
  </si>
  <si>
    <t>38:00:25:40:72:D4</t>
  </si>
  <si>
    <t>B8:85:84:FF:9B:5C</t>
  </si>
  <si>
    <t>UNIFI</t>
  </si>
  <si>
    <t>UBIQUITI NETWORKS</t>
  </si>
  <si>
    <t>FC:EC:DA:E8:06:52</t>
  </si>
  <si>
    <t>CÁSSIO</t>
  </si>
  <si>
    <t>7C:B2:7D:81:A2:C2</t>
  </si>
  <si>
    <t>IPHONE</t>
  </si>
  <si>
    <t>IPHONEDECASSIO</t>
  </si>
  <si>
    <t>RUBYA</t>
  </si>
  <si>
    <t>IPHONEDACLAUDIA</t>
  </si>
  <si>
    <t>JOELSA</t>
  </si>
  <si>
    <t>B8:85:84:FF:9A:CA</t>
  </si>
  <si>
    <t>E4:54:E8:2A:83:0E</t>
  </si>
  <si>
    <t>7C:B2:7D:81:A1:FF</t>
  </si>
  <si>
    <t>MDP</t>
  </si>
  <si>
    <t>INGRAM</t>
  </si>
  <si>
    <t>ADRYANO</t>
  </si>
  <si>
    <t>CRISTIANO</t>
  </si>
  <si>
    <t>WERBERTH</t>
  </si>
  <si>
    <t>E4:54:E8:2A:83:13</t>
  </si>
  <si>
    <t>NAS</t>
  </si>
  <si>
    <t>CELULAR</t>
  </si>
  <si>
    <t>ALARME</t>
  </si>
  <si>
    <t>10.85.1.1</t>
  </si>
  <si>
    <t>10.85.1.2</t>
  </si>
  <si>
    <t>10.85.1.3</t>
  </si>
  <si>
    <t>10.85.1.4</t>
  </si>
  <si>
    <t>10.85.1.5</t>
  </si>
  <si>
    <t>10.85.1.6</t>
  </si>
  <si>
    <t>10.85.1.7</t>
  </si>
  <si>
    <t>10.85.1.8</t>
  </si>
  <si>
    <t>10.85.1.9</t>
  </si>
  <si>
    <t>10.85.1.10</t>
  </si>
  <si>
    <t>10.85.1.11</t>
  </si>
  <si>
    <t>10.85.1.12</t>
  </si>
  <si>
    <t>10.85.1.13</t>
  </si>
  <si>
    <t>10.85.1.14</t>
  </si>
  <si>
    <t>10.85.1.15</t>
  </si>
  <si>
    <t>10.85.1.16</t>
  </si>
  <si>
    <t>10.85.1.17</t>
  </si>
  <si>
    <t>10.85.1.18</t>
  </si>
  <si>
    <t>10.85.1.19</t>
  </si>
  <si>
    <t>10.85.1.20</t>
  </si>
  <si>
    <t>10.85.1.21</t>
  </si>
  <si>
    <t>10.85.1.22</t>
  </si>
  <si>
    <t>10.85.1.23</t>
  </si>
  <si>
    <t>10.85.1.24</t>
  </si>
  <si>
    <t>10.85.1.25</t>
  </si>
  <si>
    <t>10.85.1.26</t>
  </si>
  <si>
    <t>10.85.1.27</t>
  </si>
  <si>
    <t>10.85.1.28</t>
  </si>
  <si>
    <t>10.85.1.29</t>
  </si>
  <si>
    <t>10.85.1.30</t>
  </si>
  <si>
    <t>10.85.1.31</t>
  </si>
  <si>
    <t>10.85.1.32</t>
  </si>
  <si>
    <t>10.85.1.33</t>
  </si>
  <si>
    <t>10.85.1.34</t>
  </si>
  <si>
    <t>10.85.1.35</t>
  </si>
  <si>
    <t>10.85.1.36</t>
  </si>
  <si>
    <t>10.85.1.37</t>
  </si>
  <si>
    <t>10.85.1.38</t>
  </si>
  <si>
    <t>10.85.1.39</t>
  </si>
  <si>
    <t>10.85.1.40</t>
  </si>
  <si>
    <t>10.85.1.41</t>
  </si>
  <si>
    <t>10.85.1.42</t>
  </si>
  <si>
    <t>10.85.1.43</t>
  </si>
  <si>
    <t>10.85.1.44</t>
  </si>
  <si>
    <t>10.85.1.45</t>
  </si>
  <si>
    <t>10.85.1.46</t>
  </si>
  <si>
    <t>10.85.1.47</t>
  </si>
  <si>
    <t>10.85.1.48</t>
  </si>
  <si>
    <t>10.85.1.49</t>
  </si>
  <si>
    <t>10.85.1.50</t>
  </si>
  <si>
    <t>10.85.1.51</t>
  </si>
  <si>
    <t>10.85.1.52</t>
  </si>
  <si>
    <t>10.85.1.53</t>
  </si>
  <si>
    <t>10.85.1.54</t>
  </si>
  <si>
    <t>10.85.1.55</t>
  </si>
  <si>
    <t>10.85.1.56</t>
  </si>
  <si>
    <t>10.85.1.57</t>
  </si>
  <si>
    <t>10.85.1.58</t>
  </si>
  <si>
    <t>10.85.1.59</t>
  </si>
  <si>
    <t>10.85.1.60</t>
  </si>
  <si>
    <t>10.85.1.61</t>
  </si>
  <si>
    <t>10.85.1.62</t>
  </si>
  <si>
    <t>10.85.1.63</t>
  </si>
  <si>
    <t>10.85.1.64</t>
  </si>
  <si>
    <t>10.85.1.65</t>
  </si>
  <si>
    <t>10.85.1.66</t>
  </si>
  <si>
    <t>10.85.1.67</t>
  </si>
  <si>
    <t>10.85.1.68</t>
  </si>
  <si>
    <t>10.85.1.69</t>
  </si>
  <si>
    <t>10.85.1.70</t>
  </si>
  <si>
    <t>10.85.1.71</t>
  </si>
  <si>
    <t>10.85.1.72</t>
  </si>
  <si>
    <t>10.85.1.73</t>
  </si>
  <si>
    <t>10.85.1.74</t>
  </si>
  <si>
    <t>10.85.1.75</t>
  </si>
  <si>
    <t>10.85.1.76</t>
  </si>
  <si>
    <t>10.85.1.77</t>
  </si>
  <si>
    <t>10.85.1.78</t>
  </si>
  <si>
    <t>10.85.1.79</t>
  </si>
  <si>
    <t>10.85.1.80</t>
  </si>
  <si>
    <t>10.85.1.81</t>
  </si>
  <si>
    <t>10.85.1.82</t>
  </si>
  <si>
    <t>10.85.1.83</t>
  </si>
  <si>
    <t>10.85.1.84</t>
  </si>
  <si>
    <t>10.85.1.85</t>
  </si>
  <si>
    <t>10.85.1.86</t>
  </si>
  <si>
    <t>10.85.1.87</t>
  </si>
  <si>
    <t>10.85.1.88</t>
  </si>
  <si>
    <t>10.85.1.89</t>
  </si>
  <si>
    <t>10.85.1.90</t>
  </si>
  <si>
    <t>10.85.1.91</t>
  </si>
  <si>
    <t>10.85.1.92</t>
  </si>
  <si>
    <t>10.85.1.93</t>
  </si>
  <si>
    <t>10.85.1.94</t>
  </si>
  <si>
    <t>10.85.1.95</t>
  </si>
  <si>
    <t>10.85.1.96</t>
  </si>
  <si>
    <t>10.85.1.97</t>
  </si>
  <si>
    <t>10.85.1.98</t>
  </si>
  <si>
    <t>10.85.1.99</t>
  </si>
  <si>
    <t>10.85.1.100</t>
  </si>
  <si>
    <t>10.85.1.101</t>
  </si>
  <si>
    <t>10.85.1.102</t>
  </si>
  <si>
    <t>10.85.1.103</t>
  </si>
  <si>
    <t>10.85.1.104</t>
  </si>
  <si>
    <t>10.85.1.105</t>
  </si>
  <si>
    <t>10.85.1.106</t>
  </si>
  <si>
    <t>10.85.1.107</t>
  </si>
  <si>
    <t>10.85.1.108</t>
  </si>
  <si>
    <t>10.85.1.109</t>
  </si>
  <si>
    <t>10.85.1.110</t>
  </si>
  <si>
    <t>10.85.1.111</t>
  </si>
  <si>
    <t>10.85.1.112</t>
  </si>
  <si>
    <t>10.85.1.113</t>
  </si>
  <si>
    <t>10.85.1.114</t>
  </si>
  <si>
    <t>10.85.1.115</t>
  </si>
  <si>
    <t>10.85.1.116</t>
  </si>
  <si>
    <t>10.85.1.117</t>
  </si>
  <si>
    <t>10.85.1.118</t>
  </si>
  <si>
    <t>10.85.1.119</t>
  </si>
  <si>
    <t>10.85.1.120</t>
  </si>
  <si>
    <t>10.85.1.121</t>
  </si>
  <si>
    <t>10.85.1.122</t>
  </si>
  <si>
    <t>10.85.1.123</t>
  </si>
  <si>
    <t>10.85.1.124</t>
  </si>
  <si>
    <t>10.85.1.125</t>
  </si>
  <si>
    <t>10.85.1.126</t>
  </si>
  <si>
    <t>10.85.1.127</t>
  </si>
  <si>
    <t>10.85.1.128</t>
  </si>
  <si>
    <t>10.85.1.129</t>
  </si>
  <si>
    <t>10.85.1.130</t>
  </si>
  <si>
    <t>10.85.1.131</t>
  </si>
  <si>
    <t>10.85.1.132</t>
  </si>
  <si>
    <t>10.85.1.133</t>
  </si>
  <si>
    <t>10.85.1.134</t>
  </si>
  <si>
    <t>10.85.1.135</t>
  </si>
  <si>
    <t>10.85.1.136</t>
  </si>
  <si>
    <t>10.85.1.137</t>
  </si>
  <si>
    <t>10.85.1.138</t>
  </si>
  <si>
    <t>10.85.1.139</t>
  </si>
  <si>
    <t>10.85.1.140</t>
  </si>
  <si>
    <t>10.85.1.141</t>
  </si>
  <si>
    <t>10.85.1.142</t>
  </si>
  <si>
    <t>10.85.1.143</t>
  </si>
  <si>
    <t>10.85.1.144</t>
  </si>
  <si>
    <t>10.85.1.145</t>
  </si>
  <si>
    <t>10.85.1.146</t>
  </si>
  <si>
    <t>10.85.1.147</t>
  </si>
  <si>
    <t>10.85.1.148</t>
  </si>
  <si>
    <t>10.85.1.149</t>
  </si>
  <si>
    <t>10.85.1.150</t>
  </si>
  <si>
    <t>10.85.1.151</t>
  </si>
  <si>
    <t>10.85.1.152</t>
  </si>
  <si>
    <t>10.85.1.153</t>
  </si>
  <si>
    <t>10.85.1.154</t>
  </si>
  <si>
    <t>10.85.1.155</t>
  </si>
  <si>
    <t>10.85.1.156</t>
  </si>
  <si>
    <t>10.85.1.157</t>
  </si>
  <si>
    <t>10.85.1.158</t>
  </si>
  <si>
    <t>10.85.1.159</t>
  </si>
  <si>
    <t>10.85.1.160</t>
  </si>
  <si>
    <t>10.85.1.161</t>
  </si>
  <si>
    <t>10.85.1.162</t>
  </si>
  <si>
    <t>10.85.1.163</t>
  </si>
  <si>
    <t>10.85.1.164</t>
  </si>
  <si>
    <t>10.85.1.165</t>
  </si>
  <si>
    <t>10.85.1.166</t>
  </si>
  <si>
    <t>10.85.1.167</t>
  </si>
  <si>
    <t>10.85.1.168</t>
  </si>
  <si>
    <t>10.85.1.169</t>
  </si>
  <si>
    <t>10.85.1.170</t>
  </si>
  <si>
    <t>10.85.1.171</t>
  </si>
  <si>
    <t>10.85.1.172</t>
  </si>
  <si>
    <t>10.85.1.173</t>
  </si>
  <si>
    <t>10.85.1.174</t>
  </si>
  <si>
    <t>10.85.1.175</t>
  </si>
  <si>
    <t>10.85.1.176</t>
  </si>
  <si>
    <t>10.85.1.177</t>
  </si>
  <si>
    <t>10.85.1.178</t>
  </si>
  <si>
    <t>10.85.1.179</t>
  </si>
  <si>
    <t>10.85.1.180</t>
  </si>
  <si>
    <t>10.85.1.181</t>
  </si>
  <si>
    <t>10.85.1.182</t>
  </si>
  <si>
    <t>10.85.1.183</t>
  </si>
  <si>
    <t>10.85.1.184</t>
  </si>
  <si>
    <t>10.85.1.185</t>
  </si>
  <si>
    <t>10.85.1.186</t>
  </si>
  <si>
    <t>10.85.1.187</t>
  </si>
  <si>
    <t>10.85.1.188</t>
  </si>
  <si>
    <t>10.85.1.189</t>
  </si>
  <si>
    <t>10.85.1.190</t>
  </si>
  <si>
    <t>10.85.1.191</t>
  </si>
  <si>
    <t>10.85.1.192</t>
  </si>
  <si>
    <t>10.85.1.193</t>
  </si>
  <si>
    <t>10.85.1.194</t>
  </si>
  <si>
    <t>10.85.1.195</t>
  </si>
  <si>
    <t>10.85.1.196</t>
  </si>
  <si>
    <t>10.85.1.197</t>
  </si>
  <si>
    <t>10.85.1.198</t>
  </si>
  <si>
    <t>10.85.1.199</t>
  </si>
  <si>
    <t>10.85.1.200</t>
  </si>
  <si>
    <t>10.85.1.201</t>
  </si>
  <si>
    <t>10.85.1.202</t>
  </si>
  <si>
    <t>10.85.1.203</t>
  </si>
  <si>
    <t>10.85.1.204</t>
  </si>
  <si>
    <t>10.85.1.205</t>
  </si>
  <si>
    <t>10.85.1.206</t>
  </si>
  <si>
    <t>10.85.1.207</t>
  </si>
  <si>
    <t>10.85.1.208</t>
  </si>
  <si>
    <t>10.85.1.209</t>
  </si>
  <si>
    <t>10.85.1.210</t>
  </si>
  <si>
    <t>10.85.1.211</t>
  </si>
  <si>
    <t>10.85.1.212</t>
  </si>
  <si>
    <t>10.85.1.213</t>
  </si>
  <si>
    <t>10.85.1.214</t>
  </si>
  <si>
    <t>10.85.1.215</t>
  </si>
  <si>
    <t>10.85.1.216</t>
  </si>
  <si>
    <t>10.85.1.217</t>
  </si>
  <si>
    <t>10.85.1.218</t>
  </si>
  <si>
    <t>10.85.1.219</t>
  </si>
  <si>
    <t>10.85.1.220</t>
  </si>
  <si>
    <t>10.85.1.221</t>
  </si>
  <si>
    <t>10.85.1.222</t>
  </si>
  <si>
    <t>10.85.1.223</t>
  </si>
  <si>
    <t>10.85.1.224</t>
  </si>
  <si>
    <t>10.85.1.225</t>
  </si>
  <si>
    <t>10.85.1.226</t>
  </si>
  <si>
    <t>10.85.1.227</t>
  </si>
  <si>
    <t>10.85.1.228</t>
  </si>
  <si>
    <t>10.85.1.229</t>
  </si>
  <si>
    <t>10.85.1.230</t>
  </si>
  <si>
    <t>10.85.1.231</t>
  </si>
  <si>
    <t>10.85.1.232</t>
  </si>
  <si>
    <t>10.85.1.233</t>
  </si>
  <si>
    <t>10.85.1.234</t>
  </si>
  <si>
    <t>10.85.1.235</t>
  </si>
  <si>
    <t>10.85.1.236</t>
  </si>
  <si>
    <t>10.85.1.237</t>
  </si>
  <si>
    <t>10.85.1.238</t>
  </si>
  <si>
    <t>10.85.1.239</t>
  </si>
  <si>
    <t>10.85.1.240</t>
  </si>
  <si>
    <t>10.85.1.241</t>
  </si>
  <si>
    <t>10.85.1.242</t>
  </si>
  <si>
    <t>10.85.1.243</t>
  </si>
  <si>
    <t>10.85.1.244</t>
  </si>
  <si>
    <t>10.85.1.245</t>
  </si>
  <si>
    <t>10.85.1.246</t>
  </si>
  <si>
    <t>10.85.1.247</t>
  </si>
  <si>
    <t>10.85.1.248</t>
  </si>
  <si>
    <t>10.85.1.249</t>
  </si>
  <si>
    <t>10.85.1.250</t>
  </si>
  <si>
    <t>10.85.1.251</t>
  </si>
  <si>
    <t>10.85.1.252</t>
  </si>
  <si>
    <t>10.85.1.253</t>
  </si>
  <si>
    <t>DC02</t>
  </si>
  <si>
    <t>AP02</t>
  </si>
  <si>
    <t>FS02</t>
  </si>
  <si>
    <t>DB02</t>
  </si>
  <si>
    <t>HYPER-V</t>
  </si>
  <si>
    <t>WS</t>
  </si>
  <si>
    <t>CSFNAS</t>
  </si>
  <si>
    <t>NAS02</t>
  </si>
  <si>
    <t>CSF-NT66</t>
  </si>
  <si>
    <t>CSF-NT67</t>
  </si>
  <si>
    <t>Rony Gama</t>
  </si>
  <si>
    <t>9CD4X73</t>
  </si>
  <si>
    <t>Adryano Perdigão</t>
  </si>
  <si>
    <t>CSF-NT68</t>
  </si>
  <si>
    <t>PEQ3H6PQ</t>
  </si>
  <si>
    <t>CSF-NT69</t>
  </si>
  <si>
    <t>SCANSOURCE</t>
  </si>
  <si>
    <t>Intel® Core™ i3-8145U CPU 2.1 GHz</t>
  </si>
  <si>
    <t>4096 MB (2133MHz)</t>
  </si>
  <si>
    <t>SSD 128GB</t>
  </si>
  <si>
    <t>Windows 10 Pro</t>
  </si>
  <si>
    <t>1B7ND93</t>
  </si>
  <si>
    <t>7B7ND93</t>
  </si>
  <si>
    <t>DB7ND93</t>
  </si>
  <si>
    <t>FB7ND93</t>
  </si>
  <si>
    <t>Cristiano Furtado</t>
  </si>
  <si>
    <t>CSF-NT73</t>
  </si>
  <si>
    <t>CSF-NT70</t>
  </si>
  <si>
    <t>CSF-NT71</t>
  </si>
  <si>
    <t>CSF-NT72</t>
  </si>
  <si>
    <t>Intel® Core™ i7-8565U (1.8 GHz)</t>
  </si>
  <si>
    <t>256 GB SSD</t>
  </si>
  <si>
    <t>Vostro 3480</t>
  </si>
  <si>
    <t>Vostro 3481</t>
  </si>
  <si>
    <t>9G44423</t>
  </si>
  <si>
    <t>Ronildo Vasconcelos</t>
  </si>
  <si>
    <t>Willian Ribeiro Rocha</t>
  </si>
  <si>
    <t>Grazielle</t>
  </si>
  <si>
    <t>Estagiário CAPGV</t>
  </si>
  <si>
    <t>Zmax</t>
  </si>
  <si>
    <t>WDC 500GB</t>
  </si>
  <si>
    <t>Windows 10 pro(19043)</t>
  </si>
  <si>
    <t>8192 MB (1333 MHz)</t>
  </si>
  <si>
    <t>FILIAL</t>
  </si>
  <si>
    <t>SERVIÇO</t>
  </si>
  <si>
    <t>MA</t>
  </si>
  <si>
    <t>VIVO</t>
  </si>
  <si>
    <t>INTERNET FIBRA IP FIXO</t>
  </si>
  <si>
    <t>CLARO</t>
  </si>
  <si>
    <t>JIVE</t>
  </si>
  <si>
    <t>TELEFONIA VOIP</t>
  </si>
  <si>
    <t>TVN</t>
  </si>
  <si>
    <t>CE</t>
  </si>
  <si>
    <t>MULTIPLAY</t>
  </si>
  <si>
    <t>CONECTA TELECOM</t>
  </si>
  <si>
    <t>ACUMULADO</t>
  </si>
  <si>
    <t>CONTRATO ENCERRADO</t>
  </si>
  <si>
    <t>002052</t>
  </si>
  <si>
    <t>STAYTION</t>
  </si>
  <si>
    <t>Dutra - Free Flow</t>
  </si>
  <si>
    <t>Logistica (Motoboy)</t>
  </si>
  <si>
    <t>STAYTION 1200</t>
  </si>
  <si>
    <t>Troca de bateria no dia 06/07/21</t>
  </si>
  <si>
    <t>RESERVA ATIVA</t>
  </si>
  <si>
    <t>IP FIXO</t>
  </si>
  <si>
    <t>CARLOS</t>
  </si>
  <si>
    <t>WILIAN</t>
  </si>
  <si>
    <t>IMACDEMARCELODELPOSSO</t>
  </si>
  <si>
    <t>C8:BC:C8:9F:30:3A</t>
  </si>
  <si>
    <t>00:E1:8C:27:F1:AF</t>
  </si>
  <si>
    <t>REDMINOTE8PRO</t>
  </si>
  <si>
    <t>7C:B2:7D:82:23:A0</t>
  </si>
  <si>
    <t>NIC</t>
  </si>
  <si>
    <t>SERVIDORES / DVR / VOIP</t>
  </si>
  <si>
    <t>IMPRESSORAS</t>
  </si>
  <si>
    <t>DEPTO DE TI</t>
  </si>
  <si>
    <t>ASSISTÊNCIA TÉCNICA</t>
  </si>
  <si>
    <t>PS01</t>
  </si>
  <si>
    <t>CONTROLE DE PAGAMENTO DE FORNECEDORES</t>
  </si>
  <si>
    <t>INFORMAÇÕES SERVIDORES, ESTAÇÕES E NOTEBOOKS</t>
  </si>
  <si>
    <t>KSC</t>
  </si>
  <si>
    <t>INFORMAÇÕES DE MONITORES</t>
  </si>
  <si>
    <t>MATRIZ</t>
  </si>
  <si>
    <t>INPUTS</t>
  </si>
  <si>
    <t>CSF-MT01</t>
  </si>
  <si>
    <t>CSF-MT02</t>
  </si>
  <si>
    <t>CSF-MT03</t>
  </si>
  <si>
    <t>CSF-MT04</t>
  </si>
  <si>
    <t>CSF-MT05</t>
  </si>
  <si>
    <t>CSF-MT06</t>
  </si>
  <si>
    <t>CSF-MT07</t>
  </si>
  <si>
    <t>CSF-MT08</t>
  </si>
  <si>
    <t>FREEFLOW</t>
  </si>
  <si>
    <t>DELL</t>
  </si>
  <si>
    <t>CN-0RNMH6-74445-14F-AT5S</t>
  </si>
  <si>
    <t>VGA / DVI</t>
  </si>
  <si>
    <t>P190Sb</t>
  </si>
  <si>
    <t>P190St</t>
  </si>
  <si>
    <t>CN-0PN59G-74261-18M-534U</t>
  </si>
  <si>
    <t>CN-0RVC21-74261-2B5-2CYM</t>
  </si>
  <si>
    <t>Werberth Rocha</t>
  </si>
  <si>
    <t>Flatron 29WK600-W</t>
  </si>
  <si>
    <t>DP / 2X HDMI</t>
  </si>
  <si>
    <t>902SPSL1F270</t>
  </si>
  <si>
    <t>Flatron E2060T - PN</t>
  </si>
  <si>
    <t>VGA - DVI</t>
  </si>
  <si>
    <t>108SSPTM1C753</t>
  </si>
  <si>
    <t>Wilian Ribeiro</t>
  </si>
  <si>
    <t>901AZNK6Q127</t>
  </si>
  <si>
    <t>AV / HDMI / VGA / TV</t>
  </si>
  <si>
    <t>GRAFICA</t>
  </si>
  <si>
    <t>CN-0PN59G-74261-18M-536U</t>
  </si>
  <si>
    <t>CN-0M39MD-74445-217-109M</t>
  </si>
  <si>
    <t>CSF-MT09</t>
  </si>
  <si>
    <t>Assistência Técnica</t>
  </si>
  <si>
    <t>Flatron W1642S-PF</t>
  </si>
  <si>
    <t>VGA</t>
  </si>
  <si>
    <t>802SPYRH6354</t>
  </si>
  <si>
    <t>CSF-MT10</t>
  </si>
  <si>
    <t>VF82891</t>
  </si>
  <si>
    <t>20MT49DF-PS</t>
  </si>
  <si>
    <t>Leandro Reinaldo</t>
  </si>
  <si>
    <t>CSF-MT11</t>
  </si>
  <si>
    <t>CSF-MT12</t>
  </si>
  <si>
    <t>CSF-MT13</t>
  </si>
  <si>
    <t>Carlos Januário</t>
  </si>
  <si>
    <t>901AZGF9Q575</t>
  </si>
  <si>
    <t>812AZLW7B160</t>
  </si>
  <si>
    <t>Flatron E2241C - PN</t>
  </si>
  <si>
    <t>B2:25:5C:44:B8:D0</t>
  </si>
  <si>
    <t>64:1C:67:73:BC:CE</t>
  </si>
  <si>
    <t>E2:9F:42:B7:C7:7A</t>
  </si>
  <si>
    <t>INTERNET - REDUDÂNCIA</t>
  </si>
  <si>
    <t>INTERNET RED. + TELEFONE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</si>
  <si>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</si>
  <si>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</si>
  <si>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</si>
  <si>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</si>
  <si>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</si>
  <si>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</si>
  <si>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</si>
  <si>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</si>
  <si>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</si>
  <si>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</si>
  <si>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</si>
  <si>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</si>
  <si>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IBYTE</t>
  </si>
  <si>
    <t>JONATAS</t>
  </si>
  <si>
    <t>GOLDENTEC</t>
  </si>
  <si>
    <t>INFORMAÇÕES DE SUPORTES DE NOTEBOOK</t>
  </si>
  <si>
    <t>GARANTIA</t>
  </si>
  <si>
    <t>SNG17</t>
  </si>
  <si>
    <t>2763412202003262</t>
  </si>
  <si>
    <t>2763412202003263</t>
  </si>
  <si>
    <t>2763412202003266</t>
  </si>
  <si>
    <t>2763412202003265</t>
  </si>
  <si>
    <t>2763412202003264</t>
  </si>
  <si>
    <t>NAGEM</t>
  </si>
  <si>
    <t>CSF SLZ</t>
  </si>
  <si>
    <t>K120 PRETO</t>
  </si>
  <si>
    <t>2042SC3196C9</t>
  </si>
  <si>
    <t>WILLIAN</t>
  </si>
  <si>
    <t>RONY</t>
  </si>
  <si>
    <t>2042SC315Y79</t>
  </si>
  <si>
    <t>2103SC308G19</t>
  </si>
  <si>
    <t>2042SC3196D9</t>
  </si>
  <si>
    <t>2042SC319QC9</t>
  </si>
  <si>
    <t>2042SC315Y69</t>
  </si>
  <si>
    <t>2042SC317ML9</t>
  </si>
  <si>
    <t>M90</t>
  </si>
  <si>
    <t>TARCÍSIA</t>
  </si>
  <si>
    <t>ROBSON</t>
  </si>
  <si>
    <t>2102HS07F4N9</t>
  </si>
  <si>
    <t xml:space="preserve">ASSISTENCIA TECNICA </t>
  </si>
  <si>
    <t>SANDISK</t>
  </si>
  <si>
    <t>CRUZER BLADE 16GB</t>
  </si>
  <si>
    <t>SDCZ50-016G-B35</t>
  </si>
  <si>
    <t>LOGITECH</t>
  </si>
  <si>
    <t>2102HS00JGC9</t>
  </si>
  <si>
    <t>2102HS07ETB9</t>
  </si>
  <si>
    <t>2040HS018M79</t>
  </si>
  <si>
    <t>2040HS017JR9</t>
  </si>
  <si>
    <t>2102HS07F4M9</t>
  </si>
  <si>
    <t>INFORMAÇÕES DE TECLADOS</t>
  </si>
  <si>
    <t>INFORMAÇÕES DE MOUSES</t>
  </si>
  <si>
    <t>1932SC51ZJE8</t>
  </si>
  <si>
    <t>DAYANE</t>
  </si>
  <si>
    <t>1935HS0167X8</t>
  </si>
  <si>
    <t>SWITCH_GIGABIT_01_RACK_01</t>
  </si>
  <si>
    <t>LAN HERO MAC</t>
  </si>
  <si>
    <t>LAN TARCÍSIA</t>
  </si>
  <si>
    <t>LAN PRINTER IFINAS</t>
  </si>
  <si>
    <t>LAN ROBSON</t>
  </si>
  <si>
    <t>LAN JOELSA</t>
  </si>
  <si>
    <t>LAN RUBYA</t>
  </si>
  <si>
    <t>LAN   SUSY</t>
  </si>
  <si>
    <t>UPLINK GRÁFICA</t>
  </si>
  <si>
    <t>LAN PONTO</t>
  </si>
  <si>
    <t>GBE1</t>
  </si>
  <si>
    <t>GBE7</t>
  </si>
  <si>
    <t>ET02 - LAN WERBERTH</t>
  </si>
  <si>
    <t>GBE13</t>
  </si>
  <si>
    <t>ET09 - LAN ROBSON</t>
  </si>
  <si>
    <t>GBE19</t>
  </si>
  <si>
    <t>ET16 - LAN SUSY</t>
  </si>
  <si>
    <t>GBE2</t>
  </si>
  <si>
    <t>GBE8</t>
  </si>
  <si>
    <t>GBE14</t>
  </si>
  <si>
    <t>GBE20</t>
  </si>
  <si>
    <t>GBE3</t>
  </si>
  <si>
    <t>GBE9</t>
  </si>
  <si>
    <t>ET14 - LAN TARCÍSIA</t>
  </si>
  <si>
    <t>GBE15</t>
  </si>
  <si>
    <t>ET08 - LAN JOELSA</t>
  </si>
  <si>
    <t>GBE21</t>
  </si>
  <si>
    <t>GBE4</t>
  </si>
  <si>
    <t>GBE10</t>
  </si>
  <si>
    <t>GBE16</t>
  </si>
  <si>
    <t>GBE22</t>
  </si>
  <si>
    <t>UPLINK_SW_COMERCIAL</t>
  </si>
  <si>
    <t>GBE5</t>
  </si>
  <si>
    <t>GBE11</t>
  </si>
  <si>
    <t>GBE17</t>
  </si>
  <si>
    <t>ET18 - LAN RUBYA</t>
  </si>
  <si>
    <t>GBE23</t>
  </si>
  <si>
    <t>UPLINK SW_GRÁFICA</t>
  </si>
  <si>
    <t>GBE6</t>
  </si>
  <si>
    <t>GBE12</t>
  </si>
  <si>
    <t>GBE18</t>
  </si>
  <si>
    <t>ET27 - LAN PONTO</t>
  </si>
  <si>
    <t>GBE24</t>
  </si>
  <si>
    <t>SWITCH_GIGABIT_SERVERS_RACK01</t>
  </si>
  <si>
    <t>FS</t>
  </si>
  <si>
    <t>DC</t>
  </si>
  <si>
    <t>FSG</t>
  </si>
  <si>
    <t>DIG</t>
  </si>
  <si>
    <t>UPLINK SW1_24</t>
  </si>
  <si>
    <t>LAN PFSENSE</t>
  </si>
  <si>
    <t>UPLINK - FREENAS</t>
  </si>
  <si>
    <t>DOWN</t>
  </si>
  <si>
    <t>ET30 - SERVER FS</t>
  </si>
  <si>
    <t>ET28 - SERVER DC</t>
  </si>
  <si>
    <t>ET34 - SERVER AP</t>
  </si>
  <si>
    <t>ET32 - SERVER FSG</t>
  </si>
  <si>
    <t>ET31 - DIG</t>
  </si>
  <si>
    <t>UPLINK - SW_INTELBRAS_GBE24</t>
  </si>
  <si>
    <t>LAN - FIREWALL PFSENSE / 10.98.0.0/23</t>
  </si>
  <si>
    <t>DISPOSIÇÃO FÍSICA SWITCHES</t>
  </si>
  <si>
    <t>UPLINK_SW_LOGÍSTICA</t>
  </si>
  <si>
    <t>UPLINK SW_CISCO_GBE15</t>
  </si>
  <si>
    <t>ET21 - DVR MDP</t>
  </si>
  <si>
    <t>ET10 - VOIP/IMP_FINAN</t>
  </si>
  <si>
    <t>ET03 - LAN RT-DLINK 105</t>
  </si>
  <si>
    <t>ET20 - IMAC MDP / VOIP</t>
  </si>
  <si>
    <t>UPLINK LOGISTICA</t>
  </si>
  <si>
    <t>UPLINK COMERCIAL</t>
  </si>
  <si>
    <t>UPLINK SW CISCO</t>
  </si>
  <si>
    <t>DVR MDP</t>
  </si>
  <si>
    <t>IMP IFINAS</t>
  </si>
  <si>
    <t>MULTILASER</t>
  </si>
  <si>
    <t>LEHMOX</t>
  </si>
  <si>
    <t>LEY-33</t>
  </si>
  <si>
    <t>AC121</t>
  </si>
  <si>
    <t>DMS 0AC121D</t>
  </si>
  <si>
    <t>RENOTECH(MERCADO LIVRE)</t>
  </si>
  <si>
    <t>MERCADO LIVRE</t>
  </si>
  <si>
    <t>S/ GARANTIA</t>
  </si>
  <si>
    <t>38:00:25:40:71:FD</t>
  </si>
  <si>
    <t>INFORMAÇÕES DE SERVIDORES</t>
  </si>
  <si>
    <t>PROCESSOR</t>
  </si>
  <si>
    <t>SN</t>
  </si>
  <si>
    <t>SO</t>
  </si>
  <si>
    <t>PE015FR9</t>
  </si>
  <si>
    <t>ThinkServer TS140</t>
  </si>
  <si>
    <t>Intel® Xeon® CPU E3-1225 v3 @ 3.20GHz</t>
  </si>
  <si>
    <t>ECC</t>
  </si>
  <si>
    <t>FEATURES</t>
  </si>
  <si>
    <t>AD DS, DHCP, DNS</t>
  </si>
  <si>
    <t>BRAND</t>
  </si>
  <si>
    <t>MODEL</t>
  </si>
  <si>
    <t>FIREWALLSLZ</t>
  </si>
  <si>
    <t>FIREWALL</t>
  </si>
  <si>
    <t>HP Proliant M110 G6</t>
  </si>
  <si>
    <t>Intel® Xeon® CPU X3430 @ 2.40GHz</t>
  </si>
  <si>
    <t>250 GB HDD LFF</t>
  </si>
  <si>
    <t>500 GB HDD LFF</t>
  </si>
  <si>
    <t>Linux FreeBSD pfSense 2.5.1</t>
  </si>
  <si>
    <t>HYPER-V (IX01, PS01, ZABBIX)</t>
  </si>
  <si>
    <t>IBM System x3500 M4</t>
  </si>
  <si>
    <t>32 GB</t>
  </si>
  <si>
    <t>4 GB</t>
  </si>
  <si>
    <t>8 GB</t>
  </si>
  <si>
    <t>2 TB HDD LFF</t>
  </si>
  <si>
    <t>Microsoft Windows Server 2012 Standard</t>
  </si>
  <si>
    <t>Microsoft Windows Server 2016 Standard</t>
  </si>
  <si>
    <t>TR0356X</t>
  </si>
  <si>
    <t>PE0164AB</t>
  </si>
  <si>
    <t>FILE SERVER, COBIAN BACKUP</t>
  </si>
  <si>
    <t>2,5 TB HDD LFF</t>
  </si>
  <si>
    <t>TR01HWZ</t>
  </si>
  <si>
    <t>IBM System x3200 M3</t>
  </si>
  <si>
    <t>Microsoft Windows Server 2012 R2 Standard</t>
  </si>
  <si>
    <t>NETWORK ATTACHED STORAGE</t>
  </si>
  <si>
    <t>6 GB</t>
  </si>
  <si>
    <t>3,25 TB HDD LFF</t>
  </si>
  <si>
    <t>Linux FreeBSD FreeNAS 11</t>
  </si>
  <si>
    <t>BRC021NDH5</t>
  </si>
  <si>
    <t>Marcelo Del Posso</t>
  </si>
  <si>
    <t>Leonardo Pinho</t>
  </si>
  <si>
    <t>Liziane Waleska</t>
  </si>
  <si>
    <t>PONTO</t>
  </si>
  <si>
    <t>RELOGIO DE PONTO</t>
  </si>
  <si>
    <t>4C:F2:02:A4:64:B2</t>
  </si>
  <si>
    <t>04:D4:C4:A3:D9:01</t>
  </si>
  <si>
    <t>F4:30:8B:A6:1D:25</t>
  </si>
  <si>
    <t>XIAOMI</t>
  </si>
  <si>
    <t>CSF-DT02</t>
  </si>
  <si>
    <t>RONNY</t>
  </si>
  <si>
    <t>E8:5A:8B:B9:62:3C</t>
  </si>
  <si>
    <t>MI 8 LITE</t>
  </si>
  <si>
    <t>70:BB:E9:FD:21:F5</t>
  </si>
  <si>
    <t>BE:77:F6:F6:AA:B5</t>
  </si>
  <si>
    <t>DISTRIBUIÇÃO DHCP 8H</t>
  </si>
  <si>
    <t>RONIERY</t>
  </si>
  <si>
    <t>Genérico</t>
  </si>
  <si>
    <t>Depósito / Logística</t>
  </si>
  <si>
    <t>7099G2P</t>
  </si>
  <si>
    <t>Intel® Core™2 Duo CPU E7500 @ 2.93 GHz</t>
  </si>
  <si>
    <t>Intel® Pentium® CPU G2030 @ 3.00GHz</t>
  </si>
  <si>
    <t>2048 MB 1066MHz</t>
  </si>
  <si>
    <t>HDD SAMSUNG 320GB</t>
  </si>
  <si>
    <t>Francisco / Assistência</t>
  </si>
  <si>
    <t>1578G6P</t>
  </si>
  <si>
    <t>Intel® Core™ i3-2120 CPU @3.30GHZ</t>
  </si>
  <si>
    <t>4096 MB 1333MHz</t>
  </si>
  <si>
    <t>HITACHI 160 GB</t>
  </si>
  <si>
    <t>Windows 10 pro(19042)</t>
  </si>
  <si>
    <t>CSF-DT05</t>
  </si>
  <si>
    <t>JBKJD33</t>
  </si>
  <si>
    <t>CSF-NT14</t>
  </si>
  <si>
    <t>Adrielle Menezes</t>
  </si>
  <si>
    <t>PF0N938M</t>
  </si>
  <si>
    <t>G40-80</t>
  </si>
  <si>
    <t>Cassio Henrique</t>
  </si>
  <si>
    <t>Glauber Rodrigues</t>
  </si>
  <si>
    <t>Dhayron Santos</t>
  </si>
  <si>
    <t>Adriana Rios</t>
  </si>
  <si>
    <t>Roberto Henrique</t>
  </si>
  <si>
    <t>Ricardo Rodrigues</t>
  </si>
  <si>
    <t>Joelsa Fagwyna</t>
  </si>
  <si>
    <t>Tarcísia Abreu</t>
  </si>
  <si>
    <t>Susete Souza</t>
  </si>
  <si>
    <t>Dayane Silva</t>
  </si>
  <si>
    <t>Diego Garcia</t>
  </si>
  <si>
    <t>Robson Diniz</t>
  </si>
  <si>
    <t>Grazielle (quebrado)</t>
  </si>
  <si>
    <t>5FD4X73</t>
  </si>
  <si>
    <t>7K08T73</t>
  </si>
  <si>
    <t>6K08T73</t>
  </si>
  <si>
    <t>FIREWALLFLZ</t>
  </si>
  <si>
    <t>ZABBIX</t>
  </si>
  <si>
    <t>APPLICATION SERVER (ILUX)</t>
  </si>
  <si>
    <t>PRINTSERVER</t>
  </si>
  <si>
    <t>MONITORING</t>
  </si>
  <si>
    <t>80 GB VHDX</t>
  </si>
  <si>
    <t>2 GB</t>
  </si>
  <si>
    <t>20 GB VHDX</t>
  </si>
  <si>
    <t>BRC5206FE1</t>
  </si>
  <si>
    <t>Intel® Xeon® CPU E3-1220 v3 @ 3.10GHz</t>
  </si>
  <si>
    <t>System x3100 M4</t>
  </si>
  <si>
    <t>Linux Ubuntu 18.04 LTS Core</t>
  </si>
  <si>
    <t>x-x-x-x-x-x</t>
  </si>
  <si>
    <t>HYPER-V (DB02, WS)</t>
  </si>
  <si>
    <t>System x3400 M3</t>
  </si>
  <si>
    <t>Intel® Xeon® CPU E5606 v2 @ 2.13GHz</t>
  </si>
  <si>
    <t>16 GB</t>
  </si>
  <si>
    <t>1,25 TB HDD LFF</t>
  </si>
  <si>
    <t>DATABASE SERVER</t>
  </si>
  <si>
    <t>250 GB</t>
  </si>
  <si>
    <t>WEBSERVER</t>
  </si>
  <si>
    <t xml:space="preserve">4 GB </t>
  </si>
  <si>
    <t>50 GB</t>
  </si>
  <si>
    <t>TR01BRV</t>
  </si>
  <si>
    <t>FILESERVER, COBIAN BACKUP</t>
  </si>
  <si>
    <t>System x3200 M3</t>
  </si>
  <si>
    <t>Intel® Xeon® CPU X3430 @ 2.40 GHz</t>
  </si>
  <si>
    <t>SERVIDORES EM CLIENTES</t>
  </si>
  <si>
    <t>DNS-320L</t>
  </si>
  <si>
    <t>*-*-*-*-*</t>
  </si>
  <si>
    <t>Linux</t>
  </si>
  <si>
    <t>L1BLCK4</t>
  </si>
  <si>
    <t>1C:6F:65:F3:8F:FF</t>
  </si>
  <si>
    <t>Windows 7 Professional x64</t>
  </si>
  <si>
    <t>8C:F1:12:83:FB:12</t>
  </si>
  <si>
    <t>TV</t>
  </si>
  <si>
    <t>00:05:16:5A:DE:A9</t>
  </si>
  <si>
    <t>10.16.28.152</t>
  </si>
  <si>
    <t>CLIENTE</t>
  </si>
  <si>
    <t>HUPD</t>
  </si>
  <si>
    <t>Xerox® FreeFlow</t>
  </si>
  <si>
    <t>HPMDP</t>
  </si>
  <si>
    <t>L1C03CW</t>
  </si>
  <si>
    <t>Pixeon® PixPrint</t>
  </si>
  <si>
    <t>ThinkCentre - A70</t>
  </si>
  <si>
    <t>RAM</t>
  </si>
  <si>
    <t>Microsoft Windows 7 Pro x32</t>
  </si>
  <si>
    <t>Intel® Core™ 2 Duo CPU E7500 @ 2.93GHz</t>
  </si>
  <si>
    <t>D-LINK DIR-842</t>
  </si>
  <si>
    <t>MONITORAMENTO</t>
  </si>
  <si>
    <t>4C:1F:CC:AE:55:98</t>
  </si>
  <si>
    <t>9C:8C:6E:CB:05:62</t>
  </si>
  <si>
    <t>TV MDP</t>
  </si>
  <si>
    <t>64:1C:67:73:BC:E7</t>
  </si>
  <si>
    <t>74:29:AF:A2:4A:35</t>
  </si>
  <si>
    <t>Ronald Maurício (Vendido)</t>
  </si>
  <si>
    <t>128GB SSD + 1TB HDD</t>
  </si>
  <si>
    <t>SSD 256GB</t>
  </si>
  <si>
    <t>HDD 1TB</t>
  </si>
  <si>
    <t>HDD 500GB</t>
  </si>
  <si>
    <t>CSF-NT48</t>
  </si>
  <si>
    <t>Inspiron 15 3567</t>
  </si>
  <si>
    <t>Intel® Core™ i3-7100U CPU @ 2.40GHZ</t>
  </si>
  <si>
    <t>C6BC6F2</t>
  </si>
  <si>
    <t>TR02H89</t>
  </si>
  <si>
    <t>SERVIDOR DICOM</t>
  </si>
  <si>
    <t>Intel® Xeon® CPU E3-1220 V2 @ 3.10GHz</t>
  </si>
  <si>
    <t>Windows 10 Enterprise LTSC</t>
  </si>
  <si>
    <t>CAC MA</t>
  </si>
  <si>
    <t>74:29:AF:A2:74:17</t>
  </si>
  <si>
    <t>FREEFLOW C/ RONNY GAMA</t>
  </si>
  <si>
    <t>LAN CFS</t>
  </si>
  <si>
    <t>Intel® Core™ i5-7200U CPU @ 2.50GHz</t>
  </si>
  <si>
    <t>250GB SSD</t>
  </si>
  <si>
    <t>Laryssa Albuquerque</t>
  </si>
  <si>
    <t>Allyce Coelho</t>
  </si>
  <si>
    <t>INSERVÍVEL</t>
  </si>
  <si>
    <t>Ana Luiza</t>
  </si>
  <si>
    <t>D8:B0:53:32:AC:BD</t>
  </si>
  <si>
    <t>Jonatas Moreno</t>
  </si>
  <si>
    <t>CSF-NT74</t>
  </si>
  <si>
    <t>CSF-NT75</t>
  </si>
  <si>
    <t>CSF-NT76</t>
  </si>
  <si>
    <t>CSF-NT77</t>
  </si>
  <si>
    <t>CSF-NT78</t>
  </si>
  <si>
    <t>249ZPP3</t>
  </si>
  <si>
    <t>Intel® Core™ i5-1035G1 CPU @ 3.60GHz</t>
  </si>
  <si>
    <t>8192 MB DDR4</t>
  </si>
  <si>
    <t>SSD 256GB NVMe M.2</t>
  </si>
  <si>
    <t>Vostro 3510</t>
  </si>
  <si>
    <t>449ZPP3</t>
  </si>
  <si>
    <t>B4-45-06-AF-A5-6E</t>
  </si>
  <si>
    <t>00-D7-6D-6D-2D-15</t>
  </si>
  <si>
    <t>J39ZPP3</t>
  </si>
  <si>
    <t>349ZPP3</t>
  </si>
  <si>
    <t>CARLOS JANUÁRIO</t>
  </si>
  <si>
    <t>2146SC339038</t>
  </si>
  <si>
    <t>ESTAGIÁRIO DIEGO</t>
  </si>
  <si>
    <t>2148HS09VX28</t>
  </si>
  <si>
    <t>2146SC339018</t>
  </si>
  <si>
    <t>2148HS09VPQ8</t>
  </si>
  <si>
    <t>2148HS09VPR8</t>
  </si>
  <si>
    <t>149ZPP3</t>
  </si>
  <si>
    <t>fone rubya</t>
  </si>
  <si>
    <t>HKK1515D1D</t>
  </si>
  <si>
    <t>MMTN2BZ/A</t>
  </si>
  <si>
    <t>Laryssa TI</t>
  </si>
  <si>
    <t>CSF FOR</t>
  </si>
  <si>
    <t>2148HS09VXP8</t>
  </si>
  <si>
    <t>Luiza CAC</t>
  </si>
  <si>
    <t>2148HS09VWU8</t>
  </si>
  <si>
    <t xml:space="preserve">Adrielle CAC </t>
  </si>
  <si>
    <t>2763409202001210</t>
  </si>
  <si>
    <t>2763409202001219</t>
  </si>
  <si>
    <t>05/05//2022</t>
  </si>
  <si>
    <t>M90  (K120)</t>
  </si>
  <si>
    <t>BATERIA</t>
  </si>
  <si>
    <t>05/05/2022/ BB11-LEO23</t>
  </si>
  <si>
    <t>05/05/2025 / BB11-DE120</t>
  </si>
  <si>
    <t>2144LZXJ8HC8</t>
  </si>
  <si>
    <t>Joelsa</t>
  </si>
  <si>
    <t>Werbeth</t>
  </si>
  <si>
    <t>M170</t>
  </si>
  <si>
    <t>07/05./2025</t>
  </si>
  <si>
    <t>Intel® Core™ i7-4510U CPU @2.60GHZ</t>
  </si>
  <si>
    <t>Roniery Rodrigues</t>
  </si>
  <si>
    <t>A4:45:19:3E:36:3A</t>
  </si>
  <si>
    <t>4C:F2:02:FE:C7:8C</t>
  </si>
  <si>
    <t>MI11</t>
  </si>
  <si>
    <t>A0:A8:CD:1A:CF:F2</t>
  </si>
  <si>
    <t>C4:54:44:90:f3:40</t>
  </si>
  <si>
    <t>WARRIOR</t>
  </si>
  <si>
    <t>Robson</t>
  </si>
  <si>
    <t>LUGIA AC267</t>
  </si>
  <si>
    <t>000.613.534</t>
  </si>
  <si>
    <t>2146SC338ZY8</t>
  </si>
  <si>
    <t>00:05:16:5A:DB:F3</t>
  </si>
  <si>
    <t>00:D7:6D:6D:27:DE</t>
  </si>
  <si>
    <t>Victor</t>
  </si>
  <si>
    <t>ANTIGO LEONARDO</t>
  </si>
  <si>
    <t>PESSOA FÍSICA</t>
  </si>
  <si>
    <t>CSF-NT79</t>
  </si>
  <si>
    <t>Ideapad 310</t>
  </si>
  <si>
    <t>4 GB DDR4</t>
  </si>
  <si>
    <t>PE02KB2H</t>
  </si>
  <si>
    <t>CSF-NT80</t>
  </si>
  <si>
    <t>Ideapad 330</t>
  </si>
  <si>
    <t>Intel® Core™ i3-6006U CPU @ 2.30GHz</t>
  </si>
  <si>
    <t>SSD 256GB HP</t>
  </si>
  <si>
    <t>PE04519H</t>
  </si>
  <si>
    <t>Manuel Cosme de Lima Neto</t>
  </si>
  <si>
    <t>Intel® Core™ i3-6100U CPU @ 2.00GHz</t>
  </si>
  <si>
    <t>Intel® Core™ i3-4005U CPU @1.70GHZ</t>
  </si>
  <si>
    <t xml:space="preserve">8 GB </t>
  </si>
  <si>
    <t>Ideapad P500</t>
  </si>
  <si>
    <t>SSD 240GB</t>
  </si>
  <si>
    <t>Diego Pinheiro</t>
  </si>
  <si>
    <t>WES1027634222001601</t>
  </si>
  <si>
    <t>Luiz</t>
  </si>
  <si>
    <t>WES1027634222001604</t>
  </si>
  <si>
    <t>WES1027634222001603</t>
  </si>
  <si>
    <t>Roniery</t>
  </si>
  <si>
    <t>WES1027634222001602</t>
  </si>
  <si>
    <t>2216SC32SVL9</t>
  </si>
  <si>
    <t>2216SC32SVM9</t>
  </si>
  <si>
    <t>2137HS08D1B9</t>
  </si>
  <si>
    <t>2137HS089R29</t>
  </si>
  <si>
    <t>2137HS08D1D9</t>
  </si>
  <si>
    <t>2137HS086P19</t>
  </si>
  <si>
    <t>2216SC32SVK9</t>
  </si>
  <si>
    <t>Susete</t>
  </si>
  <si>
    <t>2137HS08D1C9</t>
  </si>
  <si>
    <t>Carlos</t>
  </si>
  <si>
    <t>2137HS08D1Y9</t>
  </si>
  <si>
    <t>2206SC32HMA9</t>
  </si>
  <si>
    <t>Troca de bateria no dia 06/09/22</t>
  </si>
  <si>
    <t>STAYTION 600</t>
  </si>
  <si>
    <t>001744</t>
  </si>
  <si>
    <t>E454E82A830B</t>
  </si>
  <si>
    <t>SSD 240GB + NVMe 120GB</t>
  </si>
  <si>
    <t>KSC01</t>
  </si>
  <si>
    <t>DISTRIBUIÇÃO RESERVADA / DHCP - CSF 2022</t>
  </si>
  <si>
    <t>5CC9D3760453</t>
  </si>
  <si>
    <t>SOFTILUX</t>
  </si>
  <si>
    <t>ERP + PWS + APP</t>
  </si>
  <si>
    <t>DOC SERVICE</t>
  </si>
  <si>
    <t>NDD PRINT</t>
  </si>
  <si>
    <t>409C28CEB31F</t>
  </si>
  <si>
    <t>Carlos Januario (Roubado)</t>
  </si>
  <si>
    <t>240 GB SSD</t>
  </si>
  <si>
    <t>CSF-DT03</t>
  </si>
  <si>
    <t>5C:C9:D3:76:04:53</t>
  </si>
  <si>
    <t>Sildiany Soares</t>
  </si>
  <si>
    <t>8 GB DDR4</t>
  </si>
  <si>
    <t>128 GB SSD</t>
  </si>
  <si>
    <t>Washington Alves</t>
  </si>
  <si>
    <t>HV02</t>
  </si>
  <si>
    <t>HYPERVISOR</t>
  </si>
  <si>
    <t>Diogo Logiística</t>
  </si>
  <si>
    <t>Inspiron</t>
  </si>
  <si>
    <t>CSF-DT04</t>
  </si>
  <si>
    <t>CSF-DT06</t>
  </si>
  <si>
    <t>Inara Brenda</t>
  </si>
  <si>
    <t>SILDIANY</t>
  </si>
  <si>
    <t>LOGÍSTICA 2</t>
  </si>
  <si>
    <t>ASSIST. TÉCNICA</t>
  </si>
  <si>
    <t>DIEGO GARCIA</t>
  </si>
  <si>
    <t>MAXXI POWER PL 1400B1</t>
  </si>
  <si>
    <t>BMI</t>
  </si>
  <si>
    <t>NOBREAK BMI</t>
  </si>
  <si>
    <t>X</t>
  </si>
  <si>
    <t>Assistência técnica - Internobreak</t>
  </si>
  <si>
    <t>Entrada/mautenção (O.S. N°: 006114) assistêcia técnica no dia 18/10/2022</t>
  </si>
  <si>
    <t>Elyvelto Zanatta (VENDIDO)</t>
  </si>
  <si>
    <t>RESERVA</t>
  </si>
  <si>
    <t>CSF-NT81</t>
  </si>
  <si>
    <t>FISCAL/FINANCEIRO</t>
  </si>
  <si>
    <t>64:1C:67:96:A8:49</t>
  </si>
  <si>
    <t>50B36300FDF9</t>
  </si>
  <si>
    <t>HV01</t>
  </si>
  <si>
    <t>8GB (1600MHz)</t>
  </si>
  <si>
    <t>Hélio Gonçalves</t>
  </si>
  <si>
    <t>CSF-NT82</t>
  </si>
  <si>
    <t>Intel® Core™ i5 1135G7 @2.40Ghz 2.42Ghz</t>
  </si>
  <si>
    <t>8VQBQT3</t>
  </si>
  <si>
    <t xml:space="preserve">Carlos Januário </t>
  </si>
  <si>
    <t>CSF-NT83</t>
  </si>
  <si>
    <t>7VQBQT3</t>
  </si>
  <si>
    <t>9VQBQT3</t>
  </si>
  <si>
    <t>B4-45-06-D5-88-93</t>
  </si>
  <si>
    <t>WAN</t>
  </si>
  <si>
    <t>00-D7-6D-8D-D2-BD</t>
  </si>
  <si>
    <t>Windows 11 Pro</t>
  </si>
  <si>
    <t>B44506D58985</t>
  </si>
  <si>
    <t>00D76D8DD2CC</t>
  </si>
  <si>
    <t>480GB NMVe + 500SSD</t>
  </si>
  <si>
    <t>240GB SSD</t>
  </si>
  <si>
    <t>120GB SSD</t>
  </si>
  <si>
    <t>ATENDIMENTO</t>
  </si>
  <si>
    <t>12 GB DDR4</t>
  </si>
  <si>
    <t>12/2022 BBBATERIAS</t>
  </si>
  <si>
    <t>EZEQUIEL</t>
  </si>
  <si>
    <t>PE01HW4N</t>
  </si>
  <si>
    <t>CELULAR FISCAL</t>
  </si>
  <si>
    <t>304B070DD83B</t>
  </si>
  <si>
    <t>RESERVA FOR</t>
  </si>
  <si>
    <t>B44506AFA578</t>
  </si>
  <si>
    <t>WASHINGTON</t>
  </si>
  <si>
    <t>80A589A8803D</t>
  </si>
  <si>
    <t>JORDAN</t>
  </si>
  <si>
    <t>9EFF5194E001</t>
  </si>
  <si>
    <t>Nathanya Bezerra Nascimento</t>
  </si>
  <si>
    <t>Ueris de Jesus Costa Catanhede</t>
  </si>
  <si>
    <t>Jordan Feliphe Rubim - Estagiário TI</t>
  </si>
  <si>
    <t>B44506DAAFD4</t>
  </si>
  <si>
    <t>CSF-NT84</t>
  </si>
  <si>
    <t>8193 MB DDR4</t>
  </si>
  <si>
    <t>Vostro 15 3510</t>
  </si>
  <si>
    <t>Intel® Core™ i7 1165G7 @2.80Ghz</t>
  </si>
  <si>
    <t>J23SGR3</t>
  </si>
  <si>
    <t>2206SC32MKD8</t>
  </si>
  <si>
    <t>2140SC319TR8</t>
  </si>
  <si>
    <t>OptiPlex 3090</t>
  </si>
  <si>
    <t>Core™ i3 10ª Gen</t>
  </si>
  <si>
    <t>4GB DDR4</t>
  </si>
  <si>
    <t>SSD 128GB NMVe</t>
  </si>
  <si>
    <t xml:space="preserve">Windows 11 </t>
  </si>
  <si>
    <t xml:space="preserve">Ivanilce Melo </t>
  </si>
  <si>
    <t>CSF-DT09</t>
  </si>
  <si>
    <t>CSF-DT07</t>
  </si>
  <si>
    <t>OptiPlex 3089</t>
  </si>
  <si>
    <t>4GB DDR3</t>
  </si>
  <si>
    <t>Uéris de Jesus</t>
  </si>
  <si>
    <t>SNG18</t>
  </si>
  <si>
    <t>ASSISTÊNCIA TÉCNICA / ATENDIMENTO</t>
  </si>
  <si>
    <t>00BE43C83910</t>
  </si>
  <si>
    <t>NATHANYA</t>
  </si>
  <si>
    <t>IVANILCE</t>
  </si>
  <si>
    <t>00BE43C82207</t>
  </si>
  <si>
    <t>C403A8E59A5C</t>
  </si>
  <si>
    <t>00D76D8DD1B4</t>
  </si>
  <si>
    <t>B44506C98F80</t>
  </si>
  <si>
    <t>00D76D652C78</t>
  </si>
  <si>
    <t>WS01</t>
  </si>
  <si>
    <t>NAS01</t>
  </si>
  <si>
    <t>SW01</t>
  </si>
  <si>
    <t>DISTRIBUIÇÃO RESERVADA / DHCP - CSF 2023</t>
  </si>
  <si>
    <t>AC15A2A0F5DF</t>
  </si>
  <si>
    <t>IMM2</t>
  </si>
  <si>
    <t>40F2E967DDE4</t>
  </si>
  <si>
    <t>WS02 - UBUNTUSERVER</t>
  </si>
  <si>
    <t>Andreia Carla</t>
  </si>
  <si>
    <t>Rubya Claudia Novo</t>
  </si>
  <si>
    <t>Dayanna</t>
  </si>
  <si>
    <t>Sildiany</t>
  </si>
  <si>
    <t>Backup</t>
  </si>
  <si>
    <t>2216LZX49TC9</t>
  </si>
  <si>
    <t>2216LZX48NP9</t>
  </si>
  <si>
    <t>2216LZX48KB9</t>
  </si>
  <si>
    <t>2216LZX48P19</t>
  </si>
  <si>
    <t>2216LZX48MM9</t>
  </si>
  <si>
    <t>2216LZX485H9</t>
  </si>
  <si>
    <t>2235HS02QUK9</t>
  </si>
  <si>
    <t>2301HS017K69</t>
  </si>
  <si>
    <t>2235HS02QUM9</t>
  </si>
  <si>
    <t>ANDREIA CARLA</t>
  </si>
  <si>
    <t>K270 PRETO</t>
  </si>
  <si>
    <t>2216SY0227C9</t>
  </si>
  <si>
    <t>2206SC32H3E9</t>
  </si>
  <si>
    <t>UÉRIS</t>
  </si>
  <si>
    <t>2216SC32PJB8</t>
  </si>
  <si>
    <t>Backup Joelsa</t>
  </si>
  <si>
    <t>INFORMAÇÕES DE MOUSEPADS</t>
  </si>
  <si>
    <t>Ivanilce Melo</t>
  </si>
  <si>
    <t>Jordan Feliphe</t>
  </si>
  <si>
    <t>Nathanya Nascimento</t>
  </si>
  <si>
    <t>Ronildo</t>
  </si>
  <si>
    <t>Goldentec</t>
  </si>
  <si>
    <t>325401202302409</t>
  </si>
  <si>
    <t>GT Comfort</t>
  </si>
  <si>
    <t>3254801202302412</t>
  </si>
  <si>
    <t>3254801202302408</t>
  </si>
  <si>
    <t>3254801202302413</t>
  </si>
  <si>
    <t>3254801202302407</t>
  </si>
  <si>
    <t>3254801202302422</t>
  </si>
  <si>
    <t>SOFTRONIC</t>
  </si>
  <si>
    <t>BACKUP</t>
  </si>
  <si>
    <t>2306SC30QNW9</t>
  </si>
  <si>
    <t>2306SC30QNU9</t>
  </si>
  <si>
    <t>DAYANNA</t>
  </si>
  <si>
    <t>2306SC30QNT9</t>
  </si>
  <si>
    <t>VOIP_SEAP</t>
  </si>
  <si>
    <t>INFORMAÇÕES DE FONES</t>
  </si>
  <si>
    <t>Dayanne Silva</t>
  </si>
  <si>
    <t>Philips</t>
  </si>
  <si>
    <t>TAUE101BK/00</t>
  </si>
  <si>
    <t>T.M.B De Salles eletrônica</t>
  </si>
  <si>
    <t>Dayane</t>
  </si>
  <si>
    <t>Jordan</t>
  </si>
  <si>
    <t>KYOCERA LAB</t>
  </si>
  <si>
    <t>RESERVA TI</t>
  </si>
  <si>
    <t>D0:94:66:C7:50:5E</t>
  </si>
  <si>
    <t>5CBAEFFE9449</t>
  </si>
  <si>
    <t>00E04C361D08</t>
  </si>
  <si>
    <t>ADRIANA</t>
  </si>
  <si>
    <t>CSF-DT08</t>
  </si>
  <si>
    <t>00BE43C83AA2</t>
  </si>
  <si>
    <t>Assistência Técnica Ronald</t>
  </si>
  <si>
    <t>Assistência Técnica Ranielisson</t>
  </si>
  <si>
    <t>SSD 240 GB</t>
  </si>
  <si>
    <t>CSF-DT10</t>
  </si>
  <si>
    <t>WS03</t>
  </si>
  <si>
    <t>0019B9FBD177</t>
  </si>
  <si>
    <t>MAC MINI</t>
  </si>
  <si>
    <t>Emanuella Mourão</t>
  </si>
  <si>
    <t>A03 CORE-VERDE</t>
  </si>
  <si>
    <t>A04E - PRETO</t>
  </si>
  <si>
    <t xml:space="preserve">A14 5G - PRETO </t>
  </si>
  <si>
    <t>SÉRIE</t>
  </si>
  <si>
    <t>ICCID</t>
  </si>
  <si>
    <t>SETOR</t>
  </si>
  <si>
    <t>TIPO</t>
  </si>
  <si>
    <t>Tipo 1</t>
  </si>
  <si>
    <t>Tipo 2</t>
  </si>
  <si>
    <t>Tipo 3</t>
  </si>
  <si>
    <t>PLANO VALOR</t>
  </si>
  <si>
    <t>FRANQUIA</t>
  </si>
  <si>
    <t>18DBF2175248</t>
  </si>
  <si>
    <t>00BE43C8384B</t>
  </si>
  <si>
    <t>EMANUELLA</t>
  </si>
  <si>
    <t>B44506AFA52A</t>
  </si>
  <si>
    <t>SÉRIE CARREGADOR</t>
  </si>
  <si>
    <t>R37T9LZ51035CA</t>
  </si>
  <si>
    <t>R37T9F22953SCA</t>
  </si>
  <si>
    <t>R37TAEV3V435CA</t>
  </si>
  <si>
    <t>R37T9FV22M35CA</t>
  </si>
  <si>
    <t>R37TC6V3L235CA</t>
  </si>
  <si>
    <t>R37TC6V3KX35CA</t>
  </si>
  <si>
    <t>R37TC6V3L135CA</t>
  </si>
  <si>
    <t>R37TC6Z3WJ35CA</t>
  </si>
  <si>
    <t>R37TC6V3N635CA</t>
  </si>
  <si>
    <t>R37TC6Z3W835CA</t>
  </si>
  <si>
    <t>R37TC6Z3WE35CA</t>
  </si>
  <si>
    <t>R37W3RJJ7C2IPA</t>
  </si>
  <si>
    <t>R37W3RJ5KY2IPA</t>
  </si>
  <si>
    <t>R37W3QH6GW2IPA</t>
  </si>
  <si>
    <t>R37W3QH6QE2IPA</t>
  </si>
  <si>
    <t>R37W3RJ55K2IPA</t>
  </si>
  <si>
    <t>R37W3RJJ4K2IPA</t>
  </si>
  <si>
    <t>R37W3RJJ712IPA</t>
  </si>
  <si>
    <t>R37W3RJ5P02IPA</t>
  </si>
  <si>
    <t>Ana Luiza Silva</t>
  </si>
  <si>
    <t>Ana Rebeca Roza</t>
  </si>
  <si>
    <t>Emilaine Damasceno</t>
  </si>
  <si>
    <t>Heitor Costa</t>
  </si>
  <si>
    <t>Maria Jennifer Rodrigues Martins</t>
  </si>
  <si>
    <t>Victor Gabriel</t>
  </si>
  <si>
    <t>Adryano Perdigao</t>
  </si>
  <si>
    <t>Cicero Alexandro</t>
  </si>
  <si>
    <t>Emanuella Nunes</t>
  </si>
  <si>
    <t>Ivanilce Cantanhede</t>
  </si>
  <si>
    <t>Roniery Cardoso</t>
  </si>
  <si>
    <t>Ueris De Jesus Costa</t>
  </si>
  <si>
    <t>Willian Ribeiro</t>
  </si>
  <si>
    <t>Bianca Ferreira</t>
  </si>
  <si>
    <t>Bruno Vicente</t>
  </si>
  <si>
    <t>Francisco Alberto</t>
  </si>
  <si>
    <t>Francisco Glauber</t>
  </si>
  <si>
    <t>George Carvalho</t>
  </si>
  <si>
    <t>Graziele Silva</t>
  </si>
  <si>
    <t>Nicolas Matias Da Silva</t>
  </si>
  <si>
    <t>Luiz Ricardo Lima</t>
  </si>
  <si>
    <t>Manuel Cosme</t>
  </si>
  <si>
    <t>Manuel Valdemir</t>
  </si>
  <si>
    <t>Nathalia Freitas</t>
  </si>
  <si>
    <t>Ricardo Henrique</t>
  </si>
  <si>
    <t>Victor Hugo</t>
  </si>
  <si>
    <t>Adriana Santiago</t>
  </si>
  <si>
    <t>Carlos Januario</t>
  </si>
  <si>
    <t>Dayane Duarte</t>
  </si>
  <si>
    <t>Joelsa Sousa</t>
  </si>
  <si>
    <t>Pedro Washington</t>
  </si>
  <si>
    <t>Ranielisson Castro</t>
  </si>
  <si>
    <t>Ronald Gama</t>
  </si>
  <si>
    <t>Ronildo Souza</t>
  </si>
  <si>
    <t>Ronny Gama</t>
  </si>
  <si>
    <t>Tarcisia Abreu</t>
  </si>
  <si>
    <t>Hivio Cardoso</t>
  </si>
  <si>
    <t>Rubya Souza</t>
  </si>
  <si>
    <t>IMEI</t>
  </si>
  <si>
    <t>R9QW100GHHB</t>
  </si>
  <si>
    <t>R9QW100GC9A</t>
  </si>
  <si>
    <t>R9QW100H8YB</t>
  </si>
  <si>
    <t>R9QW100GGZJ</t>
  </si>
  <si>
    <t>R9QW100HZ0E</t>
  </si>
  <si>
    <t>R9QW100H7JV</t>
  </si>
  <si>
    <t>R9QW100E51A</t>
  </si>
  <si>
    <t>R9XT90927CB</t>
  </si>
  <si>
    <t>R9XT90D5G3B</t>
  </si>
  <si>
    <t>R9XT90D5HZL</t>
  </si>
  <si>
    <t>R9XTA00AA9D</t>
  </si>
  <si>
    <t>RXCW403DNZF</t>
  </si>
  <si>
    <t>RXCW403H1DT</t>
  </si>
  <si>
    <t>RXCW40334SK</t>
  </si>
  <si>
    <t>RXCW403DPMV</t>
  </si>
  <si>
    <t>RXCW403DQ0F</t>
  </si>
  <si>
    <t>RXCW403EJTR</t>
  </si>
  <si>
    <t>Dhayron Souza</t>
  </si>
  <si>
    <t>OP</t>
  </si>
  <si>
    <t>Atendimento</t>
  </si>
  <si>
    <t>Dayanna Costa Pinto</t>
  </si>
  <si>
    <t>Compras</t>
  </si>
  <si>
    <t>Diretoria</t>
  </si>
  <si>
    <t>Fiscal/Financeiro</t>
  </si>
  <si>
    <t>Administrativo</t>
  </si>
  <si>
    <t>Helio Antonio Alves</t>
  </si>
  <si>
    <t>89550297000005959028</t>
  </si>
  <si>
    <t>DDD / LINHA</t>
  </si>
  <si>
    <t>IBM MaaS</t>
  </si>
  <si>
    <t>tecnico01t1@csfdigital.com.br</t>
  </si>
  <si>
    <t>tecnico02t1@csfdigital.com.br</t>
  </si>
  <si>
    <t>tecnico03t1@csfdigital.com.br</t>
  </si>
  <si>
    <t>tecnico04t1@csfdigital.com.br</t>
  </si>
  <si>
    <t>tecnico15t3@csfdigital.com.br</t>
  </si>
  <si>
    <t>tecnico07t2@csfdigital.com.br</t>
  </si>
  <si>
    <t>tecnico08t2@csfdigital.com.br</t>
  </si>
  <si>
    <t>tecnico09t2@csfdigital.com.br</t>
  </si>
  <si>
    <t>tecnico10t2@csfdigital.com.br</t>
  </si>
  <si>
    <t>tecnico11t2@csfdigital.com.br</t>
  </si>
  <si>
    <t>tecnico12t3@csfdigital.com.br</t>
  </si>
  <si>
    <t>tecnico13t3@csfdigital.com.br</t>
  </si>
  <si>
    <t>tecnico14t3@csfdigital.com.br</t>
  </si>
  <si>
    <t>tecnico05t2@csfdigital.com.br</t>
  </si>
  <si>
    <t>tecnico16t1@csfdigital.com.br</t>
  </si>
  <si>
    <t>tecnico17t1@csfdigital.com.br</t>
  </si>
  <si>
    <t>tecnico18t1@csfdigital.com.br</t>
  </si>
  <si>
    <t>tecnico06t2@csfdigital.com.br</t>
  </si>
  <si>
    <t>tecnico19t1@csfdigital.com.br</t>
  </si>
  <si>
    <t>Allyce Pereira Coelho</t>
  </si>
  <si>
    <t>89550297000005959002</t>
  </si>
  <si>
    <t>89550297000005958566</t>
  </si>
  <si>
    <t>10 GB</t>
  </si>
  <si>
    <t>89550287000007160205</t>
  </si>
  <si>
    <t>89550287000007160189</t>
  </si>
  <si>
    <t>89550297000005959036</t>
  </si>
  <si>
    <t>89550297000005958988</t>
  </si>
  <si>
    <t>89550297000005959044</t>
  </si>
  <si>
    <t>89550297000005958970</t>
  </si>
  <si>
    <t>89550297000005958574</t>
  </si>
  <si>
    <t>89550297000005958996</t>
  </si>
  <si>
    <t>89550297000005958582</t>
  </si>
  <si>
    <t>89550297000005958962</t>
  </si>
  <si>
    <t>CAPGV</t>
  </si>
  <si>
    <t>Modem 4G</t>
  </si>
  <si>
    <t>Técnico Residente</t>
  </si>
  <si>
    <t xml:space="preserve">Técnico Residente </t>
  </si>
  <si>
    <t>EQT.PI - Hudson Rangel</t>
  </si>
  <si>
    <t>EQT.GO - Hely Alves Santos</t>
  </si>
  <si>
    <t>EQT.AL - Ivaldo Oliveira</t>
  </si>
  <si>
    <t>EQT.RS - Daniel Rodrigo Oliveira</t>
  </si>
  <si>
    <t>EQT.PA - Cristian Merces</t>
  </si>
  <si>
    <t>EQT.MA - Allan Tavernard</t>
  </si>
  <si>
    <t>Vitória Menezes</t>
  </si>
  <si>
    <t>Jose Vitor Alves</t>
  </si>
  <si>
    <t>89550287000007160171</t>
  </si>
  <si>
    <t>Coluna1</t>
  </si>
  <si>
    <t>Senha</t>
  </si>
  <si>
    <t>emilaine.damasceno</t>
  </si>
  <si>
    <t>Abreviação</t>
  </si>
  <si>
    <t>Conta google</t>
  </si>
  <si>
    <t>Diego Lima</t>
  </si>
  <si>
    <t>Ueris Costa</t>
  </si>
  <si>
    <t>Julio Cesar</t>
  </si>
  <si>
    <t>Maria Jennifer</t>
  </si>
  <si>
    <t xml:space="preserve">Dayanna Costa </t>
  </si>
  <si>
    <t xml:space="preserve">Ana Luiza </t>
  </si>
  <si>
    <t>Ana Rebeca</t>
  </si>
  <si>
    <t>Nicolas Matias</t>
  </si>
  <si>
    <t>Helio Antonio</t>
  </si>
  <si>
    <t>Allyce Pereira</t>
  </si>
  <si>
    <t>Luiz Ricardo</t>
  </si>
  <si>
    <t>Allan Tavernard</t>
  </si>
  <si>
    <t>Cristian Merces</t>
  </si>
  <si>
    <t>Daniel Rodrigo</t>
  </si>
  <si>
    <t>Hudson Rangel</t>
  </si>
  <si>
    <t>Hely Alves</t>
  </si>
  <si>
    <t>Ivaldo Oliveira</t>
  </si>
  <si>
    <t>ivanilce.cantanhede</t>
  </si>
  <si>
    <t>Jose Vitor</t>
  </si>
  <si>
    <t>emanuella.nunes</t>
  </si>
  <si>
    <t>eqt.lima</t>
  </si>
  <si>
    <t>nathanya.nascimento</t>
  </si>
  <si>
    <t>robson.diniz</t>
  </si>
  <si>
    <t>sildiany.soares</t>
  </si>
  <si>
    <t>ueris.costa</t>
  </si>
  <si>
    <t>julio.araujo</t>
  </si>
  <si>
    <t>maria.martins</t>
  </si>
  <si>
    <t>victor.gabriel</t>
  </si>
  <si>
    <t>adryano.perdigao</t>
  </si>
  <si>
    <t>cicero.alexandro</t>
  </si>
  <si>
    <t>cristiano.furtado</t>
  </si>
  <si>
    <t>dayanna.pinto</t>
  </si>
  <si>
    <t>ana.silva</t>
  </si>
  <si>
    <t>ana.roza</t>
  </si>
  <si>
    <t>heitor.costa</t>
  </si>
  <si>
    <t>willian.ribeiro</t>
  </si>
  <si>
    <t>vitória.menezes</t>
  </si>
  <si>
    <t>allyce.coelho</t>
  </si>
  <si>
    <t>bianca.ferreira</t>
  </si>
  <si>
    <t>bruno.vicente</t>
  </si>
  <si>
    <t>dhayron.souza</t>
  </si>
  <si>
    <t>adrielle.menezes</t>
  </si>
  <si>
    <t>francisco.alberto</t>
  </si>
  <si>
    <t>francisco.glauber</t>
  </si>
  <si>
    <t>george.carvalho</t>
  </si>
  <si>
    <t>graziele.silva</t>
  </si>
  <si>
    <t>helio.alves</t>
  </si>
  <si>
    <t>inara.brenda</t>
  </si>
  <si>
    <t>jose.alves</t>
  </si>
  <si>
    <t>laryssa.albuquerque</t>
  </si>
  <si>
    <t>leonardo.pinho</t>
  </si>
  <si>
    <t>nicolas.silva</t>
  </si>
  <si>
    <t>luiz.lima</t>
  </si>
  <si>
    <t>manuel.cosme</t>
  </si>
  <si>
    <t>manuel.valdemir</t>
  </si>
  <si>
    <t>nathalia.freitas</t>
  </si>
  <si>
    <t>ricardo.henrique</t>
  </si>
  <si>
    <t>victor.hugo</t>
  </si>
  <si>
    <t>cassio.henrique</t>
  </si>
  <si>
    <t>adriana.santiago</t>
  </si>
  <si>
    <t>eqt.tavernard</t>
  </si>
  <si>
    <t>carlos.januario</t>
  </si>
  <si>
    <t>eqt.merces</t>
  </si>
  <si>
    <t>eqt.oliveira</t>
  </si>
  <si>
    <t>dayane.duarte</t>
  </si>
  <si>
    <t>eqt.santos</t>
  </si>
  <si>
    <t>eqt.rangel</t>
  </si>
  <si>
    <t>joelsa.sousa</t>
  </si>
  <si>
    <t>jonatas.moreno</t>
  </si>
  <si>
    <t>leandro.reinaldo</t>
  </si>
  <si>
    <t>pedro.washington</t>
  </si>
  <si>
    <t>ranielisson.castro</t>
  </si>
  <si>
    <t>ronald.gama</t>
  </si>
  <si>
    <t>ronildo.souza</t>
  </si>
  <si>
    <t>ronny.gama</t>
  </si>
  <si>
    <t>susete.souza</t>
  </si>
  <si>
    <t>tarcisia.abreu</t>
  </si>
  <si>
    <t>hivio.cardoso</t>
  </si>
  <si>
    <t>rubya.souza</t>
  </si>
  <si>
    <t>werberth.rocha</t>
  </si>
  <si>
    <t>modem.g</t>
  </si>
  <si>
    <t>!0c$fone</t>
  </si>
  <si>
    <t>roniery.cardoso.csf</t>
  </si>
  <si>
    <t>BNB - Julio Cesar Dos Santos Araujo</t>
  </si>
  <si>
    <t>8425190AB47F</t>
  </si>
  <si>
    <t>CSF-MA-COMERCIAL</t>
  </si>
  <si>
    <t>CSF-MA-FISCAL</t>
  </si>
  <si>
    <t>30:cd:a7:5d:35:ed</t>
  </si>
  <si>
    <t>LOGISTICA-ETIQUETA</t>
  </si>
  <si>
    <t>30:CD:A7:AA:83:F2</t>
  </si>
  <si>
    <t>CSF-MA-LOGISTICA</t>
  </si>
  <si>
    <t>040E3CD8701D</t>
  </si>
  <si>
    <t>CSF-MA-ATENDIMENTO</t>
  </si>
  <si>
    <t>84:25:19:6B:C0:86</t>
  </si>
  <si>
    <t>84:25:19:0A:B4:7F</t>
  </si>
  <si>
    <t>EQT.PA - Tedson Baars Pereira</t>
  </si>
  <si>
    <t>Lorena Teixeira</t>
  </si>
  <si>
    <t>Tania Ilcelene</t>
  </si>
  <si>
    <t>POSIÇÃO</t>
  </si>
  <si>
    <t>USUÁRIO</t>
  </si>
  <si>
    <t>Dayanna Costa</t>
  </si>
  <si>
    <t>Intelbras Werberth Rocha</t>
  </si>
  <si>
    <t>Intelbras Susete Souza</t>
  </si>
  <si>
    <t>Intelbras Rubya Claudia</t>
  </si>
  <si>
    <t>Intelbras</t>
  </si>
  <si>
    <t>Dona Graça</t>
  </si>
  <si>
    <t xml:space="preserve">Sildiany Soares Novo </t>
  </si>
  <si>
    <t xml:space="preserve">Dayanna Costa Novo </t>
  </si>
  <si>
    <t>LINK WHATSAPP</t>
  </si>
  <si>
    <t>89550297000005958590</t>
  </si>
  <si>
    <t>Edson Colares</t>
  </si>
  <si>
    <t>Andreia(Temporario)</t>
  </si>
  <si>
    <t>Legrand SMS Sinus Triad</t>
  </si>
  <si>
    <t>Sinus Triad 3100</t>
  </si>
  <si>
    <t>Trocas de Bateria em 31/05/2024 8x Elgin 12v9A</t>
  </si>
  <si>
    <t>Modem 4g</t>
  </si>
  <si>
    <t>oii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</si>
</sst>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_ ;\-0\ "/>
    <numFmt numFmtId="165" formatCode="0.0"/>
    <numFmt numFmtId="166" formatCode="_(&quot;R$ &quot;* #,##0.00_);_(&quot;R$ &quot;* \(#,##0.00\);_(&quot;R$ &quot;* &quot;-&quot;??_);_(@_)"/>
    <numFmt numFmtId="167" formatCode="h:mm;@"/>
    <numFmt numFmtId="168" formatCode="000000"/>
    <numFmt numFmtId="169" formatCode="_-[$$-409]* #,##0.00_ ;_-[$$-409]* \-#,##0.00\ ;_-[$$-409]* &quot;-&quot;??_ ;_-@_ "/>
    <numFmt numFmtId="170" formatCode="_-[$R$-416]\ * #,##0.00_-;\-[$R$-416]\ * #,##0.00_-;_-[$R$-416]\ * &quot;-&quot;??_-;_-@_-"/>
    <numFmt numFmtId="171" formatCode="\(##\)\ #\ ####\-####"/>
  </numFmts>
  <fonts count="119"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28"/>
      <color theme="4"/>
      <name val="Cambria"/>
      <family val="2"/>
      <scheme val="major"/>
    </font>
    <font>
      <u/>
      <sz val="10"/>
      <color theme="1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66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0"/>
      <color theme="1"/>
      <name val="Square721 BT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sz val="11"/>
      <color theme="1"/>
      <name val="Square721 BT"/>
      <family val="2"/>
    </font>
    <font>
      <sz val="11"/>
      <color theme="1"/>
      <name val="Segoe UI"/>
      <family val="2"/>
    </font>
    <font>
      <sz val="11"/>
      <color rgb="FF9C5700"/>
      <name val="Calibri"/>
      <family val="2"/>
      <scheme val="minor"/>
    </font>
    <font>
      <sz val="11"/>
      <color rgb="FFFF0000"/>
      <name val="Square721 BT"/>
      <family val="2"/>
    </font>
    <font>
      <b/>
      <sz val="11"/>
      <color theme="1"/>
      <name val="Square721 BT"/>
      <family val="2"/>
    </font>
    <font>
      <sz val="8"/>
      <color theme="1"/>
      <name val="Square721 BT"/>
      <family val="2"/>
    </font>
    <font>
      <b/>
      <sz val="8"/>
      <color theme="1"/>
      <name val="Square721 BT"/>
      <family val="2"/>
    </font>
    <font>
      <sz val="9"/>
      <color theme="1"/>
      <name val="Square721 BT"/>
      <family val="2"/>
    </font>
    <font>
      <b/>
      <sz val="8"/>
      <name val="Square721 BT"/>
      <family val="2"/>
    </font>
    <font>
      <sz val="12"/>
      <color theme="0" tint="-4.9989318521683403E-2"/>
      <name val="Square721 BT"/>
      <family val="2"/>
    </font>
    <font>
      <sz val="10"/>
      <color theme="1"/>
      <name val="Segoe UI"/>
      <family val="2"/>
    </font>
    <font>
      <u/>
      <sz val="10"/>
      <color theme="1"/>
      <name val="Segoe UI"/>
      <family val="2"/>
    </font>
    <font>
      <b/>
      <sz val="26"/>
      <color rgb="FFC00000"/>
      <name val="Segoe UI"/>
      <family val="2"/>
    </font>
    <font>
      <b/>
      <sz val="14"/>
      <name val="Segoe UI"/>
      <family val="2"/>
    </font>
    <font>
      <b/>
      <sz val="11"/>
      <color theme="0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24"/>
      <color rgb="FFC00000"/>
      <name val="Segoe UI Black"/>
      <family val="2"/>
    </font>
    <font>
      <b/>
      <sz val="14"/>
      <color theme="1"/>
      <name val="Segoe UI"/>
      <family val="2"/>
    </font>
    <font>
      <sz val="16"/>
      <color theme="1"/>
      <name val="Segoe UI"/>
      <family val="2"/>
    </font>
    <font>
      <b/>
      <sz val="16"/>
      <color theme="1" tint="0.14999847407452621"/>
      <name val="Segoe UI"/>
      <family val="2"/>
    </font>
    <font>
      <b/>
      <sz val="11"/>
      <color theme="1"/>
      <name val="Segoe UI"/>
      <family val="2"/>
    </font>
    <font>
      <b/>
      <sz val="11"/>
      <color rgb="FF9C5700"/>
      <name val="Segoe UI"/>
      <family val="2"/>
    </font>
    <font>
      <sz val="11"/>
      <color rgb="FF9C5700"/>
      <name val="Segoe UI"/>
      <family val="2"/>
    </font>
    <font>
      <b/>
      <sz val="11"/>
      <color theme="1" tint="0.14999847407452621"/>
      <name val="Segoe UI"/>
      <family val="2"/>
    </font>
    <font>
      <sz val="11"/>
      <color rgb="FFFF0000"/>
      <name val="Segoe UI"/>
      <family val="2"/>
    </font>
    <font>
      <u/>
      <sz val="11"/>
      <color theme="1"/>
      <name val="Segoe UI"/>
      <family val="2"/>
    </font>
    <font>
      <b/>
      <sz val="11"/>
      <name val="Segoe UI"/>
      <family val="2"/>
    </font>
    <font>
      <sz val="11"/>
      <color theme="3"/>
      <name val="Segoe UI"/>
      <family val="2"/>
    </font>
    <font>
      <sz val="11"/>
      <color theme="3"/>
      <name val="Calibri"/>
      <family val="2"/>
      <scheme val="minor"/>
    </font>
    <font>
      <b/>
      <sz val="16"/>
      <name val="Segoe UI Black"/>
      <family val="2"/>
    </font>
    <font>
      <b/>
      <sz val="18"/>
      <name val="Segoe UI Black"/>
      <family val="2"/>
    </font>
    <font>
      <b/>
      <sz val="28"/>
      <color rgb="FFC00000"/>
      <name val="Segoe UI Black"/>
      <family val="2"/>
    </font>
    <font>
      <sz val="11"/>
      <color rgb="FF9C0006"/>
      <name val="Calibri"/>
      <family val="2"/>
      <scheme val="minor"/>
    </font>
    <font>
      <sz val="11"/>
      <color rgb="FF9C0006"/>
      <name val="Segoe UI"/>
      <family val="2"/>
    </font>
    <font>
      <b/>
      <sz val="16"/>
      <color theme="1"/>
      <name val="Segoe UI"/>
      <family val="2"/>
    </font>
    <font>
      <sz val="10"/>
      <color rgb="FF000000"/>
      <name val="Segoe UI"/>
      <family val="2"/>
    </font>
    <font>
      <sz val="11"/>
      <color rgb="FF800000"/>
      <name val="Segoe UI"/>
      <family val="2"/>
    </font>
    <font>
      <sz val="11"/>
      <color theme="0"/>
      <name val="Segoe UI"/>
      <family val="2"/>
    </font>
    <font>
      <u/>
      <sz val="11"/>
      <color theme="10"/>
      <name val="Segoe UI"/>
      <family val="2"/>
    </font>
    <font>
      <u/>
      <sz val="11"/>
      <color rgb="FF0070C0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FFB9B9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0" fontId="47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43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0" fontId="62" fillId="0" borderId="0"/>
    <xf numFmtId="0" fontId="43" fillId="6" borderId="0" applyBorder="0">
      <alignment vertical="center"/>
    </xf>
    <xf numFmtId="0" fontId="64" fillId="0" borderId="0" applyNumberFormat="0" applyFill="0" applyBorder="0" applyAlignment="0" applyProtection="0"/>
    <xf numFmtId="0" fontId="65" fillId="6" borderId="0" applyNumberFormat="0" applyFill="0" applyBorder="0" applyAlignment="0" applyProtection="0">
      <alignment vertical="center"/>
    </xf>
    <xf numFmtId="44" fontId="50" fillId="0" borderId="0" applyFont="0" applyFill="0" applyBorder="0" applyAlignment="0" applyProtection="0"/>
    <xf numFmtId="0" fontId="78" fillId="12" borderId="0" applyNumberFormat="0" applyBorder="0" applyAlignment="0" applyProtection="0"/>
    <xf numFmtId="0" fontId="109" fillId="17" borderId="0" applyNumberFormat="0" applyBorder="0" applyAlignment="0" applyProtection="0"/>
  </cellStyleXfs>
  <cellXfs count="56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4" fillId="0" borderId="0" xfId="0" applyFont="1" applyAlignment="1">
      <alignment horizontal="left" vertical="center"/>
    </xf>
    <xf numFmtId="0" fontId="44" fillId="4" borderId="6" xfId="0" applyFont="1" applyFill="1" applyBorder="1" applyAlignment="1">
      <alignment horizontal="center" vertical="center"/>
    </xf>
    <xf numFmtId="0" fontId="44" fillId="4" borderId="7" xfId="0" applyFont="1" applyFill="1" applyBorder="1" applyAlignment="1">
      <alignment horizontal="center" vertical="center"/>
    </xf>
    <xf numFmtId="0" fontId="44" fillId="4" borderId="8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4" fillId="0" borderId="1" xfId="0" applyFont="1" applyBorder="1" applyAlignment="1">
      <alignment horizontal="center" vertical="center"/>
    </xf>
    <xf numFmtId="0" fontId="47" fillId="0" borderId="1" xfId="1" applyBorder="1"/>
    <xf numFmtId="0" fontId="47" fillId="0" borderId="1" xfId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47" fillId="0" borderId="9" xfId="1" applyBorder="1"/>
    <xf numFmtId="0" fontId="0" fillId="0" borderId="9" xfId="0" applyBorder="1" applyAlignment="1">
      <alignment horizontal="left" vertical="center"/>
    </xf>
    <xf numFmtId="0" fontId="44" fillId="4" borderId="17" xfId="0" applyFont="1" applyFill="1" applyBorder="1" applyAlignment="1">
      <alignment horizontal="center" vertical="center"/>
    </xf>
    <xf numFmtId="0" fontId="44" fillId="4" borderId="10" xfId="0" applyFont="1" applyFill="1" applyBorder="1" applyAlignment="1">
      <alignment horizontal="center" vertical="center"/>
    </xf>
    <xf numFmtId="0" fontId="44" fillId="4" borderId="11" xfId="0" applyFont="1" applyFill="1" applyBorder="1" applyAlignment="1">
      <alignment horizontal="center" vertical="center"/>
    </xf>
    <xf numFmtId="0" fontId="44" fillId="4" borderId="18" xfId="0" applyFont="1" applyFill="1" applyBorder="1" applyAlignment="1">
      <alignment horizontal="center" vertical="center"/>
    </xf>
    <xf numFmtId="0" fontId="44" fillId="4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7" fillId="0" borderId="1" xfId="1" applyBorder="1" applyAlignment="1">
      <alignment wrapText="1"/>
    </xf>
    <xf numFmtId="0" fontId="48" fillId="4" borderId="6" xfId="0" applyFont="1" applyFill="1" applyBorder="1" applyAlignment="1">
      <alignment horizontal="center" vertical="center"/>
    </xf>
    <xf numFmtId="0" fontId="44" fillId="3" borderId="0" xfId="0" applyFont="1" applyFill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47" fillId="0" borderId="28" xfId="1" applyBorder="1"/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6" fillId="2" borderId="13" xfId="0" applyFont="1" applyFill="1" applyBorder="1" applyAlignment="1">
      <alignment vertical="center"/>
    </xf>
    <xf numFmtId="0" fontId="46" fillId="2" borderId="0" xfId="0" applyFont="1" applyFill="1" applyAlignment="1">
      <alignment horizontal="left" vertical="center"/>
    </xf>
    <xf numFmtId="0" fontId="46" fillId="2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53" fillId="7" borderId="0" xfId="0" applyFont="1" applyFill="1" applyAlignment="1">
      <alignment horizontal="center" vertical="center" wrapText="1"/>
    </xf>
    <xf numFmtId="0" fontId="54" fillId="9" borderId="11" xfId="0" applyFont="1" applyFill="1" applyBorder="1" applyAlignment="1">
      <alignment horizontal="center" vertical="center" wrapText="1"/>
    </xf>
    <xf numFmtId="0" fontId="52" fillId="7" borderId="0" xfId="0" applyFont="1" applyFill="1" applyAlignment="1">
      <alignment horizontal="center" vertical="center" wrapText="1"/>
    </xf>
    <xf numFmtId="0" fontId="47" fillId="0" borderId="1" xfId="1" applyBorder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51" fillId="3" borderId="0" xfId="0" applyFont="1" applyFill="1" applyAlignment="1">
      <alignment vertical="center"/>
    </xf>
    <xf numFmtId="1" fontId="0" fillId="0" borderId="0" xfId="0" applyNumberFormat="1"/>
    <xf numFmtId="3" fontId="0" fillId="0" borderId="1" xfId="0" applyNumberFormat="1" applyBorder="1" applyAlignment="1">
      <alignment horizontal="center" vertical="center" wrapText="1"/>
    </xf>
    <xf numFmtId="0" fontId="47" fillId="0" borderId="1" xfId="1" applyBorder="1" applyAlignment="1">
      <alignment vertical="center" wrapText="1"/>
    </xf>
    <xf numFmtId="0" fontId="47" fillId="0" borderId="9" xfId="1" applyBorder="1" applyAlignment="1">
      <alignment vertical="center"/>
    </xf>
    <xf numFmtId="0" fontId="47" fillId="0" borderId="9" xfId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47" fillId="0" borderId="1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55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vertical="center"/>
    </xf>
    <xf numFmtId="49" fontId="55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left" vertical="center" wrapText="1"/>
    </xf>
    <xf numFmtId="0" fontId="55" fillId="0" borderId="1" xfId="0" quotePrefix="1" applyFont="1" applyBorder="1" applyAlignment="1">
      <alignment horizontal="center" vertical="center" wrapText="1"/>
    </xf>
    <xf numFmtId="49" fontId="55" fillId="0" borderId="1" xfId="0" quotePrefix="1" applyNumberFormat="1" applyFont="1" applyBorder="1" applyAlignment="1">
      <alignment horizontal="center" vertical="center" wrapText="1"/>
    </xf>
    <xf numFmtId="14" fontId="55" fillId="0" borderId="1" xfId="0" applyNumberFormat="1" applyFont="1" applyBorder="1" applyAlignment="1">
      <alignment horizontal="center" vertical="center" wrapText="1"/>
    </xf>
    <xf numFmtId="49" fontId="55" fillId="0" borderId="1" xfId="3" applyNumberFormat="1" applyFont="1" applyFill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/>
    </xf>
    <xf numFmtId="0" fontId="54" fillId="9" borderId="11" xfId="0" applyFont="1" applyFill="1" applyBorder="1" applyAlignment="1">
      <alignment horizontal="left" vertical="center" wrapText="1"/>
    </xf>
    <xf numFmtId="0" fontId="55" fillId="0" borderId="1" xfId="0" quotePrefix="1" applyFont="1" applyBorder="1" applyAlignment="1">
      <alignment horizontal="left" vertical="center" wrapText="1"/>
    </xf>
    <xf numFmtId="0" fontId="53" fillId="7" borderId="0" xfId="0" applyFont="1" applyFill="1" applyAlignment="1">
      <alignment horizontal="left" vertical="center" wrapText="1"/>
    </xf>
    <xf numFmtId="0" fontId="0" fillId="7" borderId="1" xfId="0" applyFill="1" applyBorder="1" applyAlignment="1">
      <alignment vertical="center"/>
    </xf>
    <xf numFmtId="0" fontId="5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3" fontId="0" fillId="7" borderId="0" xfId="0" applyNumberFormat="1" applyFill="1" applyAlignment="1">
      <alignment vertical="center"/>
    </xf>
    <xf numFmtId="0" fontId="0" fillId="7" borderId="0" xfId="0" applyFill="1" applyAlignment="1">
      <alignment horizontal="left" vertical="center" wrapText="1"/>
    </xf>
    <xf numFmtId="0" fontId="61" fillId="7" borderId="1" xfId="0" applyFont="1" applyFill="1" applyBorder="1" applyAlignment="1">
      <alignment horizontal="left" vertical="center"/>
    </xf>
    <xf numFmtId="0" fontId="61" fillId="7" borderId="1" xfId="0" applyFont="1" applyFill="1" applyBorder="1" applyAlignment="1">
      <alignment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vertical="center"/>
    </xf>
    <xf numFmtId="0" fontId="60" fillId="7" borderId="1" xfId="0" applyFont="1" applyFill="1" applyBorder="1" applyAlignment="1" applyProtection="1">
      <alignment horizontal="center" vertical="center" wrapText="1"/>
      <protection locked="0"/>
    </xf>
    <xf numFmtId="2" fontId="0" fillId="7" borderId="1" xfId="0" applyNumberFormat="1" applyFill="1" applyBorder="1" applyAlignment="1">
      <alignment vertical="center"/>
    </xf>
    <xf numFmtId="165" fontId="0" fillId="7" borderId="1" xfId="0" applyNumberFormat="1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49" fontId="0" fillId="7" borderId="11" xfId="0" applyNumberFormat="1" applyFill="1" applyBorder="1" applyAlignment="1">
      <alignment horizontal="center" vertical="center"/>
    </xf>
    <xf numFmtId="164" fontId="0" fillId="7" borderId="1" xfId="3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14" xfId="0" applyFont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 wrapText="1"/>
    </xf>
    <xf numFmtId="3" fontId="0" fillId="7" borderId="1" xfId="0" applyNumberFormat="1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57" fillId="0" borderId="13" xfId="0" applyFont="1" applyBorder="1" applyAlignment="1">
      <alignment horizontal="left" vertical="center"/>
    </xf>
    <xf numFmtId="0" fontId="60" fillId="7" borderId="1" xfId="0" applyFont="1" applyFill="1" applyBorder="1" applyAlignment="1" applyProtection="1">
      <alignment horizontal="left" vertical="center" wrapText="1"/>
      <protection locked="0"/>
    </xf>
    <xf numFmtId="0" fontId="0" fillId="7" borderId="1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8" fillId="7" borderId="0" xfId="0" applyFont="1" applyFill="1" applyAlignment="1">
      <alignment horizontal="left" vertical="center"/>
    </xf>
    <xf numFmtId="0" fontId="0" fillId="7" borderId="9" xfId="0" applyFill="1" applyBorder="1" applyAlignment="1">
      <alignment vertical="center"/>
    </xf>
    <xf numFmtId="0" fontId="44" fillId="3" borderId="24" xfId="0" applyFont="1" applyFill="1" applyBorder="1" applyAlignment="1">
      <alignment vertical="center"/>
    </xf>
    <xf numFmtId="0" fontId="58" fillId="8" borderId="24" xfId="0" applyFont="1" applyFill="1" applyBorder="1" applyAlignment="1">
      <alignment horizontal="center" vertical="center"/>
    </xf>
    <xf numFmtId="0" fontId="58" fillId="8" borderId="24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left" vertical="center"/>
    </xf>
    <xf numFmtId="0" fontId="48" fillId="4" borderId="1" xfId="0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47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47" fillId="0" borderId="1" xfId="1" quotePrefix="1" applyBorder="1" applyAlignment="1">
      <alignment vertical="center"/>
    </xf>
    <xf numFmtId="0" fontId="47" fillId="0" borderId="0" xfId="1" applyAlignment="1">
      <alignment vertical="center"/>
    </xf>
    <xf numFmtId="0" fontId="45" fillId="0" borderId="1" xfId="0" applyFont="1" applyBorder="1" applyAlignment="1">
      <alignment vertical="center"/>
    </xf>
    <xf numFmtId="0" fontId="47" fillId="0" borderId="0" xfId="1" applyBorder="1" applyAlignment="1">
      <alignment vertical="center"/>
    </xf>
    <xf numFmtId="0" fontId="63" fillId="0" borderId="0" xfId="0" applyFont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0" fillId="7" borderId="23" xfId="0" applyFill="1" applyBorder="1" applyAlignment="1">
      <alignment horizontal="left" vertical="center"/>
    </xf>
    <xf numFmtId="0" fontId="43" fillId="6" borderId="0" xfId="16">
      <alignment vertical="center"/>
    </xf>
    <xf numFmtId="0" fontId="58" fillId="0" borderId="0" xfId="0" applyFont="1" applyAlignment="1">
      <alignment horizontal="left" vertical="center"/>
    </xf>
    <xf numFmtId="0" fontId="58" fillId="6" borderId="1" xfId="0" applyFont="1" applyFill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67" fillId="7" borderId="1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67" fillId="7" borderId="0" xfId="0" applyFont="1" applyFill="1" applyAlignment="1">
      <alignment horizontal="center" vertical="center"/>
    </xf>
    <xf numFmtId="0" fontId="58" fillId="0" borderId="1" xfId="0" applyFont="1" applyBorder="1" applyAlignment="1">
      <alignment vertical="center" wrapText="1"/>
    </xf>
    <xf numFmtId="0" fontId="45" fillId="0" borderId="11" xfId="0" applyFont="1" applyBorder="1" applyAlignment="1">
      <alignment vertical="center"/>
    </xf>
    <xf numFmtId="0" fontId="67" fillId="0" borderId="1" xfId="0" applyFont="1" applyBorder="1" applyAlignment="1">
      <alignment horizontal="center" vertical="center"/>
    </xf>
    <xf numFmtId="0" fontId="45" fillId="0" borderId="9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58" fillId="0" borderId="0" xfId="0" applyFont="1" applyAlignment="1">
      <alignment horizontal="left"/>
    </xf>
    <xf numFmtId="0" fontId="58" fillId="0" borderId="1" xfId="0" applyFont="1" applyBorder="1" applyAlignment="1">
      <alignment horizontal="center" vertical="center" wrapText="1"/>
    </xf>
    <xf numFmtId="0" fontId="61" fillId="7" borderId="1" xfId="0" applyFont="1" applyFill="1" applyBorder="1" applyAlignment="1">
      <alignment horizontal="left" vertical="center" wrapText="1"/>
    </xf>
    <xf numFmtId="0" fontId="47" fillId="0" borderId="1" xfId="1" applyFill="1" applyBorder="1" applyAlignment="1">
      <alignment vertical="center"/>
    </xf>
    <xf numFmtId="0" fontId="0" fillId="7" borderId="11" xfId="0" applyFill="1" applyBorder="1" applyAlignment="1">
      <alignment horizontal="left" vertical="center" wrapText="1"/>
    </xf>
    <xf numFmtId="0" fontId="60" fillId="7" borderId="1" xfId="0" applyFont="1" applyFill="1" applyBorder="1" applyAlignment="1" applyProtection="1">
      <alignment horizontal="left" vertical="top" wrapText="1"/>
      <protection locked="0"/>
    </xf>
    <xf numFmtId="0" fontId="57" fillId="3" borderId="4" xfId="0" applyFont="1" applyFill="1" applyBorder="1" applyAlignment="1">
      <alignment vertical="center"/>
    </xf>
    <xf numFmtId="0" fontId="57" fillId="3" borderId="5" xfId="0" applyFont="1" applyFill="1" applyBorder="1" applyAlignment="1">
      <alignment vertical="center"/>
    </xf>
    <xf numFmtId="1" fontId="0" fillId="0" borderId="1" xfId="3" applyNumberFormat="1" applyFont="1" applyBorder="1"/>
    <xf numFmtId="0" fontId="47" fillId="0" borderId="0" xfId="1" applyBorder="1" applyAlignment="1">
      <alignment horizontal="left" vertical="center"/>
    </xf>
    <xf numFmtId="0" fontId="72" fillId="6" borderId="0" xfId="16" applyFont="1">
      <alignment vertical="center"/>
    </xf>
    <xf numFmtId="0" fontId="72" fillId="0" borderId="0" xfId="16" applyFont="1" applyFill="1">
      <alignment vertical="center"/>
    </xf>
    <xf numFmtId="0" fontId="43" fillId="6" borderId="0" xfId="16" applyAlignment="1">
      <alignment horizontal="left" vertical="center"/>
    </xf>
    <xf numFmtId="0" fontId="43" fillId="6" borderId="0" xfId="16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wrapText="1"/>
    </xf>
    <xf numFmtId="0" fontId="55" fillId="0" borderId="0" xfId="0" applyFont="1" applyAlignment="1">
      <alignment horizontal="left" vertical="center" wrapText="1"/>
    </xf>
    <xf numFmtId="0" fontId="55" fillId="0" borderId="0" xfId="0" quotePrefix="1" applyFont="1" applyAlignment="1">
      <alignment horizontal="center" vertical="center" wrapText="1"/>
    </xf>
    <xf numFmtId="49" fontId="55" fillId="0" borderId="0" xfId="0" applyNumberFormat="1" applyFont="1" applyAlignment="1">
      <alignment horizontal="center" vertical="center" wrapText="1"/>
    </xf>
    <xf numFmtId="14" fontId="55" fillId="0" borderId="0" xfId="0" applyNumberFormat="1" applyFont="1" applyAlignment="1">
      <alignment horizontal="center" vertical="center" wrapText="1"/>
    </xf>
    <xf numFmtId="0" fontId="55" fillId="0" borderId="0" xfId="0" quotePrefix="1" applyFont="1" applyAlignment="1">
      <alignment horizontal="left" vertical="center" wrapText="1"/>
    </xf>
    <xf numFmtId="0" fontId="0" fillId="6" borderId="0" xfId="0" applyFill="1"/>
    <xf numFmtId="0" fontId="77" fillId="6" borderId="0" xfId="0" applyFont="1" applyFill="1"/>
    <xf numFmtId="0" fontId="76" fillId="6" borderId="0" xfId="0" applyFont="1" applyFill="1" applyAlignment="1">
      <alignment horizontal="center" vertical="center"/>
    </xf>
    <xf numFmtId="0" fontId="0" fillId="7" borderId="0" xfId="0" applyFill="1"/>
    <xf numFmtId="0" fontId="42" fillId="7" borderId="0" xfId="0" applyFont="1" applyFill="1"/>
    <xf numFmtId="0" fontId="42" fillId="0" borderId="0" xfId="0" applyFont="1"/>
    <xf numFmtId="0" fontId="72" fillId="6" borderId="0" xfId="16" applyFont="1" applyAlignment="1">
      <alignment horizontal="left" vertical="center"/>
    </xf>
    <xf numFmtId="0" fontId="72" fillId="6" borderId="0" xfId="16" applyFont="1" applyAlignment="1">
      <alignment horizontal="center" vertical="center"/>
    </xf>
    <xf numFmtId="0" fontId="76" fillId="6" borderId="0" xfId="0" applyFont="1" applyFill="1"/>
    <xf numFmtId="0" fontId="76" fillId="7" borderId="0" xfId="0" applyFont="1" applyFill="1"/>
    <xf numFmtId="0" fontId="80" fillId="7" borderId="0" xfId="0" applyFont="1" applyFill="1"/>
    <xf numFmtId="0" fontId="76" fillId="0" borderId="0" xfId="0" applyFont="1"/>
    <xf numFmtId="0" fontId="76" fillId="6" borderId="27" xfId="0" applyFont="1" applyFill="1" applyBorder="1"/>
    <xf numFmtId="0" fontId="76" fillId="6" borderId="40" xfId="0" applyFont="1" applyFill="1" applyBorder="1"/>
    <xf numFmtId="0" fontId="76" fillId="6" borderId="41" xfId="0" applyFont="1" applyFill="1" applyBorder="1"/>
    <xf numFmtId="0" fontId="76" fillId="6" borderId="30" xfId="0" applyFont="1" applyFill="1" applyBorder="1"/>
    <xf numFmtId="0" fontId="76" fillId="6" borderId="19" xfId="0" applyFont="1" applyFill="1" applyBorder="1"/>
    <xf numFmtId="0" fontId="81" fillId="13" borderId="1" xfId="0" applyFont="1" applyFill="1" applyBorder="1" applyAlignment="1">
      <alignment horizontal="center" vertical="center" wrapText="1"/>
    </xf>
    <xf numFmtId="0" fontId="81" fillId="14" borderId="1" xfId="0" applyFont="1" applyFill="1" applyBorder="1" applyAlignment="1">
      <alignment horizontal="center" vertical="center" wrapText="1"/>
    </xf>
    <xf numFmtId="0" fontId="82" fillId="2" borderId="1" xfId="0" applyFont="1" applyFill="1" applyBorder="1" applyAlignment="1">
      <alignment horizontal="center" vertical="center" wrapText="1"/>
    </xf>
    <xf numFmtId="0" fontId="83" fillId="14" borderId="1" xfId="0" applyFont="1" applyFill="1" applyBorder="1" applyAlignment="1">
      <alignment horizontal="center" vertical="center" wrapText="1"/>
    </xf>
    <xf numFmtId="0" fontId="76" fillId="13" borderId="1" xfId="0" applyFont="1" applyFill="1" applyBorder="1" applyAlignment="1">
      <alignment horizontal="center" vertical="center" wrapText="1"/>
    </xf>
    <xf numFmtId="0" fontId="84" fillId="13" borderId="1" xfId="0" applyFont="1" applyFill="1" applyBorder="1" applyAlignment="1">
      <alignment horizontal="center" vertical="center" wrapText="1"/>
    </xf>
    <xf numFmtId="0" fontId="76" fillId="6" borderId="12" xfId="0" applyFont="1" applyFill="1" applyBorder="1"/>
    <xf numFmtId="0" fontId="76" fillId="6" borderId="13" xfId="0" applyFont="1" applyFill="1" applyBorder="1"/>
    <xf numFmtId="0" fontId="76" fillId="6" borderId="14" xfId="0" applyFont="1" applyFill="1" applyBorder="1"/>
    <xf numFmtId="0" fontId="80" fillId="7" borderId="11" xfId="0" applyFont="1" applyFill="1" applyBorder="1" applyAlignment="1">
      <alignment horizontal="center" vertical="center"/>
    </xf>
    <xf numFmtId="0" fontId="80" fillId="7" borderId="11" xfId="0" applyFont="1" applyFill="1" applyBorder="1"/>
    <xf numFmtId="0" fontId="80" fillId="7" borderId="1" xfId="0" applyFont="1" applyFill="1" applyBorder="1" applyAlignment="1">
      <alignment horizontal="center" vertical="center"/>
    </xf>
    <xf numFmtId="0" fontId="80" fillId="7" borderId="1" xfId="0" applyFont="1" applyFill="1" applyBorder="1"/>
    <xf numFmtId="0" fontId="76" fillId="15" borderId="0" xfId="0" applyFont="1" applyFill="1"/>
    <xf numFmtId="0" fontId="85" fillId="15" borderId="0" xfId="0" applyFont="1" applyFill="1" applyAlignment="1">
      <alignment horizontal="center" vertical="center"/>
    </xf>
    <xf numFmtId="0" fontId="81" fillId="16" borderId="1" xfId="0" applyFont="1" applyFill="1" applyBorder="1" applyAlignment="1">
      <alignment horizontal="center" vertical="center" wrapText="1"/>
    </xf>
    <xf numFmtId="0" fontId="87" fillId="6" borderId="0" xfId="16" applyFont="1">
      <alignment vertical="center"/>
    </xf>
    <xf numFmtId="0" fontId="88" fillId="6" borderId="0" xfId="17" applyFont="1" applyFill="1" applyAlignment="1">
      <alignment horizontal="center"/>
    </xf>
    <xf numFmtId="0" fontId="88" fillId="6" borderId="0" xfId="17" applyFont="1" applyFill="1" applyAlignment="1"/>
    <xf numFmtId="0" fontId="86" fillId="6" borderId="0" xfId="16" applyFont="1">
      <alignment vertical="center"/>
    </xf>
    <xf numFmtId="0" fontId="86" fillId="6" borderId="0" xfId="16" applyFont="1" applyAlignment="1">
      <alignment horizontal="left" vertical="center"/>
    </xf>
    <xf numFmtId="0" fontId="89" fillId="6" borderId="36" xfId="17" applyFont="1" applyFill="1" applyBorder="1" applyAlignment="1">
      <alignment vertical="center"/>
    </xf>
    <xf numFmtId="14" fontId="89" fillId="6" borderId="0" xfId="17" applyNumberFormat="1" applyFont="1" applyFill="1" applyBorder="1" applyAlignment="1">
      <alignment horizontal="center"/>
    </xf>
    <xf numFmtId="0" fontId="89" fillId="6" borderId="0" xfId="17" applyFont="1" applyFill="1" applyBorder="1" applyAlignment="1"/>
    <xf numFmtId="0" fontId="86" fillId="6" borderId="0" xfId="16" applyFont="1" applyBorder="1" applyAlignment="1">
      <alignment horizontal="left" vertical="center"/>
    </xf>
    <xf numFmtId="0" fontId="90" fillId="10" borderId="0" xfId="16" applyFont="1" applyFill="1" applyBorder="1" applyAlignment="1">
      <alignment horizontal="center" vertical="center"/>
    </xf>
    <xf numFmtId="14" fontId="90" fillId="10" borderId="0" xfId="16" applyNumberFormat="1" applyFont="1" applyFill="1" applyBorder="1" applyAlignment="1">
      <alignment horizontal="center" vertical="center"/>
    </xf>
    <xf numFmtId="0" fontId="90" fillId="10" borderId="0" xfId="16" applyFont="1" applyFill="1" applyAlignment="1">
      <alignment horizontal="center" vertical="center"/>
    </xf>
    <xf numFmtId="168" fontId="91" fillId="0" borderId="1" xfId="16" applyNumberFormat="1" applyFont="1" applyFill="1" applyBorder="1" applyAlignment="1">
      <alignment horizontal="center" vertical="center"/>
    </xf>
    <xf numFmtId="14" fontId="91" fillId="0" borderId="1" xfId="16" applyNumberFormat="1" applyFont="1" applyFill="1" applyBorder="1" applyAlignment="1">
      <alignment horizontal="center" vertical="center"/>
    </xf>
    <xf numFmtId="44" fontId="91" fillId="0" borderId="1" xfId="19" applyFont="1" applyFill="1" applyBorder="1" applyAlignment="1">
      <alignment horizontal="center" vertical="center"/>
    </xf>
    <xf numFmtId="168" fontId="92" fillId="0" borderId="1" xfId="16" applyNumberFormat="1" applyFont="1" applyFill="1" applyBorder="1" applyAlignment="1">
      <alignment horizontal="center" vertical="center"/>
    </xf>
    <xf numFmtId="0" fontId="91" fillId="0" borderId="1" xfId="16" applyFont="1" applyFill="1" applyBorder="1" applyAlignment="1">
      <alignment horizontal="center" vertical="center"/>
    </xf>
    <xf numFmtId="14" fontId="91" fillId="0" borderId="11" xfId="16" applyNumberFormat="1" applyFont="1" applyFill="1" applyBorder="1" applyAlignment="1">
      <alignment horizontal="center" vertical="center"/>
    </xf>
    <xf numFmtId="0" fontId="92" fillId="0" borderId="1" xfId="16" applyFont="1" applyFill="1" applyBorder="1" applyAlignment="1">
      <alignment horizontal="center" vertical="center"/>
    </xf>
    <xf numFmtId="14" fontId="91" fillId="0" borderId="9" xfId="16" applyNumberFormat="1" applyFont="1" applyFill="1" applyBorder="1" applyAlignment="1">
      <alignment horizontal="center" vertical="center"/>
    </xf>
    <xf numFmtId="44" fontId="91" fillId="0" borderId="9" xfId="19" applyFont="1" applyFill="1" applyBorder="1" applyAlignment="1">
      <alignment horizontal="center" vertical="center"/>
    </xf>
    <xf numFmtId="0" fontId="92" fillId="0" borderId="9" xfId="16" applyFont="1" applyFill="1" applyBorder="1" applyAlignment="1">
      <alignment horizontal="center" vertical="center"/>
    </xf>
    <xf numFmtId="0" fontId="91" fillId="0" borderId="9" xfId="16" applyFont="1" applyFill="1" applyBorder="1" applyAlignment="1">
      <alignment horizontal="center" vertical="center"/>
    </xf>
    <xf numFmtId="0" fontId="86" fillId="6" borderId="0" xfId="16" applyFont="1" applyAlignment="1">
      <alignment horizontal="center" vertical="center"/>
    </xf>
    <xf numFmtId="0" fontId="93" fillId="6" borderId="0" xfId="17" applyFont="1" applyFill="1" applyAlignment="1"/>
    <xf numFmtId="0" fontId="86" fillId="0" borderId="0" xfId="16" applyFont="1" applyFill="1">
      <alignment vertical="center"/>
    </xf>
    <xf numFmtId="168" fontId="91" fillId="0" borderId="9" xfId="16" applyNumberFormat="1" applyFont="1" applyFill="1" applyBorder="1" applyAlignment="1">
      <alignment horizontal="center" vertical="center"/>
    </xf>
    <xf numFmtId="49" fontId="91" fillId="0" borderId="1" xfId="16" applyNumberFormat="1" applyFont="1" applyFill="1" applyBorder="1" applyAlignment="1">
      <alignment horizontal="center" vertical="center"/>
    </xf>
    <xf numFmtId="0" fontId="94" fillId="6" borderId="0" xfId="16" applyFont="1">
      <alignment vertical="center"/>
    </xf>
    <xf numFmtId="0" fontId="42" fillId="6" borderId="0" xfId="0" applyFont="1" applyFill="1"/>
    <xf numFmtId="0" fontId="95" fillId="6" borderId="0" xfId="0" applyFont="1" applyFill="1"/>
    <xf numFmtId="0" fontId="96" fillId="6" borderId="0" xfId="0" applyFont="1" applyFill="1" applyAlignment="1">
      <alignment horizontal="left" vertical="center"/>
    </xf>
    <xf numFmtId="0" fontId="42" fillId="11" borderId="0" xfId="0" applyFont="1" applyFill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44" fontId="42" fillId="0" borderId="0" xfId="19" applyFont="1"/>
    <xf numFmtId="44" fontId="97" fillId="0" borderId="0" xfId="19" applyFont="1"/>
    <xf numFmtId="0" fontId="98" fillId="12" borderId="0" xfId="20" applyFont="1" applyAlignment="1">
      <alignment horizontal="center" vertical="center"/>
    </xf>
    <xf numFmtId="0" fontId="99" fillId="12" borderId="0" xfId="20" applyFont="1" applyAlignment="1">
      <alignment horizontal="center" vertical="center"/>
    </xf>
    <xf numFmtId="44" fontId="99" fillId="12" borderId="0" xfId="20" applyNumberFormat="1" applyFont="1"/>
    <xf numFmtId="44" fontId="97" fillId="0" borderId="0" xfId="0" applyNumberFormat="1" applyFont="1"/>
    <xf numFmtId="0" fontId="99" fillId="12" borderId="0" xfId="20" applyFont="1"/>
    <xf numFmtId="0" fontId="100" fillId="6" borderId="0" xfId="0" applyFont="1" applyFill="1"/>
    <xf numFmtId="0" fontId="92" fillId="0" borderId="1" xfId="0" applyFont="1" applyBorder="1" applyAlignment="1">
      <alignment horizontal="center"/>
    </xf>
    <xf numFmtId="0" fontId="92" fillId="0" borderId="1" xfId="0" applyFont="1" applyBorder="1"/>
    <xf numFmtId="0" fontId="92" fillId="0" borderId="9" xfId="0" applyFont="1" applyBorder="1"/>
    <xf numFmtId="0" fontId="92" fillId="0" borderId="9" xfId="0" applyFont="1" applyBorder="1" applyAlignment="1">
      <alignment horizontal="center"/>
    </xf>
    <xf numFmtId="0" fontId="102" fillId="6" borderId="0" xfId="16" applyFont="1">
      <alignment vertical="center"/>
    </xf>
    <xf numFmtId="0" fontId="103" fillId="6" borderId="0" xfId="17" applyFont="1" applyFill="1" applyBorder="1" applyAlignment="1">
      <alignment horizontal="center"/>
    </xf>
    <xf numFmtId="0" fontId="103" fillId="6" borderId="0" xfId="17" applyFont="1" applyFill="1" applyBorder="1" applyAlignment="1"/>
    <xf numFmtId="0" fontId="42" fillId="6" borderId="0" xfId="16" applyFont="1">
      <alignment vertical="center"/>
    </xf>
    <xf numFmtId="0" fontId="42" fillId="6" borderId="0" xfId="16" applyFont="1" applyAlignment="1">
      <alignment horizontal="left" vertical="center"/>
    </xf>
    <xf numFmtId="0" fontId="104" fillId="6" borderId="0" xfId="16" applyFont="1">
      <alignment vertical="center"/>
    </xf>
    <xf numFmtId="168" fontId="92" fillId="0" borderId="1" xfId="16" applyNumberFormat="1" applyFont="1" applyFill="1" applyBorder="1">
      <alignment vertical="center"/>
    </xf>
    <xf numFmtId="14" fontId="92" fillId="0" borderId="1" xfId="16" applyNumberFormat="1" applyFont="1" applyFill="1" applyBorder="1" applyAlignment="1">
      <alignment horizontal="center" vertical="center"/>
    </xf>
    <xf numFmtId="0" fontId="92" fillId="0" borderId="1" xfId="16" applyFont="1" applyFill="1" applyBorder="1">
      <alignment vertical="center"/>
    </xf>
    <xf numFmtId="167" fontId="92" fillId="0" borderId="1" xfId="16" applyNumberFormat="1" applyFont="1" applyFill="1" applyBorder="1" applyAlignment="1">
      <alignment horizontal="center" vertical="center"/>
    </xf>
    <xf numFmtId="0" fontId="92" fillId="0" borderId="1" xfId="16" applyFont="1" applyFill="1" applyBorder="1" applyAlignment="1">
      <alignment horizontal="left" vertical="center"/>
    </xf>
    <xf numFmtId="167" fontId="92" fillId="0" borderId="1" xfId="16" applyNumberFormat="1" applyFont="1" applyFill="1" applyBorder="1">
      <alignment vertical="center"/>
    </xf>
    <xf numFmtId="0" fontId="42" fillId="6" borderId="0" xfId="16" applyFont="1" applyBorder="1" applyAlignment="1">
      <alignment horizontal="left" vertical="center"/>
    </xf>
    <xf numFmtId="167" fontId="42" fillId="6" borderId="0" xfId="16" applyNumberFormat="1" applyFont="1" applyBorder="1" applyAlignment="1">
      <alignment horizontal="left" vertical="center"/>
    </xf>
    <xf numFmtId="14" fontId="103" fillId="6" borderId="0" xfId="17" applyNumberFormat="1" applyFont="1" applyFill="1" applyBorder="1" applyAlignment="1">
      <alignment horizontal="center"/>
    </xf>
    <xf numFmtId="0" fontId="76" fillId="6" borderId="0" xfId="16" applyFont="1">
      <alignment vertical="center"/>
    </xf>
    <xf numFmtId="0" fontId="42" fillId="0" borderId="0" xfId="16" applyFont="1" applyFill="1">
      <alignment vertical="center"/>
    </xf>
    <xf numFmtId="44" fontId="92" fillId="0" borderId="1" xfId="19" applyFont="1" applyFill="1" applyBorder="1" applyAlignment="1">
      <alignment vertical="center"/>
    </xf>
    <xf numFmtId="0" fontId="42" fillId="0" borderId="1" xfId="16" applyFont="1" applyFill="1" applyBorder="1">
      <alignment vertical="center"/>
    </xf>
    <xf numFmtId="0" fontId="76" fillId="0" borderId="0" xfId="16" applyFont="1" applyFill="1">
      <alignment vertical="center"/>
    </xf>
    <xf numFmtId="169" fontId="92" fillId="0" borderId="1" xfId="16" applyNumberFormat="1" applyFont="1" applyFill="1" applyBorder="1">
      <alignment vertical="center"/>
    </xf>
    <xf numFmtId="14" fontId="92" fillId="0" borderId="1" xfId="16" applyNumberFormat="1" applyFont="1" applyFill="1" applyBorder="1" applyAlignment="1">
      <alignment horizontal="left" vertical="center"/>
    </xf>
    <xf numFmtId="168" fontId="92" fillId="0" borderId="9" xfId="16" applyNumberFormat="1" applyFont="1" applyFill="1" applyBorder="1">
      <alignment vertical="center"/>
    </xf>
    <xf numFmtId="14" fontId="92" fillId="0" borderId="9" xfId="16" applyNumberFormat="1" applyFont="1" applyFill="1" applyBorder="1" applyAlignment="1">
      <alignment horizontal="center" vertical="center"/>
    </xf>
    <xf numFmtId="0" fontId="92" fillId="0" borderId="9" xfId="16" applyFont="1" applyFill="1" applyBorder="1">
      <alignment vertical="center"/>
    </xf>
    <xf numFmtId="0" fontId="92" fillId="0" borderId="9" xfId="16" applyFont="1" applyFill="1" applyBorder="1" applyAlignment="1">
      <alignment horizontal="left" vertical="center"/>
    </xf>
    <xf numFmtId="167" fontId="92" fillId="0" borderId="9" xfId="16" applyNumberFormat="1" applyFont="1" applyFill="1" applyBorder="1">
      <alignment vertical="center"/>
    </xf>
    <xf numFmtId="44" fontId="92" fillId="0" borderId="9" xfId="19" applyFont="1" applyFill="1" applyBorder="1" applyAlignment="1">
      <alignment vertical="center"/>
    </xf>
    <xf numFmtId="14" fontId="92" fillId="0" borderId="9" xfId="16" applyNumberFormat="1" applyFont="1" applyFill="1" applyBorder="1" applyAlignment="1">
      <alignment horizontal="left" vertical="center"/>
    </xf>
    <xf numFmtId="167" fontId="42" fillId="6" borderId="0" xfId="16" applyNumberFormat="1" applyFont="1">
      <alignment vertical="center"/>
    </xf>
    <xf numFmtId="0" fontId="42" fillId="6" borderId="0" xfId="16" applyFont="1" applyAlignment="1">
      <alignment horizontal="center" vertical="center"/>
    </xf>
    <xf numFmtId="0" fontId="106" fillId="6" borderId="36" xfId="17" applyFont="1" applyFill="1" applyBorder="1" applyAlignment="1"/>
    <xf numFmtId="0" fontId="107" fillId="6" borderId="36" xfId="17" applyFont="1" applyFill="1" applyBorder="1" applyAlignment="1"/>
    <xf numFmtId="0" fontId="92" fillId="0" borderId="1" xfId="0" applyFont="1" applyBorder="1" applyAlignment="1">
      <alignment horizontal="left"/>
    </xf>
    <xf numFmtId="0" fontId="92" fillId="0" borderId="1" xfId="1" applyFont="1" applyFill="1" applyBorder="1" applyAlignment="1">
      <alignment horizontal="left"/>
    </xf>
    <xf numFmtId="0" fontId="92" fillId="0" borderId="1" xfId="0" applyFont="1" applyBorder="1" applyAlignment="1">
      <alignment horizontal="center" vertical="center"/>
    </xf>
    <xf numFmtId="168" fontId="42" fillId="6" borderId="0" xfId="16" applyNumberFormat="1" applyFont="1" applyBorder="1">
      <alignment vertical="center"/>
    </xf>
    <xf numFmtId="0" fontId="42" fillId="6" borderId="0" xfId="16" applyFont="1" applyBorder="1" applyAlignment="1">
      <alignment horizontal="center" vertical="center"/>
    </xf>
    <xf numFmtId="168" fontId="92" fillId="6" borderId="0" xfId="16" applyNumberFormat="1" applyFont="1" applyBorder="1" applyAlignment="1">
      <alignment horizontal="left"/>
    </xf>
    <xf numFmtId="168" fontId="92" fillId="0" borderId="1" xfId="16" applyNumberFormat="1" applyFont="1" applyFill="1" applyBorder="1" applyAlignment="1">
      <alignment horizontal="center"/>
    </xf>
    <xf numFmtId="0" fontId="92" fillId="0" borderId="1" xfId="16" applyFont="1" applyFill="1" applyBorder="1" applyAlignment="1">
      <alignment horizontal="center"/>
    </xf>
    <xf numFmtId="0" fontId="92" fillId="0" borderId="1" xfId="16" applyFont="1" applyFill="1" applyBorder="1" applyAlignment="1">
      <alignment horizontal="left"/>
    </xf>
    <xf numFmtId="14" fontId="92" fillId="6" borderId="0" xfId="16" applyNumberFormat="1" applyFont="1" applyBorder="1" applyAlignment="1">
      <alignment horizontal="center" vertical="center"/>
    </xf>
    <xf numFmtId="168" fontId="92" fillId="6" borderId="0" xfId="16" applyNumberFormat="1" applyFont="1" applyBorder="1">
      <alignment vertical="center"/>
    </xf>
    <xf numFmtId="168" fontId="92" fillId="6" borderId="0" xfId="16" applyNumberFormat="1" applyFont="1" applyBorder="1" applyAlignment="1">
      <alignment horizontal="center" vertical="center"/>
    </xf>
    <xf numFmtId="0" fontId="92" fillId="6" borderId="0" xfId="16" applyFont="1" applyBorder="1" applyAlignment="1">
      <alignment horizontal="center" vertical="center"/>
    </xf>
    <xf numFmtId="167" fontId="92" fillId="6" borderId="0" xfId="16" applyNumberFormat="1" applyFont="1" applyBorder="1" applyAlignment="1">
      <alignment horizontal="center" vertical="center"/>
    </xf>
    <xf numFmtId="168" fontId="92" fillId="0" borderId="9" xfId="16" applyNumberFormat="1" applyFont="1" applyFill="1" applyBorder="1" applyAlignment="1">
      <alignment horizontal="center" vertical="center"/>
    </xf>
    <xf numFmtId="0" fontId="76" fillId="6" borderId="0" xfId="16" applyFont="1" applyAlignment="1">
      <alignment horizontal="left" vertical="center"/>
    </xf>
    <xf numFmtId="0" fontId="108" fillId="6" borderId="0" xfId="17" applyFont="1" applyFill="1" applyAlignment="1"/>
    <xf numFmtId="168" fontId="110" fillId="17" borderId="1" xfId="21" applyNumberFormat="1" applyFont="1" applyBorder="1" applyAlignment="1">
      <alignment vertical="center"/>
    </xf>
    <xf numFmtId="14" fontId="110" fillId="17" borderId="1" xfId="21" applyNumberFormat="1" applyFont="1" applyBorder="1" applyAlignment="1">
      <alignment horizontal="center" vertical="center"/>
    </xf>
    <xf numFmtId="0" fontId="110" fillId="17" borderId="1" xfId="21" applyFont="1" applyBorder="1" applyAlignment="1">
      <alignment vertical="center"/>
    </xf>
    <xf numFmtId="0" fontId="110" fillId="17" borderId="1" xfId="21" applyFont="1" applyBorder="1"/>
    <xf numFmtId="0" fontId="110" fillId="17" borderId="1" xfId="21" applyFont="1" applyBorder="1" applyAlignment="1">
      <alignment horizontal="center"/>
    </xf>
    <xf numFmtId="0" fontId="110" fillId="17" borderId="1" xfId="21" applyFont="1" applyBorder="1" applyAlignment="1">
      <alignment horizontal="left" vertical="center"/>
    </xf>
    <xf numFmtId="167" fontId="110" fillId="17" borderId="1" xfId="21" applyNumberFormat="1" applyFont="1" applyBorder="1" applyAlignment="1">
      <alignment vertical="center"/>
    </xf>
    <xf numFmtId="168" fontId="110" fillId="17" borderId="1" xfId="21" applyNumberFormat="1" applyFont="1" applyBorder="1" applyAlignment="1">
      <alignment horizontal="right" vertical="center"/>
    </xf>
    <xf numFmtId="169" fontId="110" fillId="17" borderId="1" xfId="21" applyNumberFormat="1" applyFont="1" applyBorder="1" applyAlignment="1">
      <alignment vertical="center"/>
    </xf>
    <xf numFmtId="44" fontId="110" fillId="17" borderId="1" xfId="21" applyNumberFormat="1" applyFont="1" applyBorder="1" applyAlignment="1">
      <alignment vertical="center"/>
    </xf>
    <xf numFmtId="0" fontId="108" fillId="6" borderId="0" xfId="17" applyFont="1" applyFill="1" applyAlignment="1">
      <alignment horizontal="left"/>
    </xf>
    <xf numFmtId="0" fontId="42" fillId="6" borderId="0" xfId="0" applyFont="1" applyFill="1" applyAlignment="1">
      <alignment horizontal="center" vertical="center"/>
    </xf>
    <xf numFmtId="0" fontId="90" fillId="11" borderId="0" xfId="0" applyFont="1" applyFill="1" applyAlignment="1">
      <alignment horizontal="center" vertical="center"/>
    </xf>
    <xf numFmtId="0" fontId="42" fillId="0" borderId="0" xfId="0" quotePrefix="1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111" fillId="6" borderId="0" xfId="0" applyFont="1" applyFill="1" applyAlignment="1">
      <alignment horizontal="left" vertical="center"/>
    </xf>
    <xf numFmtId="0" fontId="90" fillId="11" borderId="37" xfId="0" applyFont="1" applyFill="1" applyBorder="1" applyAlignment="1">
      <alignment horizontal="center" vertical="center"/>
    </xf>
    <xf numFmtId="0" fontId="90" fillId="11" borderId="38" xfId="0" applyFont="1" applyFill="1" applyBorder="1" applyAlignment="1">
      <alignment horizontal="center" vertical="center"/>
    </xf>
    <xf numFmtId="0" fontId="90" fillId="11" borderId="39" xfId="0" applyFont="1" applyFill="1" applyBorder="1" applyAlignment="1">
      <alignment horizontal="center" vertical="center"/>
    </xf>
    <xf numFmtId="0" fontId="111" fillId="6" borderId="0" xfId="0" applyFont="1" applyFill="1" applyAlignment="1">
      <alignment horizontal="center" vertical="center"/>
    </xf>
    <xf numFmtId="0" fontId="108" fillId="7" borderId="0" xfId="17" applyFont="1" applyFill="1" applyAlignment="1"/>
    <xf numFmtId="0" fontId="93" fillId="6" borderId="0" xfId="17" applyFont="1" applyFill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92" fillId="0" borderId="9" xfId="16" applyFont="1" applyFill="1" applyBorder="1" applyAlignment="1">
      <alignment horizontal="center"/>
    </xf>
    <xf numFmtId="0" fontId="38" fillId="0" borderId="0" xfId="0" applyFont="1" applyAlignment="1">
      <alignment horizontal="center" vertical="center"/>
    </xf>
    <xf numFmtId="49" fontId="91" fillId="0" borderId="9" xfId="16" applyNumberFormat="1" applyFont="1" applyFill="1" applyBorder="1" applyAlignment="1">
      <alignment horizontal="center" vertical="center"/>
    </xf>
    <xf numFmtId="0" fontId="92" fillId="0" borderId="11" xfId="16" applyFont="1" applyFill="1" applyBorder="1">
      <alignment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93" fillId="6" borderId="0" xfId="0" applyFont="1" applyFill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4" fontId="92" fillId="0" borderId="1" xfId="16" applyNumberFormat="1" applyFont="1" applyFill="1" applyBorder="1">
      <alignment vertical="center"/>
    </xf>
    <xf numFmtId="0" fontId="33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97" fillId="0" borderId="0" xfId="20" applyFont="1" applyFill="1" applyAlignment="1">
      <alignment horizontal="center" vertical="center"/>
    </xf>
    <xf numFmtId="0" fontId="30" fillId="0" borderId="0" xfId="20" applyFont="1" applyFill="1" applyAlignment="1">
      <alignment horizontal="center" vertical="center"/>
    </xf>
    <xf numFmtId="44" fontId="30" fillId="0" borderId="0" xfId="20" applyNumberFormat="1" applyFont="1" applyFill="1"/>
    <xf numFmtId="44" fontId="97" fillId="0" borderId="0" xfId="20" applyNumberFormat="1" applyFont="1" applyFill="1"/>
    <xf numFmtId="0" fontId="29" fillId="0" borderId="0" xfId="0" applyFont="1" applyAlignment="1">
      <alignment horizontal="center" vertical="center"/>
    </xf>
    <xf numFmtId="168" fontId="113" fillId="18" borderId="1" xfId="16" applyNumberFormat="1" applyFont="1" applyFill="1" applyBorder="1">
      <alignment vertical="center"/>
    </xf>
    <xf numFmtId="0" fontId="113" fillId="18" borderId="1" xfId="16" applyFont="1" applyFill="1" applyBorder="1">
      <alignment vertical="center"/>
    </xf>
    <xf numFmtId="0" fontId="113" fillId="18" borderId="1" xfId="16" applyFont="1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" xfId="1" applyFont="1" applyFill="1" applyBorder="1"/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4" fillId="0" borderId="43" xfId="0" applyFont="1" applyBorder="1"/>
    <xf numFmtId="0" fontId="44" fillId="0" borderId="11" xfId="0" applyFont="1" applyBorder="1"/>
    <xf numFmtId="0" fontId="44" fillId="0" borderId="42" xfId="0" applyFont="1" applyBorder="1"/>
    <xf numFmtId="0" fontId="0" fillId="0" borderId="44" xfId="0" applyBorder="1"/>
    <xf numFmtId="49" fontId="0" fillId="0" borderId="23" xfId="0" applyNumberFormat="1" applyBorder="1" applyAlignment="1">
      <alignment horizontal="center" vertical="center"/>
    </xf>
    <xf numFmtId="0" fontId="0" fillId="0" borderId="23" xfId="0" applyBorder="1"/>
    <xf numFmtId="49" fontId="0" fillId="0" borderId="23" xfId="0" applyNumberFormat="1" applyBorder="1"/>
    <xf numFmtId="49" fontId="0" fillId="0" borderId="15" xfId="0" applyNumberFormat="1" applyBorder="1"/>
    <xf numFmtId="0" fontId="0" fillId="0" borderId="9" xfId="0" applyBorder="1"/>
    <xf numFmtId="1" fontId="0" fillId="0" borderId="9" xfId="3" applyNumberFormat="1" applyFont="1" applyBorder="1"/>
    <xf numFmtId="0" fontId="44" fillId="0" borderId="21" xfId="0" applyFont="1" applyBorder="1"/>
    <xf numFmtId="0" fontId="44" fillId="0" borderId="22" xfId="0" applyFont="1" applyBorder="1"/>
    <xf numFmtId="0" fontId="44" fillId="0" borderId="23" xfId="0" applyFont="1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1" fontId="0" fillId="0" borderId="1" xfId="3" applyNumberFormat="1" applyFont="1" applyBorder="1" applyAlignment="1">
      <alignment horizontal="center"/>
    </xf>
    <xf numFmtId="1" fontId="0" fillId="0" borderId="9" xfId="3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9" xfId="3" applyNumberFormat="1" applyFont="1" applyBorder="1" applyAlignment="1">
      <alignment horizontal="right"/>
    </xf>
    <xf numFmtId="0" fontId="0" fillId="0" borderId="44" xfId="0" applyBorder="1" applyAlignment="1">
      <alignment horizontal="center"/>
    </xf>
    <xf numFmtId="168" fontId="92" fillId="18" borderId="1" xfId="16" applyNumberFormat="1" applyFont="1" applyFill="1" applyBorder="1">
      <alignment vertical="center"/>
    </xf>
    <xf numFmtId="14" fontId="92" fillId="18" borderId="1" xfId="16" applyNumberFormat="1" applyFont="1" applyFill="1" applyBorder="1" applyAlignment="1">
      <alignment horizontal="center" vertical="center"/>
    </xf>
    <xf numFmtId="14" fontId="92" fillId="18" borderId="1" xfId="16" applyNumberFormat="1" applyFont="1" applyFill="1" applyBorder="1" applyAlignment="1">
      <alignment horizontal="left" vertical="center"/>
    </xf>
    <xf numFmtId="44" fontId="92" fillId="18" borderId="1" xfId="19" applyFont="1" applyFill="1" applyBorder="1" applyAlignment="1">
      <alignment vertical="center"/>
    </xf>
    <xf numFmtId="0" fontId="92" fillId="18" borderId="1" xfId="16" applyFont="1" applyFill="1" applyBorder="1">
      <alignment vertical="center"/>
    </xf>
    <xf numFmtId="0" fontId="92" fillId="18" borderId="1" xfId="0" applyFont="1" applyFill="1" applyBorder="1"/>
    <xf numFmtId="0" fontId="92" fillId="18" borderId="1" xfId="0" applyFont="1" applyFill="1" applyBorder="1" applyAlignment="1">
      <alignment horizontal="center"/>
    </xf>
    <xf numFmtId="0" fontId="92" fillId="18" borderId="1" xfId="16" applyFont="1" applyFill="1" applyBorder="1" applyAlignment="1">
      <alignment horizontal="left" vertical="center"/>
    </xf>
    <xf numFmtId="167" fontId="92" fillId="18" borderId="1" xfId="16" applyNumberFormat="1" applyFont="1" applyFill="1" applyBorder="1">
      <alignment vertical="center"/>
    </xf>
    <xf numFmtId="168" fontId="101" fillId="18" borderId="1" xfId="16" applyNumberFormat="1" applyFont="1" applyFill="1" applyBorder="1">
      <alignment vertical="center"/>
    </xf>
    <xf numFmtId="14" fontId="101" fillId="18" borderId="1" xfId="16" applyNumberFormat="1" applyFont="1" applyFill="1" applyBorder="1" applyAlignment="1">
      <alignment horizontal="center" vertical="center"/>
    </xf>
    <xf numFmtId="0" fontId="101" fillId="18" borderId="1" xfId="16" applyFont="1" applyFill="1" applyBorder="1">
      <alignment vertical="center"/>
    </xf>
    <xf numFmtId="0" fontId="101" fillId="18" borderId="1" xfId="0" applyFont="1" applyFill="1" applyBorder="1"/>
    <xf numFmtId="0" fontId="101" fillId="18" borderId="1" xfId="0" applyFont="1" applyFill="1" applyBorder="1" applyAlignment="1">
      <alignment horizontal="center"/>
    </xf>
    <xf numFmtId="0" fontId="101" fillId="18" borderId="1" xfId="16" applyFont="1" applyFill="1" applyBorder="1" applyAlignment="1">
      <alignment horizontal="left" vertical="center"/>
    </xf>
    <xf numFmtId="167" fontId="101" fillId="18" borderId="1" xfId="16" applyNumberFormat="1" applyFont="1" applyFill="1" applyBorder="1">
      <alignment vertical="center"/>
    </xf>
    <xf numFmtId="168" fontId="92" fillId="0" borderId="0" xfId="16" applyNumberFormat="1" applyFont="1" applyFill="1" applyBorder="1">
      <alignment vertical="center"/>
    </xf>
    <xf numFmtId="14" fontId="92" fillId="0" borderId="0" xfId="16" applyNumberFormat="1" applyFont="1" applyFill="1" applyBorder="1" applyAlignment="1">
      <alignment horizontal="center" vertical="center"/>
    </xf>
    <xf numFmtId="14" fontId="92" fillId="0" borderId="0" xfId="16" applyNumberFormat="1" applyFont="1" applyFill="1" applyBorder="1" applyAlignment="1">
      <alignment horizontal="left" vertical="center"/>
    </xf>
    <xf numFmtId="44" fontId="92" fillId="0" borderId="0" xfId="19" applyFont="1" applyFill="1" applyBorder="1" applyAlignment="1">
      <alignment vertical="center"/>
    </xf>
    <xf numFmtId="0" fontId="92" fillId="0" borderId="0" xfId="16" applyFont="1" applyFill="1" applyBorder="1">
      <alignment vertical="center"/>
    </xf>
    <xf numFmtId="0" fontId="92" fillId="0" borderId="0" xfId="16" applyFont="1" applyFill="1" applyBorder="1" applyAlignment="1">
      <alignment horizontal="center"/>
    </xf>
    <xf numFmtId="0" fontId="92" fillId="0" borderId="0" xfId="16" applyFont="1" applyFill="1" applyBorder="1" applyAlignment="1">
      <alignment horizontal="left" vertical="center"/>
    </xf>
    <xf numFmtId="167" fontId="92" fillId="0" borderId="0" xfId="16" applyNumberFormat="1" applyFont="1" applyFill="1" applyBorder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0" fillId="6" borderId="0" xfId="16" applyFont="1">
      <alignment vertical="center"/>
    </xf>
    <xf numFmtId="0" fontId="105" fillId="6" borderId="0" xfId="16" applyFont="1">
      <alignment vertical="center"/>
    </xf>
    <xf numFmtId="0" fontId="109" fillId="6" borderId="0" xfId="21" applyFill="1" applyAlignment="1">
      <alignment vertical="center"/>
    </xf>
    <xf numFmtId="0" fontId="79" fillId="6" borderId="0" xfId="16" applyFont="1">
      <alignment vertical="center"/>
    </xf>
    <xf numFmtId="0" fontId="50" fillId="6" borderId="0" xfId="16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19" borderId="4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4" fontId="42" fillId="6" borderId="0" xfId="0" applyNumberFormat="1" applyFont="1" applyFill="1"/>
    <xf numFmtId="0" fontId="102" fillId="0" borderId="0" xfId="0" applyFont="1"/>
    <xf numFmtId="44" fontId="17" fillId="0" borderId="0" xfId="19" applyFont="1"/>
    <xf numFmtId="44" fontId="17" fillId="6" borderId="0" xfId="0" applyNumberFormat="1" applyFont="1" applyFill="1"/>
    <xf numFmtId="0" fontId="17" fillId="0" borderId="0" xfId="0" applyFont="1"/>
    <xf numFmtId="44" fontId="17" fillId="0" borderId="0" xfId="20" applyNumberFormat="1" applyFont="1" applyFill="1"/>
    <xf numFmtId="44" fontId="17" fillId="0" borderId="0" xfId="0" applyNumberFormat="1" applyFont="1"/>
    <xf numFmtId="0" fontId="16" fillId="19" borderId="45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19" borderId="45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2" fillId="0" borderId="9" xfId="16" applyNumberFormat="1" applyFont="1" applyFill="1" applyBorder="1" applyAlignment="1">
      <alignment horizontal="center"/>
    </xf>
    <xf numFmtId="14" fontId="113" fillId="18" borderId="9" xfId="16" applyNumberFormat="1" applyFont="1" applyFill="1" applyBorder="1" applyAlignment="1">
      <alignment horizontal="center" vertical="center"/>
    </xf>
    <xf numFmtId="14" fontId="92" fillId="0" borderId="9" xfId="16" applyNumberFormat="1" applyFont="1" applyFill="1" applyBorder="1" applyAlignment="1">
      <alignment horizontal="left"/>
    </xf>
    <xf numFmtId="14" fontId="113" fillId="18" borderId="9" xfId="16" applyNumberFormat="1" applyFont="1" applyFill="1" applyBorder="1" applyAlignment="1">
      <alignment horizontal="left" vertical="center"/>
    </xf>
    <xf numFmtId="44" fontId="92" fillId="0" borderId="9" xfId="19" applyFont="1" applyFill="1" applyBorder="1" applyAlignment="1">
      <alignment horizontal="left"/>
    </xf>
    <xf numFmtId="44" fontId="113" fillId="18" borderId="9" xfId="19" applyFont="1" applyFill="1" applyBorder="1" applyAlignment="1">
      <alignment vertical="center"/>
    </xf>
    <xf numFmtId="0" fontId="92" fillId="0" borderId="9" xfId="16" applyFont="1" applyFill="1" applyBorder="1" applyAlignment="1">
      <alignment horizontal="left"/>
    </xf>
    <xf numFmtId="0" fontId="113" fillId="18" borderId="9" xfId="16" applyFont="1" applyFill="1" applyBorder="1">
      <alignment vertical="center"/>
    </xf>
    <xf numFmtId="0" fontId="42" fillId="0" borderId="1" xfId="1" applyFont="1" applyFill="1" applyBorder="1"/>
    <xf numFmtId="0" fontId="113" fillId="18" borderId="9" xfId="16" applyFont="1" applyFill="1" applyBorder="1" applyAlignment="1">
      <alignment horizontal="left" vertical="center"/>
    </xf>
    <xf numFmtId="167" fontId="92" fillId="0" borderId="9" xfId="16" applyNumberFormat="1" applyFont="1" applyFill="1" applyBorder="1" applyAlignment="1">
      <alignment horizontal="left"/>
    </xf>
    <xf numFmtId="167" fontId="113" fillId="18" borderId="9" xfId="16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2" fillId="0" borderId="9" xfId="0" applyFont="1" applyBorder="1" applyAlignment="1">
      <alignment horizontal="center" vertical="center"/>
    </xf>
    <xf numFmtId="170" fontId="91" fillId="0" borderId="9" xfId="0" applyNumberFormat="1" applyFont="1" applyBorder="1" applyAlignment="1">
      <alignment horizontal="center" vertical="center"/>
    </xf>
    <xf numFmtId="168" fontId="91" fillId="0" borderId="9" xfId="0" applyNumberFormat="1" applyFont="1" applyBorder="1" applyAlignment="1">
      <alignment horizontal="center" vertical="center"/>
    </xf>
    <xf numFmtId="14" fontId="91" fillId="0" borderId="9" xfId="0" applyNumberFormat="1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1" applyFont="1" applyFill="1" applyBorder="1"/>
    <xf numFmtId="0" fontId="114" fillId="20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19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4" fillId="21" borderId="0" xfId="0" applyFont="1" applyFill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114" fillId="22" borderId="0" xfId="0" applyFont="1" applyFill="1" applyAlignment="1">
      <alignment horizontal="center" vertical="center"/>
    </xf>
    <xf numFmtId="0" fontId="101" fillId="0" borderId="0" xfId="0" applyFont="1" applyAlignment="1">
      <alignment horizontal="left" vertical="center"/>
    </xf>
    <xf numFmtId="0" fontId="116" fillId="0" borderId="0" xfId="1" applyFont="1" applyAlignment="1">
      <alignment horizontal="center" vertical="center"/>
    </xf>
    <xf numFmtId="0" fontId="47" fillId="0" borderId="0" xfId="1" applyNumberFormat="1" applyAlignment="1">
      <alignment horizontal="center" vertical="center"/>
    </xf>
    <xf numFmtId="0" fontId="115" fillId="0" borderId="0" xfId="1" applyNumberFormat="1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14" fontId="0" fillId="0" borderId="0" xfId="0" applyNumberFormat="1" applyAlignment="1">
      <alignment horizontal="center"/>
    </xf>
    <xf numFmtId="44" fontId="0" fillId="0" borderId="0" xfId="19" applyFont="1"/>
    <xf numFmtId="0" fontId="0" fillId="3" borderId="0" xfId="0" applyFill="1" applyAlignment="1">
      <alignment horizontal="left" vertical="center"/>
    </xf>
    <xf numFmtId="0" fontId="0" fillId="0" borderId="46" xfId="0" applyBorder="1"/>
    <xf numFmtId="1" fontId="50" fillId="0" borderId="9" xfId="3" applyNumberFormat="1" applyFont="1" applyBorder="1"/>
    <xf numFmtId="0" fontId="66" fillId="5" borderId="21" xfId="0" applyFont="1" applyFill="1" applyBorder="1" applyAlignment="1">
      <alignment horizontal="left" vertical="center"/>
    </xf>
    <xf numFmtId="0" fontId="66" fillId="5" borderId="22" xfId="0" applyFont="1" applyFill="1" applyBorder="1" applyAlignment="1">
      <alignment horizontal="left" vertical="center"/>
    </xf>
    <xf numFmtId="0" fontId="66" fillId="5" borderId="23" xfId="0" applyFont="1" applyFill="1" applyBorder="1" applyAlignment="1">
      <alignment horizontal="left" vertical="center"/>
    </xf>
    <xf numFmtId="0" fontId="58" fillId="0" borderId="2" xfId="0" applyFont="1" applyBorder="1" applyAlignment="1">
      <alignment horizontal="left"/>
    </xf>
    <xf numFmtId="0" fontId="58" fillId="0" borderId="22" xfId="0" applyFont="1" applyBorder="1" applyAlignment="1">
      <alignment horizontal="left"/>
    </xf>
    <xf numFmtId="0" fontId="58" fillId="0" borderId="21" xfId="0" applyFont="1" applyBorder="1" applyAlignment="1">
      <alignment horizontal="left"/>
    </xf>
    <xf numFmtId="0" fontId="58" fillId="0" borderId="23" xfId="0" applyFont="1" applyBorder="1" applyAlignment="1">
      <alignment horizontal="left"/>
    </xf>
    <xf numFmtId="0" fontId="58" fillId="0" borderId="21" xfId="0" applyFont="1" applyBorder="1" applyAlignment="1">
      <alignment horizontal="left" vertical="center" wrapText="1"/>
    </xf>
    <xf numFmtId="0" fontId="58" fillId="0" borderId="23" xfId="0" applyFont="1" applyBorder="1" applyAlignment="1">
      <alignment horizontal="left" vertical="center" wrapText="1"/>
    </xf>
    <xf numFmtId="0" fontId="58" fillId="0" borderId="21" xfId="0" applyFont="1" applyBorder="1" applyAlignment="1">
      <alignment horizontal="center" vertical="center" wrapText="1"/>
    </xf>
    <xf numFmtId="0" fontId="58" fillId="0" borderId="23" xfId="0" applyFont="1" applyBorder="1" applyAlignment="1">
      <alignment horizontal="center" vertical="center" wrapText="1"/>
    </xf>
    <xf numFmtId="0" fontId="58" fillId="6" borderId="21" xfId="0" applyFont="1" applyFill="1" applyBorder="1" applyAlignment="1">
      <alignment horizontal="center" vertical="center"/>
    </xf>
    <xf numFmtId="0" fontId="58" fillId="6" borderId="23" xfId="0" applyFont="1" applyFill="1" applyBorder="1" applyAlignment="1">
      <alignment horizontal="center" vertical="center"/>
    </xf>
    <xf numFmtId="0" fontId="69" fillId="0" borderId="26" xfId="0" applyFont="1" applyBorder="1" applyAlignment="1">
      <alignment horizontal="right"/>
    </xf>
    <xf numFmtId="0" fontId="69" fillId="0" borderId="0" xfId="0" applyFont="1" applyAlignment="1">
      <alignment horizontal="right"/>
    </xf>
    <xf numFmtId="0" fontId="58" fillId="0" borderId="21" xfId="0" applyFont="1" applyBorder="1" applyAlignment="1">
      <alignment horizontal="center" vertical="center"/>
    </xf>
    <xf numFmtId="0" fontId="58" fillId="0" borderId="23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left" vertical="center" wrapText="1"/>
    </xf>
    <xf numFmtId="0" fontId="46" fillId="2" borderId="1" xfId="0" applyFont="1" applyFill="1" applyBorder="1" applyAlignment="1">
      <alignment horizontal="left" vertical="center"/>
    </xf>
    <xf numFmtId="0" fontId="47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6" fillId="2" borderId="3" xfId="0" applyFont="1" applyFill="1" applyBorder="1" applyAlignment="1">
      <alignment horizontal="left" vertical="center" wrapText="1"/>
    </xf>
    <xf numFmtId="0" fontId="46" fillId="2" borderId="4" xfId="0" applyFont="1" applyFill="1" applyBorder="1" applyAlignment="1">
      <alignment horizontal="left" vertical="center"/>
    </xf>
    <xf numFmtId="0" fontId="46" fillId="2" borderId="5" xfId="0" applyFont="1" applyFill="1" applyBorder="1" applyAlignment="1">
      <alignment horizontal="left" vertical="center"/>
    </xf>
    <xf numFmtId="0" fontId="47" fillId="0" borderId="9" xfId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6" fillId="2" borderId="4" xfId="0" applyFont="1" applyFill="1" applyBorder="1" applyAlignment="1">
      <alignment horizontal="left" vertical="center" wrapText="1"/>
    </xf>
    <xf numFmtId="0" fontId="46" fillId="2" borderId="5" xfId="0" applyFont="1" applyFill="1" applyBorder="1" applyAlignment="1">
      <alignment horizontal="left" vertical="center" wrapText="1"/>
    </xf>
    <xf numFmtId="0" fontId="46" fillId="2" borderId="12" xfId="0" applyFont="1" applyFill="1" applyBorder="1" applyAlignment="1">
      <alignment horizontal="left" vertical="center" wrapText="1"/>
    </xf>
    <xf numFmtId="0" fontId="46" fillId="2" borderId="13" xfId="0" applyFont="1" applyFill="1" applyBorder="1" applyAlignment="1">
      <alignment horizontal="left" vertical="center"/>
    </xf>
    <xf numFmtId="0" fontId="46" fillId="2" borderId="14" xfId="0" applyFont="1" applyFill="1" applyBorder="1" applyAlignment="1">
      <alignment horizontal="left" vertical="center"/>
    </xf>
    <xf numFmtId="0" fontId="46" fillId="2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46" fillId="2" borderId="12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47" fillId="0" borderId="26" xfId="1" applyBorder="1" applyAlignment="1">
      <alignment horizontal="center" vertical="center"/>
    </xf>
    <xf numFmtId="0" fontId="47" fillId="0" borderId="0" xfId="1" applyBorder="1" applyAlignment="1">
      <alignment horizontal="center" vertical="center"/>
    </xf>
    <xf numFmtId="0" fontId="47" fillId="0" borderId="13" xfId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47" fillId="0" borderId="21" xfId="1" applyBorder="1" applyAlignment="1">
      <alignment horizontal="center" vertical="center" wrapText="1"/>
    </xf>
    <xf numFmtId="0" fontId="47" fillId="0" borderId="23" xfId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3" fillId="0" borderId="9" xfId="0" applyFont="1" applyBorder="1" applyAlignment="1">
      <alignment horizontal="center" vertical="center" wrapText="1"/>
    </xf>
    <xf numFmtId="0" fontId="43" fillId="0" borderId="1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6" fillId="2" borderId="25" xfId="0" applyFon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46" fillId="2" borderId="13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54" fillId="3" borderId="3" xfId="0" applyFont="1" applyFill="1" applyBorder="1" applyAlignment="1">
      <alignment horizontal="center" vertical="center" wrapText="1"/>
    </xf>
    <xf numFmtId="0" fontId="54" fillId="3" borderId="4" xfId="0" applyFont="1" applyFill="1" applyBorder="1" applyAlignment="1">
      <alignment horizontal="center" vertical="center" wrapText="1"/>
    </xf>
    <xf numFmtId="0" fontId="54" fillId="3" borderId="5" xfId="0" applyFont="1" applyFill="1" applyBorder="1" applyAlignment="1">
      <alignment horizontal="center" vertical="center" wrapText="1"/>
    </xf>
    <xf numFmtId="0" fontId="57" fillId="3" borderId="3" xfId="0" applyFont="1" applyFill="1" applyBorder="1" applyAlignment="1">
      <alignment horizontal="center" vertical="center"/>
    </xf>
    <xf numFmtId="0" fontId="57" fillId="3" borderId="4" xfId="0" applyFont="1" applyFill="1" applyBorder="1" applyAlignment="1">
      <alignment horizontal="center" vertical="center"/>
    </xf>
    <xf numFmtId="0" fontId="57" fillId="3" borderId="5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 textRotation="90"/>
    </xf>
    <xf numFmtId="0" fontId="70" fillId="0" borderId="17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 textRotation="90" wrapText="1"/>
    </xf>
    <xf numFmtId="0" fontId="59" fillId="0" borderId="17" xfId="0" applyFont="1" applyBorder="1" applyAlignment="1">
      <alignment horizontal="center" vertical="center" textRotation="90"/>
    </xf>
    <xf numFmtId="0" fontId="59" fillId="0" borderId="32" xfId="0" applyFont="1" applyBorder="1" applyAlignment="1">
      <alignment horizontal="center" vertical="center" textRotation="90"/>
    </xf>
    <xf numFmtId="0" fontId="59" fillId="0" borderId="35" xfId="0" applyFont="1" applyBorder="1" applyAlignment="1">
      <alignment horizontal="center" vertical="center" textRotation="90" wrapText="1"/>
    </xf>
    <xf numFmtId="0" fontId="59" fillId="0" borderId="33" xfId="0" applyFont="1" applyBorder="1" applyAlignment="1">
      <alignment horizontal="center" vertical="center" textRotation="90" wrapText="1"/>
    </xf>
    <xf numFmtId="0" fontId="59" fillId="0" borderId="34" xfId="0" applyFont="1" applyBorder="1" applyAlignment="1">
      <alignment horizontal="center" vertical="center" textRotation="90" wrapText="1"/>
    </xf>
    <xf numFmtId="0" fontId="59" fillId="0" borderId="31" xfId="0" applyFont="1" applyBorder="1" applyAlignment="1">
      <alignment horizontal="center" vertical="center" textRotation="90" wrapText="1"/>
    </xf>
    <xf numFmtId="0" fontId="59" fillId="0" borderId="30" xfId="0" applyFont="1" applyBorder="1" applyAlignment="1">
      <alignment horizontal="center" vertical="center" textRotation="90"/>
    </xf>
    <xf numFmtId="0" fontId="59" fillId="0" borderId="27" xfId="0" applyFont="1" applyBorder="1" applyAlignment="1">
      <alignment horizontal="center" vertical="center" textRotation="90" wrapText="1"/>
    </xf>
    <xf numFmtId="0" fontId="59" fillId="0" borderId="30" xfId="0" applyFont="1" applyBorder="1" applyAlignment="1">
      <alignment horizontal="center" vertical="center" textRotation="90" wrapText="1"/>
    </xf>
    <xf numFmtId="0" fontId="59" fillId="0" borderId="12" xfId="0" applyFont="1" applyBorder="1" applyAlignment="1">
      <alignment horizontal="center" vertical="center" textRotation="90" wrapText="1"/>
    </xf>
    <xf numFmtId="0" fontId="71" fillId="0" borderId="6" xfId="0" applyFont="1" applyBorder="1" applyAlignment="1">
      <alignment horizontal="center" vertical="center" textRotation="90"/>
    </xf>
    <xf numFmtId="0" fontId="71" fillId="0" borderId="17" xfId="0" applyFont="1" applyBorder="1" applyAlignment="1">
      <alignment horizontal="center" vertical="center" textRotation="90"/>
    </xf>
    <xf numFmtId="0" fontId="71" fillId="0" borderId="32" xfId="0" applyFont="1" applyBorder="1" applyAlignment="1">
      <alignment horizontal="center" vertical="center" textRotation="90"/>
    </xf>
    <xf numFmtId="0" fontId="58" fillId="0" borderId="17" xfId="0" applyFont="1" applyBorder="1" applyAlignment="1">
      <alignment horizontal="center" vertical="center" textRotation="90"/>
    </xf>
    <xf numFmtId="0" fontId="58" fillId="0" borderId="32" xfId="0" applyFont="1" applyBorder="1" applyAlignment="1">
      <alignment horizontal="center" vertical="center" textRotation="90"/>
    </xf>
    <xf numFmtId="0" fontId="111" fillId="6" borderId="0" xfId="0" applyFont="1" applyFill="1" applyAlignment="1">
      <alignment horizontal="left" vertical="center"/>
    </xf>
    <xf numFmtId="0" fontId="76" fillId="7" borderId="1" xfId="0" applyFont="1" applyFill="1" applyBorder="1"/>
    <xf numFmtId="0" fontId="76" fillId="0" borderId="1" xfId="0" applyFont="1" applyBorder="1" applyAlignment="1">
      <alignment horizontal="left"/>
    </xf>
    <xf numFmtId="0" fontId="76" fillId="0" borderId="42" xfId="0" applyFont="1" applyBorder="1"/>
    <xf numFmtId="0" fontId="76" fillId="0" borderId="2" xfId="0" applyFont="1" applyBorder="1"/>
    <xf numFmtId="0" fontId="76" fillId="0" borderId="43" xfId="0" applyFont="1" applyBorder="1"/>
    <xf numFmtId="0" fontId="76" fillId="7" borderId="11" xfId="0" applyFont="1" applyFill="1" applyBorder="1"/>
  </cellXfs>
  <cellStyles count="22">
    <cellStyle name="Hiperlink" xfId="1" builtinId="8"/>
    <cellStyle name="Hiperlink 2" xfId="2" xr:uid="{00000000-0005-0000-0000-000001000000}"/>
    <cellStyle name="Hiperlink 3" xfId="18" xr:uid="{00000000-0005-0000-0000-000002000000}"/>
    <cellStyle name="Moeda" xfId="19" builtinId="4"/>
    <cellStyle name="Moeda 10" xfId="4" xr:uid="{00000000-0005-0000-0000-000004000000}"/>
    <cellStyle name="Moeda 11" xfId="5" xr:uid="{00000000-0005-0000-0000-000005000000}"/>
    <cellStyle name="Moeda 12" xfId="6" xr:uid="{00000000-0005-0000-0000-000006000000}"/>
    <cellStyle name="Moeda 14" xfId="7" xr:uid="{00000000-0005-0000-0000-000007000000}"/>
    <cellStyle name="Moeda 15" xfId="8" xr:uid="{00000000-0005-0000-0000-000008000000}"/>
    <cellStyle name="Moeda 17" xfId="9" xr:uid="{00000000-0005-0000-0000-000009000000}"/>
    <cellStyle name="Moeda 18" xfId="10" xr:uid="{00000000-0005-0000-0000-00000A000000}"/>
    <cellStyle name="Moeda 3" xfId="11" xr:uid="{00000000-0005-0000-0000-00000B000000}"/>
    <cellStyle name="Moeda 4" xfId="12" xr:uid="{00000000-0005-0000-0000-00000C000000}"/>
    <cellStyle name="Moeda 5" xfId="13" xr:uid="{00000000-0005-0000-0000-00000D000000}"/>
    <cellStyle name="Moeda 8" xfId="14" xr:uid="{00000000-0005-0000-0000-00000E000000}"/>
    <cellStyle name="Neutro" xfId="20" builtinId="28" customBuiltin="1"/>
    <cellStyle name="Normal" xfId="0" builtinId="0" customBuiltin="1"/>
    <cellStyle name="Normal 2" xfId="15" xr:uid="{00000000-0005-0000-0000-000010000000}"/>
    <cellStyle name="Normal 3" xfId="16" xr:uid="{00000000-0005-0000-0000-000011000000}"/>
    <cellStyle name="Ruim" xfId="21" builtinId="27"/>
    <cellStyle name="Título 5" xfId="17" xr:uid="{00000000-0005-0000-0000-000012000000}"/>
    <cellStyle name="Vírgula" xfId="3" builtinId="3"/>
  </cellStyles>
  <dxfs count="50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70" formatCode="_-[$R$-416]\ * #,##0.00_-;\-[$R$-416]\ * #,##0.00_-;_-[$R$-416]\ 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rgb="FF0070C0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1" formatCode="\(##\)\ #\ ####\-####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7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7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67" formatCode="h:mm;@"/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67" formatCode="h:mm;@"/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0000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DA969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DA9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5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8000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fill>
        <patternFill patternType="solid">
          <bgColor theme="0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medium">
          <color theme="4"/>
        </bottom>
        <vertical style="thin">
          <color theme="0"/>
        </vertical>
        <horizontal style="thin">
          <color theme="0" tint="-4.9989318521683403E-2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fill>
        <patternFill patternType="solid">
          <bgColor theme="0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medium">
          <color theme="4"/>
        </bottom>
        <vertical style="thin">
          <color theme="0"/>
        </vertical>
        <horizontal style="thin">
          <color theme="0" tint="-4.9989318521683403E-2"/>
        </horizontal>
      </border>
    </dxf>
    <dxf>
      <fill>
        <patternFill patternType="solid">
          <fgColor rgb="FFD9D9D9"/>
          <bgColor rgb="FFD9D9D9"/>
        </patternFill>
      </fill>
      <border diagonalUp="0" diagonalDown="0">
        <left style="thin">
          <color rgb="FFD9D9D9"/>
        </left>
        <right style="thin">
          <color rgb="FFD9D9D9"/>
        </right>
        <top/>
        <bottom/>
        <vertical style="thin">
          <color rgb="FFFFFFFF"/>
        </vertical>
        <horizontal/>
      </border>
    </dxf>
    <dxf>
      <font>
        <b/>
        <i val="0"/>
        <color rgb="FFFFFFFF"/>
      </font>
      <fill>
        <patternFill>
          <bgColor rgb="FFDE3800"/>
        </patternFill>
      </fill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b val="0"/>
        <i val="0"/>
        <color rgb="FF616668"/>
      </font>
      <fill>
        <patternFill patternType="solid">
          <bgColor rgb="FFFFFFFF"/>
        </patternFill>
      </fill>
      <border>
        <left style="thin">
          <color rgb="FFF2F2F2"/>
        </left>
        <right style="thin">
          <color rgb="FFF2F2F2"/>
        </right>
        <top style="thin">
          <color rgb="FFF2F2F2"/>
        </top>
        <bottom style="medium">
          <color rgb="FFDE3800"/>
        </bottom>
        <vertical style="thin">
          <color rgb="FFFFFFFF"/>
        </vertical>
        <horizontal style="thin">
          <color rgb="FFF2F2F2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4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fill>
        <patternFill patternType="solid">
          <bgColor theme="0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medium">
          <color theme="4"/>
        </bottom>
        <vertical style="thin">
          <color theme="0"/>
        </vertical>
        <horizontal style="thin">
          <color theme="0" tint="-4.9989318521683403E-2"/>
        </horizontal>
      </border>
    </dxf>
  </dxfs>
  <tableStyles count="4" defaultTableStyle="TableStyleMedium2" defaultPivotStyle="PivotStyleLight16">
    <tableStyle name="Visão geral do semestre" pivot="0" count="3" xr9:uid="{00000000-0011-0000-FFFF-FFFF00000000}">
      <tableStyleElement type="wholeTable" dxfId="502"/>
      <tableStyleElement type="headerRow" dxfId="501"/>
      <tableStyleElement type="firstRowStripe" dxfId="500"/>
    </tableStyle>
    <tableStyle name="Visão geral do semestre 2" pivot="0" count="3" xr9:uid="{00000000-0011-0000-FFFF-FFFF01000000}">
      <tableStyleElement type="wholeTable" dxfId="499"/>
      <tableStyleElement type="headerRow" dxfId="498"/>
      <tableStyleElement type="firstRowStripe" dxfId="497"/>
    </tableStyle>
    <tableStyle name="Visão geral do semestre 3" pivot="0" count="3" xr9:uid="{00000000-0011-0000-FFFF-FFFF02000000}">
      <tableStyleElement type="wholeTable" dxfId="496"/>
      <tableStyleElement type="headerRow" dxfId="495"/>
      <tableStyleElement type="firstRowStripe" dxfId="494"/>
    </tableStyle>
    <tableStyle name="Visão geral do semestre 4" pivot="0" count="3" xr9:uid="{00000000-0011-0000-FFFF-FFFF03000000}">
      <tableStyleElement type="wholeTable" dxfId="493"/>
      <tableStyleElement type="headerRow" dxfId="492"/>
      <tableStyleElement type="firstRowStripe" dxfId="491"/>
    </tableStyle>
  </tableStyles>
  <colors>
    <mruColors>
      <color rgb="FFFFB9B9"/>
      <color rgb="FF800000"/>
      <color rgb="FFFF9393"/>
      <color rgb="FFC00000"/>
      <color rgb="FFFFFF99"/>
      <color rgb="FF00FF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249691</xdr:colOff>
      <xdr:row>0</xdr:row>
      <xdr:rowOff>272009</xdr:rowOff>
    </xdr:from>
    <xdr:to>
      <xdr:col>6</xdr:col>
      <xdr:colOff>1260023</xdr:colOff>
      <xdr:row>8</xdr:row>
      <xdr:rowOff>68036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9620" y="272009"/>
          <a:ext cx="6466796" cy="2299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104774</xdr:colOff>
      <xdr:row>20</xdr:row>
      <xdr:rowOff>114301</xdr:rowOff>
    </xdr:from>
    <xdr:to>
      <xdr:col>2</xdr:col>
      <xdr:colOff>844607</xdr:colOff>
      <xdr:row>22</xdr:row>
      <xdr:rowOff>152401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33BDBE-2886-46FB-9DD9-F4BE8E5BD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46" t="22222" r="17621" b="16666"/>
        <a:stretch/>
      </xdr:blipFill>
      <xdr:spPr>
        <a:xfrm>
          <a:off x="733424" y="4581526"/>
          <a:ext cx="739833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4</xdr:row>
      <xdr:rowOff>180975</xdr:rowOff>
    </xdr:from>
    <xdr:to>
      <xdr:col>3</xdr:col>
      <xdr:colOff>216134</xdr:colOff>
      <xdr:row>6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7D7616-C5DD-498E-9911-A22B8CD31D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048" t="19976" r="9436" b="23864"/>
        <a:stretch/>
      </xdr:blipFill>
      <xdr:spPr>
        <a:xfrm>
          <a:off x="676275" y="638175"/>
          <a:ext cx="1301984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3A300D-81E3-435D-9F35-CC7D523A26F5}" name="IP_SERVERS" displayName="IP_SERVERS" ref="B3:H52" totalsRowShown="0" headerRowDxfId="490" dataDxfId="489">
  <autoFilter ref="B3:H52" xr:uid="{473A300D-81E3-435D-9F35-CC7D523A26F5}"/>
  <tableColumns count="7">
    <tableColumn id="1" xr3:uid="{21B2B6A7-D53C-4EC7-A74B-DF65CD50B621}" name="IP" dataDxfId="488"/>
    <tableColumn id="2" xr3:uid="{5A364901-4B19-411F-A6FA-326E5FDBA7B5}" name="USER" dataDxfId="487"/>
    <tableColumn id="3" xr3:uid="{4ADE69AC-10CD-46A7-8088-8106D4BA2529}" name="HOST" dataDxfId="486"/>
    <tableColumn id="4" xr3:uid="{9D785E40-E0AA-4CD6-98F5-9CD40C50108D}" name="FQDN" dataDxfId="485"/>
    <tableColumn id="5" xr3:uid="{7B1CEFCF-6AA5-4802-A4D6-DF32E02790AD}" name="MAC" dataDxfId="484"/>
    <tableColumn id="6" xr3:uid="{76CB0473-DD68-4A97-9FC2-ADA5E29F11E4}" name="NIC" dataDxfId="483"/>
    <tableColumn id="7" xr3:uid="{74053C10-49C0-42CF-A4B2-BCD22E9D7530}" name="TYPE" dataDxfId="482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794767-08D7-4431-B764-9D1507225DDA}" name="Tabela14" displayName="Tabela14" ref="B231:H285" totalsRowShown="0" headerRowDxfId="393" dataDxfId="391" headerRowBorderDxfId="392" tableBorderDxfId="390">
  <autoFilter ref="B231:H285" xr:uid="{02794767-08D7-4431-B764-9D1507225DDA}"/>
  <tableColumns count="7">
    <tableColumn id="1" xr3:uid="{79515FA3-9BC2-4E10-A2DB-61582D6E2F1E}" name="IP" dataDxfId="389"/>
    <tableColumn id="2" xr3:uid="{BD4A45C4-5E62-47EA-9701-6A401C06D23A}" name="USER" dataDxfId="388"/>
    <tableColumn id="3" xr3:uid="{7858451E-D2E9-476A-ABD5-8D32B798D0CF}" name="HOST" dataDxfId="387"/>
    <tableColumn id="4" xr3:uid="{CAF18B67-E748-43EB-B438-BA02718BB8D2}" name="FQDN" dataDxfId="386"/>
    <tableColumn id="5" xr3:uid="{6988F4A8-5295-4CA1-9E2A-8B590C3633CB}" name="MAC" dataDxfId="385"/>
    <tableColumn id="6" xr3:uid="{4312365F-BF33-4AF6-B0A6-3B3B70F6451E}" name="NIC" dataDxfId="384"/>
    <tableColumn id="7" xr3:uid="{5C2E2BEB-4BF8-463B-B572-97DE086B5E79}" name="TYPE" dataDxfId="38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1552DD1-F320-422C-BC26-FCDF812E0348}" name="IP_SERVERS22" displayName="IP_SERVERS22" ref="B3:H52" totalsRowShown="0" headerRowDxfId="382" dataDxfId="381">
  <autoFilter ref="B3:H52" xr:uid="{473A300D-81E3-435D-9F35-CC7D523A26F5}"/>
  <tableColumns count="7">
    <tableColumn id="1" xr3:uid="{C336072F-B32A-4E4C-BAFA-0DEF491E881B}" name="IP" dataDxfId="380"/>
    <tableColumn id="2" xr3:uid="{BBE1D747-FDBC-4B48-BC5F-A65045AB8455}" name="USER" dataDxfId="379"/>
    <tableColumn id="3" xr3:uid="{F96B17CB-5245-49E3-9D8B-153B8D60E6DE}" name="HOST" dataDxfId="378"/>
    <tableColumn id="4" xr3:uid="{A56B2B66-FACD-492B-B8D7-F5F87A343818}" name="FQDN" dataDxfId="377"/>
    <tableColumn id="5" xr3:uid="{C467170F-7027-49C2-B7C1-F6F49B9C1192}" name="MAC" dataDxfId="376"/>
    <tableColumn id="6" xr3:uid="{D5415657-AC7E-4D0C-9D2E-79DA7004BD76}" name="NIC" dataDxfId="375"/>
    <tableColumn id="7" xr3:uid="{E7902807-E1A2-4031-A0F7-29B7A2D0CF27}" name="TYPE" dataDxfId="37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B1C444-5527-44D4-B2E2-C72582E38535}" name="IP_DIRETORIA23" displayName="IP_DIRETORIA23" ref="B55:H75" totalsRowShown="0" headerRowDxfId="373" dataDxfId="371" headerRowBorderDxfId="372" tableBorderDxfId="370">
  <autoFilter ref="B55:H75" xr:uid="{3487162A-08E9-4D30-B954-10CA066FE2F9}"/>
  <tableColumns count="7">
    <tableColumn id="1" xr3:uid="{2BA3338D-2F3B-4580-905D-267457646D8F}" name="IP" dataDxfId="369"/>
    <tableColumn id="2" xr3:uid="{329D0E7B-33EE-4BD5-A14B-73033B71C120}" name="USER" dataDxfId="368"/>
    <tableColumn id="3" xr3:uid="{71C742D1-6767-4CFA-825F-3CD9635DEA23}" name="HOST" dataDxfId="367"/>
    <tableColumn id="4" xr3:uid="{9D5BB6A7-C773-4AEC-97B2-0D1790FEB2F9}" name="FQDN" dataDxfId="366"/>
    <tableColumn id="5" xr3:uid="{2895E123-118A-4756-9E71-CF0E51D48CA6}" name="MAC" dataDxfId="365"/>
    <tableColumn id="6" xr3:uid="{AE557A30-ADA6-4229-99DC-7AD02B102D3F}" name="NIC" dataDxfId="364"/>
    <tableColumn id="7" xr3:uid="{3BF6B54B-D4BB-4837-A36C-EF0E1523A3FE}" name="TYPE" dataDxfId="3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98EEC88-7E0B-4642-9B53-04EE5480F110}" name="IP_FISCAL24" displayName="IP_FISCAL24" ref="B78:H88" totalsRowShown="0" headerRowDxfId="362" dataDxfId="360" headerRowBorderDxfId="361" tableBorderDxfId="359">
  <autoFilter ref="B78:H88" xr:uid="{A03C8AC3-C58A-4D23-884E-D228E0532E4D}"/>
  <tableColumns count="7">
    <tableColumn id="1" xr3:uid="{746DA083-DA49-4CDD-A4DB-498CC572D391}" name="IP" dataDxfId="358"/>
    <tableColumn id="2" xr3:uid="{200B9D39-767A-41D7-9B84-B7B07109ABF1}" name="USER" dataDxfId="357"/>
    <tableColumn id="3" xr3:uid="{A017C686-A65D-49D2-8C2A-37DEC41CA2B5}" name="HOST" dataDxfId="356"/>
    <tableColumn id="4" xr3:uid="{7CC9FB9D-3E04-463E-9F27-233BCEFF1A2C}" name="FQDN" dataDxfId="355"/>
    <tableColumn id="5" xr3:uid="{67B6391B-BA10-4CFD-ACE2-16F443D23E95}" name="MAC" dataDxfId="354"/>
    <tableColumn id="6" xr3:uid="{179D62E0-AB76-4395-BEA9-B6E3968CBE80}" name="NIC" dataDxfId="353"/>
    <tableColumn id="7" xr3:uid="{1F54ED26-C362-4547-8688-E73A48E824C4}" name="TYPE" dataDxfId="352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8BF2CEF-0F00-4916-936A-FC29AE59263B}" name="IP_COMERCIAL25" displayName="IP_COMERCIAL25" ref="B91:H101" totalsRowShown="0" headerRowDxfId="351" dataDxfId="349" headerRowBorderDxfId="350" tableBorderDxfId="348">
  <autoFilter ref="B91:H101" xr:uid="{D6E0B83F-EE6F-46FE-B976-2AF99084B2F8}"/>
  <tableColumns count="7">
    <tableColumn id="1" xr3:uid="{4A24601D-AF95-4E07-9079-CF58ACE084D6}" name="IP" dataDxfId="347"/>
    <tableColumn id="2" xr3:uid="{1F90BF2A-D5CB-4015-8088-B9FA473F10AD}" name="USER" dataDxfId="346"/>
    <tableColumn id="3" xr3:uid="{12C9ABA3-A8A6-441B-B203-317CF601A459}" name="HOST" dataDxfId="345"/>
    <tableColumn id="4" xr3:uid="{F7B0CB35-B66D-46A6-9F24-61270E17F5F8}" name="FQDN" dataDxfId="344"/>
    <tableColumn id="5" xr3:uid="{1CC89C16-FE48-4EDB-8E44-68DA32BCA14F}" name="MAC" dataDxfId="343"/>
    <tableColumn id="6" xr3:uid="{538DB7FE-0660-4BAE-8812-8B7204F8C4BD}" name="NIC" dataDxfId="342"/>
    <tableColumn id="7" xr3:uid="{10B9B035-8736-4EC0-9293-DBB2ECE0714C}" name="TYPE" dataDxfId="341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298B86-C280-4210-8A40-7AE61E9FAFD7}" name="IP_IMPRESSORAS26" displayName="IP_IMPRESSORAS26" ref="B104:H114" totalsRowShown="0" headerRowDxfId="340" dataDxfId="338" headerRowBorderDxfId="339" tableBorderDxfId="337">
  <autoFilter ref="B104:H114" xr:uid="{E7E132BC-A7E3-462D-81B5-1DFFB0943A66}"/>
  <tableColumns count="7">
    <tableColumn id="1" xr3:uid="{AED899B4-236B-42CA-965C-AD2C5820742A}" name="IP" dataDxfId="336"/>
    <tableColumn id="2" xr3:uid="{5163067B-7C79-4026-93F0-2041EA10F874}" name="USER" dataDxfId="335"/>
    <tableColumn id="3" xr3:uid="{59610D6E-C5D8-4413-92E3-B622A94FC04F}" name="HOST" dataDxfId="334"/>
    <tableColumn id="4" xr3:uid="{1E207E7B-CD3E-4767-B675-E5F49D2C11EB}" name="FQDN" dataDxfId="333"/>
    <tableColumn id="5" xr3:uid="{F2015B7A-6D90-4809-AF70-F759523F90DE}" name="MAC" dataDxfId="332"/>
    <tableColumn id="6" xr3:uid="{8DDCC82A-303E-448D-BE75-3852C0BFA175}" name="NIC" dataDxfId="331"/>
    <tableColumn id="7" xr3:uid="{D1DF5A66-6051-4A4E-838C-86129154B9CE}" name="TYPE" dataDxfId="330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BAD460A-A26C-4819-B743-7BB604D15B1A}" name="IP_AP27" displayName="IP_AP27" ref="B117:H127" totalsRowShown="0" headerRowDxfId="329" dataDxfId="327" headerRowBorderDxfId="328" tableBorderDxfId="326">
  <autoFilter ref="B117:H127" xr:uid="{29A77C7F-0FDB-4E80-9559-56E966D52712}"/>
  <tableColumns count="7">
    <tableColumn id="1" xr3:uid="{4C016815-DD2E-48B9-9BCA-D7AE1530CCA0}" name="IP" dataDxfId="325"/>
    <tableColumn id="2" xr3:uid="{0EA63367-548E-4A4B-A330-C9781580B887}" name="USER" dataDxfId="324"/>
    <tableColumn id="3" xr3:uid="{C2200047-CA22-4DEB-BF1A-387DD0C56459}" name="HOST" dataDxfId="323"/>
    <tableColumn id="4" xr3:uid="{8973C68A-C5B8-4F8D-9DA1-6179F467DF3B}" name="FQDN" dataDxfId="322"/>
    <tableColumn id="5" xr3:uid="{58978ECF-2EFC-420F-8854-1D055B0B8A05}" name="MAC" dataDxfId="321"/>
    <tableColumn id="6" xr3:uid="{5FF6E77D-086F-47C0-A29E-ACC7C701F558}" name="NIC" dataDxfId="320"/>
    <tableColumn id="7" xr3:uid="{72B401FC-A37A-4CE2-8BA0-7B7BB9CFD28B}" name="TYPE" dataDxfId="319"/>
  </tableColumns>
  <tableStyleInfo name="TableStyleMedium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31397B2-425B-4A72-BBB5-7E15B7530385}" name="IP_TI28" displayName="IP_TI28" ref="B130:H150" totalsRowShown="0" headerRowDxfId="318" dataDxfId="316" headerRowBorderDxfId="317" tableBorderDxfId="315">
  <autoFilter ref="B130:H150" xr:uid="{174AE05A-AE4F-44FB-90AC-73845F0CCCC7}"/>
  <tableColumns count="7">
    <tableColumn id="1" xr3:uid="{76E5E9CE-0E4A-4673-B492-8079B412AC4E}" name="IP" dataDxfId="314"/>
    <tableColumn id="2" xr3:uid="{D952A1A9-D862-4E9D-9A5E-02675BAD79F7}" name="USER" dataDxfId="313"/>
    <tableColumn id="3" xr3:uid="{CE8D0CC6-6BE9-4907-ABE0-042227730484}" name="HOST" dataDxfId="312"/>
    <tableColumn id="4" xr3:uid="{D8394D8E-0859-4520-924A-5C7E1C149AE7}" name="FQDN" dataDxfId="311"/>
    <tableColumn id="5" xr3:uid="{B291F881-BF06-4DD1-9643-0E49ADDE5BD2}" name="MAC" dataDxfId="310"/>
    <tableColumn id="6" xr3:uid="{57E5D6C1-21A6-4E28-8E3D-AA888BED3E20}" name="NIC" dataDxfId="309"/>
    <tableColumn id="7" xr3:uid="{2462C1F9-E4C5-4330-AA54-20470E9AD2C4}" name="TYPE" dataDxfId="30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FCF9B56-5DE4-4AED-A601-23273248146A}" name="IP_ASSISTENCIA29" displayName="IP_ASSISTENCIA29" ref="B153:H173" totalsRowShown="0" headerRowDxfId="307" dataDxfId="305" headerRowBorderDxfId="306" tableBorderDxfId="304">
  <autoFilter ref="B153:H173" xr:uid="{6B042FBD-D7D2-4D3C-812F-3BA793F09CB8}"/>
  <tableColumns count="7">
    <tableColumn id="1" xr3:uid="{91EB7426-B67E-4B2F-9B13-1EF32D015119}" name="IP" dataDxfId="303"/>
    <tableColumn id="2" xr3:uid="{431DB00E-E99A-4B5C-8769-ABAD12B04427}" name="USER" dataDxfId="302"/>
    <tableColumn id="3" xr3:uid="{57F63841-7407-485B-950E-50349E7E4546}" name="HOST" dataDxfId="301"/>
    <tableColumn id="4" xr3:uid="{F1FAE52E-4406-44FA-9EC9-3FB8D3B1816C}" name="FQDN" dataDxfId="300"/>
    <tableColumn id="5" xr3:uid="{3EDB56BA-4DDC-4441-B31A-8185089C5E59}" name="MAC" dataDxfId="299"/>
    <tableColumn id="6" xr3:uid="{91CB99EA-5A0A-49A8-BBFC-AE1FB360607A}" name="NIC" dataDxfId="298"/>
    <tableColumn id="7" xr3:uid="{818E137A-6760-49E5-9EF0-DF0BDB08617D}" name="TYPE" dataDxfId="29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4614EB3-F7E1-4AD5-819D-D870C80D9506}" name="IP_LOG30" displayName="IP_LOG30" ref="B176:H196" totalsRowShown="0" headerRowDxfId="296" dataDxfId="294" headerRowBorderDxfId="295" tableBorderDxfId="293">
  <autoFilter ref="B176:H196" xr:uid="{0ADD17C3-B111-4518-9A29-DC1119BE3658}"/>
  <tableColumns count="7">
    <tableColumn id="1" xr3:uid="{56BCFBAD-D44E-4C9B-889F-FC80E3BA0B97}" name="IP" dataDxfId="292"/>
    <tableColumn id="2" xr3:uid="{96065384-AF06-485B-94AE-BD595F40CA24}" name="USER" dataDxfId="291"/>
    <tableColumn id="3" xr3:uid="{225471E8-77A9-40D6-BBEA-A7E9822E9250}" name="HOST" dataDxfId="290"/>
    <tableColumn id="4" xr3:uid="{6C92A8E3-9393-4E7A-9025-07DED4041771}" name="FQDN" dataDxfId="289"/>
    <tableColumn id="5" xr3:uid="{5EC22CC3-929A-4E7F-9290-7B1A9784B11C}" name="MAC" dataDxfId="288"/>
    <tableColumn id="6" xr3:uid="{51CD55D4-130B-4BFC-AD2C-5E9049DA2C61}" name="NIC" dataDxfId="287"/>
    <tableColumn id="7" xr3:uid="{3F3C361F-72D7-486C-9B36-8E18307750D6}" name="TYPE" dataDxfId="2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87162A-08E9-4D30-B954-10CA066FE2F9}" name="IP_DIRETORIA" displayName="IP_DIRETORIA" ref="B55:H75" totalsRowShown="0" headerRowDxfId="481" dataDxfId="479" headerRowBorderDxfId="480" tableBorderDxfId="478">
  <autoFilter ref="B55:H75" xr:uid="{3487162A-08E9-4D30-B954-10CA066FE2F9}"/>
  <tableColumns count="7">
    <tableColumn id="1" xr3:uid="{A47705DF-9D01-46FB-92BF-68C561533C00}" name="IP" dataDxfId="477"/>
    <tableColumn id="2" xr3:uid="{07BDD7E3-8285-4E96-8836-9C1288B9F2D7}" name="USER" dataDxfId="476"/>
    <tableColumn id="3" xr3:uid="{07165F98-C573-411D-91A4-815FEC892AF9}" name="HOST" dataDxfId="475"/>
    <tableColumn id="4" xr3:uid="{48A113E7-4D15-4FF3-B8BD-575F2E34511E}" name="FQDN" dataDxfId="474"/>
    <tableColumn id="5" xr3:uid="{6AC0F588-0A64-4B3A-AAE5-C6A920517B18}" name="MAC" dataDxfId="473"/>
    <tableColumn id="6" xr3:uid="{AAB2E566-3F2B-46F5-B491-E359650EA724}" name="NIC" dataDxfId="472"/>
    <tableColumn id="7" xr3:uid="{761026F4-0CD7-4CAC-BE98-94306699600A}" name="TYPE" dataDxfId="471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3A79C06-67E3-412E-969F-2FD789F57000}" name="Tabela1431" displayName="Tabela1431" ref="B231:H285" totalsRowShown="0" headerRowDxfId="285" dataDxfId="283" headerRowBorderDxfId="284" tableBorderDxfId="282">
  <autoFilter ref="B231:H285" xr:uid="{02794767-08D7-4431-B764-9D1507225DDA}"/>
  <tableColumns count="7">
    <tableColumn id="1" xr3:uid="{7D43608E-F4D0-407A-BD28-950E59CA617D}" name="IP" dataDxfId="281"/>
    <tableColumn id="2" xr3:uid="{4648322E-498A-4095-A4CC-F6135222D82F}" name="USER" dataDxfId="280"/>
    <tableColumn id="3" xr3:uid="{D9D75584-6D0B-470A-9AAB-5569F0FC0AA6}" name="HOST" dataDxfId="279"/>
    <tableColumn id="4" xr3:uid="{D2DB8F8C-D087-48F3-A9DE-BD112533BA8E}" name="FQDN" dataDxfId="278"/>
    <tableColumn id="5" xr3:uid="{9F349708-9FBB-4D50-9311-5A2F6F021DBE}" name="MAC" dataDxfId="277"/>
    <tableColumn id="6" xr3:uid="{2120A215-E64A-41B7-9F98-3A23FA1739AC}" name="NIC" dataDxfId="276"/>
    <tableColumn id="7" xr3:uid="{8630F65C-F7FA-441E-B7BC-62BDD18A965E}" name="TYPE" dataDxfId="275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istadeAulas" displayName="tabListadeAulas" ref="A3:O11" totalsRowShown="0" headerRowDxfId="274" dataDxfId="273">
  <autoFilter ref="A3:O11" xr:uid="{00000000-000C-0000-FFFF-FFFF00000000}"/>
  <tableColumns count="15">
    <tableColumn id="1" xr3:uid="{00000000-0010-0000-0000-000001000000}" name="TOMBO" dataDxfId="272"/>
    <tableColumn id="12" xr3:uid="{00000000-0010-0000-0000-00000C000000}" name="DATA DE COMPRA" dataDxfId="271" dataCellStyle="Normal 3"/>
    <tableColumn id="14" xr3:uid="{00000000-0010-0000-0000-00000E000000}" name="FORNECEDOR" dataDxfId="270" dataCellStyle="Normal 3"/>
    <tableColumn id="13" xr3:uid="{00000000-0010-0000-0000-00000D000000}" name="VALOR" dataDxfId="269" dataCellStyle="Normal 3"/>
    <tableColumn id="2" xr3:uid="{00000000-0010-0000-0000-000002000000}" name="NOME" dataDxfId="268"/>
    <tableColumn id="19" xr3:uid="{00000000-0010-0000-0000-000013000000}" name="USUARIO" dataDxfId="267"/>
    <tableColumn id="15" xr3:uid="{00000000-0010-0000-0000-00000F000000}" name="EMPRESA" dataDxfId="266"/>
    <tableColumn id="3" xr3:uid="{00000000-0010-0000-0000-000003000000}" name="MARCA" dataDxfId="265"/>
    <tableColumn id="4" xr3:uid="{00000000-0010-0000-0000-000004000000}" name="MODELO" dataDxfId="264"/>
    <tableColumn id="5" xr3:uid="{00000000-0010-0000-0000-000005000000}" name="PROCESSADOR" dataDxfId="263"/>
    <tableColumn id="6" xr3:uid="{00000000-0010-0000-0000-000006000000}" name="MEMORIA" dataDxfId="262"/>
    <tableColumn id="7" xr3:uid="{00000000-0010-0000-0000-000007000000}" name="HD" dataDxfId="261"/>
    <tableColumn id="8" xr3:uid="{00000000-0010-0000-0000-000008000000}" name="SISTEMA OPERACIONAL" dataDxfId="260"/>
    <tableColumn id="9" xr3:uid="{00000000-0010-0000-0000-000009000000}" name="S/N" dataDxfId="259" dataCellStyle="Normal 3"/>
    <tableColumn id="10" xr3:uid="{00000000-0010-0000-0000-00000A000000}" name="NF" dataDxfId="258" dataCellStyle="Normal 3"/>
  </tableColumns>
  <tableStyleInfo name="Visão geral do semestre 2" showFirstColumn="0" showLastColumn="0" showRowStripes="1" showColumnStripes="0"/>
  <extLst>
    <ext xmlns:x14="http://schemas.microsoft.com/office/spreadsheetml/2009/9/main" uri="{504A1905-F514-4f6f-8877-14C23A59335A}">
      <x14:table altText="Lista de Aulas" altTextSummary="Lista de informações das aulas, como ID do curso, nome, instrutor, dia, ano, semestre, hora de início, hora de término e duração calculada.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911181-881A-4E77-A36B-458D4D19F4A9}" name="Tabela2" displayName="Tabela2" ref="A14:P82" totalsRowShown="0" headerRowDxfId="257" dataDxfId="256" tableBorderDxfId="255" headerRowCellStyle="Normal 3" dataCellStyle="Normal 3">
  <autoFilter ref="A14:P82" xr:uid="{15911181-881A-4E77-A36B-458D4D19F4A9}"/>
  <tableColumns count="16">
    <tableColumn id="1" xr3:uid="{1E091899-2AC9-405D-B11E-285766DB896F}" name="TOMBO" dataDxfId="254" dataCellStyle="Normal 3"/>
    <tableColumn id="2" xr3:uid="{99713278-1733-4121-AEF6-F2DF93C43580}" name="DATA DE COMPRA" dataDxfId="253" dataCellStyle="Normal 3"/>
    <tableColumn id="3" xr3:uid="{E1756F59-78C6-4749-B526-312F0DECA168}" name="FORNECEDOR" dataDxfId="252" dataCellStyle="Normal 3"/>
    <tableColumn id="4" xr3:uid="{AC30DD70-C3DA-4CEF-9FAC-9554B209804E}" name="VALOR" dataDxfId="251"/>
    <tableColumn id="5" xr3:uid="{009659BB-FF44-4DC7-9233-75D18A18D9BD}" name="NOME" dataDxfId="250" dataCellStyle="Normal 3"/>
    <tableColumn id="6" xr3:uid="{61B8C873-098C-4714-9B32-601E24C5A648}" name="USUARIO" dataDxfId="249"/>
    <tableColumn id="7" xr3:uid="{C5E3D921-67C1-4C56-9CB6-FD2B6DD10D90}" name="EMPRESA" dataDxfId="248"/>
    <tableColumn id="8" xr3:uid="{288A6E47-3CFD-4E2C-AD32-2F69CFBCEF91}" name="MARCA" dataDxfId="247" dataCellStyle="Normal 3"/>
    <tableColumn id="9" xr3:uid="{6C55E3E0-33C8-4313-8530-79BB89716C04}" name="MODELO" dataDxfId="246" dataCellStyle="Normal 3"/>
    <tableColumn id="10" xr3:uid="{62C8F7C7-EE97-4C8B-AB73-1BEE42700D9F}" name="PROCESSADOR" dataDxfId="245" dataCellStyle="Normal 3"/>
    <tableColumn id="11" xr3:uid="{83C2FC60-DE41-432B-9425-BAD851BC5265}" name="MEMORIA" dataDxfId="244" dataCellStyle="Normal 3"/>
    <tableColumn id="12" xr3:uid="{BAF22F7F-41D5-4CC2-89F9-1C3528F274BF}" name="HD" dataDxfId="243" dataCellStyle="Normal 3"/>
    <tableColumn id="13" xr3:uid="{8C860575-07DA-47AE-9EB3-18B73B18175A}" name="SISTEMA OPERACIONAL" dataDxfId="242" dataCellStyle="Normal 3"/>
    <tableColumn id="14" xr3:uid="{21B4EA57-9E27-4C83-84C1-EA5C76C0947C}" name="S/N" dataDxfId="241" dataCellStyle="Normal 3"/>
    <tableColumn id="15" xr3:uid="{57FF227B-191D-4021-A54C-54527DA7D21C}" name="NF" dataDxfId="240" dataCellStyle="Normal 3"/>
    <tableColumn id="16" xr3:uid="{51D8977F-FA86-416E-8AA0-D86B2B2AD8C7}" name="BATERIA" dataDxfId="239" dataCellStyle="Normal 3"/>
  </tableColumns>
  <tableStyleInfo name="Visão geral do semestre 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F3D9799-3573-4D36-914E-50B5E6039463}" name="Tabela36" displayName="Tabela36" ref="A1:V71" totalsRowCount="1" headerRowDxfId="236" dataDxfId="235" headerRowCellStyle="Normal" dataCellStyle="Normal">
  <autoFilter ref="A1:V70" xr:uid="{3F3D9799-3573-4D36-914E-50B5E6039463}"/>
  <tableColumns count="22">
    <tableColumn id="3" xr3:uid="{716620F1-F82C-4931-BB55-2C3692F23E7E}" name="FILIAL" totalsRowFunction="count" dataDxfId="234" totalsRowDxfId="21" dataCellStyle="Normal"/>
    <tableColumn id="21" xr3:uid="{47708D7E-F6BA-48B7-A79F-15C85978A8A9}" name="SETOR" dataDxfId="233" totalsRowDxfId="20" dataCellStyle="Normal"/>
    <tableColumn id="2" xr3:uid="{E5A4CE2B-FF8E-4798-9965-5D4342AB7E3D}" name="USUARIO" dataDxfId="232" totalsRowDxfId="19" dataCellStyle="Normal"/>
    <tableColumn id="23" xr3:uid="{FC915C83-7BC5-40C5-84AE-2CA0DD63D51B}" name="Coluna1" dataDxfId="231" totalsRowDxfId="18"/>
    <tableColumn id="18" xr3:uid="{F7211C57-9762-476A-90EF-9A3ECD9A4E59}" name="DDD / LINHA" totalsRowFunction="count" dataDxfId="230" totalsRowDxfId="17" dataCellStyle="Normal"/>
    <tableColumn id="22" xr3:uid="{4FDD7388-580A-41F8-82DD-24FCB1F7A851}" name="OP" dataDxfId="229" totalsRowDxfId="16" dataCellStyle="Normal"/>
    <tableColumn id="7" xr3:uid="{97B15274-711D-450A-A107-C7DBBA00B22B}" name="LINK WHATSAPP" dataDxfId="228" totalsRowDxfId="15">
      <calculatedColumnFormula>HYPERLINK(_xlfn.CONCAT("https://api.whatsapp.com/send?phone=55",Tabela36[[#This Row],[DDD / LINHA]]),"WhatsApp")</calculatedColumnFormula>
    </tableColumn>
    <tableColumn id="8" xr3:uid="{63EF60E5-1900-4777-A994-05736B43BC4F}" name="ICCID" dataDxfId="227" totalsRowDxfId="14" dataCellStyle="Normal"/>
    <tableColumn id="4" xr3:uid="{ACEFED1A-E5E2-44C6-82F1-8C02BC5AD4D2}" name="MARCA" dataDxfId="226" totalsRowDxfId="13" dataCellStyle="Normal"/>
    <tableColumn id="1" xr3:uid="{DC6D5F70-7522-4A7B-8D00-2C129BEF28BF}" name="TIPO" dataDxfId="225" totalsRowDxfId="12" dataCellStyle="Normal"/>
    <tableColumn id="5" xr3:uid="{47C59190-94BD-4487-B5E8-76DB136BB52C}" name="MODELO" dataDxfId="224" totalsRowDxfId="11" dataCellStyle="Normal"/>
    <tableColumn id="6" xr3:uid="{DDEB4BB3-2F05-4BAB-8F80-D7F720E27C2B}" name="SÉRIE" dataDxfId="223" totalsRowDxfId="10" dataCellStyle="Normal"/>
    <tableColumn id="12" xr3:uid="{F7CE2F97-B599-49DB-8676-79D42EE50C9B}" name="SÉRIE CARREGADOR" dataDxfId="222" totalsRowDxfId="9" dataCellStyle="Normal"/>
    <tableColumn id="11" xr3:uid="{076B4F81-6A54-4717-B369-2DD82F2BC7D6}" name="IMEI" dataDxfId="221" totalsRowDxfId="8" dataCellStyle="Normal"/>
    <tableColumn id="14" xr3:uid="{DAC983CE-DC38-4682-BDA3-3ABD70579CA0}" name="IBM MaaS" dataDxfId="220" totalsRowDxfId="7"/>
    <tableColumn id="13" xr3:uid="{E61A72A3-EC69-4933-B255-243C194BCCD6}" name="Abreviação" dataDxfId="219" totalsRowDxfId="6"/>
    <tableColumn id="20" xr3:uid="{E4D4B686-91C1-452F-9F24-4068260BE14F}" name="Conta google" dataDxfId="218" totalsRowDxfId="5">
      <calculatedColumnFormula>Tabela36[[#This Row],[Abreviação]]&amp;"@gmail.com"</calculatedColumnFormula>
    </tableColumn>
    <tableColumn id="16" xr3:uid="{DE34F977-A076-4BBB-8F15-F7B967BDF6A5}" name="Senha" dataDxfId="217" totalsRowDxfId="4"/>
    <tableColumn id="9" xr3:uid="{B5EC0954-55A2-4788-AA1B-D9A9206E1882}" name="FRANQUIA" dataDxfId="216" totalsRowDxfId="3" dataCellStyle="Normal"/>
    <tableColumn id="17" xr3:uid="{5A0ABB8A-3A90-4E02-8B9E-190C3CE6911D}" name="PLANO VALOR" totalsRowFunction="sum" dataDxfId="215" totalsRowDxfId="2" dataCellStyle="Moeda"/>
    <tableColumn id="10" xr3:uid="{BA10096F-23EA-48E2-BF79-2F6C1321F1AF}" name="NF" dataDxfId="214" totalsRowDxfId="1" dataCellStyle="Normal"/>
    <tableColumn id="15" xr3:uid="{124FE5A5-1D9D-49D0-B8B6-A0D926FA779E}" name="VALOR" dataDxfId="213" totalsRowDxfId="0" dataCellStyle="Normal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395CC8-8A68-4707-B23F-17A08076E48C}" name="Tabela1" displayName="Tabela1" ref="B3:Q13" totalsRowShown="0" headerRowDxfId="212" dataDxfId="211">
  <autoFilter ref="B3:Q13" xr:uid="{80395CC8-8A68-4707-B23F-17A08076E48C}"/>
  <tableColumns count="16">
    <tableColumn id="1" xr3:uid="{81255EE0-4DAD-4C90-BA80-CF5CB70F007A}" name="FILIAL" dataDxfId="210"/>
    <tableColumn id="15" xr3:uid="{2AFD6FB1-C8FE-4D47-9870-640606EB15E0}" name="FORNECEDOR" dataDxfId="209"/>
    <tableColumn id="14" xr3:uid="{6673DD48-BA0C-4685-894F-E35AD7576AD2}" name="SERVIÇO" dataDxfId="208"/>
    <tableColumn id="2" xr3:uid="{7ADDB3E6-6311-43DD-A3DD-DF13C7E09078}" name="JAN" dataDxfId="207"/>
    <tableColumn id="3" xr3:uid="{C4673070-7573-4630-A230-FB7603151607}" name="FEV" dataDxfId="206"/>
    <tableColumn id="4" xr3:uid="{4F8B1E86-40CC-4D8B-820F-0EF3346E6DE5}" name="MAR" dataDxfId="205"/>
    <tableColumn id="5" xr3:uid="{CA63BCE9-993A-4D3C-B03D-3303B10CB0C3}" name="ABR" dataDxfId="204"/>
    <tableColumn id="6" xr3:uid="{388CB265-0AED-48BB-B5DD-2B84A180EC93}" name="MAI" dataDxfId="203"/>
    <tableColumn id="7" xr3:uid="{D562D5DE-BCCB-4950-9E08-23CC3186FA91}" name="JUN" dataDxfId="202"/>
    <tableColumn id="8" xr3:uid="{6A81F235-4098-471C-9DF9-0A9E80E7E752}" name="JUL" dataDxfId="201"/>
    <tableColumn id="9" xr3:uid="{019C93E9-FF4D-4FBF-BAFF-7752258F6F67}" name="AGO" dataDxfId="200"/>
    <tableColumn id="10" xr3:uid="{452B8871-0D3D-46F7-82CC-823CA58321ED}" name="SET" dataDxfId="199"/>
    <tableColumn id="11" xr3:uid="{C5D9A787-2DBF-4509-B9B3-65C31424EB3E}" name="OUT" dataDxfId="198"/>
    <tableColumn id="12" xr3:uid="{97A556C9-7C6A-47FB-A954-F1C5ED104276}" name="NOV" dataDxfId="197"/>
    <tableColumn id="13" xr3:uid="{057D6782-6043-4D57-9191-881ADC2C5D76}" name="DEZ" dataDxfId="196"/>
    <tableColumn id="17" xr3:uid="{6B11CB57-5132-4EA1-987C-AFDC1F073150}" name="ACUMULADO" dataDxfId="195">
      <calculatedColumnFormula>SUM(Tabela1[[#This Row],[JAN]:[DEZ]])</calculatedColumnFormula>
    </tableColumn>
  </tableColumns>
  <tableStyleInfo name="TableStyleMedium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9DFCD06-EA35-4904-9B5D-F9EEE9414EF8}" name="Tabela132" displayName="Tabela132" ref="B18:Q28" totalsRowShown="0" headerRowDxfId="194" dataDxfId="193">
  <autoFilter ref="B18:Q28" xr:uid="{C9DFCD06-EA35-4904-9B5D-F9EEE9414EF8}"/>
  <tableColumns count="16">
    <tableColumn id="1" xr3:uid="{034AAF1A-FA55-467B-90AD-BF25FD8028C3}" name="FILIAL" dataDxfId="192"/>
    <tableColumn id="15" xr3:uid="{4C0B668D-D7A8-442E-BEB4-CDF9C7C6D022}" name="FORNECEDOR" dataDxfId="191"/>
    <tableColumn id="14" xr3:uid="{137A7936-327F-4FBF-86F2-C8E6C07FBD7F}" name="SERVIÇO" dataDxfId="190"/>
    <tableColumn id="2" xr3:uid="{E72C276A-E4EC-4A84-8952-43CD64B98344}" name="JAN" dataDxfId="189"/>
    <tableColumn id="3" xr3:uid="{8E5F65C9-760B-471B-91FB-D1B0761CF652}" name="FEV" dataDxfId="188"/>
    <tableColumn id="4" xr3:uid="{DA57AEA3-EA2C-4A44-9C9B-9645334D3C54}" name="MAR" dataDxfId="187"/>
    <tableColumn id="5" xr3:uid="{720DB840-C43A-4999-8C06-2F8ADB41EACB}" name="ABR" dataDxfId="186"/>
    <tableColumn id="6" xr3:uid="{5983740A-2510-4418-B4EA-3016A932D2B7}" name="MAI" dataDxfId="185"/>
    <tableColumn id="7" xr3:uid="{3F9DEA77-0FD5-4A91-83C3-583B6E106641}" name="JUN" dataDxfId="184"/>
    <tableColumn id="8" xr3:uid="{6AE45E2F-A4D5-4D92-99A6-3CCF1D86673E}" name="JUL" dataDxfId="183"/>
    <tableColumn id="9" xr3:uid="{953AD54F-3E36-4424-AC93-62D7135536CB}" name="AGO" dataDxfId="182"/>
    <tableColumn id="10" xr3:uid="{687B7692-777C-40F4-9A8B-A9E199F67022}" name="SET" dataDxfId="181"/>
    <tableColumn id="11" xr3:uid="{FD99F1FE-39F8-4F42-B4F9-01A019276816}" name="OUT" dataDxfId="180"/>
    <tableColumn id="12" xr3:uid="{76806A15-8F17-406D-AB63-D0A9CB3F113D}" name="NOV" dataDxfId="179"/>
    <tableColumn id="13" xr3:uid="{AE05429F-245A-4C7E-8054-A638140F5E3B}" name="DEZ" dataDxfId="178"/>
    <tableColumn id="17" xr3:uid="{92BA3331-1825-4CE5-A6DA-A494262292B4}" name="ACUMULADO" dataDxfId="177">
      <calculatedColumnFormula>SUM(Tabela132[[#This Row],[JAN]:[DEZ]])</calculatedColumnFormula>
    </tableColumn>
  </tableColumns>
  <tableStyleInfo name="TableStyleMedium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F08446E-6335-4AEC-AA75-851C8C019645}" name="MONITORES" displayName="MONITORES" ref="B3:M16" totalsRowShown="0" headerRowDxfId="176" dataDxfId="175" tableBorderDxfId="174" headerRowCellStyle="Normal 3" dataCellStyle="Normal 3">
  <autoFilter ref="B3:M16" xr:uid="{4F08446E-6335-4AEC-AA75-851C8C019645}"/>
  <tableColumns count="12">
    <tableColumn id="1" xr3:uid="{669FDF0B-742A-4271-A962-9A31BFBFDA64}" name="TOMBO" dataDxfId="173" dataCellStyle="Normal 3"/>
    <tableColumn id="2" xr3:uid="{FFA25121-F9E2-4BD2-96A5-F7135002449C}" name="DATA DE COMPRA" dataDxfId="172" dataCellStyle="Normal 3"/>
    <tableColumn id="3" xr3:uid="{A8B5AA5E-F5FE-4ABD-BD17-782263193330}" name="FORNECEDOR" dataDxfId="171" dataCellStyle="Normal 3"/>
    <tableColumn id="4" xr3:uid="{6FC55594-4564-4526-B16C-DE0642943573}" name="VALOR" dataDxfId="170"/>
    <tableColumn id="5" xr3:uid="{21DED1B8-F1BD-4D04-81D2-973D66B73B63}" name="NOME" dataDxfId="169" dataCellStyle="Normal 3"/>
    <tableColumn id="6" xr3:uid="{96113EDF-5CDF-4799-AFFC-534E0759B362}" name="USUARIO" dataDxfId="168"/>
    <tableColumn id="7" xr3:uid="{587289C1-D62E-47DD-869F-01A436066FB2}" name="EMPRESA" dataDxfId="167"/>
    <tableColumn id="8" xr3:uid="{8108FC5C-4A9C-4ADB-9216-F1DD256FC646}" name="MARCA" dataDxfId="166" dataCellStyle="Normal 3"/>
    <tableColumn id="9" xr3:uid="{5C061FCB-094B-43A5-A202-49583623ECA6}" name="MODELO" dataDxfId="165" dataCellStyle="Normal 3"/>
    <tableColumn id="10" xr3:uid="{FECA62DD-5F8D-4907-B8A1-84938E77BB52}" name="INPUTS" dataDxfId="164" dataCellStyle="Normal 3"/>
    <tableColumn id="14" xr3:uid="{F92DB432-63E1-4855-AD4F-92ADC629D73E}" name="S/N" dataDxfId="163" dataCellStyle="Normal 3"/>
    <tableColumn id="15" xr3:uid="{85A3412F-85CC-4A69-A8BF-D76A4F573D4C}" name="NF" dataDxfId="162" dataCellStyle="Normal 3"/>
  </tableColumns>
  <tableStyleInfo name="TableStyleMedium1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A2A5878-C0DA-411F-9DBB-C8565C02046F}" name="MONITORES19" displayName="MONITORES19" ref="B3:L15" totalsRowShown="0" headerRowDxfId="161" dataDxfId="160" tableBorderDxfId="159" headerRowCellStyle="Normal 3" dataCellStyle="Normal 3">
  <autoFilter ref="B3:L15" xr:uid="{4F08446E-6335-4AEC-AA75-851C8C019645}"/>
  <tableColumns count="11">
    <tableColumn id="1" xr3:uid="{6047F13E-6C13-476D-8B57-C69E2214D87B}" name="TOMBO" dataDxfId="158" dataCellStyle="Normal 3"/>
    <tableColumn id="5" xr3:uid="{DEAF4605-89B6-48D4-AEC7-F5891577DAE7}" name="HOST" dataDxfId="157" dataCellStyle="Normal 3"/>
    <tableColumn id="6" xr3:uid="{3C892289-5411-4D20-9A3B-776B78EC0E41}" name="SN" dataDxfId="156"/>
    <tableColumn id="11" xr3:uid="{8DAA1E17-A581-46E9-8925-F2CFD2DE5FDC}" name="IP" dataDxfId="155" dataCellStyle="Normal 3"/>
    <tableColumn id="4" xr3:uid="{FF91B9F2-5879-4C20-ABE8-F2EC41144A47}" name="FEATURES" dataDxfId="154" dataCellStyle="Normal 3"/>
    <tableColumn id="8" xr3:uid="{188FD5E9-4F96-49BE-85C7-1BE1F5B67596}" name="BRAND" dataDxfId="153" dataCellStyle="Normal 3"/>
    <tableColumn id="9" xr3:uid="{9B9E3DBC-12EE-44F6-BF33-81DBB7744148}" name="MODEL" dataDxfId="152" dataCellStyle="Normal 3"/>
    <tableColumn id="10" xr3:uid="{F406734F-5975-4167-8531-CC743EAB1DA2}" name="PROCESSOR" dataDxfId="151" dataCellStyle="Normal 3"/>
    <tableColumn id="14" xr3:uid="{F0DF4DC7-071F-415F-92DA-618B38F7B4DB}" name="ECC" dataDxfId="150" dataCellStyle="Normal 3"/>
    <tableColumn id="2" xr3:uid="{8F38D8BC-3A69-4813-BB96-E18AC7DD158E}" name="HD" dataDxfId="149" dataCellStyle="Normal 3"/>
    <tableColumn id="15" xr3:uid="{810BF1B6-A0CA-4B3F-9C91-E9DA8BABC8C5}" name="SO" dataDxfId="148" dataCellStyle="Normal 3"/>
  </tableColumns>
  <tableStyleInfo name="TableStyleMedium1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AF678E6-3F98-47DD-8B19-6766BBD355D3}" name="MONITORES1920" displayName="MONITORES1920" ref="B17:L24" totalsRowShown="0" headerRowDxfId="147" dataDxfId="146" tableBorderDxfId="145" headerRowCellStyle="Normal 3" dataCellStyle="Normal 3">
  <autoFilter ref="B17:L24" xr:uid="{AAF678E6-3F98-47DD-8B19-6766BBD355D3}"/>
  <tableColumns count="11">
    <tableColumn id="1" xr3:uid="{A5E1D85B-CF86-4852-98AF-F3C576934F96}" name="TOMBO" dataDxfId="144" dataCellStyle="Normal 3"/>
    <tableColumn id="5" xr3:uid="{CDE5265F-9D39-47AB-9783-F095898CAD6D}" name="HOST" dataDxfId="143" dataCellStyle="Normal 3"/>
    <tableColumn id="6" xr3:uid="{0BB99E9E-08D2-4E61-B9AD-0333DD57A3FD}" name="SN" dataDxfId="142"/>
    <tableColumn id="11" xr3:uid="{B0704CA0-4586-47C3-96F7-6307B1570072}" name="IP" dataDxfId="141" dataCellStyle="Normal 3"/>
    <tableColumn id="4" xr3:uid="{4467CB91-5257-41FD-B0FE-3935F747495D}" name="FEATURES" dataDxfId="140" dataCellStyle="Normal 3"/>
    <tableColumn id="8" xr3:uid="{5CBF61B6-659C-41E0-85F7-6ABFE47C939D}" name="BRAND" dataDxfId="139" dataCellStyle="Normal 3"/>
    <tableColumn id="9" xr3:uid="{B93D00CE-C05A-441D-BFBA-7052C539E0F4}" name="MODEL" dataDxfId="138" dataCellStyle="Normal 3"/>
    <tableColumn id="10" xr3:uid="{9DC05F7F-CB17-43C7-A31F-84656501FAF3}" name="PROCESSOR" dataDxfId="137" dataCellStyle="Normal 3"/>
    <tableColumn id="14" xr3:uid="{BDDE372D-6948-4359-8BA7-B1C6DA70B2C9}" name="ECC" dataDxfId="136" dataCellStyle="Normal 3"/>
    <tableColumn id="2" xr3:uid="{5B59404E-AFFD-4916-9F2C-112D736AE2B3}" name="HD" dataDxfId="135" dataCellStyle="Normal 3"/>
    <tableColumn id="15" xr3:uid="{0464CFFF-7F3B-4FAB-89F8-11807F4540F5}" name="SO" dataDxfId="134" dataCellStyle="Normal 3"/>
  </tableColumns>
  <tableStyleInfo name="TableStyleMedium1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E981D0A-82D9-4C33-914C-29686C4C2C31}" name="MONITORES192021" displayName="MONITORES192021" ref="B26:L29" totalsRowShown="0" headerRowDxfId="133" dataDxfId="132" tableBorderDxfId="131" headerRowCellStyle="Normal 3" dataCellStyle="Normal 3">
  <autoFilter ref="B26:L29" xr:uid="{8E981D0A-82D9-4C33-914C-29686C4C2C31}"/>
  <tableColumns count="11">
    <tableColumn id="1" xr3:uid="{024AF4E9-46F4-4DFB-84D1-978B782ECD95}" name="TOMBO" dataDxfId="130" dataCellStyle="Normal 3"/>
    <tableColumn id="5" xr3:uid="{6A6D619D-2998-4B72-9AB9-A0B37F6DA14F}" name="CLIENTE" dataDxfId="129" dataCellStyle="Normal 3"/>
    <tableColumn id="6" xr3:uid="{00716A8A-0B40-42C9-83A4-5FEE87D471C8}" name="SN" dataDxfId="128"/>
    <tableColumn id="11" xr3:uid="{46DFE5D7-1927-4E15-9217-2381EC3F3F32}" name="IP" dataDxfId="127" dataCellStyle="Normal 3"/>
    <tableColumn id="4" xr3:uid="{5F32A068-F370-412A-9EA6-4A2C1BDD6026}" name="FEATURES" dataDxfId="126" dataCellStyle="Normal 3"/>
    <tableColumn id="8" xr3:uid="{EB1EAD71-FB21-440A-8781-BFCFAD0F33FD}" name="BRAND" dataDxfId="125" dataCellStyle="Normal 3"/>
    <tableColumn id="9" xr3:uid="{356FC028-382A-4499-A9B3-50A9C709A510}" name="MODEL" dataDxfId="124" dataCellStyle="Normal 3"/>
    <tableColumn id="10" xr3:uid="{D2DE11C0-F500-4FCE-934C-B74D709F5ECE}" name="PROCESSOR" dataDxfId="123" dataCellStyle="Normal 3"/>
    <tableColumn id="14" xr3:uid="{8CB51564-E078-4D64-8FE3-7B341558DE53}" name="RAM" dataDxfId="122" dataCellStyle="Normal 3"/>
    <tableColumn id="2" xr3:uid="{5334C55E-0019-4418-99D2-5E438969D30F}" name="HD" dataDxfId="121" dataCellStyle="Normal 3"/>
    <tableColumn id="15" xr3:uid="{5A2CA062-082B-43F0-8385-43D9FF680E18}" name="SO" dataDxfId="120" dataCellStyle="Normal 3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3C8AC3-C58A-4D23-884E-D228E0532E4D}" name="IP_FISCAL" displayName="IP_FISCAL" ref="B78:H88" totalsRowShown="0" headerRowDxfId="470" dataDxfId="468" headerRowBorderDxfId="469" tableBorderDxfId="467">
  <autoFilter ref="B78:H88" xr:uid="{A03C8AC3-C58A-4D23-884E-D228E0532E4D}"/>
  <tableColumns count="7">
    <tableColumn id="1" xr3:uid="{ACAE77CF-EFAD-4AC8-9B9C-D0D83AAB6EB5}" name="IP" dataDxfId="466"/>
    <tableColumn id="2" xr3:uid="{B74BD347-4B66-431D-ABE5-5D4D72E5FCE3}" name="USER" dataDxfId="465"/>
    <tableColumn id="3" xr3:uid="{4EF14EA4-05B7-42F0-8E4E-61F8DDF28D21}" name="HOST" dataDxfId="464"/>
    <tableColumn id="4" xr3:uid="{3BA7CBF1-F754-4C3D-A983-0745E2D247A2}" name="FQDN" dataDxfId="463"/>
    <tableColumn id="5" xr3:uid="{6C32F676-57D7-412B-A690-1AEC0F154022}" name="MAC" dataDxfId="462"/>
    <tableColumn id="6" xr3:uid="{9B3769C7-0C0B-418C-ADC6-AE61C6D4BCD0}" name="NIC" dataDxfId="461"/>
    <tableColumn id="7" xr3:uid="{606C6638-09FA-4BE4-8B1D-3E57AB525463}" name="TYPE" dataDxfId="460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4706779-E05D-4C0F-ADFA-48A2E88BBA44}" name="MONITORES53635" displayName="MONITORES53635" ref="A2:K19" totalsRowCount="1" headerRowDxfId="119">
  <autoFilter ref="A2:K18" xr:uid="{24706779-E05D-4C0F-ADFA-48A2E88BBA44}"/>
  <tableColumns count="11">
    <tableColumn id="1" xr3:uid="{6A1A6F36-4F92-4995-9C86-99D464EBEDEC}" name="LOCAL" dataDxfId="118"/>
    <tableColumn id="2" xr3:uid="{226EBCC3-3BE8-448E-A08B-1CABEB109C14}" name="DATA DE COMPRA" dataDxfId="117"/>
    <tableColumn id="3" xr3:uid="{F84BD20E-F91A-4E6C-8C4A-5AF90FA92B38}" name="FORNECEDOR" dataDxfId="116"/>
    <tableColumn id="4" xr3:uid="{EC6DB87A-3F67-4917-B8AD-D97AA5DA542E}" name="VALOR" totalsRowFunction="sum" dataDxfId="115" dataCellStyle="Moeda" totalsRowCellStyle="Moeda"/>
    <tableColumn id="6" xr3:uid="{781510C2-CABE-4CAB-9F4D-469765A1AA6C}" name="USUARIO" dataDxfId="114"/>
    <tableColumn id="7" xr3:uid="{CA527E2A-B765-4042-BE3E-CD26D5F550A4}" name="EMPRESA" dataDxfId="113"/>
    <tableColumn id="8" xr3:uid="{B8493962-98DB-4A3B-9E52-D889CB98235D}" name="MARCA" dataDxfId="112"/>
    <tableColumn id="9" xr3:uid="{2D521B37-D51C-444C-8A8D-32B1EECECF5B}" name="MODELO" dataDxfId="111"/>
    <tableColumn id="14" xr3:uid="{C661AFA5-E6E1-42B4-BA06-D67DE570665C}" name="S/N" dataDxfId="110"/>
    <tableColumn id="15" xr3:uid="{883A3B34-DA21-4B06-B96F-D0F74A95B55B}" name="NF" dataDxfId="109"/>
    <tableColumn id="5" xr3:uid="{BB704FF2-B7A1-4EBE-9571-F93D7A6F038C}" name="GARANTIA" dataDxfId="108"/>
  </tableColumns>
  <tableStyleInfo name="TableStyleMedium1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F05857C-A800-43A8-B405-1D4CCE6E0CD8}" name="MONITORES536" displayName="MONITORES536" ref="A3:K20" totalsRowCount="1" headerRowDxfId="107" dataDxfId="106" tableBorderDxfId="105" headerRowCellStyle="Normal 3" dataCellStyle="Normal 3">
  <autoFilter ref="A3:K19" xr:uid="{1F05857C-A800-43A8-B405-1D4CCE6E0CD8}"/>
  <tableColumns count="11">
    <tableColumn id="1" xr3:uid="{32ADFC01-9320-4122-B49E-4F6AFFC1F2D6}" name="TOMBO" dataDxfId="104" totalsRowDxfId="103" dataCellStyle="Normal 3"/>
    <tableColumn id="2" xr3:uid="{78EB56AE-121B-409B-8E7A-4A5BD80351BA}" name="DATA DE COMPRA" dataDxfId="102" totalsRowDxfId="101" dataCellStyle="Normal 3"/>
    <tableColumn id="3" xr3:uid="{05955914-0ED6-41D8-BB35-B4D01AA3F4D6}" name="FORNECEDOR" dataDxfId="100" totalsRowDxfId="99" dataCellStyle="Normal 3"/>
    <tableColumn id="4" xr3:uid="{3A16E18B-3F37-4C6F-890B-8B0B734AFBBE}" name="VALOR" totalsRowFunction="sum" dataDxfId="98" totalsRowDxfId="97"/>
    <tableColumn id="6" xr3:uid="{A679E296-B8C1-4ADD-8E2D-A7D001A36620}" name="USUARIO" dataDxfId="96" totalsRowDxfId="95"/>
    <tableColumn id="7" xr3:uid="{1886D3DE-6340-48E3-89B2-3B980895997A}" name="EMPRESA" dataDxfId="94" totalsRowDxfId="93"/>
    <tableColumn id="8" xr3:uid="{08178626-0A97-4475-9D06-9D59EA01A725}" name="MARCA" dataDxfId="92" totalsRowDxfId="91" dataCellStyle="Normal 3"/>
    <tableColumn id="9" xr3:uid="{13F9412F-D77A-412D-BD74-068080448C0F}" name="MODELO" dataDxfId="90" totalsRowDxfId="89" dataCellStyle="Normal 3"/>
    <tableColumn id="14" xr3:uid="{C54F8EBC-E000-45DB-9875-7557748FC233}" name="S/N" dataDxfId="88" totalsRowDxfId="87" dataCellStyle="Normal 3"/>
    <tableColumn id="15" xr3:uid="{BADFAE9D-CCDA-44E1-9892-88B26BDC16F0}" name="NF" dataDxfId="86" totalsRowDxfId="85" dataCellStyle="Normal 3"/>
    <tableColumn id="5" xr3:uid="{503DE79D-7176-49D5-B5E3-80D52D758F94}" name="GARANTIA" dataDxfId="84" totalsRowDxfId="83" dataCellStyle="Normal 3"/>
  </tableColumns>
  <tableStyleInfo name="TableStyleMedium1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F182AF-73A6-489F-9871-3A9B3B40BD97}" name="MONITORES51718" displayName="MONITORES51718" ref="B3:L38" totalsRowShown="0" headerRowDxfId="82" dataDxfId="81" tableBorderDxfId="80" headerRowCellStyle="Normal 3" dataCellStyle="Normal 3">
  <autoFilter ref="B3:L38" xr:uid="{4F08446E-6335-4AEC-AA75-851C8C019645}"/>
  <sortState xmlns:xlrd2="http://schemas.microsoft.com/office/spreadsheetml/2017/richdata2" ref="B4:L38">
    <sortCondition ref="F3:F38"/>
  </sortState>
  <tableColumns count="11">
    <tableColumn id="1" xr3:uid="{99AE85D8-F009-449D-877D-26357EC72422}" name="TOMBO" dataDxfId="79" dataCellStyle="Normal 3"/>
    <tableColumn id="2" xr3:uid="{2D9928F3-C811-4153-A36F-5A1034FC5A41}" name="DATA DE COMPRA" dataDxfId="78" dataCellStyle="Normal 3"/>
    <tableColumn id="3" xr3:uid="{349B3403-33BE-4FAA-BE5F-D4867C8FA953}" name="FORNECEDOR" dataDxfId="77" dataCellStyle="Normal 3"/>
    <tableColumn id="4" xr3:uid="{4F569FB1-CBD3-4F16-98C6-D9E520F4D4DB}" name="VALOR" dataDxfId="76"/>
    <tableColumn id="6" xr3:uid="{D19172B6-0007-4F74-AF98-A329AC7E75A2}" name="USUARIO" dataDxfId="75"/>
    <tableColumn id="7" xr3:uid="{70FA917D-C27D-48D7-819F-0C63DD5CE771}" name="EMPRESA" dataDxfId="74"/>
    <tableColumn id="8" xr3:uid="{11371592-6D61-4EBF-A8BF-F42EA4CD1678}" name="MARCA" dataDxfId="73" dataCellStyle="Normal 3"/>
    <tableColumn id="9" xr3:uid="{30BAFC7D-8B74-4F85-9376-5E66AD6F9A30}" name="MODELO" dataDxfId="72" dataCellStyle="Normal 3"/>
    <tableColumn id="14" xr3:uid="{F07AED2D-441B-458E-A2A8-2A9A74BD9FE4}" name="S/N" dataDxfId="71" dataCellStyle="Normal 3"/>
    <tableColumn id="15" xr3:uid="{538F63F0-32F3-47AF-AC39-C449BA50A5C2}" name="NF" dataDxfId="70" dataCellStyle="Normal 3"/>
    <tableColumn id="5" xr3:uid="{8B34357C-5B97-4210-8878-E7726B3E0708}" name="GARANTIA" dataDxfId="69" dataCellStyle="Normal 3"/>
  </tableColumns>
  <tableStyleInfo name="TableStyleMedium1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276243-FE20-44ED-A24E-76CA3004EBCE}" name="MONITORES5" displayName="MONITORES5" ref="B3:L18" totalsRowShown="0" headerRowDxfId="68" dataDxfId="67" tableBorderDxfId="66" headerRowCellStyle="Normal 3" dataCellStyle="Normal 3">
  <autoFilter ref="B3:L18" xr:uid="{4F08446E-6335-4AEC-AA75-851C8C019645}"/>
  <tableColumns count="11">
    <tableColumn id="1" xr3:uid="{EB3B06D0-3768-4F07-9A76-0B0D08AFF350}" name="TOMBO" dataDxfId="65" dataCellStyle="Normal 3"/>
    <tableColumn id="2" xr3:uid="{8EF07F05-AAEE-48E9-A5B3-6E8A07534924}" name="DATA DE COMPRA" dataDxfId="64" dataCellStyle="Normal 3"/>
    <tableColumn id="3" xr3:uid="{7B005F11-7F3C-4C47-9E19-AAF748E3AC59}" name="FORNECEDOR" dataDxfId="63" dataCellStyle="Normal 3"/>
    <tableColumn id="4" xr3:uid="{3E475253-F1A1-48FC-87B6-C4653B9C3643}" name="VALOR" dataDxfId="62"/>
    <tableColumn id="6" xr3:uid="{D853C4FB-D0A6-4C11-A2E1-28BEFC606F65}" name="USUARIO" dataDxfId="61"/>
    <tableColumn id="7" xr3:uid="{DF552A22-10F8-4CF9-AC56-0504FF0D906F}" name="EMPRESA" dataDxfId="60"/>
    <tableColumn id="8" xr3:uid="{744FC9D1-3F35-49DC-AA76-FFAC2FA698E6}" name="MARCA" dataDxfId="59" dataCellStyle="Normal 3"/>
    <tableColumn id="9" xr3:uid="{8F5B641C-88C8-49C0-A746-6BBC3AFB1554}" name="MODELO" dataDxfId="58" dataCellStyle="Normal 3"/>
    <tableColumn id="14" xr3:uid="{E4CB560D-C682-4A43-9429-84D27E5382F6}" name="S/N" dataDxfId="57" dataCellStyle="Normal 3"/>
    <tableColumn id="15" xr3:uid="{D6260846-FDCF-4639-8993-8A86BE6B7998}" name="NF" dataDxfId="56" dataCellStyle="Normal 3"/>
    <tableColumn id="5" xr3:uid="{B6E180DC-3430-4AD6-8B04-F8549C1117B7}" name="GARANTIA" dataDxfId="55" dataCellStyle="Normal 3">
      <calculatedColumnFormula>MONITORES5[[#This Row],[DATA DE COMPRA]]+365</calculatedColumnFormula>
    </tableColumn>
  </tableColumns>
  <tableStyleInfo name="TableStyleMedium1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EEF5A3-FCEC-427D-9252-A1C0EA36A5C9}" name="MONITORES517" displayName="MONITORES517" ref="B3:L31" totalsRowShown="0" headerRowDxfId="54" dataDxfId="53" tableBorderDxfId="52" headerRowCellStyle="Normal 3" dataCellStyle="Normal 3">
  <autoFilter ref="B3:L31" xr:uid="{4F08446E-6335-4AEC-AA75-851C8C019645}"/>
  <tableColumns count="11">
    <tableColumn id="1" xr3:uid="{0B30131B-E8A4-4433-8D50-C8D5F6D1882C}" name="TOMBO" dataDxfId="51" dataCellStyle="Normal 3"/>
    <tableColumn id="2" xr3:uid="{D3029EA2-ABCF-4B2F-9841-47E5BFF4B294}" name="DATA DE COMPRA" dataDxfId="50" dataCellStyle="Normal 3"/>
    <tableColumn id="3" xr3:uid="{8D6DC3B9-09EA-4AEA-A698-073345F548DC}" name="FORNECEDOR" dataDxfId="49" dataCellStyle="Normal 3"/>
    <tableColumn id="4" xr3:uid="{05F29B8A-2986-4360-8219-3DC3208ADF53}" name="VALOR" dataDxfId="48"/>
    <tableColumn id="6" xr3:uid="{3C809E74-B832-425F-92DB-7064A3AB7984}" name="USUARIO" dataDxfId="47"/>
    <tableColumn id="7" xr3:uid="{C684A40C-6276-4D88-9D79-A118E3D828E7}" name="EMPRESA" dataDxfId="46"/>
    <tableColumn id="8" xr3:uid="{03141F0C-FDBD-4B7B-B911-E427EA8A789A}" name="MARCA" dataDxfId="45" dataCellStyle="Normal 3"/>
    <tableColumn id="9" xr3:uid="{B8360BC9-CCF0-481C-A0C0-1FF58F67A4CF}" name="MODELO" dataDxfId="44" dataCellStyle="Normal 3"/>
    <tableColumn id="14" xr3:uid="{4CD629C8-BBC7-42D3-AAC4-7F91994997E8}" name="S/N" dataDxfId="43" dataCellStyle="Normal 3"/>
    <tableColumn id="15" xr3:uid="{C9EF67A6-3DFA-4A4D-A8F8-012C8A3562D2}" name="NF" dataDxfId="42" dataCellStyle="Normal 3"/>
    <tableColumn id="5" xr3:uid="{1D6966A3-DE6D-4E07-BFDC-74059384DE86}" name="GARANTIA" dataDxfId="41" dataCellStyle="Normal 3"/>
  </tableColumns>
  <tableStyleInfo name="TableStyleMedium1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BDC1DEC-BDD0-4B11-9631-B9632FADB3B9}" name="Tabela33" displayName="Tabela33" ref="A2:K15" totalsRowShown="0" headerRowDxfId="40" headerRowBorderDxfId="39" tableBorderDxfId="38" totalsRowBorderDxfId="37">
  <autoFilter ref="A2:K15" xr:uid="{2BDC1DEC-BDD0-4B11-9631-B9632FADB3B9}"/>
  <tableColumns count="11">
    <tableColumn id="1" xr3:uid="{E0984297-C272-4069-891B-082067E9DE4F}" name="Tombo" dataDxfId="36"/>
    <tableColumn id="2" xr3:uid="{468199ED-911F-4565-9973-BEB7B77FD98A}" name="Nome" dataDxfId="35"/>
    <tableColumn id="3" xr3:uid="{15A9D58D-8424-4221-B8ED-5A33EA02271B}" name="Marca" dataDxfId="34"/>
    <tableColumn id="4" xr3:uid="{80869B38-8DA2-4F60-92D1-51232A0829CC}" name="Modelo" dataDxfId="33"/>
    <tableColumn id="5" xr3:uid="{89E507CA-3A02-4C54-AB7B-4194986D919F}" name="Nº Serie" dataDxfId="32"/>
    <tableColumn id="6" xr3:uid="{5E414EA3-579B-4C03-8495-E0A6651BB794}" name="Nota Fiscal" dataDxfId="31" dataCellStyle="Vírgula"/>
    <tableColumn id="7" xr3:uid="{6B71A474-DF28-4EE0-8A46-FF970010B174}" name="Onde estava" dataDxfId="30"/>
    <tableColumn id="8" xr3:uid="{90212A2F-9832-4B4B-8BEA-5B9E75CB917A}" name="Autorização saida" dataDxfId="29"/>
    <tableColumn id="9" xr3:uid="{54F6B347-06DD-45A5-A70A-44FEC2594505}" name="Para onde foi" dataDxfId="28"/>
    <tableColumn id="10" xr3:uid="{2A33223F-2245-435C-9605-A4A744D0BDC5}" name="Responsavel por levar" dataDxfId="27"/>
    <tableColumn id="11" xr3:uid="{44A21449-5966-4464-9E2A-66A625B3CF02}" name="OBS" dataDxfId="26"/>
  </tableColumns>
  <tableStyleInfo name="TableStyleMedium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CA16CFE-9453-469C-A80F-EFE8DDAD6686}" name="Tabela37" displayName="Tabela37" ref="A1:B51" totalsRowShown="0" headerRowDxfId="25" dataDxfId="24">
  <autoFilter ref="A1:B51" xr:uid="{8CA16CFE-9453-469C-A80F-EFE8DDAD6686}"/>
  <tableColumns count="2">
    <tableColumn id="1" xr3:uid="{6E442C10-B437-482C-83E4-34B87E3BF221}" name="POSIÇÃO" dataDxfId="23"/>
    <tableColumn id="3" xr3:uid="{4B0008F8-1858-41B4-8FF7-62A9E0A409AA}" name="USUÁRIO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E0B83F-EE6F-46FE-B976-2AF99084B2F8}" name="IP_COMERCIAL" displayName="IP_COMERCIAL" ref="B91:H101" totalsRowShown="0" headerRowDxfId="459" dataDxfId="457" headerRowBorderDxfId="458" tableBorderDxfId="456">
  <autoFilter ref="B91:H101" xr:uid="{D6E0B83F-EE6F-46FE-B976-2AF99084B2F8}"/>
  <tableColumns count="7">
    <tableColumn id="1" xr3:uid="{40DE8E84-755A-4225-8E59-8A9A7C7A8392}" name="IP" dataDxfId="455"/>
    <tableColumn id="2" xr3:uid="{8C0B3C13-10A3-4890-AF73-F28BB1ECAEF7}" name="USER" dataDxfId="454"/>
    <tableColumn id="3" xr3:uid="{A2EB50D3-CFF6-4E77-A26B-603291970B98}" name="HOST" dataDxfId="453"/>
    <tableColumn id="4" xr3:uid="{F49ABF01-1143-45E3-B9DC-07C7CD12D266}" name="FQDN" dataDxfId="452"/>
    <tableColumn id="5" xr3:uid="{37BF90C7-3132-4845-8267-9B750DB2F258}" name="MAC" dataDxfId="451"/>
    <tableColumn id="6" xr3:uid="{5D9A8C2C-A4EF-4767-970F-4B5CC4253684}" name="NIC" dataDxfId="450"/>
    <tableColumn id="7" xr3:uid="{45C4CA05-0747-40BC-AF80-074990F1B3BE}" name="TYPE" dataDxfId="449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E132BC-A7E3-462D-81B5-1DFFB0943A66}" name="IP_IMPRESSORAS" displayName="IP_IMPRESSORAS" ref="B104:H114" totalsRowShown="0" headerRowDxfId="448" dataDxfId="446" headerRowBorderDxfId="447" tableBorderDxfId="445">
  <autoFilter ref="B104:H114" xr:uid="{E7E132BC-A7E3-462D-81B5-1DFFB0943A66}"/>
  <tableColumns count="7">
    <tableColumn id="1" xr3:uid="{792F413B-7928-4285-834A-D461DC848833}" name="IP" dataDxfId="444"/>
    <tableColumn id="2" xr3:uid="{42540B20-734B-4F67-990E-B1047A43080F}" name="USER" dataDxfId="443"/>
    <tableColumn id="3" xr3:uid="{47FBD0BB-9020-4958-8255-210D8369A7BA}" name="HOST" dataDxfId="442"/>
    <tableColumn id="4" xr3:uid="{171D1859-B20E-4DE3-AE17-7611E927391E}" name="FQDN" dataDxfId="441"/>
    <tableColumn id="5" xr3:uid="{B36B69A0-B6A3-4D37-99CC-C584D3CBE185}" name="MAC" dataDxfId="440"/>
    <tableColumn id="6" xr3:uid="{090ACCAE-F5D1-49CB-ACBC-CE7D2FD8C57B}" name="NIC" dataDxfId="439"/>
    <tableColumn id="7" xr3:uid="{E5BE5D2B-5BA5-41E4-BE9A-BF112FDB1813}" name="TYPE" dataDxfId="438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A77C7F-0FDB-4E80-9559-56E966D52712}" name="IP_AP" displayName="IP_AP" ref="B117:H127" totalsRowShown="0" headerRowDxfId="437" dataDxfId="435" headerRowBorderDxfId="436" tableBorderDxfId="434">
  <autoFilter ref="B117:H127" xr:uid="{29A77C7F-0FDB-4E80-9559-56E966D52712}"/>
  <tableColumns count="7">
    <tableColumn id="1" xr3:uid="{D92A5FAF-3858-4A3C-A0D7-146F07DD77CA}" name="IP" dataDxfId="433"/>
    <tableColumn id="2" xr3:uid="{7AE507FE-EBA8-4FC0-ABF0-9C96D7D09524}" name="USER" dataDxfId="432"/>
    <tableColumn id="3" xr3:uid="{19DF2623-F4D0-4A83-B478-A636DC31CBA3}" name="HOST" dataDxfId="431"/>
    <tableColumn id="4" xr3:uid="{473CC8CC-B889-44F5-AB95-9CBE075606F6}" name="FQDN" dataDxfId="430"/>
    <tableColumn id="5" xr3:uid="{D4CFB4B6-D017-4934-B856-4E9923E3CFB0}" name="MAC" dataDxfId="429"/>
    <tableColumn id="6" xr3:uid="{8E663032-81A2-47A4-8A10-A873F6DEDB34}" name="NIC" dataDxfId="428"/>
    <tableColumn id="7" xr3:uid="{BA74141A-E374-447C-AF57-38AA0302388B}" name="TYPE" dataDxfId="427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4AE05A-AE4F-44FB-90AC-73845F0CCCC7}" name="IP_TI" displayName="IP_TI" ref="B130:H150" totalsRowShown="0" headerRowDxfId="426" dataDxfId="424" headerRowBorderDxfId="425" tableBorderDxfId="423">
  <autoFilter ref="B130:H150" xr:uid="{174AE05A-AE4F-44FB-90AC-73845F0CCCC7}"/>
  <tableColumns count="7">
    <tableColumn id="1" xr3:uid="{CBBAFF12-D01F-45B5-9325-BB8FBE6DBF79}" name="IP" dataDxfId="422"/>
    <tableColumn id="2" xr3:uid="{7577D0D9-BCD7-47EB-A139-ED13157646A7}" name="USER" dataDxfId="421"/>
    <tableColumn id="3" xr3:uid="{0271B000-A2C6-4E2E-BD21-D1E3B38C9E04}" name="HOST" dataDxfId="420"/>
    <tableColumn id="4" xr3:uid="{4A52CF88-2E1E-495C-AF26-19E77F25EF4B}" name="FQDN" dataDxfId="419"/>
    <tableColumn id="5" xr3:uid="{FC70CC30-35E7-4F4F-BFFD-48D3458BAABF}" name="MAC" dataDxfId="418"/>
    <tableColumn id="6" xr3:uid="{0F28A264-FA06-4065-B4F8-DA795280270F}" name="NIC" dataDxfId="417"/>
    <tableColumn id="7" xr3:uid="{496094C2-7CE5-40A2-A8A6-5B1C4095634E}" name="TYPE" dataDxfId="416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B042FBD-D7D2-4D3C-812F-3BA793F09CB8}" name="IP_ASSISTENCIA" displayName="IP_ASSISTENCIA" ref="B153:H173" totalsRowShown="0" headerRowDxfId="415" dataDxfId="413" headerRowBorderDxfId="414" tableBorderDxfId="412">
  <autoFilter ref="B153:H173" xr:uid="{6B042FBD-D7D2-4D3C-812F-3BA793F09CB8}"/>
  <tableColumns count="7">
    <tableColumn id="1" xr3:uid="{308E5909-8111-4A80-BF16-0F2BB5A3074C}" name="IP" dataDxfId="411"/>
    <tableColumn id="2" xr3:uid="{9390A809-BFBF-446D-B5E9-186443AB9FAD}" name="USER" dataDxfId="410"/>
    <tableColumn id="3" xr3:uid="{6B199D88-133C-4BE6-AD08-632F45B6EB40}" name="HOST" dataDxfId="409"/>
    <tableColumn id="4" xr3:uid="{B8EA83E7-7869-4B28-9A8C-D167EB74BAF2}" name="FQDN" dataDxfId="408"/>
    <tableColumn id="5" xr3:uid="{F21630A5-31D9-4296-9BE7-97F57D2BE94C}" name="MAC" dataDxfId="407"/>
    <tableColumn id="6" xr3:uid="{E51B1A4D-BA22-4B61-8A83-9AB041639D8C}" name="NIC" dataDxfId="406"/>
    <tableColumn id="7" xr3:uid="{5C233F2D-7423-4BA7-9F63-AF67768ABAE6}" name="TYPE" dataDxfId="405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ADD17C3-B111-4518-9A29-DC1119BE3658}" name="IP_LOG" displayName="IP_LOG" ref="B176:H196" totalsRowShown="0" headerRowDxfId="404" dataDxfId="402" headerRowBorderDxfId="403" tableBorderDxfId="401">
  <autoFilter ref="B176:H196" xr:uid="{0ADD17C3-B111-4518-9A29-DC1119BE3658}"/>
  <tableColumns count="7">
    <tableColumn id="1" xr3:uid="{913CC370-0D54-4012-9671-EF5D24E92699}" name="IP" dataDxfId="400"/>
    <tableColumn id="2" xr3:uid="{E865E155-F91E-456C-B227-1BE8951A395E}" name="USER" dataDxfId="399"/>
    <tableColumn id="3" xr3:uid="{3B9C15F0-5F9A-4945-97F0-7C788768856B}" name="HOST" dataDxfId="398"/>
    <tableColumn id="4" xr3:uid="{6D0DA93A-D53C-4D59-850E-18336FCF57E7}" name="FQDN" dataDxfId="397"/>
    <tableColumn id="5" xr3:uid="{C0FBD3C8-DEA3-401C-87ED-932AD2763F62}" name="MAC" dataDxfId="396"/>
    <tableColumn id="6" xr3:uid="{277EF687-FC0D-4567-9437-3EAD46984A65}" name="NIC" dataDxfId="395"/>
    <tableColumn id="7" xr3:uid="{963A5D2F-FEC1-4925-BE58-46C6821BBC3F}" name="TYPE" dataDxfId="39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7" Type="http://schemas.openxmlformats.org/officeDocument/2006/relationships/comments" Target="../comments1.xml"/><Relationship Id="rId2" Type="http://schemas.openxmlformats.org/officeDocument/2006/relationships/hyperlink" Target="mailto:Rita@CSFSL.COM.BR" TargetMode="External"/><Relationship Id="rId1" Type="http://schemas.openxmlformats.org/officeDocument/2006/relationships/hyperlink" Target="mailto:Ronald@CSFSL.COM.BR" TargetMode="Externa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tecnico02t1@csfdigital.com.br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Relationship Id="rId5" Type="http://schemas.openxmlformats.org/officeDocument/2006/relationships/comments" Target="../comments2.xml"/><Relationship Id="rId4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naldo_rocha2000@yahoo.com.br" TargetMode="External"/><Relationship Id="rId21" Type="http://schemas.openxmlformats.org/officeDocument/2006/relationships/hyperlink" Target="mailto:carlos.azevedo@prosoft.com.br" TargetMode="External"/><Relationship Id="rId42" Type="http://schemas.openxmlformats.org/officeDocument/2006/relationships/hyperlink" Target="mailto:eduardo.bertazi@xerox.com" TargetMode="External"/><Relationship Id="rId47" Type="http://schemas.openxmlformats.org/officeDocument/2006/relationships/hyperlink" Target="mailto:edson.martins3@yahoo.com.br" TargetMode="External"/><Relationship Id="rId63" Type="http://schemas.openxmlformats.org/officeDocument/2006/relationships/hyperlink" Target="mailto:faturamento@caema.ma.gov.br" TargetMode="External"/><Relationship Id="rId68" Type="http://schemas.openxmlformats.org/officeDocument/2006/relationships/hyperlink" Target="mailto:lisiane.scal@pixeon.com.br" TargetMode="External"/><Relationship Id="rId84" Type="http://schemas.openxmlformats.org/officeDocument/2006/relationships/hyperlink" Target="mailto:Maria.Araujo@xerox.com" TargetMode="External"/><Relationship Id="rId89" Type="http://schemas.openxmlformats.org/officeDocument/2006/relationships/hyperlink" Target="mailto:c.akira@samsung.com" TargetMode="External"/><Relationship Id="rId16" Type="http://schemas.openxmlformats.org/officeDocument/2006/relationships/hyperlink" Target="mailto:paulap@officer.com.br" TargetMode="External"/><Relationship Id="rId11" Type="http://schemas.openxmlformats.org/officeDocument/2006/relationships/hyperlink" Target="mailto:leandro.rosa@nsius.com" TargetMode="External"/><Relationship Id="rId32" Type="http://schemas.openxmlformats.org/officeDocument/2006/relationships/hyperlink" Target="mailto:thiago@bao-bing.com" TargetMode="External"/><Relationship Id="rId37" Type="http://schemas.openxmlformats.org/officeDocument/2006/relationships/hyperlink" Target="mailto:gerentecomercial@tecnograf.com.br" TargetMode="External"/><Relationship Id="rId53" Type="http://schemas.openxmlformats.org/officeDocument/2006/relationships/hyperlink" Target="mailto:suporte@a4info.com.br" TargetMode="External"/><Relationship Id="rId58" Type="http://schemas.openxmlformats.org/officeDocument/2006/relationships/hyperlink" Target="http://webmail.ita.locaweb.com.br/" TargetMode="External"/><Relationship Id="rId74" Type="http://schemas.openxmlformats.org/officeDocument/2006/relationships/hyperlink" Target="mailto:eliana.schimit@xerox.com" TargetMode="External"/><Relationship Id="rId79" Type="http://schemas.openxmlformats.org/officeDocument/2006/relationships/hyperlink" Target="mailto:comercialpromocional@tecnograf.com.br" TargetMode="External"/><Relationship Id="rId5" Type="http://schemas.openxmlformats.org/officeDocument/2006/relationships/hyperlink" Target="mailto:franciele.domingos@pixeon.com" TargetMode="External"/><Relationship Id="rId90" Type="http://schemas.openxmlformats.org/officeDocument/2006/relationships/hyperlink" Target="mailto:beto.araujo@optiart.com.br" TargetMode="External"/><Relationship Id="rId95" Type="http://schemas.openxmlformats.org/officeDocument/2006/relationships/hyperlink" Target="mailto:elvio.arruda@xerox.com" TargetMode="External"/><Relationship Id="rId22" Type="http://schemas.openxmlformats.org/officeDocument/2006/relationships/hyperlink" Target="mailto:Luana.Carvalho@xerox.com" TargetMode="External"/><Relationship Id="rId27" Type="http://schemas.openxmlformats.org/officeDocument/2006/relationships/hyperlink" Target="mailto:erlandsongestor@gmail.com" TargetMode="External"/><Relationship Id="rId43" Type="http://schemas.openxmlformats.org/officeDocument/2006/relationships/hyperlink" Target="mailto:denilde.viana@xerox.com" TargetMode="External"/><Relationship Id="rId48" Type="http://schemas.openxmlformats.org/officeDocument/2006/relationships/hyperlink" Target="mailto:LuisHenrique.alves@xerox.com" TargetMode="External"/><Relationship Id="rId64" Type="http://schemas.openxmlformats.org/officeDocument/2006/relationships/hyperlink" Target="mailto:rafael.slu@termaco.com.br" TargetMode="External"/><Relationship Id="rId69" Type="http://schemas.openxmlformats.org/officeDocument/2006/relationships/hyperlink" Target="mailto:nelson.baeta23@gmail.com" TargetMode="External"/><Relationship Id="rId80" Type="http://schemas.openxmlformats.org/officeDocument/2006/relationships/hyperlink" Target="mailto:comercialpromocional@tecnograf.com.br" TargetMode="External"/><Relationship Id="rId85" Type="http://schemas.openxmlformats.org/officeDocument/2006/relationships/hyperlink" Target="http://www.carsted.com.br/" TargetMode="External"/><Relationship Id="rId3" Type="http://schemas.openxmlformats.org/officeDocument/2006/relationships/hyperlink" Target="mailto:marcello.pierini@pixeon.com" TargetMode="External"/><Relationship Id="rId12" Type="http://schemas.openxmlformats.org/officeDocument/2006/relationships/hyperlink" Target="mailto:medeirosc@br.objectiflune.com" TargetMode="External"/><Relationship Id="rId17" Type="http://schemas.openxmlformats.org/officeDocument/2006/relationships/hyperlink" Target="mailto:guilherme.ribeiro@ingrammicro.com.br" TargetMode="External"/><Relationship Id="rId25" Type="http://schemas.openxmlformats.org/officeDocument/2006/relationships/hyperlink" Target="mailto:pinho@seati.ma.gov.br" TargetMode="External"/><Relationship Id="rId33" Type="http://schemas.openxmlformats.org/officeDocument/2006/relationships/hyperlink" Target="mailto:jessica.rosa@pixeon.com" TargetMode="External"/><Relationship Id="rId38" Type="http://schemas.openxmlformats.org/officeDocument/2006/relationships/hyperlink" Target="mailto:helio.tecnograf@gmail.com" TargetMode="External"/><Relationship Id="rId46" Type="http://schemas.openxmlformats.org/officeDocument/2006/relationships/hyperlink" Target="mailto:j_bezerrajunior@hotmail.com" TargetMode="External"/><Relationship Id="rId59" Type="http://schemas.openxmlformats.org/officeDocument/2006/relationships/hyperlink" Target="http://webmail-ng.jk.locaweb.com.br/" TargetMode="External"/><Relationship Id="rId67" Type="http://schemas.openxmlformats.org/officeDocument/2006/relationships/hyperlink" Target="mailto:helison.velasco@pixeon.com" TargetMode="External"/><Relationship Id="rId20" Type="http://schemas.openxmlformats.org/officeDocument/2006/relationships/hyperlink" Target="mailto:centralonline@prosoft.com.br" TargetMode="External"/><Relationship Id="rId41" Type="http://schemas.openxmlformats.org/officeDocument/2006/relationships/hyperlink" Target="mailto:regers.simoes@dbr.kyocera.com" TargetMode="External"/><Relationship Id="rId54" Type="http://schemas.openxmlformats.org/officeDocument/2006/relationships/hyperlink" Target="mailto:bete.almeida@a4info.com.br" TargetMode="External"/><Relationship Id="rId62" Type="http://schemas.openxmlformats.org/officeDocument/2006/relationships/hyperlink" Target="mailto:cohama@centroeletrico.com" TargetMode="External"/><Relationship Id="rId70" Type="http://schemas.openxmlformats.org/officeDocument/2006/relationships/hyperlink" Target="mailto:alessandro@serenity.inf.br" TargetMode="External"/><Relationship Id="rId75" Type="http://schemas.openxmlformats.org/officeDocument/2006/relationships/hyperlink" Target="mailto:bra.psg.pre.vendas@xerox.com" TargetMode="External"/><Relationship Id="rId83" Type="http://schemas.openxmlformats.org/officeDocument/2006/relationships/hyperlink" Target="mailto:nonatorocha@caema.ma.gov.br" TargetMode="External"/><Relationship Id="rId88" Type="http://schemas.openxmlformats.org/officeDocument/2006/relationships/hyperlink" Target="mailto:frederico.s@samsung.com" TargetMode="External"/><Relationship Id="rId91" Type="http://schemas.openxmlformats.org/officeDocument/2006/relationships/hyperlink" Target="https://companyaccount.kaspersky.com/" TargetMode="External"/><Relationship Id="rId96" Type="http://schemas.openxmlformats.org/officeDocument/2006/relationships/hyperlink" Target="mailto:Francisco.Francivaldo@xerox.com" TargetMode="External"/><Relationship Id="rId1" Type="http://schemas.openxmlformats.org/officeDocument/2006/relationships/hyperlink" Target="mailto:andre.simoes@xmpie.com" TargetMode="External"/><Relationship Id="rId6" Type="http://schemas.openxmlformats.org/officeDocument/2006/relationships/hyperlink" Target="mailto:luciano@softilux.com.br" TargetMode="External"/><Relationship Id="rId15" Type="http://schemas.openxmlformats.org/officeDocument/2006/relationships/hyperlink" Target="mailto:marcelo.medeiros@xerox.com" TargetMode="External"/><Relationship Id="rId23" Type="http://schemas.openxmlformats.org/officeDocument/2006/relationships/hyperlink" Target="mailto:sandro.zanello@xerox.com" TargetMode="External"/><Relationship Id="rId28" Type="http://schemas.openxmlformats.org/officeDocument/2006/relationships/hyperlink" Target="mailto:rafaelbc@correios.com.br" TargetMode="External"/><Relationship Id="rId36" Type="http://schemas.openxmlformats.org/officeDocument/2006/relationships/hyperlink" Target="mailto:pspereiraf@hotmail.com" TargetMode="External"/><Relationship Id="rId49" Type="http://schemas.openxmlformats.org/officeDocument/2006/relationships/hyperlink" Target="mailto:selma.goes@dbr.kyocera.com" TargetMode="External"/><Relationship Id="rId57" Type="http://schemas.openxmlformats.org/officeDocument/2006/relationships/hyperlink" Target="mailto:nattale@cartorioximenes.com.br" TargetMode="External"/><Relationship Id="rId10" Type="http://schemas.openxmlformats.org/officeDocument/2006/relationships/hyperlink" Target="mailto:leandro.figueiredo@nsius.com" TargetMode="External"/><Relationship Id="rId31" Type="http://schemas.openxmlformats.org/officeDocument/2006/relationships/hyperlink" Target="mailto:joao@bao-bing.com" TargetMode="External"/><Relationship Id="rId44" Type="http://schemas.openxmlformats.org/officeDocument/2006/relationships/hyperlink" Target="mailto:francisco.francivaldo@xerox.com" TargetMode="External"/><Relationship Id="rId52" Type="http://schemas.openxmlformats.org/officeDocument/2006/relationships/hyperlink" Target="mailto:lisianecostapereira@gmail.com" TargetMode="External"/><Relationship Id="rId60" Type="http://schemas.openxmlformats.org/officeDocument/2006/relationships/hyperlink" Target="http://webmail.ita.locaweb.com.br/" TargetMode="External"/><Relationship Id="rId65" Type="http://schemas.openxmlformats.org/officeDocument/2006/relationships/hyperlink" Target="mailto:maury.vicente@pixeon.com" TargetMode="External"/><Relationship Id="rId73" Type="http://schemas.openxmlformats.org/officeDocument/2006/relationships/hyperlink" Target="mailto:fabio.taxweiller@xerox.com" TargetMode="External"/><Relationship Id="rId78" Type="http://schemas.openxmlformats.org/officeDocument/2006/relationships/hyperlink" Target="mailto:ednei.fonseca@dbr.kyocera.com" TargetMode="External"/><Relationship Id="rId81" Type="http://schemas.openxmlformats.org/officeDocument/2006/relationships/hyperlink" Target="mailto:financeiro2@tecnograf.com.br" TargetMode="External"/><Relationship Id="rId86" Type="http://schemas.openxmlformats.org/officeDocument/2006/relationships/hyperlink" Target="mailto:dedemoreira@carsted.com.br" TargetMode="External"/><Relationship Id="rId94" Type="http://schemas.openxmlformats.org/officeDocument/2006/relationships/hyperlink" Target="mailto:Marcos.Maciel@xerox.com" TargetMode="External"/><Relationship Id="rId99" Type="http://schemas.openxmlformats.org/officeDocument/2006/relationships/hyperlink" Target="mailto:marcelo.tomoyose@efi.com" TargetMode="External"/><Relationship Id="rId4" Type="http://schemas.openxmlformats.org/officeDocument/2006/relationships/hyperlink" Target="mailto:marcos.gomes@pixeon.com" TargetMode="External"/><Relationship Id="rId9" Type="http://schemas.openxmlformats.org/officeDocument/2006/relationships/hyperlink" Target="mailto:rheder.silva@nsius.com" TargetMode="External"/><Relationship Id="rId13" Type="http://schemas.openxmlformats.org/officeDocument/2006/relationships/hyperlink" Target="mailto:antonia.socorro@ig.com.br" TargetMode="External"/><Relationship Id="rId18" Type="http://schemas.openxmlformats.org/officeDocument/2006/relationships/hyperlink" Target="http://officer.com.br/" TargetMode="External"/><Relationship Id="rId39" Type="http://schemas.openxmlformats.org/officeDocument/2006/relationships/hyperlink" Target="mailto:luis.zanelli@dbr.kyocera.com" TargetMode="External"/><Relationship Id="rId34" Type="http://schemas.openxmlformats.org/officeDocument/2006/relationships/hyperlink" Target="mailto:fribeiro@agfoto.com.br" TargetMode="External"/><Relationship Id="rId50" Type="http://schemas.openxmlformats.org/officeDocument/2006/relationships/hyperlink" Target="mailto:dmiv.materialdidatico@gmail.com" TargetMode="External"/><Relationship Id="rId55" Type="http://schemas.openxmlformats.org/officeDocument/2006/relationships/hyperlink" Target="mailto:nayana@cartorioximenes.com.br" TargetMode="External"/><Relationship Id="rId76" Type="http://schemas.openxmlformats.org/officeDocument/2006/relationships/hyperlink" Target="mailto:robert.candey@xerox.com" TargetMode="External"/><Relationship Id="rId97" Type="http://schemas.openxmlformats.org/officeDocument/2006/relationships/hyperlink" Target="mailto:vendas04@tecnograf.com.br" TargetMode="External"/><Relationship Id="rId7" Type="http://schemas.openxmlformats.org/officeDocument/2006/relationships/hyperlink" Target="mailto:sergio@pilotis.com.br" TargetMode="External"/><Relationship Id="rId71" Type="http://schemas.openxmlformats.org/officeDocument/2006/relationships/hyperlink" Target="mailto:felipe.vidal@xerox.com" TargetMode="External"/><Relationship Id="rId92" Type="http://schemas.openxmlformats.org/officeDocument/2006/relationships/hyperlink" Target="mailto:daliana.gambaro@xerox.com" TargetMode="External"/><Relationship Id="rId2" Type="http://schemas.openxmlformats.org/officeDocument/2006/relationships/hyperlink" Target="mailto:erick@officer.com.br" TargetMode="External"/><Relationship Id="rId29" Type="http://schemas.openxmlformats.org/officeDocument/2006/relationships/hyperlink" Target="mailto:fabiomarques@caema.ma.gov.br" TargetMode="External"/><Relationship Id="rId24" Type="http://schemas.openxmlformats.org/officeDocument/2006/relationships/hyperlink" Target="http://brazil.kaspersky.com/suporte/empresas/enviar-um-caso-de-suporte-para-empresas" TargetMode="External"/><Relationship Id="rId40" Type="http://schemas.openxmlformats.org/officeDocument/2006/relationships/hyperlink" Target="mailto:regina.bardo@dbr.kyocera.com" TargetMode="External"/><Relationship Id="rId45" Type="http://schemas.openxmlformats.org/officeDocument/2006/relationships/hyperlink" Target="mailto:charles.pereira@efi.com" TargetMode="External"/><Relationship Id="rId66" Type="http://schemas.openxmlformats.org/officeDocument/2006/relationships/hyperlink" Target="mailto:ricardo.prudencio@pixeon.com.br" TargetMode="External"/><Relationship Id="rId87" Type="http://schemas.openxmlformats.org/officeDocument/2006/relationships/hyperlink" Target="mailto:sinval@termaco.com.br" TargetMode="External"/><Relationship Id="rId61" Type="http://schemas.openxmlformats.org/officeDocument/2006/relationships/hyperlink" Target="mailto:locaweb@www15.locaweb.com.br" TargetMode="External"/><Relationship Id="rId82" Type="http://schemas.openxmlformats.org/officeDocument/2006/relationships/hyperlink" Target="mailto:expedicao.com.for@tnt.com.br" TargetMode="External"/><Relationship Id="rId19" Type="http://schemas.openxmlformats.org/officeDocument/2006/relationships/hyperlink" Target="mailto:bemanuel.pe@gmail.com" TargetMode="External"/><Relationship Id="rId14" Type="http://schemas.openxmlformats.org/officeDocument/2006/relationships/hyperlink" Target="mailto:marisa.freitas@xerox.com" TargetMode="External"/><Relationship Id="rId30" Type="http://schemas.openxmlformats.org/officeDocument/2006/relationships/hyperlink" Target="mailto:sanacastro@caema-ma.com.br" TargetMode="External"/><Relationship Id="rId35" Type="http://schemas.openxmlformats.org/officeDocument/2006/relationships/hyperlink" Target="mailto:arianapimentel.uemanet@gmail.com" TargetMode="External"/><Relationship Id="rId56" Type="http://schemas.openxmlformats.org/officeDocument/2006/relationships/hyperlink" Target="mailto:ploiola@cartorioximenes.com.br" TargetMode="External"/><Relationship Id="rId77" Type="http://schemas.openxmlformats.org/officeDocument/2006/relationships/hyperlink" Target="mailto:rogerio.marinho@xerox.com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mailto:support.cala@nsius.com" TargetMode="External"/><Relationship Id="rId51" Type="http://schemas.openxmlformats.org/officeDocument/2006/relationships/hyperlink" Target="mailto:j_bezerrajunior@inforsystem-ma.com.br" TargetMode="External"/><Relationship Id="rId72" Type="http://schemas.openxmlformats.org/officeDocument/2006/relationships/hyperlink" Target="mailto:ernani.bezerra@xerox.com" TargetMode="External"/><Relationship Id="rId93" Type="http://schemas.openxmlformats.org/officeDocument/2006/relationships/hyperlink" Target="mailto:Marcio.Costa@xerox.com" TargetMode="External"/><Relationship Id="rId98" Type="http://schemas.openxmlformats.org/officeDocument/2006/relationships/hyperlink" Target="mailto:sheylaac@correios.com.br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ersonmonteiro@udihospital.com.br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ntoniocarlosmendes_6@hotmail.com" TargetMode="External"/><Relationship Id="rId1" Type="http://schemas.openxmlformats.org/officeDocument/2006/relationships/hyperlink" Target="mailto:taiana_cordeiro@hotmail.com" TargetMode="External"/><Relationship Id="rId6" Type="http://schemas.openxmlformats.org/officeDocument/2006/relationships/hyperlink" Target="mailto:rjoju@hotmail.com" TargetMode="External"/><Relationship Id="rId5" Type="http://schemas.openxmlformats.org/officeDocument/2006/relationships/hyperlink" Target="mailto:higor@hdinfo-ma.com" TargetMode="External"/><Relationship Id="rId4" Type="http://schemas.openxmlformats.org/officeDocument/2006/relationships/hyperlink" Target="mailto:leonardo@hdinfo-ma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ersonmonteiro@udihospital.com.br" TargetMode="External"/><Relationship Id="rId2" Type="http://schemas.openxmlformats.org/officeDocument/2006/relationships/hyperlink" Target="mailto:antoniocarlosmendes_6@hotmail.com" TargetMode="External"/><Relationship Id="rId1" Type="http://schemas.openxmlformats.org/officeDocument/2006/relationships/hyperlink" Target="mailto:taiana_cordeiro@hot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higor@hdinfo-ma.com" TargetMode="External"/><Relationship Id="rId4" Type="http://schemas.openxmlformats.org/officeDocument/2006/relationships/hyperlink" Target="mailto:leonardo@hdinfo-ma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H38"/>
  <sheetViews>
    <sheetView view="pageBreakPreview" topLeftCell="A13" zoomScale="70" zoomScaleSheetLayoutView="70" zoomScalePageLayoutView="70" workbookViewId="0">
      <selection activeCell="H44" sqref="H44"/>
    </sheetView>
  </sheetViews>
  <sheetFormatPr defaultColWidth="9" defaultRowHeight="24.95" customHeight="1"/>
  <cols>
    <col min="1" max="1" width="32.25" style="126" customWidth="1"/>
    <col min="2" max="2" width="12.5" style="124" customWidth="1"/>
    <col min="3" max="3" width="15.75" style="126" customWidth="1"/>
    <col min="4" max="4" width="9.375" style="127" customWidth="1"/>
    <col min="5" max="5" width="16.875" style="127" customWidth="1"/>
    <col min="6" max="6" width="16.875" style="128" customWidth="1"/>
    <col min="7" max="7" width="33.875" style="128" customWidth="1"/>
    <col min="8" max="8" width="39.875" style="126" customWidth="1"/>
    <col min="9" max="16384" width="9" style="124"/>
  </cols>
  <sheetData>
    <row r="1" spans="1:8" s="129" customFormat="1" ht="24.95" customHeight="1">
      <c r="A1" s="126"/>
      <c r="B1" s="124"/>
      <c r="C1" s="124"/>
      <c r="D1" s="127"/>
      <c r="E1" s="127"/>
      <c r="F1" s="127"/>
      <c r="G1" s="127"/>
      <c r="H1" s="126"/>
    </row>
    <row r="2" spans="1:8" ht="24.95" customHeight="1">
      <c r="C2" s="124"/>
      <c r="F2" s="127"/>
      <c r="G2" s="127"/>
    </row>
    <row r="3" spans="1:8" ht="24.95" customHeight="1">
      <c r="C3" s="124"/>
      <c r="F3" s="127"/>
      <c r="G3" s="127"/>
    </row>
    <row r="4" spans="1:8" ht="24.95" customHeight="1">
      <c r="C4" s="124"/>
      <c r="F4" s="127"/>
      <c r="G4" s="127"/>
    </row>
    <row r="5" spans="1:8" ht="24.95" customHeight="1">
      <c r="C5" s="124"/>
      <c r="F5" s="127"/>
      <c r="G5" s="127"/>
    </row>
    <row r="6" spans="1:8" ht="24.95" customHeight="1">
      <c r="C6" s="124"/>
      <c r="F6" s="127"/>
      <c r="G6" s="127"/>
    </row>
    <row r="7" spans="1:8" ht="24.95" customHeight="1">
      <c r="C7" s="124"/>
      <c r="F7" s="127"/>
      <c r="G7" s="127"/>
    </row>
    <row r="8" spans="1:8" ht="24.95" customHeight="1">
      <c r="C8" s="124"/>
      <c r="E8" s="130"/>
      <c r="F8" s="127"/>
      <c r="G8" s="127"/>
    </row>
    <row r="9" spans="1:8" ht="24.95" customHeight="1">
      <c r="C9" s="124"/>
      <c r="F9" s="127"/>
      <c r="G9" s="127"/>
    </row>
    <row r="10" spans="1:8" s="120" customFormat="1" ht="24.95" customHeight="1">
      <c r="A10" s="467" t="s">
        <v>320</v>
      </c>
      <c r="B10" s="467"/>
      <c r="C10" s="467"/>
      <c r="D10" s="467"/>
      <c r="E10" s="467"/>
      <c r="F10" s="467"/>
      <c r="G10" s="467"/>
      <c r="H10" s="467"/>
    </row>
    <row r="11" spans="1:8" s="122" customFormat="1" ht="24.95" customHeight="1">
      <c r="A11" s="464" t="s">
        <v>1198</v>
      </c>
      <c r="B11" s="465"/>
      <c r="C11" s="465"/>
      <c r="D11" s="465"/>
      <c r="E11" s="465"/>
      <c r="F11" s="465"/>
      <c r="G11" s="465"/>
      <c r="H11" s="466"/>
    </row>
    <row r="12" spans="1:8" s="129" customFormat="1" ht="24.95" customHeight="1">
      <c r="A12" s="121" t="s">
        <v>321</v>
      </c>
      <c r="B12" s="121" t="s">
        <v>298</v>
      </c>
      <c r="C12" s="121" t="s">
        <v>312</v>
      </c>
      <c r="D12" s="121" t="s">
        <v>299</v>
      </c>
      <c r="E12" s="121" t="s">
        <v>313</v>
      </c>
      <c r="F12" s="121" t="s">
        <v>299</v>
      </c>
      <c r="G12" s="121" t="s">
        <v>314</v>
      </c>
      <c r="H12" s="131"/>
    </row>
    <row r="13" spans="1:8" ht="24.95" customHeight="1">
      <c r="A13" s="132" t="s">
        <v>800</v>
      </c>
      <c r="B13" s="125" t="s">
        <v>6</v>
      </c>
      <c r="C13" s="125" t="s">
        <v>315</v>
      </c>
      <c r="D13" s="133"/>
      <c r="E13" s="133"/>
      <c r="F13" s="133">
        <v>31</v>
      </c>
      <c r="G13" s="133" t="s">
        <v>1199</v>
      </c>
      <c r="H13" s="114"/>
    </row>
    <row r="14" spans="1:8" ht="24.95" customHeight="1">
      <c r="A14" s="114" t="s">
        <v>7</v>
      </c>
      <c r="B14" s="125" t="s">
        <v>10</v>
      </c>
      <c r="C14" s="125"/>
      <c r="D14" s="133"/>
      <c r="E14" s="133"/>
      <c r="F14" s="133">
        <v>41</v>
      </c>
      <c r="G14" s="133" t="s">
        <v>319</v>
      </c>
      <c r="H14" s="114"/>
    </row>
    <row r="15" spans="1:8" ht="24.95" customHeight="1">
      <c r="A15" s="134" t="s">
        <v>1200</v>
      </c>
      <c r="B15" s="135" t="s">
        <v>11</v>
      </c>
      <c r="C15" s="135" t="s">
        <v>315</v>
      </c>
      <c r="D15" s="136">
        <v>31</v>
      </c>
      <c r="E15" s="136"/>
      <c r="F15" s="136">
        <v>41</v>
      </c>
      <c r="G15" s="136" t="s">
        <v>317</v>
      </c>
      <c r="H15" s="114"/>
    </row>
    <row r="16" spans="1:8" ht="24.95" customHeight="1">
      <c r="A16" s="114" t="s">
        <v>1201</v>
      </c>
      <c r="B16" s="125" t="s">
        <v>9</v>
      </c>
      <c r="C16" s="125" t="s">
        <v>315</v>
      </c>
      <c r="D16" s="133"/>
      <c r="E16" s="133"/>
      <c r="F16" s="123">
        <v>31</v>
      </c>
      <c r="G16" s="123" t="s">
        <v>318</v>
      </c>
      <c r="H16" s="114"/>
    </row>
    <row r="17" spans="1:8" ht="24.95" customHeight="1">
      <c r="A17" s="114" t="s">
        <v>1202</v>
      </c>
      <c r="B17" s="125" t="s">
        <v>307</v>
      </c>
      <c r="C17" s="125" t="s">
        <v>315</v>
      </c>
      <c r="D17" s="133"/>
      <c r="E17" s="133"/>
      <c r="F17" s="133">
        <v>31</v>
      </c>
      <c r="G17" s="123" t="s">
        <v>1203</v>
      </c>
      <c r="H17" s="134"/>
    </row>
    <row r="18" spans="1:8" s="120" customFormat="1" ht="24.95" customHeight="1">
      <c r="A18" s="468" t="s">
        <v>1204</v>
      </c>
      <c r="B18" s="468"/>
      <c r="C18" s="468"/>
      <c r="D18" s="468"/>
      <c r="E18" s="468"/>
      <c r="F18" s="468"/>
      <c r="G18" s="468"/>
      <c r="H18" s="468"/>
    </row>
    <row r="19" spans="1:8" s="122" customFormat="1" ht="24.95" customHeight="1">
      <c r="A19" s="464" t="s">
        <v>1205</v>
      </c>
      <c r="B19" s="465"/>
      <c r="C19" s="465"/>
      <c r="D19" s="465"/>
      <c r="E19" s="465"/>
      <c r="F19" s="465"/>
      <c r="G19" s="465"/>
      <c r="H19" s="466"/>
    </row>
    <row r="20" spans="1:8" s="129" customFormat="1" ht="24.95" customHeight="1">
      <c r="A20" s="121" t="s">
        <v>321</v>
      </c>
      <c r="B20" s="121" t="s">
        <v>298</v>
      </c>
      <c r="C20" s="121" t="s">
        <v>312</v>
      </c>
      <c r="D20" s="121" t="s">
        <v>299</v>
      </c>
      <c r="E20" s="121" t="s">
        <v>313</v>
      </c>
      <c r="F20" s="121" t="s">
        <v>299</v>
      </c>
      <c r="G20" s="121" t="s">
        <v>314</v>
      </c>
      <c r="H20" s="131"/>
    </row>
    <row r="21" spans="1:8" ht="24.95" customHeight="1">
      <c r="A21" s="114" t="s">
        <v>7</v>
      </c>
      <c r="B21" s="125" t="s">
        <v>8</v>
      </c>
      <c r="C21" s="125" t="s">
        <v>316</v>
      </c>
      <c r="D21" s="133"/>
      <c r="E21" s="123"/>
      <c r="F21" s="133">
        <v>41</v>
      </c>
      <c r="G21" s="133" t="s">
        <v>1206</v>
      </c>
      <c r="H21" s="114"/>
    </row>
    <row r="22" spans="1:8" ht="24.95" customHeight="1">
      <c r="A22" s="114" t="s">
        <v>1202</v>
      </c>
      <c r="B22" s="125" t="s">
        <v>322</v>
      </c>
      <c r="C22" s="125" t="s">
        <v>1207</v>
      </c>
      <c r="D22" s="133">
        <v>21</v>
      </c>
      <c r="E22" s="133"/>
      <c r="F22" s="133"/>
      <c r="G22" s="133" t="s">
        <v>323</v>
      </c>
      <c r="H22" s="114"/>
    </row>
    <row r="23" spans="1:8" ht="24.95" customHeight="1">
      <c r="A23" s="132" t="s">
        <v>1208</v>
      </c>
      <c r="B23" s="137" t="s">
        <v>29</v>
      </c>
      <c r="C23" s="137" t="s">
        <v>1207</v>
      </c>
      <c r="D23" s="133">
        <v>21</v>
      </c>
      <c r="E23" s="133" t="s">
        <v>1209</v>
      </c>
      <c r="F23" s="133"/>
      <c r="G23" s="133"/>
      <c r="H23" s="114"/>
    </row>
    <row r="24" spans="1:8" ht="24.95" customHeight="1">
      <c r="A24" s="132" t="s">
        <v>1208</v>
      </c>
      <c r="B24" s="135" t="s">
        <v>311</v>
      </c>
      <c r="C24" s="135" t="s">
        <v>315</v>
      </c>
      <c r="D24" s="136">
        <v>31</v>
      </c>
      <c r="E24" s="136" t="s">
        <v>1210</v>
      </c>
      <c r="F24" s="136">
        <v>31</v>
      </c>
      <c r="G24" s="136" t="s">
        <v>1211</v>
      </c>
      <c r="H24" s="134"/>
    </row>
    <row r="25" spans="1:8" s="138" customFormat="1" ht="24.95" customHeight="1">
      <c r="A25" s="469" t="s">
        <v>1212</v>
      </c>
      <c r="B25" s="468"/>
      <c r="C25" s="468"/>
      <c r="D25" s="468"/>
      <c r="E25" s="468"/>
      <c r="F25" s="468"/>
      <c r="G25" s="468"/>
      <c r="H25" s="470"/>
    </row>
    <row r="26" spans="1:8" s="122" customFormat="1" ht="24.95" customHeight="1">
      <c r="A26" s="464" t="s">
        <v>1213</v>
      </c>
      <c r="B26" s="465"/>
      <c r="C26" s="465"/>
      <c r="D26" s="465"/>
      <c r="E26" s="465"/>
      <c r="F26" s="465"/>
      <c r="G26" s="465"/>
      <c r="H26" s="466"/>
    </row>
    <row r="27" spans="1:8" s="129" customFormat="1" ht="24.95" customHeight="1">
      <c r="A27" s="471" t="s">
        <v>324</v>
      </c>
      <c r="B27" s="472"/>
      <c r="C27" s="473" t="s">
        <v>325</v>
      </c>
      <c r="D27" s="474"/>
      <c r="E27" s="475" t="s">
        <v>326</v>
      </c>
      <c r="F27" s="476"/>
      <c r="G27" s="121" t="s">
        <v>327</v>
      </c>
      <c r="H27" s="139" t="s">
        <v>328</v>
      </c>
    </row>
    <row r="28" spans="1:8" ht="60.75" customHeight="1">
      <c r="A28" s="471" t="s">
        <v>1214</v>
      </c>
      <c r="B28" s="472"/>
      <c r="C28" s="473" t="s">
        <v>329</v>
      </c>
      <c r="D28" s="474"/>
      <c r="E28" s="475" t="s">
        <v>1215</v>
      </c>
      <c r="F28" s="476"/>
      <c r="G28" s="121">
        <v>64346024</v>
      </c>
      <c r="H28" s="139" t="s">
        <v>1216</v>
      </c>
    </row>
    <row r="29" spans="1:8" s="122" customFormat="1" ht="24.95" customHeight="1">
      <c r="A29" s="464" t="s">
        <v>1217</v>
      </c>
      <c r="B29" s="465"/>
      <c r="C29" s="465"/>
      <c r="D29" s="465"/>
      <c r="E29" s="465"/>
      <c r="F29" s="465"/>
      <c r="G29" s="465"/>
      <c r="H29" s="466"/>
    </row>
    <row r="30" spans="1:8" s="129" customFormat="1" ht="24.95" customHeight="1">
      <c r="A30" s="471" t="s">
        <v>324</v>
      </c>
      <c r="B30" s="472"/>
      <c r="C30" s="473" t="s">
        <v>325</v>
      </c>
      <c r="D30" s="474"/>
      <c r="E30" s="475" t="s">
        <v>326</v>
      </c>
      <c r="F30" s="476"/>
      <c r="G30" s="121" t="s">
        <v>327</v>
      </c>
      <c r="H30" s="139" t="s">
        <v>328</v>
      </c>
    </row>
    <row r="31" spans="1:8" ht="60.75" customHeight="1">
      <c r="A31" s="471" t="s">
        <v>330</v>
      </c>
      <c r="B31" s="472"/>
      <c r="C31" s="473" t="s">
        <v>331</v>
      </c>
      <c r="D31" s="474"/>
      <c r="E31" s="475" t="s">
        <v>332</v>
      </c>
      <c r="F31" s="476"/>
      <c r="G31" s="121" t="s">
        <v>333</v>
      </c>
      <c r="H31" s="139" t="s">
        <v>1218</v>
      </c>
    </row>
    <row r="32" spans="1:8" s="122" customFormat="1" ht="24.95" customHeight="1">
      <c r="A32" s="464" t="s">
        <v>1219</v>
      </c>
      <c r="B32" s="465"/>
      <c r="C32" s="465"/>
      <c r="D32" s="465"/>
      <c r="E32" s="465"/>
      <c r="F32" s="465"/>
      <c r="G32" s="465"/>
      <c r="H32" s="466"/>
    </row>
    <row r="33" spans="1:8" s="129" customFormat="1" ht="24.95" customHeight="1">
      <c r="A33" s="471" t="s">
        <v>324</v>
      </c>
      <c r="B33" s="472"/>
      <c r="C33" s="473" t="s">
        <v>325</v>
      </c>
      <c r="D33" s="474"/>
      <c r="E33" s="475" t="s">
        <v>326</v>
      </c>
      <c r="F33" s="476"/>
      <c r="G33" s="121" t="s">
        <v>327</v>
      </c>
      <c r="H33" s="139" t="s">
        <v>328</v>
      </c>
    </row>
    <row r="34" spans="1:8" ht="48" customHeight="1">
      <c r="A34" s="471" t="s">
        <v>334</v>
      </c>
      <c r="B34" s="472"/>
      <c r="C34" s="473" t="s">
        <v>335</v>
      </c>
      <c r="D34" s="474"/>
      <c r="E34" s="475" t="s">
        <v>336</v>
      </c>
      <c r="F34" s="476"/>
      <c r="G34" s="121" t="s">
        <v>337</v>
      </c>
      <c r="H34" s="139" t="s">
        <v>338</v>
      </c>
    </row>
    <row r="35" spans="1:8" ht="24.95" customHeight="1">
      <c r="A35" s="464" t="s">
        <v>1220</v>
      </c>
      <c r="B35" s="465"/>
      <c r="C35" s="465"/>
      <c r="D35" s="465"/>
      <c r="E35" s="465"/>
      <c r="F35" s="465"/>
      <c r="H35" s="128"/>
    </row>
    <row r="36" spans="1:8" ht="24.95" customHeight="1">
      <c r="A36" s="473" t="s">
        <v>1221</v>
      </c>
      <c r="B36" s="474"/>
      <c r="C36" s="473" t="s">
        <v>1222</v>
      </c>
      <c r="D36" s="474"/>
      <c r="E36" s="479" t="s">
        <v>398</v>
      </c>
      <c r="F36" s="480"/>
      <c r="H36" s="128"/>
    </row>
    <row r="37" spans="1:8" ht="48" customHeight="1">
      <c r="A37" s="473" t="s">
        <v>1223</v>
      </c>
      <c r="B37" s="474"/>
      <c r="C37" s="473" t="s">
        <v>1224</v>
      </c>
      <c r="D37" s="474"/>
      <c r="E37" s="481" t="s">
        <v>1225</v>
      </c>
      <c r="F37" s="481"/>
      <c r="H37" s="128"/>
    </row>
    <row r="38" spans="1:8" ht="24.95" customHeight="1">
      <c r="A38" s="477" t="s">
        <v>1226</v>
      </c>
      <c r="B38" s="477"/>
      <c r="C38" s="477"/>
      <c r="D38" s="477"/>
      <c r="E38" s="477"/>
      <c r="F38" s="477"/>
      <c r="G38" s="478"/>
      <c r="H38" s="478"/>
    </row>
  </sheetData>
  <mergeCells count="34">
    <mergeCell ref="A38:H38"/>
    <mergeCell ref="A35:F35"/>
    <mergeCell ref="A36:B36"/>
    <mergeCell ref="C36:D36"/>
    <mergeCell ref="E36:F36"/>
    <mergeCell ref="A37:B37"/>
    <mergeCell ref="C37:D37"/>
    <mergeCell ref="E37:F37"/>
    <mergeCell ref="A32:H32"/>
    <mergeCell ref="A33:B33"/>
    <mergeCell ref="C33:D33"/>
    <mergeCell ref="E33:F33"/>
    <mergeCell ref="A34:B34"/>
    <mergeCell ref="C34:D34"/>
    <mergeCell ref="E34:F34"/>
    <mergeCell ref="A29:H29"/>
    <mergeCell ref="A30:B30"/>
    <mergeCell ref="C30:D30"/>
    <mergeCell ref="E30:F30"/>
    <mergeCell ref="A31:B31"/>
    <mergeCell ref="C31:D31"/>
    <mergeCell ref="E31:F31"/>
    <mergeCell ref="A27:B27"/>
    <mergeCell ref="C27:D27"/>
    <mergeCell ref="E27:F27"/>
    <mergeCell ref="A28:B28"/>
    <mergeCell ref="C28:D28"/>
    <mergeCell ref="E28:F28"/>
    <mergeCell ref="A26:H26"/>
    <mergeCell ref="A10:H10"/>
    <mergeCell ref="A11:H11"/>
    <mergeCell ref="A18:H18"/>
    <mergeCell ref="A19:H19"/>
    <mergeCell ref="A25:H25"/>
  </mergeCells>
  <printOptions horizontalCentered="1" verticalCentered="1"/>
  <pageMargins left="3.937007874015748E-2" right="0" top="0.15748031496062992" bottom="0.31496062992125984" header="0.11811023622047245" footer="0.11811023622047245"/>
  <pageSetup paperSize="9" scale="55" orientation="portrait" r:id="rId1"/>
  <headerFooter scaleWithDoc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B20A-1DCE-47B4-B643-E4B5A942948E}">
  <dimension ref="B1:H285"/>
  <sheetViews>
    <sheetView topLeftCell="C1" zoomScaleNormal="100" workbookViewId="0">
      <selection activeCell="H1" sqref="H1"/>
    </sheetView>
  </sheetViews>
  <sheetFormatPr defaultColWidth="9" defaultRowHeight="14.25"/>
  <cols>
    <col min="1" max="1" width="1.75" style="161" customWidth="1"/>
    <col min="2" max="2" width="18.375" style="152" customWidth="1"/>
    <col min="3" max="3" width="19.625" style="152" customWidth="1"/>
    <col min="4" max="4" width="18.375" style="152" customWidth="1"/>
    <col min="5" max="5" width="34.75" style="152" customWidth="1"/>
    <col min="6" max="6" width="26.5" style="152" customWidth="1"/>
    <col min="7" max="7" width="13.25" style="152" customWidth="1"/>
    <col min="8" max="8" width="36.625" style="152" customWidth="1"/>
    <col min="9" max="16384" width="9" style="161"/>
  </cols>
  <sheetData>
    <row r="1" spans="2:8" ht="45" customHeight="1">
      <c r="B1" s="320" t="s">
        <v>2595</v>
      </c>
      <c r="C1" s="300"/>
      <c r="D1" s="300"/>
      <c r="E1" s="300"/>
      <c r="F1" s="300"/>
      <c r="G1" s="300"/>
      <c r="H1" s="300"/>
    </row>
    <row r="2" spans="2:8" ht="29.25" customHeight="1">
      <c r="B2" s="554" t="s">
        <v>2128</v>
      </c>
      <c r="C2" s="554"/>
      <c r="D2" s="554"/>
      <c r="E2" s="554"/>
      <c r="F2" s="554"/>
      <c r="G2" s="554"/>
      <c r="H2" s="554"/>
    </row>
    <row r="3" spans="2:8" ht="18.75" customHeight="1">
      <c r="B3" s="301" t="s">
        <v>181</v>
      </c>
      <c r="C3" s="301" t="s">
        <v>1740</v>
      </c>
      <c r="D3" s="301" t="s">
        <v>1741</v>
      </c>
      <c r="E3" s="301" t="s">
        <v>1742</v>
      </c>
      <c r="F3" s="301" t="s">
        <v>395</v>
      </c>
      <c r="G3" s="301" t="s">
        <v>2127</v>
      </c>
      <c r="H3" s="301" t="s">
        <v>1743</v>
      </c>
    </row>
    <row r="4" spans="2:8" ht="15" customHeight="1">
      <c r="B4" s="344" t="s">
        <v>1802</v>
      </c>
      <c r="C4" s="226"/>
      <c r="D4" s="226"/>
      <c r="E4" s="344"/>
      <c r="F4" s="226"/>
      <c r="G4" s="226"/>
      <c r="H4" s="226"/>
    </row>
    <row r="5" spans="2:8" ht="16.5">
      <c r="B5" s="344" t="s">
        <v>1803</v>
      </c>
      <c r="C5" s="226"/>
      <c r="D5" s="226"/>
      <c r="E5" s="344"/>
      <c r="F5" s="226"/>
      <c r="G5" s="226"/>
      <c r="H5" s="226"/>
    </row>
    <row r="6" spans="2:8" ht="16.5">
      <c r="B6" s="344" t="s">
        <v>1804</v>
      </c>
      <c r="C6" s="226"/>
      <c r="D6" s="226"/>
      <c r="E6" s="344"/>
      <c r="F6" s="226"/>
      <c r="G6" s="226"/>
      <c r="H6" s="226"/>
    </row>
    <row r="7" spans="2:8" ht="16.5">
      <c r="B7" s="344" t="s">
        <v>1805</v>
      </c>
      <c r="C7" s="226"/>
      <c r="D7" s="226"/>
      <c r="E7" s="344"/>
      <c r="F7" s="226"/>
      <c r="G7" s="226"/>
      <c r="H7" s="226"/>
    </row>
    <row r="8" spans="2:8" ht="16.5">
      <c r="B8" s="344" t="s">
        <v>1806</v>
      </c>
      <c r="C8" s="226"/>
      <c r="D8" s="226"/>
      <c r="E8" s="226"/>
      <c r="F8" s="226"/>
      <c r="G8" s="226"/>
      <c r="H8" s="226"/>
    </row>
    <row r="9" spans="2:8" ht="16.5">
      <c r="B9" s="344" t="s">
        <v>1807</v>
      </c>
      <c r="C9" s="226"/>
      <c r="D9" s="226"/>
      <c r="E9" s="226"/>
      <c r="F9" s="302"/>
      <c r="G9" s="226"/>
      <c r="H9" s="226"/>
    </row>
    <row r="10" spans="2:8" ht="16.5">
      <c r="B10" s="344" t="s">
        <v>1808</v>
      </c>
      <c r="C10" s="327"/>
      <c r="D10" s="327"/>
      <c r="E10" s="327"/>
      <c r="F10" s="226"/>
      <c r="G10" s="327"/>
      <c r="H10" s="327"/>
    </row>
    <row r="11" spans="2:8" ht="16.5">
      <c r="B11" s="344" t="s">
        <v>1809</v>
      </c>
      <c r="C11" s="341"/>
      <c r="D11" s="341"/>
      <c r="E11" s="341"/>
      <c r="F11" s="226"/>
      <c r="G11" s="341"/>
      <c r="H11" s="341"/>
    </row>
    <row r="12" spans="2:8" ht="16.5">
      <c r="B12" s="344" t="s">
        <v>1810</v>
      </c>
      <c r="C12" s="226"/>
      <c r="D12" s="226"/>
      <c r="E12" s="226"/>
      <c r="F12" s="226"/>
      <c r="G12" s="226"/>
      <c r="H12" s="226"/>
    </row>
    <row r="13" spans="2:8" ht="16.5">
      <c r="B13" s="344" t="s">
        <v>1811</v>
      </c>
      <c r="C13" s="226"/>
      <c r="D13" s="226"/>
      <c r="E13" s="226"/>
      <c r="F13" s="226"/>
      <c r="G13" s="226"/>
      <c r="H13" s="226"/>
    </row>
    <row r="14" spans="2:8" ht="16.5">
      <c r="B14" s="344" t="s">
        <v>1812</v>
      </c>
      <c r="C14" s="226"/>
      <c r="D14" s="226"/>
      <c r="E14" s="226"/>
      <c r="F14" s="226"/>
      <c r="G14" s="226"/>
      <c r="H14" s="226"/>
    </row>
    <row r="15" spans="2:8" ht="16.5">
      <c r="B15" s="344" t="s">
        <v>1813</v>
      </c>
      <c r="C15" s="226"/>
      <c r="D15" s="226"/>
      <c r="E15" s="226"/>
      <c r="F15" s="226"/>
      <c r="G15" s="226"/>
      <c r="H15" s="226"/>
    </row>
    <row r="16" spans="2:8" ht="16.5">
      <c r="B16" s="344" t="s">
        <v>1814</v>
      </c>
      <c r="C16" s="312"/>
      <c r="D16" s="312"/>
      <c r="E16" s="226"/>
      <c r="F16" s="226"/>
      <c r="G16" s="312"/>
      <c r="H16" s="226"/>
    </row>
    <row r="17" spans="2:8" ht="16.5">
      <c r="B17" s="344" t="s">
        <v>1815</v>
      </c>
      <c r="C17" s="343"/>
      <c r="D17" s="226"/>
      <c r="E17" s="226"/>
      <c r="F17" s="226"/>
      <c r="G17" s="226"/>
      <c r="H17" s="226"/>
    </row>
    <row r="18" spans="2:8" ht="16.5">
      <c r="B18" s="344" t="s">
        <v>1816</v>
      </c>
      <c r="C18" s="226"/>
      <c r="D18" s="226"/>
      <c r="E18" s="226"/>
      <c r="F18" s="226"/>
      <c r="G18" s="226"/>
      <c r="H18" s="226"/>
    </row>
    <row r="19" spans="2:8" ht="16.5">
      <c r="B19" s="344" t="s">
        <v>1817</v>
      </c>
      <c r="C19" s="226"/>
      <c r="D19" s="226"/>
      <c r="E19" s="226"/>
      <c r="F19" s="226"/>
      <c r="G19" s="226"/>
      <c r="H19" s="226"/>
    </row>
    <row r="20" spans="2:8" ht="16.5">
      <c r="B20" s="344" t="s">
        <v>1818</v>
      </c>
      <c r="C20" s="226"/>
      <c r="D20" s="226"/>
      <c r="E20" s="226"/>
      <c r="F20" s="226"/>
      <c r="G20" s="226"/>
      <c r="H20" s="226"/>
    </row>
    <row r="21" spans="2:8" ht="16.5">
      <c r="B21" s="344" t="s">
        <v>1819</v>
      </c>
      <c r="C21" s="226"/>
      <c r="D21" s="226"/>
      <c r="E21" s="226"/>
      <c r="F21" s="226"/>
      <c r="G21" s="226"/>
      <c r="H21" s="226"/>
    </row>
    <row r="22" spans="2:8" ht="16.5">
      <c r="B22" s="344" t="s">
        <v>1820</v>
      </c>
      <c r="C22" s="226"/>
      <c r="D22" s="226"/>
      <c r="E22" s="226"/>
      <c r="F22" s="226"/>
      <c r="G22" s="226"/>
      <c r="H22" s="226"/>
    </row>
    <row r="23" spans="2:8" ht="16.5">
      <c r="B23" s="344" t="s">
        <v>1821</v>
      </c>
      <c r="C23" s="344" t="s">
        <v>303</v>
      </c>
      <c r="D23" s="226" t="s">
        <v>1765</v>
      </c>
      <c r="E23" s="226"/>
      <c r="F23" s="226"/>
      <c r="G23" s="226" t="s">
        <v>1264</v>
      </c>
      <c r="H23" s="226" t="s">
        <v>2118</v>
      </c>
    </row>
    <row r="24" spans="2:8" ht="16.5">
      <c r="B24" s="344" t="s">
        <v>1822</v>
      </c>
      <c r="C24" s="344" t="s">
        <v>1793</v>
      </c>
      <c r="D24" s="226" t="s">
        <v>1765</v>
      </c>
      <c r="E24" s="226"/>
      <c r="F24" s="226"/>
      <c r="G24" s="226" t="s">
        <v>1264</v>
      </c>
      <c r="H24" s="226" t="s">
        <v>2118</v>
      </c>
    </row>
    <row r="25" spans="2:8" ht="16.5">
      <c r="B25" s="344" t="s">
        <v>1823</v>
      </c>
      <c r="C25" s="344" t="s">
        <v>2618</v>
      </c>
      <c r="D25" s="226" t="s">
        <v>1765</v>
      </c>
      <c r="E25" s="226"/>
      <c r="F25" s="226"/>
      <c r="G25" s="226" t="s">
        <v>1264</v>
      </c>
      <c r="H25" s="226" t="s">
        <v>2118</v>
      </c>
    </row>
    <row r="26" spans="2:8" ht="16.5">
      <c r="B26" s="344" t="s">
        <v>1824</v>
      </c>
      <c r="C26" s="344" t="s">
        <v>2619</v>
      </c>
      <c r="D26" s="226" t="s">
        <v>1765</v>
      </c>
      <c r="E26" s="226"/>
      <c r="F26" s="226"/>
      <c r="G26" s="226" t="s">
        <v>1264</v>
      </c>
      <c r="H26" s="226" t="s">
        <v>2118</v>
      </c>
    </row>
    <row r="27" spans="2:8" ht="16.5">
      <c r="B27" s="344" t="s">
        <v>1825</v>
      </c>
      <c r="C27" s="226"/>
      <c r="D27" s="226"/>
      <c r="E27" s="226"/>
      <c r="F27" s="226"/>
      <c r="G27" s="226"/>
      <c r="H27" s="226"/>
    </row>
    <row r="28" spans="2:8" ht="16.5">
      <c r="B28" s="344" t="s">
        <v>1826</v>
      </c>
      <c r="C28" s="226"/>
      <c r="D28" s="226"/>
      <c r="E28" s="226"/>
      <c r="F28" s="226"/>
      <c r="G28" s="226"/>
      <c r="H28" s="226"/>
    </row>
    <row r="29" spans="2:8" ht="16.5">
      <c r="B29" s="344" t="s">
        <v>1827</v>
      </c>
      <c r="C29" s="226"/>
      <c r="D29" s="226"/>
      <c r="E29" s="226"/>
      <c r="F29" s="226"/>
      <c r="G29" s="226"/>
      <c r="H29" s="226"/>
    </row>
    <row r="30" spans="2:8" ht="16.5">
      <c r="B30" s="344" t="s">
        <v>1828</v>
      </c>
      <c r="C30" s="226"/>
      <c r="D30" s="226"/>
      <c r="E30" s="226"/>
      <c r="F30" s="226"/>
      <c r="G30" s="226"/>
      <c r="H30" s="303"/>
    </row>
    <row r="31" spans="2:8" ht="16.5">
      <c r="B31" s="344" t="s">
        <v>1829</v>
      </c>
      <c r="C31" s="226"/>
      <c r="D31" s="226"/>
      <c r="E31" s="226"/>
      <c r="F31" s="226"/>
      <c r="G31" s="226"/>
      <c r="H31" s="226"/>
    </row>
    <row r="32" spans="2:8" ht="16.5">
      <c r="B32" s="344" t="s">
        <v>1830</v>
      </c>
      <c r="C32" s="226"/>
      <c r="D32" s="226"/>
      <c r="E32" s="226"/>
      <c r="F32" s="226"/>
      <c r="G32" s="226"/>
      <c r="H32" s="226"/>
    </row>
    <row r="33" spans="2:8" ht="15" customHeight="1">
      <c r="B33" s="344" t="s">
        <v>1831</v>
      </c>
      <c r="C33" s="226"/>
      <c r="D33" s="226"/>
      <c r="E33" s="226"/>
      <c r="F33" s="226"/>
      <c r="G33" s="226"/>
      <c r="H33" s="226"/>
    </row>
    <row r="34" spans="2:8" ht="16.5">
      <c r="B34" s="344" t="s">
        <v>1832</v>
      </c>
      <c r="C34" s="226"/>
      <c r="D34" s="226"/>
      <c r="E34" s="226"/>
      <c r="F34" s="226"/>
      <c r="G34" s="226"/>
      <c r="H34" s="226"/>
    </row>
    <row r="35" spans="2:8" ht="16.5">
      <c r="B35" s="344" t="s">
        <v>1833</v>
      </c>
      <c r="C35" s="226"/>
      <c r="D35" s="226"/>
      <c r="E35" s="226"/>
      <c r="F35" s="226"/>
      <c r="G35" s="226"/>
      <c r="H35" s="226"/>
    </row>
    <row r="36" spans="2:8" ht="16.5">
      <c r="B36" s="344" t="s">
        <v>1834</v>
      </c>
      <c r="C36" s="226"/>
      <c r="D36" s="226"/>
      <c r="E36" s="226"/>
      <c r="F36" s="226"/>
      <c r="G36" s="226"/>
      <c r="H36" s="226"/>
    </row>
    <row r="37" spans="2:8" ht="16.5">
      <c r="B37" s="344" t="s">
        <v>1835</v>
      </c>
      <c r="C37" s="226"/>
      <c r="D37" s="226"/>
      <c r="E37" s="226"/>
      <c r="F37" s="226"/>
      <c r="G37" s="226"/>
      <c r="H37" s="226"/>
    </row>
    <row r="38" spans="2:8" ht="16.5">
      <c r="B38" s="344" t="s">
        <v>1836</v>
      </c>
      <c r="C38" s="226"/>
      <c r="D38" s="226"/>
      <c r="E38" s="226"/>
      <c r="F38" s="226"/>
      <c r="G38" s="226"/>
      <c r="H38" s="226"/>
    </row>
    <row r="39" spans="2:8" ht="16.5">
      <c r="B39" s="344" t="s">
        <v>1837</v>
      </c>
      <c r="C39" s="226"/>
      <c r="D39" s="226"/>
      <c r="E39" s="226"/>
      <c r="F39" s="226"/>
      <c r="G39" s="226"/>
      <c r="H39" s="226"/>
    </row>
    <row r="40" spans="2:8" ht="16.5">
      <c r="B40" s="344" t="s">
        <v>1838</v>
      </c>
      <c r="C40" s="226"/>
      <c r="D40" s="226"/>
      <c r="E40" s="226"/>
      <c r="F40" s="226"/>
      <c r="G40" s="226"/>
      <c r="H40" s="226"/>
    </row>
    <row r="41" spans="2:8" ht="16.5">
      <c r="B41" s="344" t="s">
        <v>1839</v>
      </c>
      <c r="C41" s="226"/>
      <c r="D41" s="226"/>
      <c r="E41" s="226"/>
      <c r="F41" s="226"/>
      <c r="G41" s="226"/>
      <c r="H41" s="226"/>
    </row>
    <row r="42" spans="2:8" ht="16.5">
      <c r="B42" s="344" t="s">
        <v>1840</v>
      </c>
      <c r="C42" s="226"/>
      <c r="D42" s="226"/>
      <c r="E42" s="226"/>
      <c r="F42" s="226"/>
      <c r="G42" s="226"/>
      <c r="H42" s="226"/>
    </row>
    <row r="43" spans="2:8" ht="16.5">
      <c r="B43" s="344" t="s">
        <v>1841</v>
      </c>
      <c r="C43" s="226"/>
      <c r="D43" s="226"/>
      <c r="E43" s="226"/>
      <c r="F43" s="226"/>
      <c r="G43" s="226"/>
      <c r="H43" s="226"/>
    </row>
    <row r="44" spans="2:8" ht="16.5">
      <c r="B44" s="344" t="s">
        <v>1842</v>
      </c>
      <c r="C44" s="226"/>
      <c r="D44" s="226"/>
      <c r="E44" s="226"/>
      <c r="F44" s="226"/>
      <c r="G44" s="226"/>
      <c r="H44" s="226"/>
    </row>
    <row r="45" spans="2:8" ht="16.5">
      <c r="B45" s="344" t="s">
        <v>1843</v>
      </c>
      <c r="C45" s="226"/>
      <c r="D45" s="226"/>
      <c r="E45" s="226"/>
      <c r="F45" s="226"/>
      <c r="G45" s="226"/>
      <c r="H45" s="226"/>
    </row>
    <row r="46" spans="2:8" ht="16.5">
      <c r="B46" s="344" t="s">
        <v>1844</v>
      </c>
      <c r="C46" s="226"/>
      <c r="D46" s="226"/>
      <c r="E46" s="226"/>
      <c r="F46" s="226"/>
      <c r="G46" s="226"/>
      <c r="H46" s="226"/>
    </row>
    <row r="47" spans="2:8" ht="16.5">
      <c r="B47" s="344" t="s">
        <v>1845</v>
      </c>
      <c r="C47" s="226"/>
      <c r="D47" s="226"/>
      <c r="E47" s="226"/>
      <c r="F47" s="226"/>
      <c r="G47" s="226"/>
      <c r="H47" s="226"/>
    </row>
    <row r="48" spans="2:8" ht="16.5">
      <c r="B48" s="344" t="s">
        <v>1846</v>
      </c>
      <c r="C48" s="226"/>
      <c r="D48" s="226"/>
      <c r="E48" s="226"/>
      <c r="F48" s="226"/>
      <c r="G48" s="226"/>
      <c r="H48" s="226"/>
    </row>
    <row r="49" spans="2:8" ht="16.5">
      <c r="B49" s="344" t="s">
        <v>1847</v>
      </c>
      <c r="C49" s="226"/>
      <c r="D49" s="226"/>
      <c r="E49" s="226"/>
      <c r="F49" s="226"/>
      <c r="G49" s="226"/>
      <c r="H49" s="226"/>
    </row>
    <row r="50" spans="2:8" ht="16.5">
      <c r="B50" s="344" t="s">
        <v>1848</v>
      </c>
      <c r="C50" s="226"/>
      <c r="D50" s="226"/>
      <c r="E50" s="226"/>
      <c r="F50" s="226"/>
      <c r="G50" s="303"/>
      <c r="H50" s="226"/>
    </row>
    <row r="51" spans="2:8" ht="16.5">
      <c r="B51" s="344" t="s">
        <v>1849</v>
      </c>
      <c r="C51" s="226"/>
      <c r="D51" s="226"/>
      <c r="E51" s="226"/>
      <c r="F51" s="226"/>
      <c r="G51" s="226"/>
      <c r="H51" s="226"/>
    </row>
    <row r="52" spans="2:8" ht="16.5">
      <c r="B52" s="344" t="s">
        <v>1850</v>
      </c>
      <c r="C52" s="226"/>
      <c r="D52" s="226"/>
      <c r="E52" s="226"/>
      <c r="F52" s="226"/>
      <c r="G52" s="226"/>
      <c r="H52" s="226"/>
    </row>
    <row r="53" spans="2:8" ht="16.5">
      <c r="B53" s="300"/>
      <c r="C53" s="300"/>
      <c r="D53" s="300"/>
      <c r="E53" s="300"/>
      <c r="F53" s="300"/>
      <c r="G53" s="300"/>
      <c r="H53" s="300"/>
    </row>
    <row r="54" spans="2:8" ht="25.5">
      <c r="B54" s="304" t="s">
        <v>301</v>
      </c>
      <c r="C54" s="300"/>
      <c r="D54" s="300"/>
      <c r="E54" s="300"/>
      <c r="F54" s="300"/>
      <c r="G54" s="300"/>
      <c r="H54" s="300"/>
    </row>
    <row r="55" spans="2:8" ht="16.5">
      <c r="B55" s="305" t="s">
        <v>181</v>
      </c>
      <c r="C55" s="306" t="s">
        <v>1740</v>
      </c>
      <c r="D55" s="306" t="s">
        <v>1741</v>
      </c>
      <c r="E55" s="306" t="s">
        <v>1742</v>
      </c>
      <c r="F55" s="306" t="s">
        <v>395</v>
      </c>
      <c r="G55" s="306" t="s">
        <v>2127</v>
      </c>
      <c r="H55" s="307" t="s">
        <v>1743</v>
      </c>
    </row>
    <row r="56" spans="2:8" ht="16.5">
      <c r="B56" s="344" t="s">
        <v>1851</v>
      </c>
      <c r="C56" s="226"/>
      <c r="D56" s="226"/>
      <c r="E56" s="226"/>
      <c r="F56" s="226"/>
      <c r="G56" s="226"/>
      <c r="H56" s="226"/>
    </row>
    <row r="57" spans="2:8" ht="16.5">
      <c r="B57" s="344" t="s">
        <v>1852</v>
      </c>
      <c r="C57" s="226"/>
      <c r="D57" s="226"/>
      <c r="E57" s="226"/>
      <c r="F57" s="226"/>
      <c r="G57" s="226"/>
      <c r="H57" s="226"/>
    </row>
    <row r="58" spans="2:8" ht="16.5">
      <c r="B58" s="344" t="s">
        <v>1853</v>
      </c>
      <c r="C58" s="226"/>
      <c r="D58" s="226"/>
      <c r="E58" s="226"/>
      <c r="F58" s="226"/>
      <c r="G58" s="226"/>
      <c r="H58" s="226"/>
    </row>
    <row r="59" spans="2:8" ht="16.5">
      <c r="B59" s="344" t="s">
        <v>1854</v>
      </c>
      <c r="C59" s="226"/>
      <c r="D59" s="226"/>
      <c r="E59" s="226"/>
      <c r="F59" s="226"/>
      <c r="G59" s="226"/>
      <c r="H59" s="226"/>
    </row>
    <row r="60" spans="2:8" ht="16.5">
      <c r="B60" s="344" t="s">
        <v>1855</v>
      </c>
      <c r="C60" s="226"/>
      <c r="D60" s="226"/>
      <c r="E60" s="226"/>
      <c r="F60" s="326"/>
      <c r="G60" s="326"/>
      <c r="H60" s="226"/>
    </row>
    <row r="61" spans="2:8" ht="16.5">
      <c r="B61" s="344" t="s">
        <v>1856</v>
      </c>
      <c r="C61" s="226"/>
      <c r="D61" s="226"/>
      <c r="E61" s="226"/>
      <c r="F61" s="226"/>
      <c r="G61" s="226"/>
      <c r="H61" s="226"/>
    </row>
    <row r="62" spans="2:8" ht="16.5">
      <c r="B62" s="344" t="s">
        <v>1857</v>
      </c>
      <c r="C62" s="226"/>
      <c r="D62" s="226"/>
      <c r="E62" s="226"/>
      <c r="F62" s="226"/>
      <c r="G62" s="226"/>
      <c r="H62" s="226"/>
    </row>
    <row r="63" spans="2:8" ht="16.5">
      <c r="B63" s="344" t="s">
        <v>1858</v>
      </c>
      <c r="C63" s="226"/>
      <c r="D63" s="226"/>
      <c r="E63" s="226"/>
      <c r="F63" s="226"/>
      <c r="G63" s="226"/>
      <c r="H63" s="226"/>
    </row>
    <row r="64" spans="2:8" ht="15" customHeight="1">
      <c r="B64" s="344" t="s">
        <v>1859</v>
      </c>
      <c r="C64" s="226"/>
      <c r="D64" s="226"/>
      <c r="E64" s="226"/>
      <c r="F64" s="226"/>
      <c r="G64" s="226"/>
      <c r="H64" s="226"/>
    </row>
    <row r="65" spans="2:8" ht="16.5">
      <c r="B65" s="344" t="s">
        <v>1860</v>
      </c>
      <c r="C65" s="226"/>
      <c r="D65" s="226"/>
      <c r="E65" s="226"/>
      <c r="F65" s="226"/>
      <c r="G65" s="226"/>
      <c r="H65" s="226"/>
    </row>
    <row r="66" spans="2:8" ht="16.5">
      <c r="B66" s="344" t="s">
        <v>1861</v>
      </c>
      <c r="C66" s="226"/>
      <c r="D66" s="226"/>
      <c r="E66" s="226"/>
      <c r="F66" s="226"/>
      <c r="G66" s="226"/>
      <c r="H66" s="226"/>
    </row>
    <row r="67" spans="2:8" ht="16.5">
      <c r="B67" s="344" t="s">
        <v>1862</v>
      </c>
      <c r="C67" s="226"/>
      <c r="D67" s="226"/>
      <c r="E67" s="226"/>
      <c r="F67" s="226"/>
      <c r="G67" s="226"/>
      <c r="H67" s="226"/>
    </row>
    <row r="68" spans="2:8" ht="16.5">
      <c r="B68" s="344" t="s">
        <v>1863</v>
      </c>
      <c r="C68" s="226"/>
      <c r="D68" s="226"/>
      <c r="E68" s="226"/>
      <c r="F68" s="226"/>
      <c r="G68" s="226"/>
      <c r="H68" s="226"/>
    </row>
    <row r="69" spans="2:8" ht="16.5">
      <c r="B69" s="344" t="s">
        <v>1864</v>
      </c>
      <c r="C69" s="226"/>
      <c r="D69" s="226"/>
      <c r="E69" s="226"/>
      <c r="F69" s="226"/>
      <c r="G69" s="226"/>
      <c r="H69" s="226"/>
    </row>
    <row r="70" spans="2:8" ht="16.5">
      <c r="B70" s="344" t="s">
        <v>1865</v>
      </c>
      <c r="C70" s="226"/>
      <c r="D70" s="226"/>
      <c r="E70" s="226"/>
      <c r="F70" s="226"/>
      <c r="G70" s="226"/>
      <c r="H70" s="226"/>
    </row>
    <row r="71" spans="2:8" ht="16.5">
      <c r="B71" s="344" t="s">
        <v>1866</v>
      </c>
      <c r="C71" s="226"/>
      <c r="D71" s="226"/>
      <c r="E71" s="226"/>
      <c r="F71" s="226"/>
      <c r="G71" s="226"/>
      <c r="H71" s="226"/>
    </row>
    <row r="72" spans="2:8" ht="16.5">
      <c r="B72" s="344" t="s">
        <v>1867</v>
      </c>
      <c r="C72" s="226"/>
      <c r="D72" s="226"/>
      <c r="E72" s="226"/>
      <c r="F72" s="226"/>
      <c r="G72" s="226"/>
      <c r="H72" s="226"/>
    </row>
    <row r="73" spans="2:8" ht="16.5">
      <c r="B73" s="344" t="s">
        <v>1868</v>
      </c>
      <c r="C73" s="226"/>
      <c r="D73" s="226"/>
      <c r="E73" s="226"/>
      <c r="F73" s="226"/>
      <c r="G73" s="226"/>
      <c r="H73" s="226"/>
    </row>
    <row r="74" spans="2:8" ht="16.5">
      <c r="B74" s="344" t="s">
        <v>1869</v>
      </c>
      <c r="C74" s="226"/>
      <c r="D74" s="226"/>
      <c r="E74" s="226"/>
      <c r="F74" s="226"/>
      <c r="G74" s="226"/>
      <c r="H74" s="226"/>
    </row>
    <row r="75" spans="2:8" ht="16.5">
      <c r="B75" s="344" t="s">
        <v>1870</v>
      </c>
      <c r="C75" s="226"/>
      <c r="D75" s="226"/>
      <c r="E75" s="226"/>
      <c r="F75" s="226"/>
      <c r="G75" s="226"/>
      <c r="H75" s="226"/>
    </row>
    <row r="76" spans="2:8" ht="16.5">
      <c r="B76" s="300"/>
      <c r="C76" s="300"/>
      <c r="D76" s="300"/>
      <c r="E76" s="300"/>
      <c r="F76" s="300"/>
      <c r="G76" s="300"/>
      <c r="H76" s="300"/>
    </row>
    <row r="77" spans="2:8" ht="25.5">
      <c r="B77" s="304" t="s">
        <v>1765</v>
      </c>
      <c r="C77" s="300"/>
      <c r="D77" s="300"/>
      <c r="E77" s="300"/>
      <c r="F77" s="300"/>
      <c r="G77" s="300"/>
      <c r="H77" s="300"/>
    </row>
    <row r="78" spans="2:8" ht="16.5">
      <c r="B78" s="305" t="s">
        <v>181</v>
      </c>
      <c r="C78" s="306" t="s">
        <v>1740</v>
      </c>
      <c r="D78" s="306" t="s">
        <v>1741</v>
      </c>
      <c r="E78" s="306" t="s">
        <v>1742</v>
      </c>
      <c r="F78" s="306" t="s">
        <v>395</v>
      </c>
      <c r="G78" s="306" t="s">
        <v>2127</v>
      </c>
      <c r="H78" s="307" t="s">
        <v>1743</v>
      </c>
    </row>
    <row r="79" spans="2:8" ht="16.5">
      <c r="B79" s="344" t="s">
        <v>1871</v>
      </c>
      <c r="C79" s="226"/>
      <c r="D79" s="226"/>
      <c r="E79" s="226"/>
      <c r="F79" s="226"/>
      <c r="G79" s="226"/>
      <c r="H79" s="226"/>
    </row>
    <row r="80" spans="2:8" ht="16.5">
      <c r="B80" s="344" t="s">
        <v>1872</v>
      </c>
      <c r="C80" s="226"/>
      <c r="D80" s="226"/>
      <c r="E80" s="226"/>
      <c r="F80" s="321"/>
      <c r="G80" s="321"/>
      <c r="H80" s="321"/>
    </row>
    <row r="81" spans="2:8" ht="16.5">
      <c r="B81" s="344" t="s">
        <v>1873</v>
      </c>
      <c r="C81" s="226"/>
      <c r="D81" s="226"/>
      <c r="E81" s="226"/>
      <c r="F81" s="226"/>
      <c r="G81" s="226"/>
      <c r="H81" s="226"/>
    </row>
    <row r="82" spans="2:8" ht="16.5">
      <c r="B82" s="344" t="s">
        <v>1874</v>
      </c>
      <c r="C82" s="226"/>
      <c r="D82" s="226"/>
      <c r="E82" s="226"/>
      <c r="F82" s="226"/>
      <c r="G82" s="226"/>
      <c r="H82" s="226"/>
    </row>
    <row r="83" spans="2:8" ht="16.5">
      <c r="B83" s="344" t="s">
        <v>1875</v>
      </c>
      <c r="C83" s="339"/>
      <c r="D83" s="339"/>
      <c r="E83" s="339"/>
      <c r="F83" s="339"/>
      <c r="G83" s="339"/>
      <c r="H83" s="339"/>
    </row>
    <row r="84" spans="2:8" ht="16.5">
      <c r="B84" s="344" t="s">
        <v>1876</v>
      </c>
      <c r="C84" s="339"/>
      <c r="D84" s="339"/>
      <c r="E84" s="339"/>
      <c r="F84" s="226"/>
      <c r="G84" s="226"/>
      <c r="H84" s="339"/>
    </row>
    <row r="85" spans="2:8" ht="16.5">
      <c r="B85" s="344" t="s">
        <v>1877</v>
      </c>
      <c r="C85" s="226"/>
      <c r="D85" s="226"/>
      <c r="E85" s="226"/>
      <c r="F85" s="226"/>
      <c r="G85" s="226"/>
      <c r="H85" s="226"/>
    </row>
    <row r="86" spans="2:8" ht="16.5">
      <c r="B86" s="344" t="s">
        <v>1878</v>
      </c>
      <c r="C86" s="226"/>
      <c r="D86" s="226"/>
      <c r="E86" s="226"/>
      <c r="F86" s="226"/>
      <c r="G86" s="226"/>
      <c r="H86" s="226"/>
    </row>
    <row r="87" spans="2:8" ht="16.5">
      <c r="B87" s="344" t="s">
        <v>1879</v>
      </c>
      <c r="C87" s="226"/>
      <c r="D87" s="226"/>
      <c r="E87" s="226"/>
      <c r="F87" s="226"/>
      <c r="G87" s="226"/>
      <c r="H87" s="226"/>
    </row>
    <row r="88" spans="2:8" ht="16.5">
      <c r="B88" s="344" t="s">
        <v>1880</v>
      </c>
      <c r="C88" s="226"/>
      <c r="D88" s="226"/>
      <c r="E88" s="226"/>
      <c r="F88" s="226"/>
      <c r="G88" s="226"/>
      <c r="H88" s="226"/>
    </row>
    <row r="89" spans="2:8" ht="16.5">
      <c r="B89" s="300"/>
      <c r="C89" s="300"/>
      <c r="D89" s="300"/>
      <c r="E89" s="300"/>
      <c r="F89" s="300"/>
      <c r="G89" s="300"/>
      <c r="H89" s="300"/>
    </row>
    <row r="90" spans="2:8" ht="25.5">
      <c r="B90" s="308" t="s">
        <v>304</v>
      </c>
      <c r="C90" s="300"/>
      <c r="D90" s="300"/>
      <c r="E90" s="300"/>
      <c r="F90" s="300"/>
      <c r="G90" s="300"/>
      <c r="H90" s="300"/>
    </row>
    <row r="91" spans="2:8" ht="16.5">
      <c r="B91" s="305" t="s">
        <v>181</v>
      </c>
      <c r="C91" s="306" t="s">
        <v>1740</v>
      </c>
      <c r="D91" s="306" t="s">
        <v>1741</v>
      </c>
      <c r="E91" s="306" t="s">
        <v>1742</v>
      </c>
      <c r="F91" s="306" t="s">
        <v>395</v>
      </c>
      <c r="G91" s="306" t="s">
        <v>2127</v>
      </c>
      <c r="H91" s="307" t="s">
        <v>1743</v>
      </c>
    </row>
    <row r="92" spans="2:8" ht="16.5">
      <c r="B92" s="344" t="s">
        <v>1881</v>
      </c>
      <c r="C92" s="333"/>
      <c r="D92" s="226"/>
      <c r="E92" s="226"/>
      <c r="F92" s="226"/>
      <c r="G92" s="226"/>
      <c r="H92" s="226"/>
    </row>
    <row r="93" spans="2:8" ht="16.5">
      <c r="B93" s="344" t="s">
        <v>1882</v>
      </c>
      <c r="C93" s="226"/>
      <c r="D93" s="226"/>
      <c r="E93" s="226"/>
      <c r="F93" s="226"/>
      <c r="G93" s="226"/>
      <c r="H93" s="226"/>
    </row>
    <row r="94" spans="2:8" ht="16.5">
      <c r="B94" s="344" t="s">
        <v>1883</v>
      </c>
      <c r="C94" s="315"/>
      <c r="D94" s="315"/>
      <c r="E94" s="318"/>
      <c r="F94" s="315"/>
      <c r="G94" s="315"/>
      <c r="H94" s="315"/>
    </row>
    <row r="95" spans="2:8" ht="16.5">
      <c r="B95" s="344" t="s">
        <v>1884</v>
      </c>
      <c r="C95" s="315"/>
      <c r="D95" s="315"/>
      <c r="E95" s="318"/>
      <c r="F95" s="322"/>
      <c r="G95" s="315"/>
      <c r="H95" s="315"/>
    </row>
    <row r="96" spans="2:8" ht="16.5">
      <c r="B96" s="344" t="s">
        <v>1885</v>
      </c>
      <c r="C96" s="333"/>
      <c r="D96" s="328"/>
      <c r="E96" s="226"/>
      <c r="F96" s="328"/>
      <c r="G96" s="226"/>
      <c r="H96" s="226"/>
    </row>
    <row r="97" spans="2:8" ht="16.5">
      <c r="B97" s="344" t="s">
        <v>1886</v>
      </c>
      <c r="C97" s="333"/>
      <c r="D97" s="226"/>
      <c r="E97" s="226"/>
      <c r="F97" s="226"/>
      <c r="G97" s="226"/>
      <c r="H97" s="226"/>
    </row>
    <row r="98" spans="2:8" ht="16.5">
      <c r="B98" s="344" t="s">
        <v>1887</v>
      </c>
      <c r="C98" s="342"/>
      <c r="D98" s="226"/>
      <c r="E98" s="333"/>
      <c r="F98" s="333"/>
      <c r="G98" s="226"/>
      <c r="H98" s="333"/>
    </row>
    <row r="99" spans="2:8" ht="15" customHeight="1">
      <c r="B99" s="344" t="s">
        <v>1888</v>
      </c>
      <c r="C99" s="342"/>
      <c r="D99" s="226"/>
      <c r="E99" s="226"/>
      <c r="F99" s="342"/>
      <c r="G99" s="342"/>
      <c r="H99" s="342"/>
    </row>
    <row r="100" spans="2:8" ht="16.5">
      <c r="B100" s="344" t="s">
        <v>1889</v>
      </c>
      <c r="C100" s="342"/>
      <c r="D100" s="226"/>
      <c r="E100" s="226"/>
      <c r="F100" s="342"/>
      <c r="G100" s="342"/>
      <c r="H100" s="342"/>
    </row>
    <row r="101" spans="2:8" ht="16.5">
      <c r="B101" s="344" t="s">
        <v>1890</v>
      </c>
      <c r="C101" s="226"/>
      <c r="D101" s="226"/>
      <c r="E101" s="226"/>
      <c r="F101" s="226"/>
      <c r="G101" s="226"/>
      <c r="H101" s="226"/>
    </row>
    <row r="102" spans="2:8" ht="16.5">
      <c r="B102" s="300"/>
      <c r="C102" s="300"/>
      <c r="D102" s="300"/>
      <c r="E102" s="300"/>
      <c r="F102" s="300"/>
      <c r="G102" s="300"/>
      <c r="H102" s="300"/>
    </row>
    <row r="103" spans="2:8" ht="25.5">
      <c r="B103" s="304" t="s">
        <v>2129</v>
      </c>
      <c r="C103" s="300"/>
      <c r="D103" s="300"/>
      <c r="E103" s="300"/>
      <c r="F103" s="300"/>
      <c r="G103" s="300"/>
      <c r="H103" s="300"/>
    </row>
    <row r="104" spans="2:8" ht="16.5">
      <c r="B104" s="305" t="s">
        <v>181</v>
      </c>
      <c r="C104" s="306" t="s">
        <v>1740</v>
      </c>
      <c r="D104" s="306" t="s">
        <v>1741</v>
      </c>
      <c r="E104" s="306" t="s">
        <v>1742</v>
      </c>
      <c r="F104" s="306" t="s">
        <v>395</v>
      </c>
      <c r="G104" s="306" t="s">
        <v>2127</v>
      </c>
      <c r="H104" s="307" t="s">
        <v>1743</v>
      </c>
    </row>
    <row r="105" spans="2:8" ht="16.5">
      <c r="B105" s="344" t="s">
        <v>1891</v>
      </c>
      <c r="C105" s="226"/>
      <c r="D105" s="226"/>
      <c r="E105" s="226"/>
      <c r="F105" s="226"/>
      <c r="G105" s="226"/>
      <c r="H105" s="226"/>
    </row>
    <row r="106" spans="2:8" ht="16.5">
      <c r="B106" s="344" t="s">
        <v>1892</v>
      </c>
      <c r="C106" s="226"/>
      <c r="D106" s="226"/>
      <c r="E106" s="226"/>
      <c r="F106" s="226"/>
      <c r="G106" s="226"/>
      <c r="H106" s="226"/>
    </row>
    <row r="107" spans="2:8" ht="16.5">
      <c r="B107" s="344" t="s">
        <v>1893</v>
      </c>
      <c r="C107" s="226"/>
      <c r="D107" s="226"/>
      <c r="E107" s="226"/>
      <c r="F107" s="226"/>
      <c r="G107" s="226"/>
      <c r="H107" s="226"/>
    </row>
    <row r="108" spans="2:8" ht="16.5">
      <c r="B108" s="344" t="s">
        <v>1894</v>
      </c>
      <c r="C108" s="226"/>
      <c r="D108" s="226"/>
      <c r="E108" s="226"/>
      <c r="F108" s="226"/>
      <c r="G108" s="226"/>
      <c r="H108" s="226"/>
    </row>
    <row r="109" spans="2:8" ht="16.5">
      <c r="B109" s="344" t="s">
        <v>1895</v>
      </c>
      <c r="C109" s="226"/>
      <c r="D109" s="226"/>
      <c r="E109" s="226"/>
      <c r="F109" s="226"/>
      <c r="G109" s="226"/>
      <c r="H109" s="226"/>
    </row>
    <row r="110" spans="2:8" ht="16.5">
      <c r="B110" s="344" t="s">
        <v>1896</v>
      </c>
      <c r="C110" s="226"/>
      <c r="D110" s="226"/>
      <c r="E110" s="226"/>
      <c r="F110" s="226"/>
      <c r="G110" s="226"/>
      <c r="H110" s="226"/>
    </row>
    <row r="111" spans="2:8" ht="16.5">
      <c r="B111" s="344" t="s">
        <v>1897</v>
      </c>
      <c r="C111" s="226"/>
      <c r="D111" s="226"/>
      <c r="E111" s="226"/>
      <c r="F111" s="226"/>
      <c r="G111" s="226"/>
      <c r="H111" s="226"/>
    </row>
    <row r="112" spans="2:8" ht="16.5">
      <c r="B112" s="344" t="s">
        <v>1898</v>
      </c>
      <c r="C112" s="226"/>
      <c r="D112" s="226"/>
      <c r="E112" s="226"/>
      <c r="F112" s="226"/>
      <c r="G112" s="226"/>
      <c r="H112" s="226"/>
    </row>
    <row r="113" spans="2:8" ht="16.5">
      <c r="B113" s="344" t="s">
        <v>1899</v>
      </c>
      <c r="C113" s="226"/>
      <c r="D113" s="226"/>
      <c r="E113" s="226"/>
      <c r="F113" s="226"/>
      <c r="G113" s="226"/>
      <c r="H113" s="226"/>
    </row>
    <row r="114" spans="2:8" ht="16.5">
      <c r="B114" s="344" t="s">
        <v>1900</v>
      </c>
      <c r="C114" s="226"/>
      <c r="D114" s="226"/>
      <c r="E114" s="226"/>
      <c r="F114" s="226"/>
      <c r="G114" s="226"/>
      <c r="H114" s="226"/>
    </row>
    <row r="115" spans="2:8" ht="16.5">
      <c r="B115" s="300"/>
      <c r="C115" s="300"/>
      <c r="D115" s="300"/>
      <c r="E115" s="300"/>
      <c r="F115" s="300"/>
      <c r="G115" s="300"/>
      <c r="H115" s="300"/>
    </row>
    <row r="116" spans="2:8" ht="25.5">
      <c r="B116" s="304" t="s">
        <v>910</v>
      </c>
      <c r="C116" s="300"/>
      <c r="D116" s="300"/>
      <c r="E116" s="300"/>
      <c r="F116" s="300"/>
      <c r="G116" s="300"/>
      <c r="H116" s="300"/>
    </row>
    <row r="117" spans="2:8" ht="16.5">
      <c r="B117" s="305" t="s">
        <v>181</v>
      </c>
      <c r="C117" s="306" t="s">
        <v>1740</v>
      </c>
      <c r="D117" s="306" t="s">
        <v>1741</v>
      </c>
      <c r="E117" s="306" t="s">
        <v>1742</v>
      </c>
      <c r="F117" s="306" t="s">
        <v>395</v>
      </c>
      <c r="G117" s="306" t="s">
        <v>2127</v>
      </c>
      <c r="H117" s="307" t="s">
        <v>1743</v>
      </c>
    </row>
    <row r="118" spans="2:8" ht="16.5">
      <c r="B118" s="344" t="s">
        <v>1901</v>
      </c>
      <c r="C118" s="226"/>
      <c r="D118" s="226"/>
      <c r="E118" s="226"/>
      <c r="F118" s="226"/>
      <c r="G118" s="226"/>
      <c r="H118" s="226"/>
    </row>
    <row r="119" spans="2:8" ht="16.5">
      <c r="B119" s="344" t="s">
        <v>1902</v>
      </c>
      <c r="C119" s="226"/>
      <c r="D119" s="226"/>
      <c r="E119" s="226"/>
      <c r="F119" s="226"/>
      <c r="G119" s="226"/>
      <c r="H119" s="226"/>
    </row>
    <row r="120" spans="2:8" ht="16.5">
      <c r="B120" s="344" t="s">
        <v>1903</v>
      </c>
      <c r="C120" s="226"/>
      <c r="D120" s="226"/>
      <c r="E120" s="226"/>
      <c r="F120" s="226"/>
      <c r="G120" s="226"/>
      <c r="H120" s="226"/>
    </row>
    <row r="121" spans="2:8" ht="16.5">
      <c r="B121" s="344" t="s">
        <v>1904</v>
      </c>
      <c r="C121" s="226"/>
      <c r="D121" s="226"/>
      <c r="E121" s="226"/>
      <c r="F121" s="226"/>
      <c r="G121" s="226"/>
      <c r="H121" s="226"/>
    </row>
    <row r="122" spans="2:8" ht="15" customHeight="1">
      <c r="B122" s="344" t="s">
        <v>1905</v>
      </c>
      <c r="C122" s="226"/>
      <c r="D122" s="226"/>
      <c r="E122" s="226"/>
      <c r="F122" s="226"/>
      <c r="G122" s="226"/>
      <c r="H122" s="226"/>
    </row>
    <row r="123" spans="2:8" ht="16.5">
      <c r="B123" s="344" t="s">
        <v>1906</v>
      </c>
      <c r="C123" s="226"/>
      <c r="D123" s="226"/>
      <c r="E123" s="226"/>
      <c r="F123" s="226"/>
      <c r="G123" s="226"/>
      <c r="H123" s="226"/>
    </row>
    <row r="124" spans="2:8" ht="16.5">
      <c r="B124" s="344" t="s">
        <v>1907</v>
      </c>
      <c r="C124" s="226"/>
      <c r="D124" s="226"/>
      <c r="E124" s="226"/>
      <c r="F124" s="226"/>
      <c r="G124" s="226"/>
      <c r="H124" s="226"/>
    </row>
    <row r="125" spans="2:8" ht="16.5">
      <c r="B125" s="344" t="s">
        <v>1908</v>
      </c>
      <c r="C125" s="226"/>
      <c r="D125" s="226"/>
      <c r="E125" s="226"/>
      <c r="F125" s="226"/>
      <c r="G125" s="226"/>
      <c r="H125" s="226"/>
    </row>
    <row r="126" spans="2:8" ht="16.5">
      <c r="B126" s="344" t="s">
        <v>1909</v>
      </c>
      <c r="C126" s="226"/>
      <c r="D126" s="226"/>
      <c r="E126" s="226"/>
      <c r="F126" s="226"/>
      <c r="G126" s="226"/>
      <c r="H126" s="226"/>
    </row>
    <row r="127" spans="2:8" ht="16.5">
      <c r="B127" s="344" t="s">
        <v>1910</v>
      </c>
      <c r="C127" s="226"/>
      <c r="D127" s="226"/>
      <c r="E127" s="226"/>
      <c r="F127" s="226"/>
      <c r="G127" s="226"/>
      <c r="H127" s="226"/>
    </row>
    <row r="128" spans="2:8" ht="16.5">
      <c r="B128" s="300"/>
      <c r="C128" s="300"/>
      <c r="D128" s="300"/>
      <c r="E128" s="300"/>
      <c r="F128" s="300"/>
      <c r="G128" s="300"/>
      <c r="H128" s="300"/>
    </row>
    <row r="129" spans="2:8" ht="25.5">
      <c r="B129" s="304" t="s">
        <v>2130</v>
      </c>
      <c r="C129" s="300"/>
      <c r="D129" s="300"/>
      <c r="E129" s="300"/>
      <c r="F129" s="300"/>
      <c r="G129" s="300"/>
      <c r="H129" s="300"/>
    </row>
    <row r="130" spans="2:8" ht="16.5">
      <c r="B130" s="305" t="s">
        <v>181</v>
      </c>
      <c r="C130" s="306" t="s">
        <v>1740</v>
      </c>
      <c r="D130" s="306" t="s">
        <v>1741</v>
      </c>
      <c r="E130" s="306" t="s">
        <v>1742</v>
      </c>
      <c r="F130" s="306" t="s">
        <v>395</v>
      </c>
      <c r="G130" s="306" t="s">
        <v>2127</v>
      </c>
      <c r="H130" s="307" t="s">
        <v>1743</v>
      </c>
    </row>
    <row r="131" spans="2:8" ht="16.5">
      <c r="B131" s="344" t="s">
        <v>1911</v>
      </c>
      <c r="C131" s="315"/>
      <c r="D131" s="315"/>
      <c r="E131" s="315"/>
      <c r="F131" s="315"/>
      <c r="G131" s="315"/>
      <c r="H131" s="315"/>
    </row>
    <row r="132" spans="2:8" ht="16.5">
      <c r="B132" s="344" t="s">
        <v>1912</v>
      </c>
      <c r="C132" s="315"/>
      <c r="D132" s="315"/>
      <c r="E132" s="315"/>
      <c r="F132" s="315"/>
      <c r="G132" s="315"/>
      <c r="H132" s="315"/>
    </row>
    <row r="133" spans="2:8" ht="16.5">
      <c r="B133" s="344" t="s">
        <v>1913</v>
      </c>
      <c r="C133" s="319"/>
      <c r="D133" s="319"/>
      <c r="E133" s="319"/>
      <c r="F133" s="319"/>
      <c r="G133" s="319"/>
      <c r="H133" s="319"/>
    </row>
    <row r="134" spans="2:8" ht="16.5">
      <c r="B134" s="344" t="s">
        <v>1914</v>
      </c>
      <c r="C134" s="315"/>
      <c r="D134" s="315"/>
      <c r="E134" s="315"/>
      <c r="F134" s="315"/>
      <c r="G134" s="315"/>
      <c r="H134" s="315"/>
    </row>
    <row r="135" spans="2:8" ht="16.5">
      <c r="B135" s="344" t="s">
        <v>1915</v>
      </c>
      <c r="C135" s="315"/>
      <c r="D135" s="315"/>
      <c r="E135" s="315"/>
      <c r="F135" s="315"/>
      <c r="G135" s="315"/>
      <c r="H135" s="315"/>
    </row>
    <row r="136" spans="2:8" ht="16.5">
      <c r="B136" s="344" t="s">
        <v>1916</v>
      </c>
      <c r="C136" s="319"/>
      <c r="D136" s="319"/>
      <c r="E136" s="319"/>
      <c r="F136" s="319"/>
      <c r="G136" s="319"/>
      <c r="H136" s="319"/>
    </row>
    <row r="137" spans="2:8" ht="16.5">
      <c r="B137" s="344" t="s">
        <v>1917</v>
      </c>
      <c r="C137" s="313"/>
      <c r="D137" s="226"/>
      <c r="E137" s="226"/>
      <c r="F137" s="319"/>
      <c r="G137" s="226"/>
      <c r="H137" s="226"/>
    </row>
    <row r="138" spans="2:8" ht="16.5">
      <c r="B138" s="344" t="s">
        <v>1918</v>
      </c>
      <c r="C138" s="226"/>
      <c r="D138" s="226"/>
      <c r="E138" s="226"/>
      <c r="F138" s="226"/>
      <c r="G138" s="226"/>
      <c r="H138" s="226"/>
    </row>
    <row r="139" spans="2:8" ht="16.5">
      <c r="B139" s="344" t="s">
        <v>1919</v>
      </c>
      <c r="C139" s="226"/>
      <c r="D139" s="226"/>
      <c r="E139" s="226"/>
      <c r="F139" s="226"/>
      <c r="G139" s="226"/>
      <c r="H139" s="226"/>
    </row>
    <row r="140" spans="2:8" ht="16.5">
      <c r="B140" s="344" t="s">
        <v>1920</v>
      </c>
      <c r="C140" s="226"/>
      <c r="D140" s="226"/>
      <c r="E140" s="226"/>
      <c r="F140" s="226"/>
      <c r="G140" s="226"/>
      <c r="H140" s="226"/>
    </row>
    <row r="141" spans="2:8" ht="16.5">
      <c r="B141" s="344" t="s">
        <v>1921</v>
      </c>
      <c r="C141" s="226"/>
      <c r="D141" s="226"/>
      <c r="E141" s="226"/>
      <c r="F141" s="226"/>
      <c r="G141" s="226"/>
      <c r="H141" s="226"/>
    </row>
    <row r="142" spans="2:8" ht="16.5">
      <c r="B142" s="344" t="s">
        <v>1922</v>
      </c>
      <c r="C142" s="226"/>
      <c r="D142" s="226"/>
      <c r="E142" s="226"/>
      <c r="F142" s="226"/>
      <c r="G142" s="226"/>
      <c r="H142" s="226"/>
    </row>
    <row r="143" spans="2:8" ht="16.5">
      <c r="B143" s="344" t="s">
        <v>1923</v>
      </c>
      <c r="C143" s="226"/>
      <c r="D143" s="226"/>
      <c r="E143" s="226"/>
      <c r="F143" s="226"/>
      <c r="G143" s="226"/>
      <c r="H143" s="226"/>
    </row>
    <row r="144" spans="2:8" ht="15" customHeight="1">
      <c r="B144" s="344" t="s">
        <v>1924</v>
      </c>
      <c r="C144" s="226"/>
      <c r="D144" s="226"/>
      <c r="E144" s="226"/>
      <c r="F144" s="226"/>
      <c r="G144" s="226"/>
      <c r="H144" s="226"/>
    </row>
    <row r="145" spans="2:8" ht="16.5">
      <c r="B145" s="344" t="s">
        <v>1925</v>
      </c>
      <c r="C145" s="324"/>
      <c r="D145" s="226"/>
      <c r="E145" s="226"/>
      <c r="F145" s="324"/>
      <c r="G145" s="324"/>
      <c r="H145" s="324"/>
    </row>
    <row r="146" spans="2:8" ht="16.5">
      <c r="B146" s="344" t="s">
        <v>1926</v>
      </c>
      <c r="C146" s="319"/>
      <c r="D146" s="319"/>
      <c r="E146" s="319"/>
      <c r="F146" s="319"/>
      <c r="G146" s="319"/>
      <c r="H146" s="319"/>
    </row>
    <row r="147" spans="2:8" ht="16.5">
      <c r="B147" s="344" t="s">
        <v>1927</v>
      </c>
      <c r="C147" s="315"/>
      <c r="D147" s="226"/>
      <c r="E147" s="226"/>
      <c r="F147" s="315"/>
      <c r="G147" s="315"/>
      <c r="H147" s="226"/>
    </row>
    <row r="148" spans="2:8" ht="16.5">
      <c r="B148" s="344" t="s">
        <v>1928</v>
      </c>
      <c r="C148" s="315"/>
      <c r="D148" s="226"/>
      <c r="E148" s="226"/>
      <c r="F148" s="315"/>
      <c r="G148" s="315"/>
      <c r="H148" s="226"/>
    </row>
    <row r="149" spans="2:8" ht="16.5">
      <c r="B149" s="344" t="s">
        <v>1929</v>
      </c>
      <c r="C149" s="315"/>
      <c r="D149" s="226"/>
      <c r="E149" s="226"/>
      <c r="F149" s="226"/>
      <c r="G149" s="226"/>
      <c r="H149" s="226"/>
    </row>
    <row r="150" spans="2:8" ht="16.5">
      <c r="B150" s="344" t="s">
        <v>1930</v>
      </c>
      <c r="C150" s="315"/>
      <c r="D150" s="226"/>
      <c r="E150" s="226"/>
      <c r="F150" s="226"/>
      <c r="G150" s="226"/>
      <c r="H150" s="226"/>
    </row>
    <row r="151" spans="2:8" ht="16.5">
      <c r="B151" s="300"/>
      <c r="C151" s="300"/>
      <c r="D151" s="300"/>
      <c r="E151" s="300"/>
      <c r="F151" s="300"/>
      <c r="G151" s="300"/>
      <c r="H151" s="300"/>
    </row>
    <row r="152" spans="2:8" ht="25.5">
      <c r="B152" s="304" t="s">
        <v>2131</v>
      </c>
      <c r="C152" s="300"/>
      <c r="D152" s="300"/>
      <c r="E152" s="300"/>
      <c r="F152" s="300"/>
      <c r="G152" s="300"/>
      <c r="H152" s="300"/>
    </row>
    <row r="153" spans="2:8" ht="16.5">
      <c r="B153" s="305" t="s">
        <v>181</v>
      </c>
      <c r="C153" s="306" t="s">
        <v>1740</v>
      </c>
      <c r="D153" s="306" t="s">
        <v>1741</v>
      </c>
      <c r="E153" s="306" t="s">
        <v>1742</v>
      </c>
      <c r="F153" s="306" t="s">
        <v>395</v>
      </c>
      <c r="G153" s="306" t="s">
        <v>2127</v>
      </c>
      <c r="H153" s="307" t="s">
        <v>1743</v>
      </c>
    </row>
    <row r="154" spans="2:8" ht="16.5">
      <c r="B154" s="344" t="s">
        <v>1931</v>
      </c>
      <c r="C154" s="226"/>
      <c r="D154" s="226"/>
      <c r="E154" s="226"/>
      <c r="F154" s="226"/>
      <c r="G154" s="226"/>
      <c r="H154" s="226"/>
    </row>
    <row r="155" spans="2:8" ht="16.5">
      <c r="B155" s="344" t="s">
        <v>1932</v>
      </c>
      <c r="C155" s="226"/>
      <c r="D155" s="226"/>
      <c r="E155" s="226"/>
      <c r="F155" s="226"/>
      <c r="G155" s="226"/>
      <c r="H155" s="226"/>
    </row>
    <row r="156" spans="2:8" ht="16.5">
      <c r="B156" s="344" t="s">
        <v>1933</v>
      </c>
      <c r="C156" s="226"/>
      <c r="D156" s="226"/>
      <c r="E156" s="226"/>
      <c r="F156" s="226"/>
      <c r="G156" s="226"/>
      <c r="H156" s="226"/>
    </row>
    <row r="157" spans="2:8" ht="16.5">
      <c r="B157" s="344" t="s">
        <v>1934</v>
      </c>
      <c r="C157" s="226"/>
      <c r="D157" s="226"/>
      <c r="E157" s="226"/>
      <c r="F157" s="226"/>
      <c r="G157" s="226"/>
      <c r="H157" s="226"/>
    </row>
    <row r="158" spans="2:8" ht="16.5">
      <c r="B158" s="344" t="s">
        <v>1935</v>
      </c>
      <c r="C158" s="226"/>
      <c r="D158" s="226"/>
      <c r="E158" s="226"/>
      <c r="F158" s="226"/>
      <c r="G158" s="226"/>
      <c r="H158" s="226"/>
    </row>
    <row r="159" spans="2:8" ht="16.5">
      <c r="B159" s="344" t="s">
        <v>1936</v>
      </c>
      <c r="C159" s="226"/>
      <c r="D159" s="226"/>
      <c r="E159" s="226"/>
      <c r="F159" s="226"/>
      <c r="G159" s="226"/>
      <c r="H159" s="226"/>
    </row>
    <row r="160" spans="2:8" ht="16.5">
      <c r="B160" s="344" t="s">
        <v>1937</v>
      </c>
      <c r="C160" s="226"/>
      <c r="D160" s="226"/>
      <c r="E160" s="226"/>
      <c r="F160" s="226"/>
      <c r="G160" s="226"/>
      <c r="H160" s="226"/>
    </row>
    <row r="161" spans="2:8" ht="16.5">
      <c r="B161" s="344" t="s">
        <v>1938</v>
      </c>
      <c r="C161" s="226"/>
      <c r="D161" s="226"/>
      <c r="E161" s="226"/>
      <c r="F161" s="226"/>
      <c r="G161" s="319"/>
      <c r="H161" s="226"/>
    </row>
    <row r="162" spans="2:8" ht="16.5">
      <c r="B162" s="344" t="s">
        <v>1939</v>
      </c>
      <c r="C162" s="226"/>
      <c r="D162" s="226"/>
      <c r="E162" s="226"/>
      <c r="F162" s="226"/>
      <c r="G162" s="319"/>
      <c r="H162" s="226"/>
    </row>
    <row r="163" spans="2:8" ht="16.5">
      <c r="B163" s="344" t="s">
        <v>1940</v>
      </c>
      <c r="C163" s="226"/>
      <c r="D163" s="226"/>
      <c r="E163" s="226"/>
      <c r="F163" s="226"/>
      <c r="G163" s="226"/>
      <c r="H163" s="226"/>
    </row>
    <row r="164" spans="2:8" ht="16.5">
      <c r="B164" s="344" t="s">
        <v>1941</v>
      </c>
      <c r="C164" s="226"/>
      <c r="D164" s="226"/>
      <c r="E164" s="226"/>
      <c r="F164" s="226"/>
      <c r="G164" s="226"/>
      <c r="H164" s="226"/>
    </row>
    <row r="165" spans="2:8" ht="16.5">
      <c r="B165" s="344" t="s">
        <v>1942</v>
      </c>
      <c r="C165" s="226"/>
      <c r="D165" s="226"/>
      <c r="E165" s="226"/>
      <c r="F165" s="226"/>
      <c r="G165" s="226"/>
      <c r="H165" s="226"/>
    </row>
    <row r="166" spans="2:8" ht="16.5">
      <c r="B166" s="344" t="s">
        <v>1943</v>
      </c>
      <c r="C166" s="319"/>
      <c r="D166" s="319"/>
      <c r="E166" s="319"/>
      <c r="F166" s="319"/>
      <c r="G166" s="319"/>
      <c r="H166" s="319"/>
    </row>
    <row r="167" spans="2:8" ht="16.5">
      <c r="B167" s="344" t="s">
        <v>1944</v>
      </c>
      <c r="C167" s="319"/>
      <c r="D167" s="319"/>
      <c r="E167" s="319"/>
      <c r="F167" s="319"/>
      <c r="G167" s="319"/>
      <c r="H167" s="319"/>
    </row>
    <row r="168" spans="2:8" ht="16.5">
      <c r="B168" s="344" t="s">
        <v>1945</v>
      </c>
      <c r="C168" s="226"/>
      <c r="D168" s="226"/>
      <c r="E168" s="226"/>
      <c r="F168" s="226"/>
      <c r="G168" s="226"/>
      <c r="H168" s="226"/>
    </row>
    <row r="169" spans="2:8" ht="16.5">
      <c r="B169" s="344" t="s">
        <v>1946</v>
      </c>
      <c r="C169" s="226"/>
      <c r="D169" s="226"/>
      <c r="E169" s="226"/>
      <c r="F169" s="226"/>
      <c r="G169" s="226"/>
      <c r="H169" s="226"/>
    </row>
    <row r="170" spans="2:8" ht="16.5">
      <c r="B170" s="344" t="s">
        <v>1947</v>
      </c>
      <c r="C170" s="226"/>
      <c r="D170" s="226"/>
      <c r="E170" s="226"/>
      <c r="F170" s="226"/>
      <c r="G170" s="226"/>
      <c r="H170" s="226"/>
    </row>
    <row r="171" spans="2:8" ht="16.5">
      <c r="B171" s="344" t="s">
        <v>1948</v>
      </c>
      <c r="C171" s="226"/>
      <c r="D171" s="226"/>
      <c r="E171" s="226"/>
      <c r="F171" s="226"/>
      <c r="G171" s="226"/>
      <c r="H171" s="226"/>
    </row>
    <row r="172" spans="2:8" ht="16.5">
      <c r="B172" s="344" t="s">
        <v>1949</v>
      </c>
      <c r="C172" s="226"/>
      <c r="D172" s="226"/>
      <c r="E172" s="226"/>
      <c r="F172" s="226"/>
      <c r="G172" s="226"/>
      <c r="H172" s="226"/>
    </row>
    <row r="173" spans="2:8" ht="16.5">
      <c r="B173" s="344" t="s">
        <v>1950</v>
      </c>
      <c r="C173" s="226"/>
      <c r="D173" s="226"/>
      <c r="E173" s="226"/>
      <c r="F173" s="226"/>
      <c r="G173" s="226"/>
      <c r="H173" s="226"/>
    </row>
    <row r="174" spans="2:8" ht="16.5">
      <c r="B174" s="300"/>
      <c r="C174" s="300"/>
      <c r="D174" s="300"/>
      <c r="E174" s="300"/>
      <c r="F174" s="300"/>
      <c r="G174" s="300"/>
      <c r="H174" s="300"/>
    </row>
    <row r="175" spans="2:8" ht="25.5">
      <c r="B175" s="304" t="s">
        <v>303</v>
      </c>
      <c r="C175" s="300"/>
      <c r="D175" s="300"/>
      <c r="E175" s="300"/>
      <c r="F175" s="300"/>
      <c r="G175" s="300"/>
      <c r="H175" s="300"/>
    </row>
    <row r="176" spans="2:8" ht="16.5">
      <c r="B176" s="305" t="s">
        <v>181</v>
      </c>
      <c r="C176" s="306" t="s">
        <v>1740</v>
      </c>
      <c r="D176" s="306" t="s">
        <v>1741</v>
      </c>
      <c r="E176" s="306" t="s">
        <v>1742</v>
      </c>
      <c r="F176" s="306" t="s">
        <v>395</v>
      </c>
      <c r="G176" s="306" t="s">
        <v>2127</v>
      </c>
      <c r="H176" s="307" t="s">
        <v>1743</v>
      </c>
    </row>
    <row r="177" spans="2:8" ht="16.5">
      <c r="B177" s="344" t="s">
        <v>1951</v>
      </c>
      <c r="C177" s="344" t="s">
        <v>2620</v>
      </c>
      <c r="D177" s="344" t="s">
        <v>909</v>
      </c>
      <c r="E177" s="344" t="s">
        <v>1334</v>
      </c>
      <c r="F177" s="226"/>
      <c r="G177" s="226"/>
      <c r="H177" s="226"/>
    </row>
    <row r="178" spans="2:8" ht="16.5">
      <c r="B178" s="344" t="s">
        <v>1952</v>
      </c>
      <c r="C178" s="344" t="s">
        <v>2620</v>
      </c>
      <c r="D178" s="344" t="s">
        <v>909</v>
      </c>
      <c r="E178" s="344" t="s">
        <v>1334</v>
      </c>
      <c r="F178" s="226"/>
      <c r="G178" s="226"/>
      <c r="H178" s="226"/>
    </row>
    <row r="179" spans="2:8" ht="16.5">
      <c r="B179" s="344" t="s">
        <v>1953</v>
      </c>
      <c r="C179" s="226"/>
      <c r="D179" s="226"/>
      <c r="E179" s="226"/>
      <c r="F179" s="226"/>
      <c r="G179" s="226"/>
      <c r="H179" s="226"/>
    </row>
    <row r="180" spans="2:8" ht="16.5">
      <c r="B180" s="344" t="s">
        <v>1954</v>
      </c>
      <c r="C180" s="338"/>
      <c r="D180" s="226"/>
      <c r="E180" s="226"/>
      <c r="F180" s="338"/>
      <c r="G180" s="226"/>
      <c r="H180" s="226"/>
    </row>
    <row r="181" spans="2:8" ht="16.5">
      <c r="B181" s="344" t="s">
        <v>1955</v>
      </c>
      <c r="C181" s="338"/>
      <c r="D181" s="226"/>
      <c r="E181" s="226"/>
      <c r="F181" s="338"/>
      <c r="G181" s="226"/>
      <c r="H181" s="226"/>
    </row>
    <row r="182" spans="2:8" ht="16.5">
      <c r="B182" s="344" t="s">
        <v>1956</v>
      </c>
      <c r="C182" s="226"/>
      <c r="D182" s="226"/>
      <c r="E182" s="226"/>
      <c r="F182" s="226"/>
      <c r="G182" s="226"/>
      <c r="H182" s="226"/>
    </row>
    <row r="183" spans="2:8" ht="16.5">
      <c r="B183" s="344" t="s">
        <v>1957</v>
      </c>
      <c r="C183" s="226"/>
      <c r="D183" s="226"/>
      <c r="E183" s="226"/>
      <c r="F183" s="226"/>
      <c r="G183" s="226"/>
      <c r="H183" s="226"/>
    </row>
    <row r="184" spans="2:8" ht="16.5">
      <c r="B184" s="344" t="s">
        <v>1958</v>
      </c>
      <c r="C184" s="226"/>
      <c r="D184" s="226"/>
      <c r="E184" s="226"/>
      <c r="F184" s="226"/>
      <c r="G184" s="226"/>
      <c r="H184" s="226"/>
    </row>
    <row r="185" spans="2:8" ht="16.5">
      <c r="B185" s="344" t="s">
        <v>1959</v>
      </c>
      <c r="C185" s="226"/>
      <c r="D185" s="226"/>
      <c r="E185" s="226"/>
      <c r="F185" s="226"/>
      <c r="G185" s="226"/>
      <c r="H185" s="226"/>
    </row>
    <row r="186" spans="2:8" ht="16.5">
      <c r="B186" s="344" t="s">
        <v>1960</v>
      </c>
      <c r="C186" s="338"/>
      <c r="D186" s="226"/>
      <c r="E186" s="226"/>
      <c r="F186" s="226"/>
      <c r="G186" s="226"/>
      <c r="H186" s="226"/>
    </row>
    <row r="187" spans="2:8" ht="16.5">
      <c r="B187" s="344" t="s">
        <v>1961</v>
      </c>
      <c r="C187" s="338"/>
      <c r="D187" s="226"/>
      <c r="E187" s="226"/>
      <c r="F187" s="226"/>
      <c r="G187" s="226"/>
      <c r="H187" s="226"/>
    </row>
    <row r="188" spans="2:8" ht="16.5">
      <c r="B188" s="344" t="s">
        <v>1962</v>
      </c>
      <c r="C188" s="311"/>
      <c r="D188" s="311"/>
      <c r="E188" s="311"/>
      <c r="F188" s="311"/>
      <c r="G188" s="226"/>
      <c r="H188" s="311"/>
    </row>
    <row r="189" spans="2:8" ht="16.5">
      <c r="B189" s="344" t="s">
        <v>1963</v>
      </c>
      <c r="C189" s="337"/>
      <c r="D189" s="337"/>
      <c r="E189" s="337"/>
      <c r="F189" s="337"/>
      <c r="G189" s="337"/>
      <c r="H189" s="337"/>
    </row>
    <row r="190" spans="2:8" ht="16.5">
      <c r="B190" s="344" t="s">
        <v>1964</v>
      </c>
      <c r="C190" s="338"/>
      <c r="D190" s="338"/>
      <c r="E190" s="338"/>
      <c r="F190" s="338"/>
      <c r="G190" s="338"/>
      <c r="H190" s="338"/>
    </row>
    <row r="191" spans="2:8" ht="16.5">
      <c r="B191" s="344" t="s">
        <v>1965</v>
      </c>
      <c r="C191" s="226"/>
      <c r="D191" s="226"/>
      <c r="E191" s="226"/>
      <c r="F191" s="226"/>
      <c r="G191" s="226"/>
      <c r="H191" s="226"/>
    </row>
    <row r="192" spans="2:8" ht="16.5">
      <c r="B192" s="344" t="s">
        <v>1966</v>
      </c>
      <c r="C192" s="226"/>
      <c r="D192" s="226"/>
      <c r="E192" s="226"/>
      <c r="F192" s="226"/>
      <c r="G192" s="226"/>
      <c r="H192" s="226"/>
    </row>
    <row r="193" spans="2:8" ht="16.5">
      <c r="B193" s="344" t="s">
        <v>1967</v>
      </c>
      <c r="C193" s="226"/>
      <c r="D193" s="226"/>
      <c r="E193" s="226"/>
      <c r="F193" s="226"/>
      <c r="G193" s="226"/>
      <c r="H193" s="226"/>
    </row>
    <row r="194" spans="2:8" ht="16.5">
      <c r="B194" s="344" t="s">
        <v>1968</v>
      </c>
      <c r="C194" s="226"/>
      <c r="D194" s="226"/>
      <c r="E194" s="226"/>
      <c r="F194" s="226"/>
      <c r="G194" s="226"/>
      <c r="H194" s="226"/>
    </row>
    <row r="195" spans="2:8" ht="16.5">
      <c r="B195" s="344" t="s">
        <v>1969</v>
      </c>
      <c r="C195" s="226"/>
      <c r="D195" s="226"/>
      <c r="E195" s="226"/>
      <c r="F195" s="226"/>
      <c r="G195" s="226"/>
      <c r="H195" s="226"/>
    </row>
    <row r="196" spans="2:8" ht="16.5">
      <c r="B196" s="344" t="s">
        <v>1970</v>
      </c>
      <c r="C196" s="226"/>
      <c r="D196" s="226"/>
      <c r="E196" s="226"/>
      <c r="F196" s="226"/>
      <c r="G196" s="226"/>
      <c r="H196" s="226"/>
    </row>
    <row r="197" spans="2:8" ht="16.5">
      <c r="B197" s="300"/>
      <c r="C197" s="300"/>
      <c r="D197" s="300"/>
      <c r="E197" s="300"/>
      <c r="F197" s="300"/>
      <c r="G197" s="300"/>
      <c r="H197" s="300"/>
    </row>
    <row r="198" spans="2:8" ht="16.5">
      <c r="B198" s="300"/>
      <c r="C198" s="300"/>
      <c r="D198" s="300"/>
      <c r="E198" s="300"/>
      <c r="F198" s="300"/>
      <c r="G198" s="300"/>
      <c r="H198" s="300"/>
    </row>
    <row r="199" spans="2:8" ht="16.5">
      <c r="B199" s="344" t="s">
        <v>1971</v>
      </c>
      <c r="C199" s="226"/>
      <c r="D199" s="226"/>
      <c r="E199" s="226"/>
      <c r="F199" s="226"/>
      <c r="G199" s="226"/>
      <c r="H199" s="226"/>
    </row>
    <row r="200" spans="2:8" ht="16.5">
      <c r="B200" s="344" t="s">
        <v>1972</v>
      </c>
      <c r="C200" s="226"/>
      <c r="D200" s="226"/>
      <c r="E200" s="226"/>
      <c r="F200" s="226"/>
      <c r="G200" s="226"/>
      <c r="H200" s="226"/>
    </row>
    <row r="201" spans="2:8" ht="16.5">
      <c r="B201" s="344" t="s">
        <v>1973</v>
      </c>
      <c r="C201" s="226"/>
      <c r="D201" s="226"/>
      <c r="E201" s="226"/>
      <c r="F201" s="226"/>
      <c r="G201" s="226"/>
      <c r="H201" s="226"/>
    </row>
    <row r="202" spans="2:8" ht="16.5">
      <c r="B202" s="344" t="s">
        <v>1974</v>
      </c>
      <c r="C202" s="226"/>
      <c r="D202" s="226"/>
      <c r="E202" s="226"/>
      <c r="F202" s="226"/>
      <c r="G202" s="226"/>
      <c r="H202" s="226"/>
    </row>
    <row r="203" spans="2:8" ht="16.5">
      <c r="B203" s="344" t="s">
        <v>1975</v>
      </c>
      <c r="C203" s="226"/>
      <c r="D203" s="226"/>
      <c r="E203" s="226"/>
      <c r="F203" s="226"/>
      <c r="G203" s="226"/>
      <c r="H203" s="226"/>
    </row>
    <row r="204" spans="2:8" ht="16.5">
      <c r="B204" s="344" t="s">
        <v>1976</v>
      </c>
      <c r="C204" s="226"/>
      <c r="D204" s="226"/>
      <c r="E204" s="226"/>
      <c r="F204" s="226"/>
      <c r="G204" s="226"/>
      <c r="H204" s="226"/>
    </row>
    <row r="205" spans="2:8" ht="16.5">
      <c r="B205" s="344" t="s">
        <v>1977</v>
      </c>
      <c r="C205" s="226"/>
      <c r="D205" s="226"/>
      <c r="E205" s="226"/>
      <c r="F205" s="226"/>
      <c r="G205" s="226"/>
      <c r="H205" s="226"/>
    </row>
    <row r="206" spans="2:8" ht="16.5">
      <c r="B206" s="344" t="s">
        <v>1978</v>
      </c>
      <c r="C206" s="226"/>
      <c r="D206" s="226"/>
      <c r="E206" s="226"/>
      <c r="F206" s="226"/>
      <c r="G206" s="226"/>
      <c r="H206" s="226"/>
    </row>
    <row r="207" spans="2:8" ht="16.5">
      <c r="B207" s="344" t="s">
        <v>1979</v>
      </c>
      <c r="C207" s="226"/>
      <c r="D207" s="226"/>
      <c r="E207" s="226"/>
      <c r="F207" s="226"/>
      <c r="G207" s="226"/>
      <c r="H207" s="226"/>
    </row>
    <row r="208" spans="2:8" ht="16.5">
      <c r="B208" s="344" t="s">
        <v>1980</v>
      </c>
      <c r="C208" s="226"/>
      <c r="D208" s="226"/>
      <c r="E208" s="226"/>
      <c r="F208" s="226"/>
      <c r="G208" s="226"/>
      <c r="H208" s="226"/>
    </row>
    <row r="209" spans="2:8" ht="16.5">
      <c r="B209" s="344" t="s">
        <v>1981</v>
      </c>
      <c r="C209" s="226"/>
      <c r="D209" s="226"/>
      <c r="E209" s="226"/>
      <c r="F209" s="226"/>
      <c r="G209" s="226"/>
      <c r="H209" s="226"/>
    </row>
    <row r="210" spans="2:8" ht="16.5">
      <c r="B210" s="344" t="s">
        <v>1982</v>
      </c>
      <c r="C210" s="226"/>
      <c r="D210" s="226"/>
      <c r="E210" s="226"/>
      <c r="F210" s="226"/>
      <c r="G210" s="226"/>
      <c r="H210" s="226"/>
    </row>
    <row r="211" spans="2:8" ht="16.5">
      <c r="B211" s="344" t="s">
        <v>1983</v>
      </c>
      <c r="C211" s="226"/>
      <c r="D211" s="226"/>
      <c r="E211" s="226"/>
      <c r="F211" s="226"/>
      <c r="G211" s="226"/>
      <c r="H211" s="226"/>
    </row>
    <row r="212" spans="2:8" ht="16.5">
      <c r="B212" s="344" t="s">
        <v>1984</v>
      </c>
      <c r="C212" s="226"/>
      <c r="D212" s="226"/>
      <c r="E212" s="226"/>
      <c r="F212" s="226"/>
      <c r="G212" s="226"/>
      <c r="H212" s="226"/>
    </row>
    <row r="213" spans="2:8" ht="16.5">
      <c r="B213" s="344" t="s">
        <v>1985</v>
      </c>
      <c r="C213" s="226"/>
      <c r="D213" s="226"/>
      <c r="E213" s="226"/>
      <c r="F213" s="226"/>
      <c r="G213" s="226"/>
      <c r="H213" s="226"/>
    </row>
    <row r="214" spans="2:8" ht="16.5">
      <c r="B214" s="344" t="s">
        <v>1986</v>
      </c>
      <c r="C214" s="226"/>
      <c r="D214" s="226"/>
      <c r="E214" s="226"/>
      <c r="F214" s="226"/>
      <c r="G214" s="226"/>
      <c r="H214" s="226"/>
    </row>
    <row r="215" spans="2:8" ht="16.5">
      <c r="B215" s="344" t="s">
        <v>1987</v>
      </c>
      <c r="C215" s="226"/>
      <c r="D215" s="226"/>
      <c r="E215" s="226"/>
      <c r="F215" s="226"/>
      <c r="G215" s="226"/>
      <c r="H215" s="226"/>
    </row>
    <row r="216" spans="2:8" ht="16.5">
      <c r="B216" s="344" t="s">
        <v>1988</v>
      </c>
      <c r="C216" s="226"/>
      <c r="D216" s="226"/>
      <c r="E216" s="226"/>
      <c r="F216" s="226"/>
      <c r="G216" s="226"/>
      <c r="H216" s="226"/>
    </row>
    <row r="217" spans="2:8" ht="16.5">
      <c r="B217" s="344" t="s">
        <v>1989</v>
      </c>
      <c r="C217" s="226"/>
      <c r="D217" s="226"/>
      <c r="E217" s="226"/>
      <c r="F217" s="226"/>
      <c r="G217" s="226"/>
      <c r="H217" s="226"/>
    </row>
    <row r="218" spans="2:8" ht="16.5">
      <c r="B218" s="344" t="s">
        <v>1990</v>
      </c>
      <c r="C218" s="226"/>
      <c r="D218" s="226"/>
      <c r="E218" s="226"/>
      <c r="F218" s="226"/>
      <c r="G218" s="226"/>
      <c r="H218" s="226"/>
    </row>
    <row r="219" spans="2:8" ht="16.5">
      <c r="B219" s="344" t="s">
        <v>1991</v>
      </c>
      <c r="C219" s="226"/>
      <c r="D219" s="226"/>
      <c r="E219" s="226"/>
      <c r="F219" s="226"/>
      <c r="G219" s="226"/>
      <c r="H219" s="226"/>
    </row>
    <row r="220" spans="2:8" ht="16.5">
      <c r="B220" s="344" t="s">
        <v>1992</v>
      </c>
      <c r="C220" s="226"/>
      <c r="D220" s="226"/>
      <c r="E220" s="226"/>
      <c r="F220" s="226"/>
      <c r="G220" s="226"/>
      <c r="H220" s="226"/>
    </row>
    <row r="221" spans="2:8" ht="16.5">
      <c r="B221" s="344" t="s">
        <v>1993</v>
      </c>
      <c r="C221" s="226"/>
      <c r="D221" s="226"/>
      <c r="E221" s="226"/>
      <c r="F221" s="226"/>
      <c r="G221" s="226"/>
      <c r="H221" s="226"/>
    </row>
    <row r="222" spans="2:8" ht="16.5">
      <c r="B222" s="344" t="s">
        <v>1994</v>
      </c>
      <c r="C222" s="226"/>
      <c r="D222" s="226"/>
      <c r="E222" s="226"/>
      <c r="F222" s="226"/>
      <c r="G222" s="226"/>
      <c r="H222" s="226"/>
    </row>
    <row r="223" spans="2:8" ht="16.5">
      <c r="B223" s="344" t="s">
        <v>1995</v>
      </c>
      <c r="C223" s="226"/>
      <c r="D223" s="226"/>
      <c r="E223" s="226"/>
      <c r="F223" s="226"/>
      <c r="G223" s="226"/>
      <c r="H223" s="226"/>
    </row>
    <row r="224" spans="2:8" ht="16.5">
      <c r="B224" s="344" t="s">
        <v>1996</v>
      </c>
      <c r="C224" s="226"/>
      <c r="D224" s="226"/>
      <c r="E224" s="226"/>
      <c r="F224" s="226"/>
      <c r="G224" s="226"/>
      <c r="H224" s="226"/>
    </row>
    <row r="225" spans="2:8" ht="16.5">
      <c r="B225" s="344" t="s">
        <v>1997</v>
      </c>
      <c r="C225" s="226"/>
      <c r="D225" s="226"/>
      <c r="E225" s="226"/>
      <c r="F225" s="226"/>
      <c r="G225" s="226"/>
      <c r="H225" s="226"/>
    </row>
    <row r="226" spans="2:8" ht="16.5">
      <c r="B226" s="344" t="s">
        <v>1998</v>
      </c>
      <c r="C226" s="226"/>
      <c r="D226" s="226"/>
      <c r="E226" s="226"/>
      <c r="F226" s="226"/>
      <c r="G226" s="226"/>
      <c r="H226" s="226"/>
    </row>
    <row r="227" spans="2:8" ht="16.5">
      <c r="B227" s="344" t="s">
        <v>1999</v>
      </c>
      <c r="C227" s="226"/>
      <c r="D227" s="226"/>
      <c r="E227" s="226"/>
      <c r="F227" s="226"/>
      <c r="G227" s="226"/>
      <c r="H227" s="226"/>
    </row>
    <row r="228" spans="2:8" ht="16.5">
      <c r="B228" s="344" t="s">
        <v>2000</v>
      </c>
      <c r="C228" s="226"/>
      <c r="D228" s="226"/>
      <c r="E228" s="226"/>
      <c r="F228" s="226"/>
      <c r="G228" s="226"/>
      <c r="H228" s="226"/>
    </row>
    <row r="229" spans="2:8" ht="16.5">
      <c r="B229" s="300"/>
      <c r="C229" s="300"/>
      <c r="D229" s="300"/>
      <c r="E229" s="300"/>
      <c r="F229" s="300"/>
      <c r="G229" s="300"/>
      <c r="H229" s="300"/>
    </row>
    <row r="230" spans="2:8" ht="25.5">
      <c r="B230" s="304" t="s">
        <v>2377</v>
      </c>
      <c r="C230" s="300"/>
      <c r="D230" s="300"/>
      <c r="E230" s="300"/>
      <c r="F230" s="300"/>
      <c r="G230" s="300"/>
      <c r="H230" s="300"/>
    </row>
    <row r="231" spans="2:8" ht="16.5">
      <c r="B231" s="305" t="s">
        <v>181</v>
      </c>
      <c r="C231" s="306" t="s">
        <v>1740</v>
      </c>
      <c r="D231" s="306" t="s">
        <v>1741</v>
      </c>
      <c r="E231" s="306" t="s">
        <v>1742</v>
      </c>
      <c r="F231" s="306" t="s">
        <v>395</v>
      </c>
      <c r="G231" s="306" t="s">
        <v>2127</v>
      </c>
      <c r="H231" s="307" t="s">
        <v>1743</v>
      </c>
    </row>
    <row r="232" spans="2:8" ht="16.5">
      <c r="B232" s="344" t="s">
        <v>2001</v>
      </c>
      <c r="C232" s="226"/>
      <c r="D232" s="226"/>
      <c r="E232" s="226"/>
      <c r="F232" s="226"/>
      <c r="G232" s="226"/>
      <c r="H232" s="226"/>
    </row>
    <row r="233" spans="2:8" ht="16.5">
      <c r="B233" s="344" t="s">
        <v>2002</v>
      </c>
      <c r="C233" s="226"/>
      <c r="D233" s="226"/>
      <c r="E233" s="226"/>
      <c r="F233" s="226"/>
      <c r="G233" s="226"/>
      <c r="H233" s="226"/>
    </row>
    <row r="234" spans="2:8" ht="16.5">
      <c r="B234" s="344" t="s">
        <v>2003</v>
      </c>
      <c r="C234" s="226"/>
      <c r="D234" s="226"/>
      <c r="E234" s="226"/>
      <c r="F234" s="226"/>
      <c r="G234" s="226"/>
      <c r="H234" s="226"/>
    </row>
    <row r="235" spans="2:8" ht="16.5">
      <c r="B235" s="344" t="s">
        <v>2004</v>
      </c>
      <c r="C235" s="226"/>
      <c r="D235" s="226"/>
      <c r="E235" s="226"/>
      <c r="F235" s="226"/>
      <c r="G235" s="226"/>
      <c r="H235" s="226"/>
    </row>
    <row r="236" spans="2:8" ht="16.5">
      <c r="B236" s="344" t="s">
        <v>2005</v>
      </c>
      <c r="C236" s="226"/>
      <c r="D236" s="226"/>
      <c r="E236" s="226"/>
      <c r="F236" s="226"/>
      <c r="G236" s="226"/>
      <c r="H236" s="226"/>
    </row>
    <row r="237" spans="2:8" ht="16.5">
      <c r="B237" s="344" t="s">
        <v>2006</v>
      </c>
      <c r="C237" s="226"/>
      <c r="D237" s="226"/>
      <c r="E237" s="226"/>
      <c r="F237" s="226"/>
      <c r="G237" s="226"/>
      <c r="H237" s="226"/>
    </row>
    <row r="238" spans="2:8" ht="16.5">
      <c r="B238" s="344" t="s">
        <v>2007</v>
      </c>
      <c r="C238" s="226"/>
      <c r="D238" s="226"/>
      <c r="E238" s="226"/>
      <c r="F238" s="226"/>
      <c r="G238" s="226"/>
      <c r="H238" s="226"/>
    </row>
    <row r="239" spans="2:8" ht="16.5">
      <c r="B239" s="344" t="s">
        <v>2008</v>
      </c>
      <c r="C239" s="226"/>
      <c r="D239" s="226"/>
      <c r="E239" s="226"/>
      <c r="F239" s="226"/>
      <c r="G239" s="226"/>
      <c r="H239" s="226"/>
    </row>
    <row r="240" spans="2:8" ht="16.5">
      <c r="B240" s="344" t="s">
        <v>2009</v>
      </c>
      <c r="C240" s="226"/>
      <c r="D240" s="226"/>
      <c r="E240" s="226"/>
      <c r="F240" s="226"/>
      <c r="G240" s="226"/>
      <c r="H240" s="226"/>
    </row>
    <row r="241" spans="2:8" ht="16.5">
      <c r="B241" s="344" t="s">
        <v>2010</v>
      </c>
      <c r="C241" s="226"/>
      <c r="D241" s="226"/>
      <c r="E241" s="226"/>
      <c r="F241" s="226"/>
      <c r="G241" s="226"/>
      <c r="H241" s="226"/>
    </row>
    <row r="242" spans="2:8" ht="16.5">
      <c r="B242" s="344" t="s">
        <v>2011</v>
      </c>
      <c r="C242" s="226"/>
      <c r="D242" s="226"/>
      <c r="E242" s="226"/>
      <c r="F242" s="226"/>
      <c r="G242" s="226"/>
      <c r="H242" s="226"/>
    </row>
    <row r="243" spans="2:8" ht="16.5">
      <c r="B243" s="344" t="s">
        <v>2012</v>
      </c>
      <c r="C243" s="226"/>
      <c r="D243" s="226"/>
      <c r="E243" s="226"/>
      <c r="F243" s="226"/>
      <c r="G243" s="226"/>
      <c r="H243" s="226"/>
    </row>
    <row r="244" spans="2:8" ht="16.5">
      <c r="B244" s="344" t="s">
        <v>2013</v>
      </c>
      <c r="C244" s="226"/>
      <c r="D244" s="226"/>
      <c r="E244" s="226"/>
      <c r="F244" s="226"/>
      <c r="G244" s="226"/>
      <c r="H244" s="226"/>
    </row>
    <row r="245" spans="2:8" ht="16.5">
      <c r="B245" s="344" t="s">
        <v>2014</v>
      </c>
      <c r="C245" s="226"/>
      <c r="D245" s="226"/>
      <c r="E245" s="226"/>
      <c r="F245" s="226"/>
      <c r="G245" s="226"/>
      <c r="H245" s="226"/>
    </row>
    <row r="246" spans="2:8" ht="16.5">
      <c r="B246" s="344" t="s">
        <v>2015</v>
      </c>
      <c r="C246" s="226"/>
      <c r="D246" s="226"/>
      <c r="E246" s="226"/>
      <c r="F246" s="226"/>
      <c r="G246" s="226"/>
      <c r="H246" s="226"/>
    </row>
    <row r="247" spans="2:8" ht="16.5">
      <c r="B247" s="344" t="s">
        <v>2016</v>
      </c>
      <c r="C247" s="226"/>
      <c r="D247" s="226"/>
      <c r="E247" s="226"/>
      <c r="F247" s="226"/>
      <c r="G247" s="226"/>
      <c r="H247" s="226"/>
    </row>
    <row r="248" spans="2:8" ht="16.5">
      <c r="B248" s="344" t="s">
        <v>2017</v>
      </c>
      <c r="C248" s="226"/>
      <c r="D248" s="226"/>
      <c r="E248" s="226"/>
      <c r="F248" s="226"/>
      <c r="G248" s="226"/>
      <c r="H248" s="226"/>
    </row>
    <row r="249" spans="2:8" ht="16.5">
      <c r="B249" s="344" t="s">
        <v>2018</v>
      </c>
      <c r="C249" s="226"/>
      <c r="D249" s="226"/>
      <c r="E249" s="226"/>
      <c r="F249" s="226"/>
      <c r="G249" s="226"/>
      <c r="H249" s="226"/>
    </row>
    <row r="250" spans="2:8" ht="16.5">
      <c r="B250" s="344" t="s">
        <v>2019</v>
      </c>
      <c r="C250" s="226"/>
      <c r="D250" s="226"/>
      <c r="E250" s="226"/>
      <c r="F250" s="226"/>
      <c r="G250" s="226"/>
      <c r="H250" s="226"/>
    </row>
    <row r="251" spans="2:8" ht="16.5">
      <c r="B251" s="344" t="s">
        <v>2020</v>
      </c>
      <c r="C251" s="226"/>
      <c r="D251" s="226"/>
      <c r="E251" s="226"/>
      <c r="F251" s="226"/>
      <c r="G251" s="226"/>
      <c r="H251" s="226"/>
    </row>
    <row r="252" spans="2:8" ht="16.5">
      <c r="B252" s="344" t="s">
        <v>2021</v>
      </c>
      <c r="C252" s="226"/>
      <c r="D252" s="226"/>
      <c r="E252" s="226"/>
      <c r="F252" s="226"/>
      <c r="G252" s="226"/>
      <c r="H252" s="226"/>
    </row>
    <row r="253" spans="2:8" ht="16.5">
      <c r="B253" s="344" t="s">
        <v>2022</v>
      </c>
      <c r="C253" s="226"/>
      <c r="D253" s="226"/>
      <c r="E253" s="226"/>
      <c r="F253" s="226"/>
      <c r="G253" s="226"/>
      <c r="H253" s="226"/>
    </row>
    <row r="254" spans="2:8" ht="16.5">
      <c r="B254" s="344" t="s">
        <v>2023</v>
      </c>
      <c r="C254" s="226"/>
      <c r="D254" s="226"/>
      <c r="E254" s="226"/>
      <c r="F254" s="226"/>
      <c r="G254" s="226"/>
      <c r="H254" s="226"/>
    </row>
    <row r="255" spans="2:8" ht="16.5">
      <c r="B255" s="344" t="s">
        <v>2024</v>
      </c>
      <c r="C255" s="226"/>
      <c r="D255" s="226"/>
      <c r="E255" s="226"/>
      <c r="F255" s="226"/>
      <c r="G255" s="226"/>
      <c r="H255" s="226"/>
    </row>
    <row r="256" spans="2:8" ht="16.5">
      <c r="B256" s="344" t="s">
        <v>2025</v>
      </c>
      <c r="C256" s="226"/>
      <c r="D256" s="226"/>
      <c r="E256" s="226"/>
      <c r="F256" s="226"/>
      <c r="G256" s="226"/>
      <c r="H256" s="226"/>
    </row>
    <row r="257" spans="2:8" ht="16.5">
      <c r="B257" s="344" t="s">
        <v>2026</v>
      </c>
      <c r="C257" s="226"/>
      <c r="D257" s="226"/>
      <c r="E257" s="226"/>
      <c r="F257" s="226"/>
      <c r="G257" s="226"/>
      <c r="H257" s="226"/>
    </row>
    <row r="258" spans="2:8" ht="16.5">
      <c r="B258" s="344" t="s">
        <v>2027</v>
      </c>
      <c r="C258" s="226"/>
      <c r="D258" s="226"/>
      <c r="E258" s="226"/>
      <c r="F258" s="226"/>
      <c r="G258" s="226"/>
      <c r="H258" s="226"/>
    </row>
    <row r="259" spans="2:8" ht="16.5">
      <c r="B259" s="344" t="s">
        <v>2028</v>
      </c>
      <c r="C259" s="226"/>
      <c r="D259" s="226"/>
      <c r="E259" s="226"/>
      <c r="F259" s="226"/>
      <c r="G259" s="226"/>
      <c r="H259" s="226"/>
    </row>
    <row r="260" spans="2:8" ht="16.5">
      <c r="B260" s="344" t="s">
        <v>2029</v>
      </c>
      <c r="C260" s="226"/>
      <c r="D260" s="226"/>
      <c r="E260" s="226"/>
      <c r="F260" s="226"/>
      <c r="G260" s="226"/>
      <c r="H260" s="226"/>
    </row>
    <row r="261" spans="2:8" ht="16.5">
      <c r="B261" s="344" t="s">
        <v>2030</v>
      </c>
      <c r="C261" s="226"/>
      <c r="D261" s="226"/>
      <c r="E261" s="226"/>
      <c r="F261" s="226"/>
      <c r="G261" s="226"/>
      <c r="H261" s="226"/>
    </row>
    <row r="262" spans="2:8" ht="16.5">
      <c r="B262" s="344" t="s">
        <v>2031</v>
      </c>
      <c r="C262" s="226"/>
      <c r="D262" s="226"/>
      <c r="E262" s="226"/>
      <c r="F262" s="226"/>
      <c r="G262" s="226"/>
      <c r="H262" s="226"/>
    </row>
    <row r="263" spans="2:8" ht="16.5">
      <c r="B263" s="344" t="s">
        <v>2032</v>
      </c>
      <c r="C263" s="226"/>
      <c r="D263" s="226"/>
      <c r="E263" s="226"/>
      <c r="F263" s="226"/>
      <c r="G263" s="226"/>
      <c r="H263" s="226"/>
    </row>
    <row r="264" spans="2:8" ht="16.5">
      <c r="B264" s="344" t="s">
        <v>2033</v>
      </c>
      <c r="C264" s="226"/>
      <c r="D264" s="226"/>
      <c r="E264" s="226"/>
      <c r="F264" s="226"/>
      <c r="G264" s="226"/>
      <c r="H264" s="226"/>
    </row>
    <row r="265" spans="2:8" ht="16.5">
      <c r="B265" s="344" t="s">
        <v>2034</v>
      </c>
      <c r="C265" s="226"/>
      <c r="D265" s="226"/>
      <c r="E265" s="226"/>
      <c r="F265" s="226"/>
      <c r="G265" s="226"/>
      <c r="H265" s="226"/>
    </row>
    <row r="266" spans="2:8" ht="16.5">
      <c r="B266" s="344" t="s">
        <v>2035</v>
      </c>
      <c r="C266" s="226"/>
      <c r="D266" s="226"/>
      <c r="E266" s="226"/>
      <c r="F266" s="226"/>
      <c r="G266" s="226"/>
      <c r="H266" s="226"/>
    </row>
    <row r="267" spans="2:8" ht="16.5">
      <c r="B267" s="344" t="s">
        <v>2036</v>
      </c>
      <c r="C267" s="226"/>
      <c r="D267" s="226"/>
      <c r="E267" s="226"/>
      <c r="F267" s="226"/>
      <c r="G267" s="226"/>
      <c r="H267" s="226"/>
    </row>
    <row r="268" spans="2:8" ht="16.5">
      <c r="B268" s="344" t="s">
        <v>2037</v>
      </c>
      <c r="C268" s="226"/>
      <c r="D268" s="226"/>
      <c r="E268" s="226"/>
      <c r="F268" s="226"/>
      <c r="G268" s="226"/>
      <c r="H268" s="226"/>
    </row>
    <row r="269" spans="2:8" ht="16.5">
      <c r="B269" s="344" t="s">
        <v>2038</v>
      </c>
      <c r="C269" s="226"/>
      <c r="D269" s="226"/>
      <c r="E269" s="226"/>
      <c r="F269" s="226"/>
      <c r="G269" s="226"/>
      <c r="H269" s="226"/>
    </row>
    <row r="270" spans="2:8" ht="16.5">
      <c r="B270" s="344" t="s">
        <v>2039</v>
      </c>
      <c r="C270" s="226"/>
      <c r="D270" s="226"/>
      <c r="E270" s="226"/>
      <c r="F270" s="226"/>
      <c r="G270" s="226"/>
      <c r="H270" s="226"/>
    </row>
    <row r="271" spans="2:8" ht="16.5">
      <c r="B271" s="344" t="s">
        <v>2040</v>
      </c>
      <c r="C271" s="226"/>
      <c r="D271" s="226"/>
      <c r="E271" s="226"/>
      <c r="F271" s="226"/>
      <c r="G271" s="226"/>
      <c r="H271" s="226"/>
    </row>
    <row r="272" spans="2:8" ht="16.5">
      <c r="B272" s="344" t="s">
        <v>2041</v>
      </c>
      <c r="C272" s="226"/>
      <c r="D272" s="226"/>
      <c r="E272" s="226"/>
      <c r="F272" s="226"/>
      <c r="G272" s="226"/>
      <c r="H272" s="226"/>
    </row>
    <row r="273" spans="2:8" ht="16.5">
      <c r="B273" s="344" t="s">
        <v>2042</v>
      </c>
      <c r="C273" s="226"/>
      <c r="D273" s="226"/>
      <c r="E273" s="226"/>
      <c r="F273" s="226"/>
      <c r="G273" s="226"/>
      <c r="H273" s="226"/>
    </row>
    <row r="274" spans="2:8" ht="16.5">
      <c r="B274" s="344" t="s">
        <v>2043</v>
      </c>
      <c r="C274" s="226"/>
      <c r="D274" s="226"/>
      <c r="E274" s="226"/>
      <c r="F274" s="226"/>
      <c r="G274" s="226"/>
      <c r="H274" s="226"/>
    </row>
    <row r="275" spans="2:8" ht="16.5">
      <c r="B275" s="344" t="s">
        <v>2044</v>
      </c>
      <c r="C275" s="226"/>
      <c r="D275" s="226"/>
      <c r="E275" s="226"/>
      <c r="F275" s="226"/>
      <c r="G275" s="226"/>
      <c r="H275" s="226"/>
    </row>
    <row r="276" spans="2:8" ht="16.5">
      <c r="B276" s="344" t="s">
        <v>2045</v>
      </c>
      <c r="C276" s="226"/>
      <c r="D276" s="226"/>
      <c r="E276" s="226"/>
      <c r="F276" s="226"/>
      <c r="G276" s="226"/>
      <c r="H276" s="226"/>
    </row>
    <row r="277" spans="2:8" ht="16.5">
      <c r="B277" s="344" t="s">
        <v>2046</v>
      </c>
      <c r="C277" s="226"/>
      <c r="D277" s="226"/>
      <c r="E277" s="226"/>
      <c r="F277" s="226"/>
      <c r="G277" s="226"/>
      <c r="H277" s="226"/>
    </row>
    <row r="278" spans="2:8" ht="16.5">
      <c r="B278" s="344" t="s">
        <v>2047</v>
      </c>
      <c r="C278" s="226"/>
      <c r="D278" s="226"/>
      <c r="E278" s="226"/>
      <c r="F278" s="226"/>
      <c r="G278" s="226"/>
      <c r="H278" s="226"/>
    </row>
    <row r="279" spans="2:8" ht="16.5">
      <c r="B279" s="344" t="s">
        <v>2048</v>
      </c>
      <c r="C279" s="226"/>
      <c r="D279" s="226"/>
      <c r="E279" s="226"/>
      <c r="F279" s="226"/>
      <c r="G279" s="226"/>
      <c r="H279" s="226"/>
    </row>
    <row r="280" spans="2:8" ht="16.5">
      <c r="B280" s="344" t="s">
        <v>2049</v>
      </c>
      <c r="C280" s="226"/>
      <c r="D280" s="226"/>
      <c r="E280" s="226"/>
      <c r="F280" s="226"/>
      <c r="G280" s="226"/>
      <c r="H280" s="226"/>
    </row>
    <row r="281" spans="2:8" ht="16.5">
      <c r="B281" s="344" t="s">
        <v>2050</v>
      </c>
      <c r="C281" s="226"/>
      <c r="D281" s="226"/>
      <c r="E281" s="226"/>
      <c r="F281" s="226"/>
      <c r="G281" s="226"/>
      <c r="H281" s="226"/>
    </row>
    <row r="282" spans="2:8" ht="16.5">
      <c r="B282" s="344" t="s">
        <v>2051</v>
      </c>
      <c r="C282" s="226"/>
      <c r="D282" s="226"/>
      <c r="E282" s="226"/>
      <c r="F282" s="226"/>
      <c r="G282" s="226"/>
      <c r="H282" s="226"/>
    </row>
    <row r="283" spans="2:8" ht="16.5">
      <c r="B283" s="344" t="s">
        <v>2052</v>
      </c>
      <c r="C283" s="226"/>
      <c r="D283" s="226"/>
      <c r="E283" s="226"/>
      <c r="F283" s="226"/>
      <c r="G283" s="226"/>
      <c r="H283" s="226"/>
    </row>
    <row r="284" spans="2:8" ht="16.5">
      <c r="B284" s="344" t="s">
        <v>2053</v>
      </c>
      <c r="C284" s="226"/>
      <c r="D284" s="226"/>
      <c r="E284" s="226"/>
      <c r="F284" s="226"/>
      <c r="G284" s="226"/>
      <c r="H284" s="226"/>
    </row>
    <row r="285" spans="2:8" ht="16.5">
      <c r="B285" s="344" t="s">
        <v>2054</v>
      </c>
      <c r="C285" s="226"/>
      <c r="D285" s="226"/>
      <c r="E285" s="226"/>
      <c r="F285" s="226"/>
      <c r="G285" s="226"/>
      <c r="H285" s="226"/>
    </row>
  </sheetData>
  <mergeCells count="1">
    <mergeCell ref="B2:H2"/>
  </mergeCells>
  <phoneticPr fontId="7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3">
    <tabColor theme="4" tint="-0.499984740745262"/>
    <pageSetUpPr autoPageBreaks="0" fitToPage="1"/>
  </sheetPr>
  <dimension ref="A1:P102"/>
  <sheetViews>
    <sheetView showGridLines="0" topLeftCell="D8" zoomScale="85" zoomScaleNormal="85" zoomScaleSheetLayoutView="100" zoomScalePageLayoutView="70" workbookViewId="0">
      <selection activeCell="I21" sqref="I21"/>
    </sheetView>
  </sheetViews>
  <sheetFormatPr defaultColWidth="9" defaultRowHeight="18" customHeight="1"/>
  <cols>
    <col min="1" max="1" width="15.25" style="148" customWidth="1"/>
    <col min="2" max="2" width="18.375" style="166" customWidth="1"/>
    <col min="3" max="3" width="40.5" style="148" customWidth="1"/>
    <col min="4" max="4" width="16.625" style="148" customWidth="1"/>
    <col min="5" max="5" width="17.375" style="148" customWidth="1"/>
    <col min="6" max="6" width="36.5" style="148" customWidth="1"/>
    <col min="7" max="7" width="15.5" style="148" customWidth="1"/>
    <col min="8" max="8" width="16.375" style="148" customWidth="1"/>
    <col min="9" max="9" width="33.5" style="165" customWidth="1"/>
    <col min="10" max="10" width="76.25" style="148" customWidth="1"/>
    <col min="11" max="11" width="23.75" style="148" customWidth="1"/>
    <col min="12" max="12" width="28.25" style="148" customWidth="1"/>
    <col min="13" max="13" width="32.375" style="148" customWidth="1"/>
    <col min="14" max="14" width="14.625" style="148" customWidth="1"/>
    <col min="15" max="15" width="10.25" style="148" customWidth="1"/>
    <col min="16" max="16" width="22" style="119" customWidth="1"/>
    <col min="17" max="16384" width="9" style="119"/>
  </cols>
  <sheetData>
    <row r="1" spans="1:16" ht="48.75" customHeight="1">
      <c r="A1" s="310" t="s">
        <v>2134</v>
      </c>
      <c r="B1" s="193"/>
      <c r="C1" s="194"/>
      <c r="D1" s="194"/>
      <c r="E1" s="195"/>
      <c r="F1" s="195"/>
      <c r="G1" s="195"/>
      <c r="H1" s="195"/>
      <c r="I1" s="196"/>
      <c r="J1" s="195"/>
      <c r="K1" s="195"/>
      <c r="L1" s="195"/>
      <c r="M1" s="195"/>
      <c r="N1" s="195"/>
      <c r="O1" s="195"/>
      <c r="P1" s="195"/>
    </row>
    <row r="2" spans="1:16" s="391" customFormat="1" ht="30.75" customHeight="1">
      <c r="A2" s="270" t="s">
        <v>613</v>
      </c>
      <c r="B2" s="240"/>
      <c r="C2" s="241"/>
      <c r="D2" s="241"/>
      <c r="E2" s="242"/>
      <c r="F2" s="242"/>
      <c r="G2" s="242"/>
      <c r="H2" s="242"/>
      <c r="I2" s="243"/>
      <c r="J2" s="242"/>
      <c r="K2" s="242"/>
      <c r="L2" s="242"/>
      <c r="M2" s="242"/>
      <c r="N2" s="242"/>
      <c r="O2" s="242"/>
      <c r="P2" s="242"/>
    </row>
    <row r="3" spans="1:16" s="392" customFormat="1" ht="18" customHeight="1">
      <c r="A3" s="201" t="s">
        <v>893</v>
      </c>
      <c r="B3" s="201" t="s">
        <v>1394</v>
      </c>
      <c r="C3" s="201" t="s">
        <v>408</v>
      </c>
      <c r="D3" s="201" t="s">
        <v>1395</v>
      </c>
      <c r="E3" s="201" t="s">
        <v>19</v>
      </c>
      <c r="F3" s="201" t="s">
        <v>1340</v>
      </c>
      <c r="G3" s="201" t="s">
        <v>1416</v>
      </c>
      <c r="H3" s="201" t="s">
        <v>796</v>
      </c>
      <c r="I3" s="201" t="s">
        <v>407</v>
      </c>
      <c r="J3" s="203" t="s">
        <v>1341</v>
      </c>
      <c r="K3" s="203" t="s">
        <v>1342</v>
      </c>
      <c r="L3" s="203" t="s">
        <v>186</v>
      </c>
      <c r="M3" s="203" t="s">
        <v>1343</v>
      </c>
      <c r="N3" s="203" t="s">
        <v>340</v>
      </c>
      <c r="O3" s="203" t="s">
        <v>1338</v>
      </c>
      <c r="P3" s="244"/>
    </row>
    <row r="4" spans="1:16" s="391" customFormat="1" ht="18" customHeight="1">
      <c r="A4" s="246"/>
      <c r="B4" s="246"/>
      <c r="C4" s="261"/>
      <c r="D4" s="245"/>
      <c r="E4" s="245" t="s">
        <v>1775</v>
      </c>
      <c r="F4" s="245" t="s">
        <v>2761</v>
      </c>
      <c r="G4" s="207" t="s">
        <v>1417</v>
      </c>
      <c r="H4" s="207" t="s">
        <v>188</v>
      </c>
      <c r="I4" s="207" t="s">
        <v>194</v>
      </c>
      <c r="J4" s="249" t="s">
        <v>2382</v>
      </c>
      <c r="K4" s="207" t="s">
        <v>2389</v>
      </c>
      <c r="L4" s="207" t="s">
        <v>2763</v>
      </c>
      <c r="M4" s="207" t="s">
        <v>2447</v>
      </c>
      <c r="N4" s="207" t="s">
        <v>435</v>
      </c>
      <c r="O4" s="245"/>
      <c r="P4" s="242"/>
    </row>
    <row r="5" spans="1:16" s="391" customFormat="1" ht="18" customHeight="1">
      <c r="A5" s="246"/>
      <c r="B5" s="246"/>
      <c r="C5" s="245"/>
      <c r="D5" s="245"/>
      <c r="E5" s="245" t="s">
        <v>2371</v>
      </c>
      <c r="F5" s="245" t="s">
        <v>2762</v>
      </c>
      <c r="G5" s="207" t="s">
        <v>1417</v>
      </c>
      <c r="H5" s="207" t="s">
        <v>188</v>
      </c>
      <c r="I5" s="207" t="s">
        <v>194</v>
      </c>
      <c r="J5" s="249" t="s">
        <v>2382</v>
      </c>
      <c r="K5" s="207" t="s">
        <v>2389</v>
      </c>
      <c r="L5" s="207" t="s">
        <v>2763</v>
      </c>
      <c r="M5" s="207" t="s">
        <v>2447</v>
      </c>
      <c r="N5" s="207" t="s">
        <v>2445</v>
      </c>
      <c r="O5" s="245"/>
      <c r="P5" s="242"/>
    </row>
    <row r="6" spans="1:16" s="391" customFormat="1" ht="18" customHeight="1">
      <c r="A6" s="245"/>
      <c r="B6" s="246"/>
      <c r="C6" s="245"/>
      <c r="D6" s="245"/>
      <c r="E6" s="247" t="s">
        <v>2614</v>
      </c>
      <c r="F6" s="273" t="s">
        <v>2380</v>
      </c>
      <c r="G6" s="274" t="s">
        <v>1418</v>
      </c>
      <c r="H6" s="210" t="s">
        <v>188</v>
      </c>
      <c r="I6" s="210" t="s">
        <v>2381</v>
      </c>
      <c r="J6" s="249" t="s">
        <v>2382</v>
      </c>
      <c r="K6" s="210" t="s">
        <v>2384</v>
      </c>
      <c r="L6" s="248" t="s">
        <v>2385</v>
      </c>
      <c r="M6" s="248" t="s">
        <v>2096</v>
      </c>
      <c r="N6" s="207"/>
      <c r="O6" s="245"/>
      <c r="P6" s="242"/>
    </row>
    <row r="7" spans="1:16" s="391" customFormat="1" ht="18" customHeight="1">
      <c r="A7" s="246"/>
      <c r="B7" s="246"/>
      <c r="C7" s="261"/>
      <c r="D7" s="245"/>
      <c r="E7" s="245" t="s">
        <v>2615</v>
      </c>
      <c r="F7" s="245" t="s">
        <v>2386</v>
      </c>
      <c r="G7" s="207" t="s">
        <v>1418</v>
      </c>
      <c r="H7" s="207" t="s">
        <v>188</v>
      </c>
      <c r="I7" s="207" t="s">
        <v>2387</v>
      </c>
      <c r="J7" s="245" t="s">
        <v>2388</v>
      </c>
      <c r="K7" s="207" t="s">
        <v>2389</v>
      </c>
      <c r="L7" s="207" t="s">
        <v>2390</v>
      </c>
      <c r="M7" s="207" t="s">
        <v>2391</v>
      </c>
      <c r="N7" s="207"/>
      <c r="O7" s="245"/>
      <c r="P7" s="242"/>
    </row>
    <row r="8" spans="1:16" s="391" customFormat="1" ht="18" customHeight="1">
      <c r="A8" s="246"/>
      <c r="B8" s="246"/>
      <c r="C8" s="245"/>
      <c r="D8" s="245"/>
      <c r="E8" s="247" t="s">
        <v>2392</v>
      </c>
      <c r="F8" s="272" t="s">
        <v>2093</v>
      </c>
      <c r="G8" s="274" t="s">
        <v>1418</v>
      </c>
      <c r="H8" s="210" t="s">
        <v>2094</v>
      </c>
      <c r="I8" s="210" t="s">
        <v>2379</v>
      </c>
      <c r="J8" s="249" t="s">
        <v>2383</v>
      </c>
      <c r="K8" s="210" t="s">
        <v>2097</v>
      </c>
      <c r="L8" s="248" t="s">
        <v>2095</v>
      </c>
      <c r="M8" s="248" t="s">
        <v>2096</v>
      </c>
      <c r="N8" s="207"/>
      <c r="O8" s="245"/>
      <c r="P8" s="242"/>
    </row>
    <row r="9" spans="1:16" s="254" customFormat="1" ht="18" customHeight="1">
      <c r="A9" s="245"/>
      <c r="B9" s="246"/>
      <c r="C9" s="245"/>
      <c r="D9" s="245"/>
      <c r="E9" s="247" t="s">
        <v>2604</v>
      </c>
      <c r="F9" s="272" t="s">
        <v>2612</v>
      </c>
      <c r="G9" s="274" t="s">
        <v>1417</v>
      </c>
      <c r="H9" s="210" t="s">
        <v>205</v>
      </c>
      <c r="I9" s="210" t="s">
        <v>2613</v>
      </c>
      <c r="J9" s="249"/>
      <c r="K9" s="210"/>
      <c r="L9" s="248"/>
      <c r="M9" s="248"/>
      <c r="N9" s="210"/>
      <c r="O9" s="210"/>
      <c r="P9" s="242"/>
    </row>
    <row r="10" spans="1:16" s="254" customFormat="1" ht="18" customHeight="1">
      <c r="A10" s="245"/>
      <c r="B10" s="246"/>
      <c r="C10" s="245"/>
      <c r="D10" s="245"/>
      <c r="E10" s="247"/>
      <c r="F10" s="273"/>
      <c r="G10" s="274"/>
      <c r="H10" s="210"/>
      <c r="I10" s="210"/>
      <c r="J10" s="249"/>
      <c r="K10" s="210"/>
      <c r="L10" s="248"/>
      <c r="M10" s="248"/>
      <c r="N10" s="210"/>
      <c r="O10" s="210"/>
      <c r="P10" s="255"/>
    </row>
    <row r="11" spans="1:16" s="254" customFormat="1" ht="18" customHeight="1">
      <c r="A11" s="245"/>
      <c r="B11" s="246"/>
      <c r="C11" s="245"/>
      <c r="D11" s="245"/>
      <c r="E11" s="245"/>
      <c r="F11" s="245"/>
      <c r="G11" s="207"/>
      <c r="H11" s="207"/>
      <c r="I11" s="207"/>
      <c r="J11" s="245"/>
      <c r="K11" s="207"/>
      <c r="L11" s="207"/>
      <c r="M11" s="207"/>
      <c r="N11" s="245"/>
      <c r="O11" s="245"/>
      <c r="P11" s="242"/>
    </row>
    <row r="12" spans="1:16" s="254" customFormat="1" ht="18" customHeight="1">
      <c r="A12" s="275"/>
      <c r="B12" s="281"/>
      <c r="C12" s="282"/>
      <c r="D12" s="282"/>
      <c r="E12" s="282"/>
      <c r="F12" s="277"/>
      <c r="G12" s="283"/>
      <c r="H12" s="283"/>
      <c r="I12" s="283"/>
      <c r="J12" s="283"/>
      <c r="K12" s="284"/>
      <c r="L12" s="285"/>
      <c r="M12" s="285"/>
      <c r="N12" s="276"/>
      <c r="O12" s="276"/>
      <c r="P12" s="242"/>
    </row>
    <row r="13" spans="1:16" s="254" customFormat="1" ht="30.75" customHeight="1">
      <c r="A13" s="270" t="s">
        <v>1344</v>
      </c>
      <c r="B13" s="253"/>
      <c r="C13" s="241"/>
      <c r="D13" s="241"/>
      <c r="E13" s="251"/>
      <c r="F13" s="251"/>
      <c r="G13" s="251"/>
      <c r="H13" s="251"/>
      <c r="I13" s="251"/>
      <c r="J13" s="251"/>
      <c r="K13" s="251"/>
      <c r="L13" s="252"/>
      <c r="M13" s="252"/>
      <c r="N13" s="242"/>
      <c r="O13" s="242"/>
      <c r="P13" s="242"/>
    </row>
    <row r="14" spans="1:16" s="254" customFormat="1" ht="18" customHeight="1">
      <c r="A14" s="201" t="s">
        <v>893</v>
      </c>
      <c r="B14" s="202" t="s">
        <v>1394</v>
      </c>
      <c r="C14" s="201" t="s">
        <v>408</v>
      </c>
      <c r="D14" s="201" t="s">
        <v>1395</v>
      </c>
      <c r="E14" s="201" t="s">
        <v>19</v>
      </c>
      <c r="F14" s="201" t="s">
        <v>1340</v>
      </c>
      <c r="G14" s="201" t="s">
        <v>1416</v>
      </c>
      <c r="H14" s="201" t="s">
        <v>796</v>
      </c>
      <c r="I14" s="201" t="s">
        <v>407</v>
      </c>
      <c r="J14" s="203" t="s">
        <v>1341</v>
      </c>
      <c r="K14" s="203" t="s">
        <v>1342</v>
      </c>
      <c r="L14" s="203" t="s">
        <v>186</v>
      </c>
      <c r="M14" s="203" t="s">
        <v>1343</v>
      </c>
      <c r="N14" s="203" t="s">
        <v>340</v>
      </c>
      <c r="O14" s="203" t="s">
        <v>1338</v>
      </c>
      <c r="P14" s="203" t="s">
        <v>2530</v>
      </c>
    </row>
    <row r="15" spans="1:16" s="254" customFormat="1" ht="18" customHeight="1">
      <c r="A15" s="245"/>
      <c r="B15" s="246"/>
      <c r="C15" s="260"/>
      <c r="D15" s="256">
        <v>1795.674</v>
      </c>
      <c r="E15" s="247" t="s">
        <v>2683</v>
      </c>
      <c r="F15" s="236" t="s">
        <v>2407</v>
      </c>
      <c r="G15" s="235" t="s">
        <v>1417</v>
      </c>
      <c r="H15" s="247" t="s">
        <v>205</v>
      </c>
      <c r="I15" s="249" t="s">
        <v>2684</v>
      </c>
      <c r="J15" s="247" t="s">
        <v>2677</v>
      </c>
      <c r="K15" s="247" t="s">
        <v>2685</v>
      </c>
      <c r="L15" s="250" t="s">
        <v>2679</v>
      </c>
      <c r="M15" s="250" t="s">
        <v>1369</v>
      </c>
      <c r="N15" s="247"/>
      <c r="O15" s="247">
        <v>4408737</v>
      </c>
      <c r="P15" s="317"/>
    </row>
    <row r="16" spans="1:16" s="393" customFormat="1" ht="18" customHeight="1">
      <c r="A16" s="245"/>
      <c r="B16" s="246"/>
      <c r="C16" s="260"/>
      <c r="D16" s="256">
        <v>1795.674</v>
      </c>
      <c r="E16" s="247" t="s">
        <v>2759</v>
      </c>
      <c r="F16" s="236" t="s">
        <v>2401</v>
      </c>
      <c r="G16" s="235" t="s">
        <v>1417</v>
      </c>
      <c r="H16" s="247" t="s">
        <v>205</v>
      </c>
      <c r="I16" s="249" t="s">
        <v>2676</v>
      </c>
      <c r="J16" s="247" t="s">
        <v>2677</v>
      </c>
      <c r="K16" s="247" t="s">
        <v>2678</v>
      </c>
      <c r="L16" s="250" t="s">
        <v>2679</v>
      </c>
      <c r="M16" s="250" t="s">
        <v>2680</v>
      </c>
      <c r="N16" s="247"/>
      <c r="O16" s="247">
        <v>4408737</v>
      </c>
      <c r="P16" s="247"/>
    </row>
    <row r="17" spans="1:16" s="254" customFormat="1" ht="18" customHeight="1">
      <c r="A17" s="245"/>
      <c r="B17" s="246"/>
      <c r="C17" s="260"/>
      <c r="D17" s="256">
        <v>1795.674</v>
      </c>
      <c r="E17" s="247" t="s">
        <v>2682</v>
      </c>
      <c r="F17" s="236" t="s">
        <v>2681</v>
      </c>
      <c r="G17" s="235" t="s">
        <v>1417</v>
      </c>
      <c r="H17" s="247" t="s">
        <v>205</v>
      </c>
      <c r="I17" s="249" t="s">
        <v>2676</v>
      </c>
      <c r="J17" s="247" t="s">
        <v>2677</v>
      </c>
      <c r="K17" s="247" t="s">
        <v>2678</v>
      </c>
      <c r="L17" s="250" t="s">
        <v>2679</v>
      </c>
      <c r="M17" s="250" t="s">
        <v>2680</v>
      </c>
      <c r="N17" s="247"/>
      <c r="O17" s="247">
        <v>4408737</v>
      </c>
      <c r="P17" s="247"/>
    </row>
    <row r="18" spans="1:16" s="393" customFormat="1" ht="18" customHeight="1">
      <c r="A18" s="245"/>
      <c r="B18" s="246"/>
      <c r="C18" s="260"/>
      <c r="D18" s="256">
        <v>1795.674</v>
      </c>
      <c r="E18" s="247" t="s">
        <v>2764</v>
      </c>
      <c r="F18" s="236" t="s">
        <v>2768</v>
      </c>
      <c r="G18" s="235" t="s">
        <v>1417</v>
      </c>
      <c r="H18" s="247" t="s">
        <v>205</v>
      </c>
      <c r="I18" s="249" t="s">
        <v>2676</v>
      </c>
      <c r="J18" s="247" t="s">
        <v>2677</v>
      </c>
      <c r="K18" s="247" t="s">
        <v>2678</v>
      </c>
      <c r="L18" s="250" t="s">
        <v>2679</v>
      </c>
      <c r="M18" s="250" t="s">
        <v>2680</v>
      </c>
      <c r="N18" s="247"/>
      <c r="O18" s="247">
        <v>4408737</v>
      </c>
      <c r="P18" s="247"/>
    </row>
    <row r="19" spans="1:16" s="254" customFormat="1" ht="18" customHeight="1">
      <c r="A19" s="245"/>
      <c r="B19" s="246"/>
      <c r="C19" s="245"/>
      <c r="D19" s="256"/>
      <c r="E19" s="247" t="s">
        <v>2394</v>
      </c>
      <c r="F19" s="236" t="s">
        <v>2395</v>
      </c>
      <c r="G19" s="235" t="s">
        <v>1418</v>
      </c>
      <c r="H19" s="247" t="s">
        <v>188</v>
      </c>
      <c r="I19" s="249" t="s">
        <v>1462</v>
      </c>
      <c r="J19" s="247" t="s">
        <v>1463</v>
      </c>
      <c r="K19" s="247" t="s">
        <v>2653</v>
      </c>
      <c r="L19" s="250" t="s">
        <v>2603</v>
      </c>
      <c r="M19" s="250" t="s">
        <v>1369</v>
      </c>
      <c r="N19" s="247" t="s">
        <v>2396</v>
      </c>
      <c r="O19" s="247"/>
      <c r="P19" s="247"/>
    </row>
    <row r="20" spans="1:16" s="254" customFormat="1" ht="18" customHeight="1">
      <c r="A20" s="289"/>
      <c r="B20" s="290"/>
      <c r="C20" s="289"/>
      <c r="D20" s="289"/>
      <c r="E20" s="291" t="s">
        <v>12</v>
      </c>
      <c r="F20" s="292" t="s">
        <v>1146</v>
      </c>
      <c r="G20" s="293"/>
      <c r="H20" s="291" t="s">
        <v>188</v>
      </c>
      <c r="I20" s="294"/>
      <c r="J20" s="291" t="s">
        <v>1147</v>
      </c>
      <c r="K20" s="291" t="s">
        <v>1148</v>
      </c>
      <c r="L20" s="295" t="s">
        <v>1149</v>
      </c>
      <c r="M20" s="295" t="s">
        <v>1143</v>
      </c>
      <c r="N20" s="291"/>
      <c r="O20" s="291"/>
      <c r="P20" s="247"/>
    </row>
    <row r="21" spans="1:16" s="254" customFormat="1" ht="18" customHeight="1">
      <c r="A21" s="245"/>
      <c r="B21" s="246"/>
      <c r="C21" s="245"/>
      <c r="D21" s="245"/>
      <c r="E21" s="247" t="s">
        <v>13</v>
      </c>
      <c r="F21" s="236"/>
      <c r="G21" s="235" t="s">
        <v>1417</v>
      </c>
      <c r="H21" s="247" t="s">
        <v>188</v>
      </c>
      <c r="I21" s="249" t="s">
        <v>456</v>
      </c>
      <c r="J21" s="247" t="s">
        <v>1147</v>
      </c>
      <c r="K21" s="247" t="s">
        <v>1148</v>
      </c>
      <c r="L21" s="250" t="s">
        <v>1149</v>
      </c>
      <c r="M21" s="250" t="s">
        <v>1143</v>
      </c>
      <c r="N21" s="247"/>
      <c r="O21" s="247"/>
      <c r="P21" s="247"/>
    </row>
    <row r="22" spans="1:16" s="393" customFormat="1" ht="18" customHeight="1">
      <c r="A22" s="289"/>
      <c r="B22" s="290"/>
      <c r="C22" s="289"/>
      <c r="D22" s="289"/>
      <c r="E22" s="291" t="s">
        <v>369</v>
      </c>
      <c r="F22" s="292" t="s">
        <v>1388</v>
      </c>
      <c r="G22" s="293"/>
      <c r="H22" s="291" t="s">
        <v>187</v>
      </c>
      <c r="I22" s="294" t="s">
        <v>1366</v>
      </c>
      <c r="J22" s="291" t="s">
        <v>1365</v>
      </c>
      <c r="K22" s="291" t="s">
        <v>1159</v>
      </c>
      <c r="L22" s="295" t="s">
        <v>1144</v>
      </c>
      <c r="M22" s="295" t="s">
        <v>1143</v>
      </c>
      <c r="N22" s="291"/>
      <c r="O22" s="291"/>
      <c r="P22" s="247"/>
    </row>
    <row r="23" spans="1:16" s="393" customFormat="1" ht="18" customHeight="1">
      <c r="A23" s="245">
        <v>2193</v>
      </c>
      <c r="B23" s="246"/>
      <c r="C23" s="245"/>
      <c r="D23" s="256"/>
      <c r="E23" s="247" t="s">
        <v>830</v>
      </c>
      <c r="F23" s="236" t="s">
        <v>2628</v>
      </c>
      <c r="G23" s="235" t="s">
        <v>1418</v>
      </c>
      <c r="H23" s="247" t="s">
        <v>188</v>
      </c>
      <c r="I23" s="249" t="s">
        <v>1372</v>
      </c>
      <c r="J23" s="247" t="s">
        <v>1150</v>
      </c>
      <c r="K23" s="247" t="s">
        <v>1151</v>
      </c>
      <c r="L23" s="250" t="s">
        <v>1152</v>
      </c>
      <c r="M23" s="250" t="s">
        <v>1143</v>
      </c>
      <c r="N23" s="247" t="s">
        <v>1387</v>
      </c>
      <c r="O23" s="247"/>
      <c r="P23" s="247"/>
    </row>
    <row r="24" spans="1:16" s="254" customFormat="1" ht="18" customHeight="1">
      <c r="A24" s="245"/>
      <c r="B24" s="246"/>
      <c r="C24" s="245"/>
      <c r="D24" s="256"/>
      <c r="E24" s="247" t="s">
        <v>14</v>
      </c>
      <c r="F24" s="247"/>
      <c r="G24" s="235" t="s">
        <v>1418</v>
      </c>
      <c r="H24" s="247" t="s">
        <v>188</v>
      </c>
      <c r="I24" s="249" t="s">
        <v>1401</v>
      </c>
      <c r="J24" s="247" t="s">
        <v>1466</v>
      </c>
      <c r="K24" s="247" t="s">
        <v>1148</v>
      </c>
      <c r="L24" s="250" t="s">
        <v>1467</v>
      </c>
      <c r="M24" s="250" t="s">
        <v>1468</v>
      </c>
      <c r="N24" s="257"/>
      <c r="O24" s="247"/>
      <c r="P24" s="247"/>
    </row>
    <row r="25" spans="1:16" s="254" customFormat="1" ht="18" customHeight="1">
      <c r="A25" s="245">
        <v>2039</v>
      </c>
      <c r="B25" s="246"/>
      <c r="C25" s="245"/>
      <c r="D25" s="245"/>
      <c r="E25" s="247" t="s">
        <v>365</v>
      </c>
      <c r="F25" s="236" t="s">
        <v>2410</v>
      </c>
      <c r="G25" s="235" t="s">
        <v>1418</v>
      </c>
      <c r="H25" s="247" t="s">
        <v>188</v>
      </c>
      <c r="I25" s="249" t="s">
        <v>1389</v>
      </c>
      <c r="J25" s="247" t="s">
        <v>1153</v>
      </c>
      <c r="K25" s="247" t="s">
        <v>1154</v>
      </c>
      <c r="L25" s="250" t="s">
        <v>1155</v>
      </c>
      <c r="M25" s="250" t="s">
        <v>1143</v>
      </c>
      <c r="N25" s="247" t="s">
        <v>1390</v>
      </c>
      <c r="O25" s="247"/>
      <c r="P25" s="247"/>
    </row>
    <row r="26" spans="1:16" s="393" customFormat="1" ht="18" customHeight="1">
      <c r="A26" s="289">
        <v>1728</v>
      </c>
      <c r="B26" s="290"/>
      <c r="C26" s="289"/>
      <c r="D26" s="289"/>
      <c r="E26" s="291" t="s">
        <v>1134</v>
      </c>
      <c r="F26" s="292" t="s">
        <v>1404</v>
      </c>
      <c r="G26" s="293"/>
      <c r="H26" s="291" t="s">
        <v>1156</v>
      </c>
      <c r="I26" s="294" t="s">
        <v>1157</v>
      </c>
      <c r="J26" s="291" t="s">
        <v>1158</v>
      </c>
      <c r="K26" s="291" t="s">
        <v>1159</v>
      </c>
      <c r="L26" s="295" t="s">
        <v>1160</v>
      </c>
      <c r="M26" s="295" t="s">
        <v>1143</v>
      </c>
      <c r="N26" s="291"/>
      <c r="O26" s="291"/>
      <c r="P26" s="247"/>
    </row>
    <row r="27" spans="1:16" s="393" customFormat="1" ht="18" customHeight="1">
      <c r="A27" s="289"/>
      <c r="B27" s="290"/>
      <c r="C27" s="289"/>
      <c r="D27" s="289"/>
      <c r="E27" s="291" t="s">
        <v>1142</v>
      </c>
      <c r="F27" s="292" t="s">
        <v>1403</v>
      </c>
      <c r="G27" s="293"/>
      <c r="H27" s="291" t="s">
        <v>1156</v>
      </c>
      <c r="I27" s="294" t="s">
        <v>1157</v>
      </c>
      <c r="J27" s="291" t="s">
        <v>1158</v>
      </c>
      <c r="K27" s="291" t="s">
        <v>1159</v>
      </c>
      <c r="L27" s="295" t="s">
        <v>1144</v>
      </c>
      <c r="M27" s="295" t="s">
        <v>1145</v>
      </c>
      <c r="N27" s="291"/>
      <c r="O27" s="291"/>
      <c r="P27" s="247"/>
    </row>
    <row r="28" spans="1:16" s="254" customFormat="1" ht="18" customHeight="1">
      <c r="A28" s="245"/>
      <c r="B28" s="246"/>
      <c r="C28" s="245"/>
      <c r="D28" s="245"/>
      <c r="E28" s="247" t="s">
        <v>1087</v>
      </c>
      <c r="F28" s="236" t="s">
        <v>2092</v>
      </c>
      <c r="G28" s="235" t="s">
        <v>1418</v>
      </c>
      <c r="H28" s="247" t="s">
        <v>188</v>
      </c>
      <c r="I28" s="249" t="s">
        <v>2568</v>
      </c>
      <c r="J28" s="247" t="s">
        <v>1161</v>
      </c>
      <c r="K28" s="247" t="s">
        <v>1162</v>
      </c>
      <c r="L28" s="250" t="s">
        <v>2569</v>
      </c>
      <c r="M28" s="250" t="s">
        <v>2075</v>
      </c>
      <c r="N28" s="247" t="s">
        <v>1348</v>
      </c>
      <c r="O28" s="247" t="s">
        <v>1347</v>
      </c>
      <c r="P28" s="323">
        <v>44777</v>
      </c>
    </row>
    <row r="29" spans="1:16" s="254" customFormat="1" ht="18" customHeight="1">
      <c r="A29" s="245">
        <v>1942</v>
      </c>
      <c r="B29" s="246">
        <v>41869</v>
      </c>
      <c r="C29" s="245" t="s">
        <v>1396</v>
      </c>
      <c r="D29" s="259">
        <v>307.98</v>
      </c>
      <c r="E29" s="247" t="s">
        <v>1088</v>
      </c>
      <c r="F29" s="236" t="s">
        <v>1465</v>
      </c>
      <c r="G29" s="235" t="s">
        <v>1418</v>
      </c>
      <c r="H29" s="247" t="s">
        <v>188</v>
      </c>
      <c r="I29" s="249" t="s">
        <v>1350</v>
      </c>
      <c r="J29" s="247" t="s">
        <v>1163</v>
      </c>
      <c r="K29" s="247" t="s">
        <v>1154</v>
      </c>
      <c r="L29" s="250" t="s">
        <v>1152</v>
      </c>
      <c r="M29" s="265" t="s">
        <v>1164</v>
      </c>
      <c r="N29" s="247">
        <v>59422927</v>
      </c>
      <c r="O29" s="247" t="s">
        <v>1347</v>
      </c>
      <c r="P29" s="247"/>
    </row>
    <row r="30" spans="1:16" s="254" customFormat="1" ht="18" customHeight="1">
      <c r="A30" s="296" t="s">
        <v>1364</v>
      </c>
      <c r="B30" s="290"/>
      <c r="C30" s="296"/>
      <c r="D30" s="296"/>
      <c r="E30" s="291" t="s">
        <v>1351</v>
      </c>
      <c r="F30" s="292" t="s">
        <v>1352</v>
      </c>
      <c r="G30" s="293"/>
      <c r="H30" s="291" t="s">
        <v>188</v>
      </c>
      <c r="I30" s="294" t="s">
        <v>1350</v>
      </c>
      <c r="J30" s="291" t="s">
        <v>1163</v>
      </c>
      <c r="K30" s="291" t="s">
        <v>1154</v>
      </c>
      <c r="L30" s="295" t="s">
        <v>1152</v>
      </c>
      <c r="M30" s="295" t="s">
        <v>1164</v>
      </c>
      <c r="N30" s="291"/>
      <c r="O30" s="291" t="s">
        <v>1347</v>
      </c>
      <c r="P30" s="247"/>
    </row>
    <row r="31" spans="1:16" s="254" customFormat="1" ht="18" customHeight="1">
      <c r="A31" s="289">
        <v>1947</v>
      </c>
      <c r="B31" s="290"/>
      <c r="C31" s="289"/>
      <c r="D31" s="289"/>
      <c r="E31" s="291" t="s">
        <v>1112</v>
      </c>
      <c r="F31" s="292" t="s">
        <v>1354</v>
      </c>
      <c r="G31" s="293"/>
      <c r="H31" s="291" t="s">
        <v>188</v>
      </c>
      <c r="I31" s="294" t="s">
        <v>1350</v>
      </c>
      <c r="J31" s="291" t="s">
        <v>1163</v>
      </c>
      <c r="K31" s="291" t="s">
        <v>1154</v>
      </c>
      <c r="L31" s="295" t="s">
        <v>1152</v>
      </c>
      <c r="M31" s="295" t="s">
        <v>1164</v>
      </c>
      <c r="N31" s="291" t="s">
        <v>1353</v>
      </c>
      <c r="O31" s="291" t="s">
        <v>1347</v>
      </c>
      <c r="P31" s="247"/>
    </row>
    <row r="32" spans="1:16" s="254" customFormat="1" ht="18" customHeight="1">
      <c r="A32" s="245">
        <v>1957</v>
      </c>
      <c r="B32" s="246">
        <v>41919</v>
      </c>
      <c r="C32" s="245" t="s">
        <v>1396</v>
      </c>
      <c r="D32" s="259">
        <v>406.59</v>
      </c>
      <c r="E32" s="247" t="s">
        <v>1194</v>
      </c>
      <c r="F32" s="236" t="s">
        <v>2616</v>
      </c>
      <c r="G32" s="235" t="s">
        <v>1418</v>
      </c>
      <c r="H32" s="247" t="s">
        <v>205</v>
      </c>
      <c r="I32" s="249" t="s">
        <v>1195</v>
      </c>
      <c r="J32" s="247" t="s">
        <v>1196</v>
      </c>
      <c r="K32" s="247" t="s">
        <v>1151</v>
      </c>
      <c r="L32" s="250" t="s">
        <v>1197</v>
      </c>
      <c r="M32" s="250" t="s">
        <v>1164</v>
      </c>
      <c r="N32" s="247" t="s">
        <v>1346</v>
      </c>
      <c r="O32" s="247" t="s">
        <v>1347</v>
      </c>
      <c r="P32" s="247"/>
    </row>
    <row r="33" spans="1:16" s="254" customFormat="1" ht="18" customHeight="1">
      <c r="A33" s="245">
        <v>1969</v>
      </c>
      <c r="B33" s="246">
        <v>42152</v>
      </c>
      <c r="C33" s="245" t="s">
        <v>1397</v>
      </c>
      <c r="D33" s="256">
        <v>1342.19</v>
      </c>
      <c r="E33" s="247" t="s">
        <v>1307</v>
      </c>
      <c r="F33" s="236" t="s">
        <v>2665</v>
      </c>
      <c r="G33" s="235" t="s">
        <v>1417</v>
      </c>
      <c r="H33" s="247" t="s">
        <v>188</v>
      </c>
      <c r="I33" s="249" t="s">
        <v>1309</v>
      </c>
      <c r="J33" s="247" t="s">
        <v>2566</v>
      </c>
      <c r="K33" s="247" t="s">
        <v>2567</v>
      </c>
      <c r="L33" s="250" t="s">
        <v>2603</v>
      </c>
      <c r="M33" s="250" t="s">
        <v>2075</v>
      </c>
      <c r="N33" s="247" t="s">
        <v>1345</v>
      </c>
      <c r="O33" s="247">
        <v>456860</v>
      </c>
      <c r="P33" s="247"/>
    </row>
    <row r="34" spans="1:16" s="394" customFormat="1" ht="18" customHeight="1">
      <c r="A34" s="245">
        <v>1968</v>
      </c>
      <c r="B34" s="246">
        <v>42152</v>
      </c>
      <c r="C34" s="245" t="s">
        <v>1397</v>
      </c>
      <c r="D34" s="256">
        <v>1342.19</v>
      </c>
      <c r="E34" s="247" t="s">
        <v>1308</v>
      </c>
      <c r="F34" s="445" t="s">
        <v>2754</v>
      </c>
      <c r="G34" s="235" t="s">
        <v>1417</v>
      </c>
      <c r="H34" s="247" t="s">
        <v>188</v>
      </c>
      <c r="I34" s="249" t="s">
        <v>1309</v>
      </c>
      <c r="J34" s="247" t="s">
        <v>1196</v>
      </c>
      <c r="K34" s="247" t="s">
        <v>2346</v>
      </c>
      <c r="L34" s="250" t="s">
        <v>2608</v>
      </c>
      <c r="M34" s="250" t="s">
        <v>2075</v>
      </c>
      <c r="N34" s="247" t="s">
        <v>2656</v>
      </c>
      <c r="O34" s="247">
        <v>456862</v>
      </c>
      <c r="P34" s="247"/>
    </row>
    <row r="35" spans="1:16" s="394" customFormat="1" ht="18" customHeight="1">
      <c r="A35" s="245">
        <v>2009</v>
      </c>
      <c r="B35" s="246">
        <v>42368</v>
      </c>
      <c r="C35" s="245" t="s">
        <v>1398</v>
      </c>
      <c r="D35" s="256">
        <v>2399</v>
      </c>
      <c r="E35" s="247" t="s">
        <v>1334</v>
      </c>
      <c r="F35" s="236" t="s">
        <v>2408</v>
      </c>
      <c r="G35" s="235" t="s">
        <v>1418</v>
      </c>
      <c r="H35" s="247" t="s">
        <v>188</v>
      </c>
      <c r="I35" s="249" t="s">
        <v>2397</v>
      </c>
      <c r="J35" s="247" t="s">
        <v>1335</v>
      </c>
      <c r="K35" s="247" t="str">
        <f>8*1024&amp;" MB"</f>
        <v>8192 MB</v>
      </c>
      <c r="L35" s="250" t="s">
        <v>2473</v>
      </c>
      <c r="M35" s="250" t="s">
        <v>1336</v>
      </c>
      <c r="N35" s="247" t="s">
        <v>1337</v>
      </c>
      <c r="O35" s="247">
        <v>7645214</v>
      </c>
      <c r="P35" s="247" t="s">
        <v>2531</v>
      </c>
    </row>
    <row r="36" spans="1:16" s="254" customFormat="1" ht="18" customHeight="1">
      <c r="A36" s="374">
        <v>1976</v>
      </c>
      <c r="B36" s="375"/>
      <c r="C36" s="374" t="s">
        <v>1399</v>
      </c>
      <c r="D36" s="374"/>
      <c r="E36" s="376" t="s">
        <v>1357</v>
      </c>
      <c r="F36" s="377" t="s">
        <v>2490</v>
      </c>
      <c r="G36" s="378" t="s">
        <v>1417</v>
      </c>
      <c r="H36" s="376" t="s">
        <v>895</v>
      </c>
      <c r="I36" s="379" t="s">
        <v>1360</v>
      </c>
      <c r="J36" s="376" t="s">
        <v>1361</v>
      </c>
      <c r="K36" s="376" t="s">
        <v>1151</v>
      </c>
      <c r="L36" s="380" t="s">
        <v>366</v>
      </c>
      <c r="M36" s="380" t="s">
        <v>1362</v>
      </c>
      <c r="N36" s="376" t="s">
        <v>1359</v>
      </c>
      <c r="O36" s="376"/>
      <c r="P36" s="369"/>
    </row>
    <row r="37" spans="1:16" s="254" customFormat="1" ht="18" customHeight="1">
      <c r="A37" s="245">
        <v>1977</v>
      </c>
      <c r="B37" s="246"/>
      <c r="C37" s="245"/>
      <c r="D37" s="256"/>
      <c r="E37" s="247" t="s">
        <v>1358</v>
      </c>
      <c r="F37" s="236" t="s">
        <v>2666</v>
      </c>
      <c r="G37" s="235" t="s">
        <v>1417</v>
      </c>
      <c r="H37" s="247" t="s">
        <v>895</v>
      </c>
      <c r="I37" s="249" t="s">
        <v>1360</v>
      </c>
      <c r="J37" s="247" t="s">
        <v>1361</v>
      </c>
      <c r="K37" s="247" t="s">
        <v>1151</v>
      </c>
      <c r="L37" s="250" t="s">
        <v>2603</v>
      </c>
      <c r="M37" s="250" t="s">
        <v>1362</v>
      </c>
      <c r="N37" s="247" t="s">
        <v>1363</v>
      </c>
      <c r="O37" s="247"/>
      <c r="P37" s="247" t="s">
        <v>2654</v>
      </c>
    </row>
    <row r="38" spans="1:16" s="254" customFormat="1" ht="18" customHeight="1">
      <c r="A38" s="245">
        <v>2075</v>
      </c>
      <c r="B38" s="246"/>
      <c r="C38" s="245"/>
      <c r="D38" s="245"/>
      <c r="E38" s="247" t="s">
        <v>1379</v>
      </c>
      <c r="F38" s="340" t="s">
        <v>2609</v>
      </c>
      <c r="G38" s="235" t="s">
        <v>1417</v>
      </c>
      <c r="H38" s="247" t="s">
        <v>188</v>
      </c>
      <c r="I38" s="249" t="s">
        <v>1380</v>
      </c>
      <c r="J38" s="247" t="s">
        <v>1374</v>
      </c>
      <c r="K38" s="247" t="s">
        <v>1151</v>
      </c>
      <c r="L38" s="250" t="s">
        <v>1349</v>
      </c>
      <c r="M38" s="250" t="s">
        <v>1454</v>
      </c>
      <c r="N38" s="247" t="s">
        <v>1381</v>
      </c>
      <c r="O38" s="247" t="s">
        <v>1347</v>
      </c>
      <c r="P38" s="247"/>
    </row>
    <row r="39" spans="1:16" s="254" customFormat="1" ht="18" customHeight="1">
      <c r="A39" s="245">
        <v>2033</v>
      </c>
      <c r="B39" s="246">
        <v>42724</v>
      </c>
      <c r="C39" s="245" t="s">
        <v>1399</v>
      </c>
      <c r="D39" s="245"/>
      <c r="E39" s="247" t="s">
        <v>1373</v>
      </c>
      <c r="F39" s="236" t="s">
        <v>1472</v>
      </c>
      <c r="G39" s="235" t="s">
        <v>1418</v>
      </c>
      <c r="H39" s="247" t="s">
        <v>188</v>
      </c>
      <c r="I39" s="249" t="s">
        <v>1378</v>
      </c>
      <c r="J39" s="247" t="s">
        <v>1374</v>
      </c>
      <c r="K39" s="247" t="s">
        <v>1375</v>
      </c>
      <c r="L39" s="250" t="s">
        <v>1376</v>
      </c>
      <c r="M39" s="250" t="s">
        <v>1362</v>
      </c>
      <c r="N39" s="247" t="s">
        <v>1377</v>
      </c>
      <c r="O39" s="247" t="s">
        <v>1347</v>
      </c>
      <c r="P39" s="247"/>
    </row>
    <row r="40" spans="1:16" s="254" customFormat="1" ht="18" customHeight="1">
      <c r="A40" s="245">
        <v>2036</v>
      </c>
      <c r="B40" s="246"/>
      <c r="C40" s="245"/>
      <c r="D40" s="245"/>
      <c r="E40" s="247" t="s">
        <v>1382</v>
      </c>
      <c r="F40" s="236" t="s">
        <v>2628</v>
      </c>
      <c r="G40" s="235" t="s">
        <v>1418</v>
      </c>
      <c r="H40" s="247" t="s">
        <v>205</v>
      </c>
      <c r="I40" s="249" t="s">
        <v>1469</v>
      </c>
      <c r="J40" s="247" t="s">
        <v>1470</v>
      </c>
      <c r="K40" s="247" t="s">
        <v>1151</v>
      </c>
      <c r="L40" s="250" t="s">
        <v>366</v>
      </c>
      <c r="M40" s="250" t="s">
        <v>1454</v>
      </c>
      <c r="N40" s="247" t="s">
        <v>1384</v>
      </c>
      <c r="O40" s="247" t="s">
        <v>1347</v>
      </c>
      <c r="P40" s="247" t="s">
        <v>2532</v>
      </c>
    </row>
    <row r="41" spans="1:16" s="393" customFormat="1" ht="18" customHeight="1">
      <c r="A41" s="245">
        <v>2037</v>
      </c>
      <c r="B41" s="246"/>
      <c r="C41" s="245"/>
      <c r="D41" s="245"/>
      <c r="E41" s="247" t="s">
        <v>1383</v>
      </c>
      <c r="F41" s="236"/>
      <c r="G41" s="235" t="s">
        <v>1417</v>
      </c>
      <c r="H41" s="247" t="s">
        <v>188</v>
      </c>
      <c r="I41" s="249" t="s">
        <v>1385</v>
      </c>
      <c r="J41" s="247" t="s">
        <v>1374</v>
      </c>
      <c r="K41" s="247" t="s">
        <v>1375</v>
      </c>
      <c r="L41" s="250" t="s">
        <v>1376</v>
      </c>
      <c r="M41" s="250" t="s">
        <v>1362</v>
      </c>
      <c r="N41" s="247" t="s">
        <v>1386</v>
      </c>
      <c r="O41" s="247" t="s">
        <v>1347</v>
      </c>
      <c r="P41" s="247"/>
    </row>
    <row r="42" spans="1:16" s="254" customFormat="1" ht="18" customHeight="1">
      <c r="A42" s="245"/>
      <c r="B42" s="246">
        <v>42928</v>
      </c>
      <c r="C42" s="245" t="s">
        <v>1396</v>
      </c>
      <c r="D42" s="259">
        <v>529.99</v>
      </c>
      <c r="E42" s="247" t="s">
        <v>1391</v>
      </c>
      <c r="F42" s="428"/>
      <c r="G42" s="235" t="s">
        <v>1417</v>
      </c>
      <c r="H42" s="247" t="s">
        <v>188</v>
      </c>
      <c r="I42" s="249" t="s">
        <v>1393</v>
      </c>
      <c r="J42" s="247" t="s">
        <v>1335</v>
      </c>
      <c r="K42" s="247" t="str">
        <f>8*1024&amp;" MB"</f>
        <v>8192 MB</v>
      </c>
      <c r="L42" s="250" t="s">
        <v>2650</v>
      </c>
      <c r="M42" s="250" t="s">
        <v>1362</v>
      </c>
      <c r="N42" s="257"/>
      <c r="O42" s="257"/>
      <c r="P42" s="247"/>
    </row>
    <row r="43" spans="1:16" s="254" customFormat="1" ht="18" customHeight="1">
      <c r="A43" s="289"/>
      <c r="B43" s="290"/>
      <c r="C43" s="289"/>
      <c r="D43" s="297"/>
      <c r="E43" s="291" t="s">
        <v>1400</v>
      </c>
      <c r="F43" s="292" t="s">
        <v>2469</v>
      </c>
      <c r="G43" s="293" t="s">
        <v>1417</v>
      </c>
      <c r="H43" s="291" t="s">
        <v>188</v>
      </c>
      <c r="I43" s="294" t="s">
        <v>1401</v>
      </c>
      <c r="J43" s="291" t="s">
        <v>1402</v>
      </c>
      <c r="K43" s="291" t="s">
        <v>1151</v>
      </c>
      <c r="L43" s="295" t="s">
        <v>1349</v>
      </c>
      <c r="M43" s="295" t="s">
        <v>1362</v>
      </c>
      <c r="N43" s="291"/>
      <c r="O43" s="291"/>
      <c r="P43" s="247"/>
    </row>
    <row r="44" spans="1:16" s="254" customFormat="1" ht="18" customHeight="1">
      <c r="A44" s="245">
        <v>2041</v>
      </c>
      <c r="B44" s="246">
        <v>43245</v>
      </c>
      <c r="C44" s="245" t="s">
        <v>904</v>
      </c>
      <c r="D44" s="256">
        <v>2317.79</v>
      </c>
      <c r="E44" s="247" t="s">
        <v>1408</v>
      </c>
      <c r="F44" s="236" t="s">
        <v>2405</v>
      </c>
      <c r="G44" s="235" t="s">
        <v>1417</v>
      </c>
      <c r="H44" s="247" t="s">
        <v>188</v>
      </c>
      <c r="I44" s="249" t="s">
        <v>1413</v>
      </c>
      <c r="J44" s="247" t="s">
        <v>1414</v>
      </c>
      <c r="K44" s="247" t="str">
        <f>8*1024&amp;" MB"</f>
        <v>8192 MB</v>
      </c>
      <c r="L44" s="250" t="s">
        <v>2569</v>
      </c>
      <c r="M44" s="250" t="s">
        <v>1362</v>
      </c>
      <c r="N44" s="247" t="s">
        <v>1421</v>
      </c>
      <c r="O44" s="247">
        <v>69671</v>
      </c>
      <c r="P44" s="247"/>
    </row>
    <row r="45" spans="1:16" s="254" customFormat="1" ht="18" customHeight="1">
      <c r="A45" s="245">
        <v>2042</v>
      </c>
      <c r="B45" s="246">
        <v>43245</v>
      </c>
      <c r="C45" s="245" t="s">
        <v>904</v>
      </c>
      <c r="D45" s="256">
        <v>2317.79</v>
      </c>
      <c r="E45" s="247" t="s">
        <v>1409</v>
      </c>
      <c r="F45" s="236" t="s">
        <v>3035</v>
      </c>
      <c r="G45" s="235" t="s">
        <v>1417</v>
      </c>
      <c r="H45" s="247" t="s">
        <v>188</v>
      </c>
      <c r="I45" s="249" t="s">
        <v>1413</v>
      </c>
      <c r="J45" s="247" t="s">
        <v>1414</v>
      </c>
      <c r="K45" s="247" t="str">
        <f>8*1024&amp;" MB"</f>
        <v>8192 MB</v>
      </c>
      <c r="L45" s="250" t="s">
        <v>1415</v>
      </c>
      <c r="M45" s="250" t="s">
        <v>1362</v>
      </c>
      <c r="N45" s="247" t="s">
        <v>1420</v>
      </c>
      <c r="O45" s="247">
        <v>69671</v>
      </c>
      <c r="P45" s="247"/>
    </row>
    <row r="46" spans="1:16" s="254" customFormat="1" ht="18" customHeight="1">
      <c r="A46" s="245"/>
      <c r="B46" s="246"/>
      <c r="C46" s="260"/>
      <c r="D46" s="256"/>
      <c r="E46" s="247" t="s">
        <v>2474</v>
      </c>
      <c r="F46" s="236" t="s">
        <v>2491</v>
      </c>
      <c r="G46" s="235" t="s">
        <v>1418</v>
      </c>
      <c r="H46" s="247" t="s">
        <v>205</v>
      </c>
      <c r="I46" s="249" t="s">
        <v>2475</v>
      </c>
      <c r="J46" s="247" t="s">
        <v>2476</v>
      </c>
      <c r="K46" s="247" t="s">
        <v>1419</v>
      </c>
      <c r="L46" s="250" t="s">
        <v>1415</v>
      </c>
      <c r="M46" s="250" t="s">
        <v>1362</v>
      </c>
      <c r="N46" s="247" t="s">
        <v>2477</v>
      </c>
      <c r="O46" s="247"/>
      <c r="P46" s="247"/>
    </row>
    <row r="47" spans="1:16" s="393" customFormat="1" ht="18" customHeight="1">
      <c r="A47" s="245"/>
      <c r="B47" s="246">
        <v>43245</v>
      </c>
      <c r="C47" s="245" t="s">
        <v>904</v>
      </c>
      <c r="D47" s="256">
        <v>2161.73</v>
      </c>
      <c r="E47" s="247" t="s">
        <v>1410</v>
      </c>
      <c r="F47" s="236" t="s">
        <v>2403</v>
      </c>
      <c r="G47" s="235" t="s">
        <v>1418</v>
      </c>
      <c r="H47" s="247" t="s">
        <v>188</v>
      </c>
      <c r="I47" s="249" t="s">
        <v>1413</v>
      </c>
      <c r="J47" s="247" t="s">
        <v>1414</v>
      </c>
      <c r="K47" s="247" t="str">
        <f>8*1024&amp;" MB"</f>
        <v>8192 MB</v>
      </c>
      <c r="L47" s="250" t="s">
        <v>1415</v>
      </c>
      <c r="M47" s="250" t="s">
        <v>1362</v>
      </c>
      <c r="N47" s="247" t="s">
        <v>1438</v>
      </c>
      <c r="O47" s="247">
        <v>69700</v>
      </c>
      <c r="P47" s="247"/>
    </row>
    <row r="48" spans="1:16" s="254" customFormat="1" ht="18" customHeight="1">
      <c r="A48" s="245"/>
      <c r="B48" s="246">
        <v>43245</v>
      </c>
      <c r="C48" s="245" t="s">
        <v>904</v>
      </c>
      <c r="D48" s="256">
        <v>2161.73</v>
      </c>
      <c r="E48" s="247" t="s">
        <v>1411</v>
      </c>
      <c r="F48" s="236" t="s">
        <v>2488</v>
      </c>
      <c r="G48" s="235" t="s">
        <v>1418</v>
      </c>
      <c r="H48" s="247" t="s">
        <v>188</v>
      </c>
      <c r="I48" s="249" t="s">
        <v>1413</v>
      </c>
      <c r="J48" s="247" t="s">
        <v>1414</v>
      </c>
      <c r="K48" s="247" t="str">
        <f>8*1024&amp;" MB"</f>
        <v>8192 MB</v>
      </c>
      <c r="L48" s="250" t="s">
        <v>2487</v>
      </c>
      <c r="M48" s="250" t="s">
        <v>1362</v>
      </c>
      <c r="N48" s="247" t="s">
        <v>1439</v>
      </c>
      <c r="O48" s="247">
        <v>69700</v>
      </c>
      <c r="P48" s="247"/>
    </row>
    <row r="49" spans="1:16" s="254" customFormat="1" ht="18" customHeight="1">
      <c r="A49" s="289"/>
      <c r="B49" s="290">
        <v>43245</v>
      </c>
      <c r="C49" s="289" t="s">
        <v>904</v>
      </c>
      <c r="D49" s="298">
        <v>2161.73</v>
      </c>
      <c r="E49" s="291" t="s">
        <v>1412</v>
      </c>
      <c r="F49" s="292" t="s">
        <v>1471</v>
      </c>
      <c r="G49" s="293" t="s">
        <v>1418</v>
      </c>
      <c r="H49" s="291" t="s">
        <v>188</v>
      </c>
      <c r="I49" s="294" t="s">
        <v>1413</v>
      </c>
      <c r="J49" s="291" t="s">
        <v>1414</v>
      </c>
      <c r="K49" s="291" t="str">
        <f>8*1024&amp;" MB"</f>
        <v>8192 MB</v>
      </c>
      <c r="L49" s="295" t="s">
        <v>1415</v>
      </c>
      <c r="M49" s="295" t="s">
        <v>1362</v>
      </c>
      <c r="N49" s="291" t="s">
        <v>1440</v>
      </c>
      <c r="O49" s="291">
        <v>69700</v>
      </c>
      <c r="P49" s="247"/>
    </row>
    <row r="50" spans="1:16" s="254" customFormat="1" ht="18" customHeight="1">
      <c r="A50" s="245"/>
      <c r="B50" s="246">
        <v>43040</v>
      </c>
      <c r="C50" s="245" t="s">
        <v>1396</v>
      </c>
      <c r="D50" s="256">
        <f>399.99+28</f>
        <v>427.99</v>
      </c>
      <c r="E50" s="247" t="s">
        <v>1431</v>
      </c>
      <c r="F50" s="236" t="s">
        <v>2659</v>
      </c>
      <c r="G50" s="235" t="s">
        <v>1418</v>
      </c>
      <c r="H50" s="247" t="s">
        <v>895</v>
      </c>
      <c r="I50" s="249" t="s">
        <v>1432</v>
      </c>
      <c r="J50" s="247" t="s">
        <v>1433</v>
      </c>
      <c r="K50" s="247" t="s">
        <v>1434</v>
      </c>
      <c r="L50" s="250" t="s">
        <v>2470</v>
      </c>
      <c r="M50" s="250" t="s">
        <v>1362</v>
      </c>
      <c r="N50" s="257"/>
      <c r="O50" s="247">
        <v>588095</v>
      </c>
      <c r="P50" s="247"/>
    </row>
    <row r="51" spans="1:16" s="254" customFormat="1" ht="18" customHeight="1">
      <c r="A51" s="245"/>
      <c r="B51" s="246"/>
      <c r="C51" s="245" t="s">
        <v>1396</v>
      </c>
      <c r="D51" s="245"/>
      <c r="E51" s="247" t="s">
        <v>1442</v>
      </c>
      <c r="F51" s="236" t="s">
        <v>2402</v>
      </c>
      <c r="G51" s="235" t="s">
        <v>1418</v>
      </c>
      <c r="H51" s="247" t="s">
        <v>895</v>
      </c>
      <c r="I51" s="249" t="s">
        <v>1443</v>
      </c>
      <c r="J51" s="247" t="s">
        <v>1444</v>
      </c>
      <c r="K51" s="247" t="s">
        <v>1434</v>
      </c>
      <c r="L51" s="250" t="s">
        <v>1441</v>
      </c>
      <c r="M51" s="250" t="s">
        <v>1362</v>
      </c>
      <c r="N51" s="247" t="s">
        <v>1445</v>
      </c>
      <c r="O51" s="257"/>
      <c r="P51" s="247"/>
    </row>
    <row r="52" spans="1:16" s="254" customFormat="1" ht="18" customHeight="1">
      <c r="A52" s="245"/>
      <c r="B52" s="246"/>
      <c r="C52" s="245"/>
      <c r="D52" s="245" t="s">
        <v>1105</v>
      </c>
      <c r="E52" s="247" t="s">
        <v>1446</v>
      </c>
      <c r="F52" s="236" t="s">
        <v>2539</v>
      </c>
      <c r="G52" s="235" t="s">
        <v>1417</v>
      </c>
      <c r="H52" s="247" t="s">
        <v>188</v>
      </c>
      <c r="I52" s="249" t="s">
        <v>1447</v>
      </c>
      <c r="J52" s="247" t="s">
        <v>2538</v>
      </c>
      <c r="K52" s="247" t="s">
        <v>1434</v>
      </c>
      <c r="L52" s="250" t="s">
        <v>1464</v>
      </c>
      <c r="M52" s="250" t="s">
        <v>2075</v>
      </c>
      <c r="N52" s="247" t="s">
        <v>1448</v>
      </c>
      <c r="O52" s="257"/>
      <c r="P52" s="247"/>
    </row>
    <row r="53" spans="1:16" s="254" customFormat="1" ht="18" customHeight="1">
      <c r="A53" s="245">
        <v>1980</v>
      </c>
      <c r="B53" s="246">
        <v>43657</v>
      </c>
      <c r="C53" s="260" t="s">
        <v>1459</v>
      </c>
      <c r="D53" s="256">
        <v>2836.57</v>
      </c>
      <c r="E53" s="247" t="s">
        <v>1449</v>
      </c>
      <c r="F53" s="236" t="s">
        <v>2553</v>
      </c>
      <c r="G53" s="235" t="s">
        <v>1418</v>
      </c>
      <c r="H53" s="247" t="s">
        <v>205</v>
      </c>
      <c r="I53" s="249" t="s">
        <v>1456</v>
      </c>
      <c r="J53" s="247" t="s">
        <v>1453</v>
      </c>
      <c r="K53" s="247" t="s">
        <v>1419</v>
      </c>
      <c r="L53" s="250" t="s">
        <v>1407</v>
      </c>
      <c r="M53" s="250" t="s">
        <v>1454</v>
      </c>
      <c r="N53" s="247" t="s">
        <v>1460</v>
      </c>
      <c r="O53" s="247">
        <v>1207403</v>
      </c>
      <c r="P53" s="247"/>
    </row>
    <row r="54" spans="1:16" s="254" customFormat="1" ht="18" customHeight="1">
      <c r="A54" s="245">
        <v>1981</v>
      </c>
      <c r="B54" s="246">
        <v>43658</v>
      </c>
      <c r="C54" s="260" t="s">
        <v>1459</v>
      </c>
      <c r="D54" s="256">
        <v>2836.57</v>
      </c>
      <c r="E54" s="247" t="s">
        <v>1450</v>
      </c>
      <c r="F54" s="236" t="s">
        <v>2176</v>
      </c>
      <c r="G54" s="235" t="s">
        <v>1417</v>
      </c>
      <c r="H54" s="247" t="s">
        <v>205</v>
      </c>
      <c r="I54" s="249" t="s">
        <v>1456</v>
      </c>
      <c r="J54" s="247" t="s">
        <v>1453</v>
      </c>
      <c r="K54" s="247" t="s">
        <v>1419</v>
      </c>
      <c r="L54" s="250" t="s">
        <v>1415</v>
      </c>
      <c r="M54" s="250" t="s">
        <v>1454</v>
      </c>
      <c r="N54" s="247" t="s">
        <v>1455</v>
      </c>
      <c r="O54" s="247">
        <v>1210399</v>
      </c>
      <c r="P54" s="247"/>
    </row>
    <row r="55" spans="1:16" s="254" customFormat="1" ht="18" customHeight="1">
      <c r="A55" s="245">
        <v>1982</v>
      </c>
      <c r="B55" s="246">
        <v>43658</v>
      </c>
      <c r="C55" s="260" t="s">
        <v>1459</v>
      </c>
      <c r="D55" s="256">
        <v>2836.57</v>
      </c>
      <c r="E55" s="247" t="s">
        <v>1451</v>
      </c>
      <c r="F55" s="236" t="s">
        <v>2090</v>
      </c>
      <c r="G55" s="235" t="s">
        <v>1417</v>
      </c>
      <c r="H55" s="247" t="s">
        <v>205</v>
      </c>
      <c r="I55" s="249" t="s">
        <v>1456</v>
      </c>
      <c r="J55" s="247" t="s">
        <v>1453</v>
      </c>
      <c r="K55" s="247" t="s">
        <v>1419</v>
      </c>
      <c r="L55" s="250" t="s">
        <v>2650</v>
      </c>
      <c r="M55" s="250" t="s">
        <v>1454</v>
      </c>
      <c r="N55" s="385" t="s">
        <v>1458</v>
      </c>
      <c r="O55" s="247">
        <v>1210399</v>
      </c>
      <c r="P55" s="247"/>
    </row>
    <row r="56" spans="1:16" s="254" customFormat="1" ht="18" customHeight="1">
      <c r="A56" s="245">
        <v>2057</v>
      </c>
      <c r="B56" s="246">
        <v>43658</v>
      </c>
      <c r="C56" s="260" t="s">
        <v>1459</v>
      </c>
      <c r="D56" s="256">
        <v>2836.57</v>
      </c>
      <c r="E56" s="247" t="s">
        <v>1452</v>
      </c>
      <c r="F56" s="236" t="s">
        <v>2091</v>
      </c>
      <c r="G56" s="235" t="s">
        <v>1417</v>
      </c>
      <c r="H56" s="247" t="s">
        <v>205</v>
      </c>
      <c r="I56" s="249" t="s">
        <v>1456</v>
      </c>
      <c r="J56" s="247" t="s">
        <v>1453</v>
      </c>
      <c r="K56" s="247" t="s">
        <v>1419</v>
      </c>
      <c r="L56" s="250" t="s">
        <v>2651</v>
      </c>
      <c r="M56" s="250" t="s">
        <v>1454</v>
      </c>
      <c r="N56" s="247" t="s">
        <v>1457</v>
      </c>
      <c r="O56" s="247">
        <v>1210399</v>
      </c>
      <c r="P56" s="247"/>
    </row>
    <row r="57" spans="1:16" s="254" customFormat="1" ht="18" customHeight="1">
      <c r="A57" s="245">
        <v>2040</v>
      </c>
      <c r="B57" s="262"/>
      <c r="C57" s="245"/>
      <c r="D57" s="245"/>
      <c r="E57" s="247" t="s">
        <v>1461</v>
      </c>
      <c r="F57" s="236" t="s">
        <v>2065</v>
      </c>
      <c r="G57" s="235" t="s">
        <v>1417</v>
      </c>
      <c r="H57" s="247" t="s">
        <v>205</v>
      </c>
      <c r="I57" s="247" t="s">
        <v>1405</v>
      </c>
      <c r="J57" s="247" t="s">
        <v>1406</v>
      </c>
      <c r="K57" s="247" t="s">
        <v>1419</v>
      </c>
      <c r="L57" s="247" t="s">
        <v>1407</v>
      </c>
      <c r="M57" s="247" t="s">
        <v>2075</v>
      </c>
      <c r="N57" s="257"/>
      <c r="O57" s="257"/>
      <c r="P57" s="247"/>
    </row>
    <row r="58" spans="1:16" s="254" customFormat="1" ht="18" customHeight="1">
      <c r="A58" s="245"/>
      <c r="B58" s="262">
        <v>43040</v>
      </c>
      <c r="C58" s="245" t="s">
        <v>1396</v>
      </c>
      <c r="D58" s="256">
        <f>1199.99+84</f>
        <v>1283.99</v>
      </c>
      <c r="E58" s="247" t="s">
        <v>1473</v>
      </c>
      <c r="F58" s="236" t="s">
        <v>2362</v>
      </c>
      <c r="G58" s="235" t="s">
        <v>1417</v>
      </c>
      <c r="H58" s="247" t="s">
        <v>895</v>
      </c>
      <c r="I58" s="249" t="s">
        <v>1435</v>
      </c>
      <c r="J58" s="247" t="s">
        <v>1436</v>
      </c>
      <c r="K58" s="247" t="s">
        <v>1437</v>
      </c>
      <c r="L58" s="250" t="s">
        <v>1415</v>
      </c>
      <c r="M58" s="250" t="s">
        <v>1362</v>
      </c>
      <c r="N58" s="257"/>
      <c r="O58" s="247">
        <v>588095</v>
      </c>
      <c r="P58" s="247"/>
    </row>
    <row r="59" spans="1:16" s="254" customFormat="1" ht="18" customHeight="1">
      <c r="A59" s="261"/>
      <c r="B59" s="262">
        <v>43838</v>
      </c>
      <c r="C59" s="261" t="s">
        <v>1459</v>
      </c>
      <c r="D59" s="256">
        <v>3926.62</v>
      </c>
      <c r="E59" s="263" t="s">
        <v>1474</v>
      </c>
      <c r="F59" s="237" t="s">
        <v>2155</v>
      </c>
      <c r="G59" s="238" t="s">
        <v>1417</v>
      </c>
      <c r="H59" s="263" t="s">
        <v>205</v>
      </c>
      <c r="I59" s="249" t="s">
        <v>1477</v>
      </c>
      <c r="J59" s="247" t="s">
        <v>1478</v>
      </c>
      <c r="K59" s="247" t="s">
        <v>1437</v>
      </c>
      <c r="L59" s="250" t="s">
        <v>2649</v>
      </c>
      <c r="M59" s="250" t="s">
        <v>1454</v>
      </c>
      <c r="N59" s="247" t="s">
        <v>2089</v>
      </c>
      <c r="O59" s="247">
        <v>1644722</v>
      </c>
      <c r="P59" s="247"/>
    </row>
    <row r="60" spans="1:16" s="254" customFormat="1" ht="18" customHeight="1">
      <c r="A60" s="245"/>
      <c r="B60" s="246">
        <v>43838</v>
      </c>
      <c r="C60" s="245" t="s">
        <v>1459</v>
      </c>
      <c r="D60" s="256">
        <v>3926.62</v>
      </c>
      <c r="E60" s="247" t="s">
        <v>1475</v>
      </c>
      <c r="F60" s="236" t="s">
        <v>3030</v>
      </c>
      <c r="G60" s="235" t="s">
        <v>1417</v>
      </c>
      <c r="H60" s="247" t="s">
        <v>205</v>
      </c>
      <c r="I60" s="249" t="s">
        <v>1477</v>
      </c>
      <c r="J60" s="247" t="s">
        <v>1478</v>
      </c>
      <c r="K60" s="247" t="s">
        <v>1481</v>
      </c>
      <c r="L60" s="250" t="s">
        <v>1479</v>
      </c>
      <c r="M60" s="250" t="s">
        <v>1454</v>
      </c>
      <c r="N60" s="247" t="s">
        <v>1482</v>
      </c>
      <c r="O60" s="247">
        <v>1644722</v>
      </c>
      <c r="P60" s="247"/>
    </row>
    <row r="61" spans="1:16" s="254" customFormat="1" ht="18" customHeight="1">
      <c r="A61" s="245"/>
      <c r="B61" s="246">
        <v>43838</v>
      </c>
      <c r="C61" s="245" t="s">
        <v>1459</v>
      </c>
      <c r="D61" s="256">
        <v>3926.62</v>
      </c>
      <c r="E61" s="247" t="s">
        <v>1476</v>
      </c>
      <c r="F61" s="236" t="s">
        <v>2398</v>
      </c>
      <c r="G61" s="235" t="s">
        <v>1418</v>
      </c>
      <c r="H61" s="247" t="s">
        <v>205</v>
      </c>
      <c r="I61" s="249" t="s">
        <v>1477</v>
      </c>
      <c r="J61" s="247" t="s">
        <v>1478</v>
      </c>
      <c r="K61" s="247" t="s">
        <v>1483</v>
      </c>
      <c r="L61" s="250" t="s">
        <v>2593</v>
      </c>
      <c r="M61" s="250" t="s">
        <v>1454</v>
      </c>
      <c r="N61" s="247" t="s">
        <v>1480</v>
      </c>
      <c r="O61" s="247">
        <v>1644722</v>
      </c>
      <c r="P61" s="247"/>
    </row>
    <row r="62" spans="1:16" s="254" customFormat="1" ht="18" customHeight="1">
      <c r="A62" s="365"/>
      <c r="B62" s="366">
        <v>44153</v>
      </c>
      <c r="C62" s="367" t="s">
        <v>1459</v>
      </c>
      <c r="D62" s="368">
        <v>3678.47</v>
      </c>
      <c r="E62" s="369" t="s">
        <v>1485</v>
      </c>
      <c r="F62" s="370" t="s">
        <v>2627</v>
      </c>
      <c r="G62" s="371" t="s">
        <v>1418</v>
      </c>
      <c r="H62" s="369" t="s">
        <v>205</v>
      </c>
      <c r="I62" s="372" t="s">
        <v>1456</v>
      </c>
      <c r="J62" s="369" t="s">
        <v>2085</v>
      </c>
      <c r="K62" s="369" t="s">
        <v>1419</v>
      </c>
      <c r="L62" s="373" t="s">
        <v>2086</v>
      </c>
      <c r="M62" s="373" t="s">
        <v>1454</v>
      </c>
      <c r="N62" s="369" t="s">
        <v>2413</v>
      </c>
      <c r="O62" s="369">
        <v>2457554</v>
      </c>
      <c r="P62" s="369"/>
    </row>
    <row r="63" spans="1:16" s="254" customFormat="1" ht="18" customHeight="1">
      <c r="A63" s="245">
        <v>2061</v>
      </c>
      <c r="B63" s="246">
        <v>44172</v>
      </c>
      <c r="C63" s="260" t="s">
        <v>2071</v>
      </c>
      <c r="D63" s="256">
        <v>2750</v>
      </c>
      <c r="E63" s="247" t="s">
        <v>1486</v>
      </c>
      <c r="F63" s="237" t="s">
        <v>3021</v>
      </c>
      <c r="G63" s="238" t="s">
        <v>1417</v>
      </c>
      <c r="H63" s="263" t="s">
        <v>205</v>
      </c>
      <c r="I63" s="264" t="s">
        <v>2088</v>
      </c>
      <c r="J63" s="263" t="s">
        <v>2072</v>
      </c>
      <c r="K63" s="247" t="s">
        <v>2634</v>
      </c>
      <c r="L63" s="250" t="s">
        <v>1415</v>
      </c>
      <c r="M63" s="265" t="s">
        <v>2075</v>
      </c>
      <c r="N63" s="263" t="s">
        <v>2411</v>
      </c>
      <c r="O63" s="263">
        <v>167001</v>
      </c>
      <c r="P63" s="247"/>
    </row>
    <row r="64" spans="1:16" s="254" customFormat="1" ht="18" customHeight="1">
      <c r="A64" s="261"/>
      <c r="B64" s="262">
        <v>43971</v>
      </c>
      <c r="C64" s="261" t="s">
        <v>1794</v>
      </c>
      <c r="D64" s="266">
        <v>2508.4699999999998</v>
      </c>
      <c r="E64" s="247" t="s">
        <v>2063</v>
      </c>
      <c r="F64" s="237" t="s">
        <v>2552</v>
      </c>
      <c r="G64" s="238" t="s">
        <v>1418</v>
      </c>
      <c r="H64" s="263" t="s">
        <v>205</v>
      </c>
      <c r="I64" s="264" t="s">
        <v>2088</v>
      </c>
      <c r="J64" s="263" t="s">
        <v>2072</v>
      </c>
      <c r="K64" s="247" t="s">
        <v>1151</v>
      </c>
      <c r="L64" s="250" t="s">
        <v>2472</v>
      </c>
      <c r="M64" s="265"/>
      <c r="N64" s="263" t="s">
        <v>2393</v>
      </c>
      <c r="O64" s="263">
        <v>233407</v>
      </c>
      <c r="P64" s="247"/>
    </row>
    <row r="65" spans="1:16" s="254" customFormat="1" ht="18" customHeight="1">
      <c r="A65" s="261">
        <v>2043</v>
      </c>
      <c r="B65" s="262">
        <v>44172</v>
      </c>
      <c r="C65" s="267" t="s">
        <v>2071</v>
      </c>
      <c r="D65" s="266">
        <v>2750</v>
      </c>
      <c r="E65" s="263" t="s">
        <v>2064</v>
      </c>
      <c r="F65" s="237" t="s">
        <v>2707</v>
      </c>
      <c r="G65" s="238" t="s">
        <v>1417</v>
      </c>
      <c r="H65" s="263" t="s">
        <v>205</v>
      </c>
      <c r="I65" s="264" t="s">
        <v>2088</v>
      </c>
      <c r="J65" s="263" t="s">
        <v>2072</v>
      </c>
      <c r="K65" s="247" t="s">
        <v>2634</v>
      </c>
      <c r="L65" s="250" t="s">
        <v>1415</v>
      </c>
      <c r="M65" s="265" t="s">
        <v>2075</v>
      </c>
      <c r="N65" s="263" t="s">
        <v>2066</v>
      </c>
      <c r="O65" s="263">
        <v>167001</v>
      </c>
      <c r="P65" s="247"/>
    </row>
    <row r="66" spans="1:16" s="254" customFormat="1" ht="18" customHeight="1">
      <c r="A66" s="261">
        <v>2078</v>
      </c>
      <c r="B66" s="246">
        <v>43245</v>
      </c>
      <c r="C66" s="245" t="s">
        <v>904</v>
      </c>
      <c r="D66" s="256">
        <v>2317.79</v>
      </c>
      <c r="E66" s="263" t="s">
        <v>2068</v>
      </c>
      <c r="F66" s="237" t="s">
        <v>3031</v>
      </c>
      <c r="G66" s="238" t="s">
        <v>1417</v>
      </c>
      <c r="H66" s="263" t="s">
        <v>188</v>
      </c>
      <c r="I66" s="249" t="s">
        <v>1393</v>
      </c>
      <c r="J66" s="247" t="s">
        <v>2486</v>
      </c>
      <c r="K66" s="247" t="s">
        <v>1419</v>
      </c>
      <c r="L66" s="250" t="s">
        <v>1415</v>
      </c>
      <c r="M66" s="265" t="s">
        <v>2075</v>
      </c>
      <c r="N66" s="263" t="s">
        <v>2069</v>
      </c>
      <c r="O66" s="247">
        <v>69671</v>
      </c>
      <c r="P66" s="247"/>
    </row>
    <row r="67" spans="1:16" s="254" customFormat="1" ht="18" customHeight="1">
      <c r="A67" s="261"/>
      <c r="B67" s="262">
        <v>44202</v>
      </c>
      <c r="C67" s="267" t="s">
        <v>2071</v>
      </c>
      <c r="D67" s="266">
        <v>2866.54</v>
      </c>
      <c r="E67" s="263" t="s">
        <v>2070</v>
      </c>
      <c r="F67" s="237" t="s">
        <v>2489</v>
      </c>
      <c r="G67" s="238" t="s">
        <v>1418</v>
      </c>
      <c r="H67" s="263" t="s">
        <v>205</v>
      </c>
      <c r="I67" s="264" t="s">
        <v>2087</v>
      </c>
      <c r="J67" s="263" t="s">
        <v>2072</v>
      </c>
      <c r="K67" s="263" t="s">
        <v>2073</v>
      </c>
      <c r="L67" s="265" t="s">
        <v>2074</v>
      </c>
      <c r="M67" s="265" t="s">
        <v>2075</v>
      </c>
      <c r="N67" s="263" t="s">
        <v>2076</v>
      </c>
      <c r="O67" s="263">
        <v>169781</v>
      </c>
      <c r="P67" s="247"/>
    </row>
    <row r="68" spans="1:16" s="391" customFormat="1" ht="18" customHeight="1">
      <c r="A68" s="245"/>
      <c r="B68" s="262">
        <v>44202</v>
      </c>
      <c r="C68" s="267" t="s">
        <v>2071</v>
      </c>
      <c r="D68" s="266">
        <v>2866.54</v>
      </c>
      <c r="E68" s="263" t="s">
        <v>2082</v>
      </c>
      <c r="F68" s="236" t="s">
        <v>2399</v>
      </c>
      <c r="G68" s="235" t="s">
        <v>1418</v>
      </c>
      <c r="H68" s="263" t="s">
        <v>205</v>
      </c>
      <c r="I68" s="264" t="s">
        <v>2087</v>
      </c>
      <c r="J68" s="263" t="s">
        <v>2072</v>
      </c>
      <c r="K68" s="263" t="s">
        <v>2073</v>
      </c>
      <c r="L68" s="265" t="s">
        <v>2074</v>
      </c>
      <c r="M68" s="265" t="s">
        <v>2075</v>
      </c>
      <c r="N68" s="247" t="s">
        <v>2077</v>
      </c>
      <c r="O68" s="247">
        <v>169781</v>
      </c>
      <c r="P68" s="247"/>
    </row>
    <row r="69" spans="1:16" s="395" customFormat="1" ht="17.25" customHeight="1">
      <c r="A69" s="278"/>
      <c r="B69" s="420">
        <v>44202</v>
      </c>
      <c r="C69" s="422" t="s">
        <v>2071</v>
      </c>
      <c r="D69" s="424">
        <v>2866.54</v>
      </c>
      <c r="E69" s="426" t="s">
        <v>2083</v>
      </c>
      <c r="F69" s="272" t="s">
        <v>2364</v>
      </c>
      <c r="G69" s="235" t="s">
        <v>1418</v>
      </c>
      <c r="H69" s="426" t="s">
        <v>205</v>
      </c>
      <c r="I69" s="426" t="s">
        <v>2087</v>
      </c>
      <c r="J69" s="426" t="s">
        <v>2072</v>
      </c>
      <c r="K69" s="263" t="s">
        <v>2073</v>
      </c>
      <c r="L69" s="430" t="s">
        <v>2074</v>
      </c>
      <c r="M69" s="265" t="s">
        <v>2075</v>
      </c>
      <c r="N69" s="280" t="s">
        <v>2078</v>
      </c>
      <c r="O69" s="280">
        <v>169781</v>
      </c>
      <c r="P69" s="247"/>
    </row>
    <row r="70" spans="1:16" s="391" customFormat="1" ht="18" customHeight="1">
      <c r="A70" s="245"/>
      <c r="B70" s="262">
        <v>44202</v>
      </c>
      <c r="C70" s="267" t="s">
        <v>2071</v>
      </c>
      <c r="D70" s="266">
        <v>2866.54</v>
      </c>
      <c r="E70" s="263" t="s">
        <v>2084</v>
      </c>
      <c r="F70" s="236" t="s">
        <v>2400</v>
      </c>
      <c r="G70" s="235" t="s">
        <v>1418</v>
      </c>
      <c r="H70" s="263" t="s">
        <v>205</v>
      </c>
      <c r="I70" s="264" t="s">
        <v>2087</v>
      </c>
      <c r="J70" s="263" t="s">
        <v>2072</v>
      </c>
      <c r="K70" s="263" t="s">
        <v>2073</v>
      </c>
      <c r="L70" s="265" t="s">
        <v>2074</v>
      </c>
      <c r="M70" s="265" t="s">
        <v>2075</v>
      </c>
      <c r="N70" s="247" t="s">
        <v>2079</v>
      </c>
      <c r="O70" s="247">
        <v>169781</v>
      </c>
      <c r="P70" s="247"/>
    </row>
    <row r="71" spans="1:16" s="391" customFormat="1" ht="18" customHeight="1">
      <c r="A71" s="261"/>
      <c r="B71" s="262">
        <v>44153</v>
      </c>
      <c r="C71" s="267" t="s">
        <v>1459</v>
      </c>
      <c r="D71" s="266">
        <v>3678.47</v>
      </c>
      <c r="E71" s="263" t="s">
        <v>2081</v>
      </c>
      <c r="F71" s="237" t="s">
        <v>2363</v>
      </c>
      <c r="G71" s="238" t="s">
        <v>1418</v>
      </c>
      <c r="H71" s="263" t="s">
        <v>205</v>
      </c>
      <c r="I71" s="249" t="s">
        <v>1456</v>
      </c>
      <c r="J71" s="247" t="s">
        <v>2085</v>
      </c>
      <c r="K71" s="247" t="s">
        <v>1419</v>
      </c>
      <c r="L71" s="250" t="s">
        <v>2471</v>
      </c>
      <c r="M71" s="265" t="s">
        <v>2075</v>
      </c>
      <c r="N71" s="247" t="s">
        <v>2412</v>
      </c>
      <c r="O71" s="247">
        <v>2457554</v>
      </c>
      <c r="P71" s="247"/>
    </row>
    <row r="72" spans="1:16" s="391" customFormat="1" ht="18" customHeight="1">
      <c r="A72" s="261">
        <v>1979</v>
      </c>
      <c r="B72" s="262">
        <v>44666</v>
      </c>
      <c r="C72" s="267" t="s">
        <v>1459</v>
      </c>
      <c r="D72" s="266">
        <v>3894.95</v>
      </c>
      <c r="E72" s="263" t="s">
        <v>2494</v>
      </c>
      <c r="F72" s="263" t="s">
        <v>2635</v>
      </c>
      <c r="G72" s="314" t="s">
        <v>1418</v>
      </c>
      <c r="H72" s="263" t="s">
        <v>205</v>
      </c>
      <c r="I72" s="264" t="s">
        <v>2503</v>
      </c>
      <c r="J72" s="247" t="s">
        <v>2500</v>
      </c>
      <c r="K72" s="263" t="s">
        <v>2501</v>
      </c>
      <c r="L72" s="265" t="s">
        <v>2502</v>
      </c>
      <c r="M72" s="265" t="s">
        <v>2075</v>
      </c>
      <c r="N72" s="263" t="s">
        <v>2499</v>
      </c>
      <c r="O72" s="263">
        <v>4097720</v>
      </c>
      <c r="P72" s="247"/>
    </row>
    <row r="73" spans="1:16" s="391" customFormat="1" ht="16.5">
      <c r="A73" s="245">
        <v>1974</v>
      </c>
      <c r="B73" s="262">
        <v>44666</v>
      </c>
      <c r="C73" s="267" t="s">
        <v>1459</v>
      </c>
      <c r="D73" s="266">
        <v>3894.95</v>
      </c>
      <c r="E73" s="263" t="s">
        <v>2495</v>
      </c>
      <c r="F73" s="263" t="s">
        <v>2493</v>
      </c>
      <c r="G73" s="279" t="s">
        <v>1417</v>
      </c>
      <c r="H73" s="263" t="s">
        <v>205</v>
      </c>
      <c r="I73" s="264" t="s">
        <v>2503</v>
      </c>
      <c r="J73" s="247" t="s">
        <v>2500</v>
      </c>
      <c r="K73" s="263" t="s">
        <v>2501</v>
      </c>
      <c r="L73" s="265" t="s">
        <v>2502</v>
      </c>
      <c r="M73" s="265" t="s">
        <v>2075</v>
      </c>
      <c r="N73" s="247" t="s">
        <v>2507</v>
      </c>
      <c r="O73" s="263">
        <v>4097720</v>
      </c>
      <c r="P73" s="247"/>
    </row>
    <row r="74" spans="1:16" s="391" customFormat="1" ht="18" customHeight="1">
      <c r="A74" s="245">
        <v>1967</v>
      </c>
      <c r="B74" s="262">
        <v>44666</v>
      </c>
      <c r="C74" s="267" t="s">
        <v>1459</v>
      </c>
      <c r="D74" s="266">
        <v>3894.95</v>
      </c>
      <c r="E74" s="263" t="s">
        <v>2496</v>
      </c>
      <c r="F74" s="263" t="s">
        <v>2639</v>
      </c>
      <c r="G74" s="279" t="s">
        <v>1417</v>
      </c>
      <c r="H74" s="263" t="s">
        <v>205</v>
      </c>
      <c r="I74" s="264" t="s">
        <v>2503</v>
      </c>
      <c r="J74" s="247" t="s">
        <v>2500</v>
      </c>
      <c r="K74" s="263" t="s">
        <v>2501</v>
      </c>
      <c r="L74" s="265" t="s">
        <v>2502</v>
      </c>
      <c r="M74" s="265" t="s">
        <v>2075</v>
      </c>
      <c r="N74" s="247" t="s">
        <v>2504</v>
      </c>
      <c r="O74" s="263">
        <v>4097720</v>
      </c>
      <c r="P74" s="247"/>
    </row>
    <row r="75" spans="1:16" s="391" customFormat="1" ht="18" customHeight="1">
      <c r="A75" s="245">
        <v>1978</v>
      </c>
      <c r="B75" s="262">
        <v>44666</v>
      </c>
      <c r="C75" s="267" t="s">
        <v>1459</v>
      </c>
      <c r="D75" s="266">
        <v>3894.95</v>
      </c>
      <c r="E75" s="263" t="s">
        <v>2497</v>
      </c>
      <c r="F75" s="247" t="s">
        <v>3020</v>
      </c>
      <c r="G75" s="279" t="s">
        <v>1417</v>
      </c>
      <c r="H75" s="263" t="s">
        <v>205</v>
      </c>
      <c r="I75" s="264" t="s">
        <v>2503</v>
      </c>
      <c r="J75" s="247" t="s">
        <v>2500</v>
      </c>
      <c r="K75" s="263" t="s">
        <v>2501</v>
      </c>
      <c r="L75" s="265" t="s">
        <v>2502</v>
      </c>
      <c r="M75" s="265" t="s">
        <v>2646</v>
      </c>
      <c r="N75" s="247" t="s">
        <v>2508</v>
      </c>
      <c r="O75" s="263">
        <v>4097720</v>
      </c>
      <c r="P75" s="247"/>
    </row>
    <row r="76" spans="1:16" s="391" customFormat="1" ht="18" customHeight="1">
      <c r="A76" s="334">
        <v>2060</v>
      </c>
      <c r="B76" s="421">
        <v>44666</v>
      </c>
      <c r="C76" s="423" t="s">
        <v>1459</v>
      </c>
      <c r="D76" s="425">
        <v>3894.95</v>
      </c>
      <c r="E76" s="427" t="s">
        <v>2498</v>
      </c>
      <c r="F76" s="335" t="s">
        <v>2602</v>
      </c>
      <c r="G76" s="336" t="s">
        <v>1417</v>
      </c>
      <c r="H76" s="427" t="s">
        <v>205</v>
      </c>
      <c r="I76" s="429" t="s">
        <v>2503</v>
      </c>
      <c r="J76" s="335" t="s">
        <v>2500</v>
      </c>
      <c r="K76" s="427" t="s">
        <v>2501</v>
      </c>
      <c r="L76" s="431" t="s">
        <v>2502</v>
      </c>
      <c r="M76" s="431" t="s">
        <v>2075</v>
      </c>
      <c r="N76" s="335" t="s">
        <v>2516</v>
      </c>
      <c r="O76" s="427">
        <v>4097720</v>
      </c>
      <c r="P76" s="427"/>
    </row>
    <row r="77" spans="1:16" s="391" customFormat="1" ht="18" customHeight="1">
      <c r="A77" s="261">
        <v>1997</v>
      </c>
      <c r="B77" s="262">
        <v>44755</v>
      </c>
      <c r="C77" s="267" t="s">
        <v>2554</v>
      </c>
      <c r="D77" s="266">
        <v>1800</v>
      </c>
      <c r="E77" s="263" t="s">
        <v>2555</v>
      </c>
      <c r="F77" s="263" t="s">
        <v>2409</v>
      </c>
      <c r="G77" s="314" t="s">
        <v>1417</v>
      </c>
      <c r="H77" s="263" t="s">
        <v>188</v>
      </c>
      <c r="I77" s="264" t="s">
        <v>2556</v>
      </c>
      <c r="J77" s="247" t="s">
        <v>2565</v>
      </c>
      <c r="K77" s="263" t="s">
        <v>2607</v>
      </c>
      <c r="L77" s="265" t="s">
        <v>2569</v>
      </c>
      <c r="M77" s="265" t="s">
        <v>2075</v>
      </c>
      <c r="N77" s="263" t="s">
        <v>2558</v>
      </c>
      <c r="O77" s="263"/>
      <c r="P77" s="263"/>
    </row>
    <row r="78" spans="1:16" s="391" customFormat="1" ht="16.5">
      <c r="A78" s="261">
        <v>1998</v>
      </c>
      <c r="B78" s="262">
        <v>44757</v>
      </c>
      <c r="C78" s="267" t="s">
        <v>2554</v>
      </c>
      <c r="D78" s="266">
        <v>1450</v>
      </c>
      <c r="E78" s="263" t="s">
        <v>2559</v>
      </c>
      <c r="F78" s="263" t="s">
        <v>2564</v>
      </c>
      <c r="G78" s="314" t="s">
        <v>1418</v>
      </c>
      <c r="H78" s="263" t="s">
        <v>188</v>
      </c>
      <c r="I78" s="264" t="s">
        <v>2560</v>
      </c>
      <c r="J78" s="247" t="s">
        <v>2561</v>
      </c>
      <c r="K78" s="263" t="s">
        <v>2557</v>
      </c>
      <c r="L78" s="265" t="s">
        <v>2562</v>
      </c>
      <c r="M78" s="265" t="s">
        <v>2075</v>
      </c>
      <c r="N78" s="263" t="s">
        <v>2563</v>
      </c>
      <c r="O78" s="263"/>
      <c r="P78" s="263"/>
    </row>
    <row r="79" spans="1:16" s="391" customFormat="1" ht="16.5">
      <c r="A79" s="245">
        <v>2080</v>
      </c>
      <c r="B79" s="246">
        <v>44883</v>
      </c>
      <c r="C79" s="267" t="s">
        <v>1459</v>
      </c>
      <c r="D79" s="256">
        <v>2760.14</v>
      </c>
      <c r="E79" s="263" t="s">
        <v>2629</v>
      </c>
      <c r="F79" s="247" t="s">
        <v>2080</v>
      </c>
      <c r="G79" s="279" t="s">
        <v>1417</v>
      </c>
      <c r="H79" s="247" t="s">
        <v>205</v>
      </c>
      <c r="I79" s="249" t="s">
        <v>2503</v>
      </c>
      <c r="J79" s="247" t="s">
        <v>2637</v>
      </c>
      <c r="K79" s="263" t="s">
        <v>2501</v>
      </c>
      <c r="L79" s="265" t="s">
        <v>2502</v>
      </c>
      <c r="M79" s="265" t="s">
        <v>2646</v>
      </c>
      <c r="N79" s="247" t="s">
        <v>2641</v>
      </c>
      <c r="O79" s="247">
        <v>4666700</v>
      </c>
      <c r="P79" s="247"/>
    </row>
    <row r="80" spans="1:16" s="391" customFormat="1" ht="16.5">
      <c r="A80" s="245">
        <v>2079</v>
      </c>
      <c r="B80" s="246">
        <v>44883</v>
      </c>
      <c r="C80" s="267" t="s">
        <v>1459</v>
      </c>
      <c r="D80" s="256">
        <v>2760.14</v>
      </c>
      <c r="E80" s="263" t="s">
        <v>2636</v>
      </c>
      <c r="F80" s="247" t="s">
        <v>2067</v>
      </c>
      <c r="G80" s="279" t="s">
        <v>1417</v>
      </c>
      <c r="H80" s="247" t="s">
        <v>205</v>
      </c>
      <c r="I80" s="249" t="s">
        <v>2503</v>
      </c>
      <c r="J80" s="247" t="s">
        <v>2637</v>
      </c>
      <c r="K80" s="263" t="s">
        <v>2501</v>
      </c>
      <c r="L80" s="265" t="s">
        <v>2502</v>
      </c>
      <c r="M80" s="265" t="s">
        <v>2646</v>
      </c>
      <c r="N80" s="247" t="s">
        <v>2638</v>
      </c>
      <c r="O80" s="247">
        <v>4666700</v>
      </c>
      <c r="P80" s="247"/>
    </row>
    <row r="81" spans="1:16" s="391" customFormat="1" ht="16.5">
      <c r="A81" s="261"/>
      <c r="B81" s="246">
        <v>44883</v>
      </c>
      <c r="C81" s="267" t="s">
        <v>1459</v>
      </c>
      <c r="D81" s="256">
        <v>2760.14</v>
      </c>
      <c r="E81" s="263" t="s">
        <v>2640</v>
      </c>
      <c r="F81" s="263" t="s">
        <v>2667</v>
      </c>
      <c r="G81" s="279" t="s">
        <v>1417</v>
      </c>
      <c r="H81" s="247" t="s">
        <v>205</v>
      </c>
      <c r="I81" s="249" t="s">
        <v>2503</v>
      </c>
      <c r="J81" s="247" t="s">
        <v>2637</v>
      </c>
      <c r="K81" s="263" t="s">
        <v>2501</v>
      </c>
      <c r="L81" s="265" t="s">
        <v>2502</v>
      </c>
      <c r="M81" s="265" t="s">
        <v>2075</v>
      </c>
      <c r="N81" s="247" t="s">
        <v>2642</v>
      </c>
      <c r="O81" s="247">
        <v>4666700</v>
      </c>
      <c r="P81" s="263"/>
    </row>
    <row r="82" spans="1:16" s="391" customFormat="1" ht="16.5">
      <c r="A82" s="261"/>
      <c r="B82" s="246"/>
      <c r="C82" s="267" t="s">
        <v>1459</v>
      </c>
      <c r="D82" s="256"/>
      <c r="E82" s="263" t="s">
        <v>2669</v>
      </c>
      <c r="F82" s="263" t="s">
        <v>2706</v>
      </c>
      <c r="G82" s="279" t="s">
        <v>1417</v>
      </c>
      <c r="H82" s="247" t="s">
        <v>205</v>
      </c>
      <c r="I82" s="249" t="s">
        <v>2671</v>
      </c>
      <c r="J82" s="247" t="s">
        <v>2672</v>
      </c>
      <c r="K82" s="263" t="s">
        <v>2670</v>
      </c>
      <c r="L82" s="265" t="s">
        <v>2471</v>
      </c>
      <c r="M82" s="265" t="s">
        <v>2646</v>
      </c>
      <c r="N82" s="247" t="s">
        <v>2673</v>
      </c>
      <c r="O82" s="247"/>
      <c r="P82" s="263"/>
    </row>
    <row r="83" spans="1:16" s="391" customFormat="1" ht="16.5">
      <c r="A83" s="381"/>
      <c r="B83" s="382"/>
      <c r="C83" s="383"/>
      <c r="D83" s="384"/>
      <c r="E83" s="385"/>
      <c r="F83" s="385"/>
      <c r="G83" s="386"/>
      <c r="H83" s="385"/>
      <c r="I83" s="387"/>
      <c r="J83" s="385"/>
      <c r="K83" s="385"/>
      <c r="L83" s="388"/>
      <c r="M83" s="388"/>
      <c r="N83" s="385"/>
      <c r="O83" s="385"/>
      <c r="P83" s="385"/>
    </row>
    <row r="84" spans="1:16" s="391" customFormat="1" ht="16.5">
      <c r="A84" s="381"/>
      <c r="B84" s="382"/>
      <c r="C84" s="383"/>
      <c r="D84" s="384"/>
      <c r="E84" s="385"/>
      <c r="F84" s="385"/>
      <c r="G84" s="386"/>
      <c r="H84" s="385"/>
      <c r="I84" s="387"/>
      <c r="J84" s="385"/>
      <c r="K84" s="385"/>
      <c r="L84" s="388"/>
      <c r="M84" s="388"/>
      <c r="N84" s="385"/>
      <c r="O84" s="385"/>
      <c r="P84" s="385"/>
    </row>
    <row r="85" spans="1:16" s="391" customFormat="1" ht="16.5">
      <c r="A85" s="381"/>
      <c r="B85" s="382"/>
      <c r="C85" s="383"/>
      <c r="D85" s="384"/>
      <c r="E85" s="385"/>
      <c r="F85" s="385"/>
      <c r="G85" s="386"/>
      <c r="H85" s="385"/>
      <c r="I85" s="387"/>
      <c r="J85" s="385"/>
      <c r="K85" s="385"/>
      <c r="L85" s="388"/>
      <c r="M85" s="388"/>
      <c r="N85" s="385"/>
      <c r="O85" s="385"/>
      <c r="P85" s="385"/>
    </row>
    <row r="86" spans="1:16" s="391" customFormat="1" ht="16.5">
      <c r="A86" s="381"/>
      <c r="B86" s="382"/>
      <c r="C86" s="383"/>
      <c r="D86" s="384"/>
      <c r="E86" s="385"/>
      <c r="F86" s="385"/>
      <c r="G86" s="386"/>
      <c r="H86" s="385"/>
      <c r="I86" s="387"/>
      <c r="J86" s="385"/>
      <c r="K86" s="385"/>
      <c r="L86" s="388"/>
      <c r="M86" s="388"/>
      <c r="N86" s="385"/>
      <c r="O86" s="385"/>
      <c r="P86" s="385"/>
    </row>
    <row r="87" spans="1:16" s="391" customFormat="1" ht="60.75" customHeight="1">
      <c r="A87" s="381"/>
      <c r="B87" s="382"/>
      <c r="C87" s="383"/>
      <c r="D87" s="384"/>
      <c r="E87" s="385"/>
      <c r="F87" s="385"/>
      <c r="G87" s="386"/>
      <c r="H87" s="385"/>
      <c r="I87" s="387"/>
      <c r="J87" s="385"/>
      <c r="K87" s="385"/>
      <c r="L87" s="388"/>
      <c r="M87" s="388"/>
      <c r="N87" s="385"/>
      <c r="O87" s="385"/>
      <c r="P87" s="385"/>
    </row>
    <row r="88" spans="1:16" ht="18" customHeight="1">
      <c r="A88" s="271" t="str">
        <f>UPPER("Computadores em Clientes")</f>
        <v>COMPUTADORES EM CLIENTES</v>
      </c>
      <c r="B88" s="253"/>
      <c r="C88" s="241"/>
      <c r="D88" s="241"/>
      <c r="E88" s="242"/>
      <c r="F88" s="242"/>
      <c r="G88" s="242"/>
      <c r="H88" s="242"/>
      <c r="I88" s="243"/>
      <c r="J88" s="242"/>
      <c r="K88" s="242"/>
      <c r="L88" s="268"/>
      <c r="M88" s="268"/>
      <c r="N88" s="242"/>
      <c r="O88" s="242"/>
      <c r="P88" s="242"/>
    </row>
    <row r="89" spans="1:16" ht="18" customHeight="1">
      <c r="A89" s="201" t="s">
        <v>893</v>
      </c>
      <c r="B89" s="202"/>
      <c r="C89" s="201"/>
      <c r="D89" s="201"/>
      <c r="E89" s="201" t="s">
        <v>1339</v>
      </c>
      <c r="F89" s="201" t="s">
        <v>1340</v>
      </c>
      <c r="G89" s="201"/>
      <c r="H89" s="201" t="s">
        <v>796</v>
      </c>
      <c r="I89" s="201" t="s">
        <v>407</v>
      </c>
      <c r="J89" s="203" t="s">
        <v>1341</v>
      </c>
      <c r="K89" s="203" t="s">
        <v>1342</v>
      </c>
      <c r="L89" s="203" t="s">
        <v>186</v>
      </c>
      <c r="M89" s="203" t="s">
        <v>1343</v>
      </c>
      <c r="N89" s="203" t="s">
        <v>340</v>
      </c>
      <c r="O89" s="203" t="s">
        <v>1338</v>
      </c>
      <c r="P89" s="195"/>
    </row>
    <row r="90" spans="1:16" ht="18" customHeight="1">
      <c r="A90" s="245"/>
      <c r="B90" s="246"/>
      <c r="C90" s="245"/>
      <c r="D90" s="245"/>
      <c r="E90" s="247" t="s">
        <v>1183</v>
      </c>
      <c r="F90" s="236" t="s">
        <v>1186</v>
      </c>
      <c r="G90" s="236"/>
      <c r="H90" s="247" t="s">
        <v>195</v>
      </c>
      <c r="I90" s="249" t="s">
        <v>1187</v>
      </c>
      <c r="J90" s="247" t="s">
        <v>1188</v>
      </c>
      <c r="K90" s="247" t="s">
        <v>1191</v>
      </c>
      <c r="L90" s="250" t="s">
        <v>1189</v>
      </c>
      <c r="M90" s="250" t="s">
        <v>1190</v>
      </c>
      <c r="N90" s="247"/>
      <c r="O90" s="247"/>
      <c r="P90" s="195"/>
    </row>
    <row r="91" spans="1:16" ht="18" customHeight="1">
      <c r="A91" s="245">
        <v>1800</v>
      </c>
      <c r="B91" s="246"/>
      <c r="C91" s="245"/>
      <c r="D91" s="245"/>
      <c r="E91" s="247" t="s">
        <v>1184</v>
      </c>
      <c r="F91" s="236" t="s">
        <v>1355</v>
      </c>
      <c r="G91" s="236"/>
      <c r="H91" s="247" t="s">
        <v>195</v>
      </c>
      <c r="I91" s="249" t="s">
        <v>1187</v>
      </c>
      <c r="J91" s="247" t="s">
        <v>1188</v>
      </c>
      <c r="K91" s="247" t="s">
        <v>1192</v>
      </c>
      <c r="L91" s="250" t="s">
        <v>1189</v>
      </c>
      <c r="M91" s="250" t="s">
        <v>1190</v>
      </c>
      <c r="N91" s="247" t="s">
        <v>1356</v>
      </c>
      <c r="O91" s="247"/>
      <c r="P91" s="195"/>
    </row>
    <row r="92" spans="1:16" ht="18" customHeight="1">
      <c r="A92" s="245">
        <v>1954</v>
      </c>
      <c r="B92" s="246"/>
      <c r="C92" s="245"/>
      <c r="D92" s="245"/>
      <c r="E92" s="247" t="s">
        <v>1182</v>
      </c>
      <c r="F92" s="236"/>
      <c r="G92" s="236"/>
      <c r="H92" s="247" t="s">
        <v>195</v>
      </c>
      <c r="I92" s="249" t="s">
        <v>1187</v>
      </c>
      <c r="J92" s="247" t="s">
        <v>1188</v>
      </c>
      <c r="K92" s="247" t="s">
        <v>1151</v>
      </c>
      <c r="L92" s="250" t="s">
        <v>1189</v>
      </c>
      <c r="M92" s="250" t="s">
        <v>1190</v>
      </c>
      <c r="N92" s="247"/>
      <c r="O92" s="247"/>
      <c r="P92" s="195"/>
    </row>
    <row r="93" spans="1:16" ht="18" customHeight="1">
      <c r="A93" s="245"/>
      <c r="B93" s="246"/>
      <c r="C93" s="245"/>
      <c r="D93" s="245"/>
      <c r="E93" s="247" t="s">
        <v>930</v>
      </c>
      <c r="F93" s="236" t="s">
        <v>1185</v>
      </c>
      <c r="G93" s="236"/>
      <c r="H93" s="247" t="s">
        <v>195</v>
      </c>
      <c r="I93" s="249" t="s">
        <v>1187</v>
      </c>
      <c r="J93" s="247" t="s">
        <v>1188</v>
      </c>
      <c r="K93" s="247" t="s">
        <v>1193</v>
      </c>
      <c r="L93" s="250" t="s">
        <v>1189</v>
      </c>
      <c r="M93" s="250" t="s">
        <v>1190</v>
      </c>
      <c r="N93" s="247"/>
      <c r="O93" s="247"/>
      <c r="P93" s="195"/>
    </row>
    <row r="94" spans="1:16" ht="18" customHeight="1">
      <c r="A94" s="245"/>
      <c r="B94" s="246"/>
      <c r="C94" s="245"/>
      <c r="D94" s="245"/>
      <c r="E94" s="247" t="s">
        <v>1310</v>
      </c>
      <c r="F94" s="236"/>
      <c r="G94" s="236"/>
      <c r="H94" s="247" t="s">
        <v>188</v>
      </c>
      <c r="I94" s="249"/>
      <c r="J94" s="247" t="s">
        <v>1188</v>
      </c>
      <c r="K94" s="247" t="s">
        <v>1193</v>
      </c>
      <c r="L94" s="250" t="s">
        <v>1189</v>
      </c>
      <c r="M94" s="250" t="s">
        <v>1190</v>
      </c>
      <c r="N94" s="247"/>
      <c r="O94" s="247"/>
      <c r="P94" s="195"/>
    </row>
    <row r="95" spans="1:16" ht="18" customHeight="1">
      <c r="A95" s="245"/>
      <c r="B95" s="246"/>
      <c r="C95" s="245"/>
      <c r="D95" s="245"/>
      <c r="E95" s="247" t="s">
        <v>1367</v>
      </c>
      <c r="F95" s="236" t="s">
        <v>1368</v>
      </c>
      <c r="G95" s="236"/>
      <c r="H95" s="247" t="s">
        <v>188</v>
      </c>
      <c r="I95" s="249"/>
      <c r="J95" s="247" t="s">
        <v>1188</v>
      </c>
      <c r="K95" s="247" t="s">
        <v>1193</v>
      </c>
      <c r="L95" s="250" t="s">
        <v>1189</v>
      </c>
      <c r="M95" s="250" t="s">
        <v>1369</v>
      </c>
      <c r="N95" s="247"/>
      <c r="O95" s="247"/>
    </row>
    <row r="96" spans="1:16" ht="18" customHeight="1">
      <c r="A96" s="242"/>
      <c r="B96" s="269"/>
      <c r="C96" s="242"/>
      <c r="D96" s="242"/>
      <c r="E96" s="242"/>
      <c r="F96" s="242"/>
      <c r="G96" s="242"/>
      <c r="H96" s="242"/>
      <c r="I96" s="243"/>
      <c r="J96" s="242"/>
      <c r="K96" s="242"/>
      <c r="L96" s="242"/>
      <c r="M96" s="242"/>
      <c r="N96" s="242"/>
      <c r="O96" s="242"/>
    </row>
    <row r="97" spans="1:15" ht="18" customHeight="1">
      <c r="A97" s="195"/>
      <c r="B97" s="215"/>
      <c r="C97" s="195"/>
      <c r="D97" s="195"/>
      <c r="E97" s="195"/>
      <c r="F97" s="195"/>
      <c r="G97" s="195"/>
      <c r="H97" s="195"/>
      <c r="I97" s="196"/>
      <c r="J97" s="195"/>
      <c r="K97" s="195"/>
      <c r="L97" s="195"/>
      <c r="M97" s="195"/>
      <c r="N97" s="195"/>
      <c r="O97" s="195"/>
    </row>
    <row r="98" spans="1:15" ht="18" customHeight="1">
      <c r="A98" s="195"/>
      <c r="B98" s="215"/>
      <c r="C98" s="195"/>
      <c r="D98" s="195"/>
      <c r="E98" s="195"/>
      <c r="F98" s="195"/>
      <c r="G98" s="195"/>
      <c r="H98" s="195"/>
      <c r="I98" s="196"/>
      <c r="J98" s="195"/>
      <c r="K98" s="195"/>
      <c r="L98" s="195"/>
      <c r="M98" s="195"/>
      <c r="N98" s="195"/>
      <c r="O98" s="195"/>
    </row>
    <row r="99" spans="1:15" ht="18" customHeight="1">
      <c r="A99" s="195"/>
      <c r="B99" s="215"/>
      <c r="C99" s="195"/>
      <c r="D99" s="195"/>
      <c r="E99" s="195"/>
      <c r="F99" s="195"/>
      <c r="G99" s="195"/>
      <c r="H99" s="195"/>
      <c r="I99" s="196"/>
      <c r="J99" s="195"/>
      <c r="K99" s="195"/>
      <c r="L99" s="195"/>
      <c r="M99" s="195"/>
      <c r="N99" s="195"/>
      <c r="O99" s="195"/>
    </row>
    <row r="100" spans="1:15" ht="18" customHeight="1">
      <c r="A100" s="195"/>
      <c r="B100" s="215"/>
      <c r="C100" s="195"/>
      <c r="D100" s="195"/>
      <c r="E100" s="195"/>
      <c r="F100" s="195"/>
      <c r="G100" s="195"/>
      <c r="H100" s="195"/>
      <c r="I100" s="196"/>
      <c r="J100" s="195"/>
      <c r="K100" s="195"/>
      <c r="L100" s="195"/>
      <c r="M100" s="195"/>
      <c r="N100" s="195"/>
      <c r="O100" s="195"/>
    </row>
    <row r="101" spans="1:15" ht="18" customHeight="1">
      <c r="A101" s="195"/>
      <c r="B101" s="215"/>
      <c r="C101" s="195"/>
      <c r="D101" s="195"/>
      <c r="E101" s="195"/>
      <c r="F101" s="195"/>
      <c r="G101" s="195"/>
      <c r="H101" s="195"/>
      <c r="I101" s="196"/>
      <c r="J101" s="195"/>
      <c r="K101" s="195"/>
      <c r="L101" s="195"/>
      <c r="M101" s="195"/>
      <c r="N101" s="195"/>
      <c r="O101" s="195"/>
    </row>
    <row r="102" spans="1:15" ht="18" customHeight="1">
      <c r="A102" s="195"/>
      <c r="B102" s="215"/>
      <c r="C102" s="195"/>
      <c r="D102" s="195"/>
      <c r="E102" s="195"/>
      <c r="F102" s="195"/>
      <c r="G102" s="195"/>
      <c r="H102" s="195"/>
      <c r="I102" s="196"/>
      <c r="J102" s="195"/>
      <c r="K102" s="195"/>
      <c r="L102" s="195"/>
      <c r="M102" s="195"/>
      <c r="N102" s="195"/>
      <c r="O102" s="195"/>
    </row>
  </sheetData>
  <phoneticPr fontId="75" type="noConversion"/>
  <hyperlinks>
    <hyperlink ref="F43" r:id="rId1" display="Ronald@CSFSL.COM.BR" xr:uid="{1E172DE2-4AF9-428D-B876-CEF6359F847B}"/>
    <hyperlink ref="F38" r:id="rId2" display="Rita@CSFSL.COM.BR" xr:uid="{AA996E17-FA9D-430D-9700-1B32265152ED}"/>
  </hyperlinks>
  <printOptions horizontalCentered="1"/>
  <pageMargins left="0.25" right="0.25" top="0.75" bottom="0.75" header="0.3" footer="0.3"/>
  <pageSetup paperSize="9" scale="29" orientation="landscape" r:id="rId3"/>
  <headerFooter scaleWithDoc="0"/>
  <legacyDrawing r:id="rId4"/>
  <tableParts count="2"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D12D-3040-45AC-B078-A60CF1FFD552}">
  <sheetPr>
    <tabColor rgb="FFFF0000"/>
  </sheetPr>
  <dimension ref="A1:V71"/>
  <sheetViews>
    <sheetView showGridLines="0" tabSelected="1" topLeftCell="A3" zoomScaleNormal="100" workbookViewId="0">
      <selection activeCell="C19" sqref="C19"/>
    </sheetView>
  </sheetViews>
  <sheetFormatPr defaultColWidth="9" defaultRowHeight="16.5"/>
  <cols>
    <col min="1" max="1" width="10.75" style="23" bestFit="1" customWidth="1"/>
    <col min="2" max="2" width="16.5" style="23" bestFit="1" customWidth="1"/>
    <col min="3" max="3" width="31.375" style="23" bestFit="1" customWidth="1"/>
    <col min="4" max="4" width="28.5" style="23" hidden="1" customWidth="1"/>
    <col min="5" max="5" width="17" style="23" bestFit="1" customWidth="1"/>
    <col min="6" max="6" width="9.5" style="23" bestFit="1" customWidth="1"/>
    <col min="7" max="8" width="21.25" style="23" bestFit="1" customWidth="1"/>
    <col min="9" max="9" width="12" style="23" bestFit="1" customWidth="1"/>
    <col min="10" max="10" width="15.75" style="23" bestFit="1" customWidth="1"/>
    <col min="11" max="12" width="14.375" style="23" bestFit="1" customWidth="1"/>
    <col min="13" max="13" width="20.25" style="23" customWidth="1"/>
    <col min="14" max="14" width="26.5" style="23" bestFit="1" customWidth="1"/>
    <col min="15" max="15" width="26.5" style="23" customWidth="1"/>
    <col min="16" max="16" width="26.5" style="23" hidden="1" customWidth="1"/>
    <col min="17" max="17" width="15" style="23" hidden="1" customWidth="1"/>
    <col min="18" max="18" width="18.375" style="23" hidden="1" customWidth="1"/>
    <col min="19" max="20" width="18.375" style="23" bestFit="1" customWidth="1"/>
    <col min="21" max="21" width="12.875" style="23" customWidth="1"/>
    <col min="22" max="16384" width="9" style="23"/>
  </cols>
  <sheetData>
    <row r="1" spans="1:22" s="412" customFormat="1">
      <c r="A1" s="446" t="s">
        <v>2098</v>
      </c>
      <c r="B1" s="446" t="s">
        <v>2774</v>
      </c>
      <c r="C1" s="446" t="s">
        <v>1340</v>
      </c>
      <c r="D1" s="446" t="s">
        <v>2919</v>
      </c>
      <c r="E1" s="451" t="s">
        <v>2871</v>
      </c>
      <c r="F1" s="451" t="s">
        <v>2862</v>
      </c>
      <c r="G1" s="453" t="s">
        <v>3032</v>
      </c>
      <c r="H1" s="451" t="s">
        <v>2773</v>
      </c>
      <c r="I1" s="446" t="s">
        <v>796</v>
      </c>
      <c r="J1" s="446" t="s">
        <v>2775</v>
      </c>
      <c r="K1" s="446" t="s">
        <v>407</v>
      </c>
      <c r="L1" s="446" t="s">
        <v>2772</v>
      </c>
      <c r="M1" s="446" t="s">
        <v>2785</v>
      </c>
      <c r="N1" s="446" t="s">
        <v>2843</v>
      </c>
      <c r="O1" s="446" t="s">
        <v>2872</v>
      </c>
      <c r="P1" s="446" t="s">
        <v>2922</v>
      </c>
      <c r="Q1" s="446" t="s">
        <v>2923</v>
      </c>
      <c r="R1" s="446" t="s">
        <v>2920</v>
      </c>
      <c r="S1" s="446" t="s">
        <v>2780</v>
      </c>
      <c r="T1" s="446" t="s">
        <v>2779</v>
      </c>
      <c r="U1" s="446" t="s">
        <v>1338</v>
      </c>
      <c r="V1" s="446" t="s">
        <v>1395</v>
      </c>
    </row>
    <row r="2" spans="1:22">
      <c r="A2" s="23" t="s">
        <v>1417</v>
      </c>
      <c r="B2" s="57" t="s">
        <v>2863</v>
      </c>
      <c r="C2" s="57" t="s">
        <v>2813</v>
      </c>
      <c r="D2" s="57" t="s">
        <v>2813</v>
      </c>
      <c r="E2" s="449">
        <v>98982320002</v>
      </c>
      <c r="F2" s="23" t="s">
        <v>316</v>
      </c>
      <c r="G2" s="455" t="str">
        <f>HYPERLINK(_xlfn.CONCAT("https://api.whatsapp.com/send?phone=55",Tabela36[[#This Row],[DDD / LINHA]]),"WhatsApp")</f>
        <v>WhatsApp</v>
      </c>
      <c r="H2" s="450" t="s">
        <v>2894</v>
      </c>
      <c r="N2" s="447"/>
      <c r="O2" s="447"/>
      <c r="P2" s="447" t="s">
        <v>2943</v>
      </c>
      <c r="Q2" s="447" t="str">
        <f>Tabela36[[#This Row],[Abreviação]]&amp;".csf@gmail.com"</f>
        <v>emanuella.nunes.csf@gmail.com</v>
      </c>
      <c r="R2" s="447" t="s">
        <v>3005</v>
      </c>
      <c r="S2" s="23" t="s">
        <v>2895</v>
      </c>
      <c r="T2" s="448">
        <v>39.9</v>
      </c>
    </row>
    <row r="3" spans="1:22">
      <c r="A3" s="23" t="s">
        <v>1417</v>
      </c>
      <c r="B3" s="57" t="s">
        <v>2863</v>
      </c>
      <c r="C3" s="454" t="s">
        <v>2814</v>
      </c>
      <c r="D3" s="57" t="s">
        <v>2814</v>
      </c>
      <c r="E3" s="449">
        <v>98982320003</v>
      </c>
      <c r="F3" s="23" t="s">
        <v>316</v>
      </c>
      <c r="G3" s="455" t="str">
        <f>HYPERLINK(_xlfn.CONCAT("https://api.whatsapp.com/send?phone=55",Tabela36[[#This Row],[DDD / LINHA]]),"WhatsApp")</f>
        <v>WhatsApp</v>
      </c>
      <c r="H3" s="450" t="s">
        <v>2898</v>
      </c>
      <c r="N3" s="447"/>
      <c r="O3" s="447"/>
      <c r="P3" s="447" t="s">
        <v>2941</v>
      </c>
      <c r="Q3" s="447" t="str">
        <f>Tabela36[[#This Row],[Abreviação]]&amp;".csf@gmail.com"</f>
        <v>ivanilce.cantanhede.csf@gmail.com</v>
      </c>
      <c r="R3" s="447" t="s">
        <v>3005</v>
      </c>
      <c r="S3" s="23" t="s">
        <v>2895</v>
      </c>
      <c r="T3" s="448">
        <v>39.9</v>
      </c>
    </row>
    <row r="4" spans="1:22">
      <c r="A4" s="23" t="s">
        <v>1417</v>
      </c>
      <c r="B4" s="57" t="s">
        <v>2908</v>
      </c>
      <c r="C4" s="458" t="s">
        <v>3019</v>
      </c>
      <c r="D4" s="454" t="s">
        <v>2924</v>
      </c>
      <c r="E4" s="449">
        <v>91998262195</v>
      </c>
      <c r="F4" s="23" t="s">
        <v>316</v>
      </c>
      <c r="G4" s="455" t="str">
        <f>HYPERLINK(_xlfn.CONCAT("https://api.whatsapp.com/send?phone=55",Tabela36[[#This Row],[DDD / LINHA]]),"WhatsApp")</f>
        <v>WhatsApp</v>
      </c>
      <c r="H4" s="450"/>
      <c r="N4" s="447"/>
      <c r="O4" s="447"/>
      <c r="P4" s="447" t="s">
        <v>2944</v>
      </c>
      <c r="Q4" s="447" t="str">
        <f>Tabela36[[#This Row],[Abreviação]]&amp;".csf@gmail.com"</f>
        <v>eqt.lima.csf@gmail.com</v>
      </c>
      <c r="R4" s="447" t="s">
        <v>3005</v>
      </c>
      <c r="S4" s="23" t="s">
        <v>2895</v>
      </c>
      <c r="T4" s="448">
        <v>39.9</v>
      </c>
    </row>
    <row r="5" spans="1:22">
      <c r="A5" s="23" t="s">
        <v>1417</v>
      </c>
      <c r="B5" s="57" t="s">
        <v>1200</v>
      </c>
      <c r="C5" s="57" t="s">
        <v>2729</v>
      </c>
      <c r="D5" s="57" t="s">
        <v>2729</v>
      </c>
      <c r="E5" s="449">
        <v>98983410003</v>
      </c>
      <c r="F5" s="23" t="s">
        <v>316</v>
      </c>
      <c r="G5" s="455" t="str">
        <f>HYPERLINK(_xlfn.CONCAT("https://api.whatsapp.com/send?phone=55",Tabela36[[#This Row],[DDD / LINHA]]),"WhatsApp")</f>
        <v>WhatsApp</v>
      </c>
      <c r="H5" s="450" t="s">
        <v>2899</v>
      </c>
      <c r="N5" s="447"/>
      <c r="O5" s="447"/>
      <c r="P5" s="447" t="s">
        <v>2945</v>
      </c>
      <c r="Q5" s="447" t="str">
        <f>Tabela36[[#This Row],[Abreviação]]&amp;".csf@gmail.com"</f>
        <v>nathanya.nascimento.csf@gmail.com</v>
      </c>
      <c r="R5" s="447" t="s">
        <v>3005</v>
      </c>
      <c r="S5" s="23" t="s">
        <v>2895</v>
      </c>
      <c r="T5" s="448">
        <v>39.9</v>
      </c>
    </row>
    <row r="6" spans="1:22">
      <c r="A6" s="23" t="s">
        <v>1417</v>
      </c>
      <c r="B6" s="57" t="s">
        <v>800</v>
      </c>
      <c r="C6" s="57" t="s">
        <v>2409</v>
      </c>
      <c r="D6" s="57" t="s">
        <v>2409</v>
      </c>
      <c r="E6" s="449">
        <v>98983410009</v>
      </c>
      <c r="F6" s="23" t="s">
        <v>316</v>
      </c>
      <c r="G6" s="455" t="str">
        <f>HYPERLINK(_xlfn.CONCAT("https://api.whatsapp.com/send?phone=55",Tabela36[[#This Row],[DDD / LINHA]]),"WhatsApp")</f>
        <v>WhatsApp</v>
      </c>
      <c r="H6" s="450" t="s">
        <v>2903</v>
      </c>
      <c r="I6" s="23" t="s">
        <v>1106</v>
      </c>
      <c r="J6" s="23" t="s">
        <v>2776</v>
      </c>
      <c r="K6" s="23" t="s">
        <v>2771</v>
      </c>
      <c r="M6" s="23" t="s">
        <v>2801</v>
      </c>
      <c r="N6" s="447">
        <v>353171123137194</v>
      </c>
      <c r="O6" s="447" t="s">
        <v>2873</v>
      </c>
      <c r="P6" s="447" t="s">
        <v>2946</v>
      </c>
      <c r="Q6" s="447" t="str">
        <f>Tabela36[[#This Row],[Abreviação]]&amp;".csf@gmail.com"</f>
        <v>robson.diniz.csf@gmail.com</v>
      </c>
      <c r="R6" s="447" t="s">
        <v>3005</v>
      </c>
      <c r="S6" s="23" t="s">
        <v>2895</v>
      </c>
      <c r="T6" s="448">
        <v>39.9</v>
      </c>
    </row>
    <row r="7" spans="1:22">
      <c r="A7" s="23" t="s">
        <v>1417</v>
      </c>
      <c r="B7" s="57" t="s">
        <v>84</v>
      </c>
      <c r="C7" s="57" t="s">
        <v>2815</v>
      </c>
      <c r="D7" s="57" t="s">
        <v>2815</v>
      </c>
      <c r="E7" s="449">
        <v>98983410000</v>
      </c>
      <c r="F7" s="23" t="s">
        <v>316</v>
      </c>
      <c r="G7" s="455" t="str">
        <f>HYPERLINK(_xlfn.CONCAT("https://api.whatsapp.com/send?phone=55",Tabela36[[#This Row],[DDD / LINHA]]),"WhatsApp")</f>
        <v>WhatsApp</v>
      </c>
      <c r="H7" s="450" t="s">
        <v>2893</v>
      </c>
      <c r="I7" s="23" t="s">
        <v>1106</v>
      </c>
      <c r="J7" s="23" t="s">
        <v>2776</v>
      </c>
      <c r="K7" s="23" t="s">
        <v>2771</v>
      </c>
      <c r="L7" s="23" t="s">
        <v>2856</v>
      </c>
      <c r="M7" s="23" t="s">
        <v>2802</v>
      </c>
      <c r="N7" s="447">
        <v>353171123157523</v>
      </c>
      <c r="O7" s="447" t="s">
        <v>2874</v>
      </c>
      <c r="P7" s="447" t="s">
        <v>3006</v>
      </c>
      <c r="Q7" s="447" t="str">
        <f>Tabela36[[#This Row],[Abreviação]]&amp;".csf@gmail.com"</f>
        <v>roniery.cardoso.csf.csf@gmail.com</v>
      </c>
      <c r="R7" s="447" t="s">
        <v>3005</v>
      </c>
      <c r="S7" s="23" t="s">
        <v>2895</v>
      </c>
      <c r="T7" s="448">
        <v>39.9</v>
      </c>
    </row>
    <row r="8" spans="1:22">
      <c r="A8" s="23" t="s">
        <v>1417</v>
      </c>
      <c r="B8" s="57" t="s">
        <v>7</v>
      </c>
      <c r="C8" s="57" t="s">
        <v>2155</v>
      </c>
      <c r="D8" s="57" t="s">
        <v>2606</v>
      </c>
      <c r="E8" s="449">
        <v>98982320001</v>
      </c>
      <c r="F8" s="23" t="s">
        <v>316</v>
      </c>
      <c r="G8" s="455" t="str">
        <f>HYPERLINK(_xlfn.CONCAT("https://api.whatsapp.com/send?phone=55",Tabela36[[#This Row],[DDD / LINHA]]),"WhatsApp")</f>
        <v>WhatsApp</v>
      </c>
      <c r="H8" s="450" t="s">
        <v>2900</v>
      </c>
      <c r="I8" s="23" t="s">
        <v>1106</v>
      </c>
      <c r="J8" s="23" t="s">
        <v>2776</v>
      </c>
      <c r="K8" s="23" t="s">
        <v>2771</v>
      </c>
      <c r="L8" s="23" t="s">
        <v>2858</v>
      </c>
      <c r="M8" s="23" t="s">
        <v>2803</v>
      </c>
      <c r="N8" s="447">
        <v>353171123133425</v>
      </c>
      <c r="O8" s="447" t="s">
        <v>2875</v>
      </c>
      <c r="P8" s="447" t="s">
        <v>2947</v>
      </c>
      <c r="Q8" s="447" t="str">
        <f>Tabela36[[#This Row],[Abreviação]]&amp;".csf@gmail.com"</f>
        <v>sildiany.soares.csf@gmail.com</v>
      </c>
      <c r="R8" s="447" t="s">
        <v>3005</v>
      </c>
      <c r="S8" s="23" t="s">
        <v>2895</v>
      </c>
      <c r="T8" s="448">
        <v>39.9</v>
      </c>
    </row>
    <row r="9" spans="1:22">
      <c r="A9" s="23" t="s">
        <v>1417</v>
      </c>
      <c r="B9" s="57" t="s">
        <v>1200</v>
      </c>
      <c r="C9" s="57" t="s">
        <v>2816</v>
      </c>
      <c r="D9" s="57" t="s">
        <v>2925</v>
      </c>
      <c r="E9" s="449">
        <v>98982320004</v>
      </c>
      <c r="F9" s="23" t="s">
        <v>316</v>
      </c>
      <c r="G9" s="455" t="str">
        <f>HYPERLINK(_xlfn.CONCAT("https://api.whatsapp.com/send?phone=55",Tabela36[[#This Row],[DDD / LINHA]]),"WhatsApp")</f>
        <v>WhatsApp</v>
      </c>
      <c r="H9" s="450" t="s">
        <v>2902</v>
      </c>
      <c r="I9" s="23" t="s">
        <v>1106</v>
      </c>
      <c r="J9" s="23" t="s">
        <v>2776</v>
      </c>
      <c r="K9" s="23" t="s">
        <v>2771</v>
      </c>
      <c r="M9" s="23" t="s">
        <v>2804</v>
      </c>
      <c r="N9" s="447">
        <v>353171123133573</v>
      </c>
      <c r="O9" s="447" t="s">
        <v>2876</v>
      </c>
      <c r="P9" s="447" t="s">
        <v>2948</v>
      </c>
      <c r="Q9" s="447" t="str">
        <f>Tabela36[[#This Row],[Abreviação]]&amp;".csf@gmail.com"</f>
        <v>ueris.costa.csf@gmail.com</v>
      </c>
      <c r="R9" s="447" t="s">
        <v>3005</v>
      </c>
      <c r="S9" s="23" t="s">
        <v>2895</v>
      </c>
      <c r="T9" s="448">
        <v>39.9</v>
      </c>
    </row>
    <row r="10" spans="1:22">
      <c r="A10" s="23" t="s">
        <v>1418</v>
      </c>
      <c r="B10" s="57" t="s">
        <v>2908</v>
      </c>
      <c r="C10" s="57" t="s">
        <v>3007</v>
      </c>
      <c r="D10" s="57" t="s">
        <v>2926</v>
      </c>
      <c r="E10" s="449">
        <v>85997920111</v>
      </c>
      <c r="F10" s="23" t="s">
        <v>316</v>
      </c>
      <c r="G10" s="455" t="str">
        <f>HYPERLINK(_xlfn.CONCAT("https://api.whatsapp.com/send?phone=55",Tabela36[[#This Row],[DDD / LINHA]]),"WhatsApp")</f>
        <v>WhatsApp</v>
      </c>
      <c r="H10" s="450"/>
      <c r="I10" s="23" t="s">
        <v>1106</v>
      </c>
      <c r="J10" s="23" t="s">
        <v>2778</v>
      </c>
      <c r="K10" s="23" t="s">
        <v>2769</v>
      </c>
      <c r="L10" s="23" t="s">
        <v>2854</v>
      </c>
      <c r="M10" s="23" t="s">
        <v>2789</v>
      </c>
      <c r="N10" s="447">
        <v>352081307813877</v>
      </c>
      <c r="O10" s="447" t="s">
        <v>2877</v>
      </c>
      <c r="P10" s="447" t="s">
        <v>2949</v>
      </c>
      <c r="Q10" s="447" t="str">
        <f>Tabela36[[#This Row],[Abreviação]]&amp;".csf@gmail.com"</f>
        <v>julio.araujo.csf@gmail.com</v>
      </c>
      <c r="R10" s="447" t="s">
        <v>3005</v>
      </c>
      <c r="S10" s="23" t="s">
        <v>2895</v>
      </c>
      <c r="T10" s="448">
        <v>39.9</v>
      </c>
    </row>
    <row r="11" spans="1:22">
      <c r="A11" s="23" t="s">
        <v>1418</v>
      </c>
      <c r="B11" s="57" t="s">
        <v>2863</v>
      </c>
      <c r="C11" s="57" t="s">
        <v>2809</v>
      </c>
      <c r="D11" s="57" t="s">
        <v>2927</v>
      </c>
      <c r="E11" s="449">
        <v>88996280145</v>
      </c>
      <c r="F11" s="23" t="s">
        <v>316</v>
      </c>
      <c r="G11" s="455" t="str">
        <f>HYPERLINK(_xlfn.CONCAT("https://api.whatsapp.com/send?phone=55",Tabela36[[#This Row],[DDD / LINHA]]),"WhatsApp")</f>
        <v>WhatsApp</v>
      </c>
      <c r="H11" s="450"/>
      <c r="N11" s="447"/>
      <c r="O11" s="447"/>
      <c r="P11" s="447" t="s">
        <v>2950</v>
      </c>
      <c r="Q11" s="447" t="str">
        <f>Tabela36[[#This Row],[Abreviação]]&amp;".csf@gmail.com"</f>
        <v>maria.martins.csf@gmail.com</v>
      </c>
      <c r="R11" s="447" t="s">
        <v>3005</v>
      </c>
      <c r="S11" s="23" t="s">
        <v>2895</v>
      </c>
      <c r="T11" s="448">
        <v>39.9</v>
      </c>
    </row>
    <row r="12" spans="1:22">
      <c r="A12" s="23" t="s">
        <v>1418</v>
      </c>
      <c r="B12" s="57" t="s">
        <v>84</v>
      </c>
      <c r="C12" s="57" t="s">
        <v>2810</v>
      </c>
      <c r="D12" s="57" t="s">
        <v>2810</v>
      </c>
      <c r="E12" s="449">
        <v>98982252144</v>
      </c>
      <c r="F12" s="23" t="s">
        <v>316</v>
      </c>
      <c r="G12" s="455" t="str">
        <f>HYPERLINK(_xlfn.CONCAT("https://api.whatsapp.com/send?phone=55",Tabela36[[#This Row],[DDD / LINHA]]),"WhatsApp")</f>
        <v>WhatsApp</v>
      </c>
      <c r="H12" s="450" t="s">
        <v>3033</v>
      </c>
      <c r="I12" s="23" t="s">
        <v>1106</v>
      </c>
      <c r="J12" s="23" t="s">
        <v>2777</v>
      </c>
      <c r="K12" s="23" t="s">
        <v>2770</v>
      </c>
      <c r="L12" s="23" t="s">
        <v>2848</v>
      </c>
      <c r="M12" s="23" t="s">
        <v>2792</v>
      </c>
      <c r="N12" s="447">
        <v>353291450523814</v>
      </c>
      <c r="O12" s="447" t="s">
        <v>2878</v>
      </c>
      <c r="P12" s="447" t="s">
        <v>2951</v>
      </c>
      <c r="Q12" s="447" t="str">
        <f>Tabela36[[#This Row],[Abreviação]]&amp;".csf@gmail.com"</f>
        <v>victor.gabriel.csf@gmail.com</v>
      </c>
      <c r="R12" s="447" t="s">
        <v>3005</v>
      </c>
      <c r="S12" s="23" t="s">
        <v>2895</v>
      </c>
      <c r="T12" s="448">
        <v>39.9</v>
      </c>
    </row>
    <row r="13" spans="1:22">
      <c r="A13" s="23" t="s">
        <v>1417</v>
      </c>
      <c r="B13" s="57" t="s">
        <v>452</v>
      </c>
      <c r="C13" s="57" t="s">
        <v>2811</v>
      </c>
      <c r="D13" s="57" t="s">
        <v>2811</v>
      </c>
      <c r="E13" s="449">
        <v>98981580002</v>
      </c>
      <c r="F13" s="23" t="s">
        <v>316</v>
      </c>
      <c r="G13" s="455" t="str">
        <f>HYPERLINK(_xlfn.CONCAT("https://api.whatsapp.com/send?phone=55",Tabela36[[#This Row],[DDD / LINHA]]),"WhatsApp")</f>
        <v>WhatsApp</v>
      </c>
      <c r="H13" s="450" t="s">
        <v>2904</v>
      </c>
      <c r="N13" s="447"/>
      <c r="O13" s="447"/>
      <c r="P13" s="447" t="s">
        <v>2952</v>
      </c>
      <c r="Q13" s="447" t="str">
        <f>Tabela36[[#This Row],[Abreviação]]&amp;".csf@gmail.com"</f>
        <v>adryano.perdigao.csf@gmail.com</v>
      </c>
      <c r="R13" s="447" t="s">
        <v>3005</v>
      </c>
      <c r="S13" s="23" t="s">
        <v>2895</v>
      </c>
      <c r="T13" s="448">
        <v>39.9</v>
      </c>
    </row>
    <row r="14" spans="1:22">
      <c r="A14" s="23" t="s">
        <v>1417</v>
      </c>
      <c r="B14" s="57" t="s">
        <v>84</v>
      </c>
      <c r="C14" s="57" t="s">
        <v>2812</v>
      </c>
      <c r="D14" s="57" t="s">
        <v>2812</v>
      </c>
      <c r="E14" s="449"/>
      <c r="G14" s="455" t="str">
        <f>HYPERLINK(_xlfn.CONCAT("https://api.whatsapp.com/send?phone=55",Tabela36[[#This Row],[DDD / LINHA]]),"WhatsApp")</f>
        <v>WhatsApp</v>
      </c>
      <c r="H14" s="450"/>
      <c r="N14" s="447"/>
      <c r="O14" s="447"/>
      <c r="P14" s="447" t="s">
        <v>2953</v>
      </c>
      <c r="Q14" s="447" t="str">
        <f>Tabela36[[#This Row],[Abreviação]]&amp;".csf@gmail.com"</f>
        <v>cicero.alexandro.csf@gmail.com</v>
      </c>
      <c r="R14" s="447" t="s">
        <v>3005</v>
      </c>
      <c r="S14" s="23" t="s">
        <v>2895</v>
      </c>
      <c r="T14" s="448">
        <v>39.9</v>
      </c>
    </row>
    <row r="15" spans="1:22">
      <c r="A15" s="23" t="s">
        <v>1417</v>
      </c>
      <c r="B15" s="57" t="s">
        <v>452</v>
      </c>
      <c r="C15" s="57" t="s">
        <v>2080</v>
      </c>
      <c r="D15" s="57" t="s">
        <v>2080</v>
      </c>
      <c r="E15" s="449">
        <v>98991354512</v>
      </c>
      <c r="F15" s="23" t="s">
        <v>2101</v>
      </c>
      <c r="G15" s="455" t="str">
        <f>HYPERLINK(_xlfn.CONCAT("https://api.whatsapp.com/send?phone=55",Tabela36[[#This Row],[DDD / LINHA]]),"WhatsApp")</f>
        <v>WhatsApp</v>
      </c>
      <c r="H15" s="450"/>
      <c r="I15" s="23" t="s">
        <v>1106</v>
      </c>
      <c r="J15" s="23" t="s">
        <v>2777</v>
      </c>
      <c r="K15" s="23" t="s">
        <v>2770</v>
      </c>
      <c r="L15" s="23" t="s">
        <v>2844</v>
      </c>
      <c r="M15" s="23" t="s">
        <v>2795</v>
      </c>
      <c r="N15" s="447">
        <v>353291450508146</v>
      </c>
      <c r="O15" s="447" t="s">
        <v>2881</v>
      </c>
      <c r="P15" s="447" t="s">
        <v>2954</v>
      </c>
      <c r="Q15" s="447" t="str">
        <f>Tabela36[[#This Row],[Abreviação]]&amp;".csf@gmail.com"</f>
        <v>cristiano.furtado.csf@gmail.com</v>
      </c>
      <c r="R15" s="447" t="s">
        <v>3005</v>
      </c>
      <c r="S15" s="23" t="s">
        <v>2895</v>
      </c>
      <c r="T15" s="448">
        <v>39.9</v>
      </c>
    </row>
    <row r="16" spans="1:22">
      <c r="A16" s="23" t="s">
        <v>1417</v>
      </c>
      <c r="B16" s="57" t="s">
        <v>7</v>
      </c>
      <c r="C16" s="57" t="s">
        <v>2864</v>
      </c>
      <c r="D16" s="57" t="s">
        <v>2928</v>
      </c>
      <c r="E16" s="449">
        <v>98983410006</v>
      </c>
      <c r="F16" s="23" t="s">
        <v>316</v>
      </c>
      <c r="G16" s="455" t="str">
        <f>HYPERLINK(_xlfn.CONCAT("https://api.whatsapp.com/send?phone=55",Tabela36[[#This Row],[DDD / LINHA]]),"WhatsApp")</f>
        <v>WhatsApp</v>
      </c>
      <c r="H16" s="450" t="s">
        <v>2905</v>
      </c>
      <c r="I16" s="23" t="s">
        <v>1106</v>
      </c>
      <c r="J16" s="23" t="s">
        <v>2777</v>
      </c>
      <c r="K16" s="23" t="s">
        <v>2770</v>
      </c>
      <c r="L16" s="23" t="s">
        <v>2845</v>
      </c>
      <c r="M16" s="23" t="s">
        <v>2794</v>
      </c>
      <c r="N16" s="447">
        <v>353291450506413</v>
      </c>
      <c r="O16" s="447" t="s">
        <v>2880</v>
      </c>
      <c r="P16" s="447" t="s">
        <v>2955</v>
      </c>
      <c r="Q16" s="447" t="str">
        <f>Tabela36[[#This Row],[Abreviação]]&amp;".csf@gmail.com"</f>
        <v>dayanna.pinto.csf@gmail.com</v>
      </c>
      <c r="R16" s="447" t="s">
        <v>3005</v>
      </c>
      <c r="S16" s="23" t="s">
        <v>2895</v>
      </c>
      <c r="T16" s="448">
        <v>39.9</v>
      </c>
    </row>
    <row r="17" spans="1:20">
      <c r="A17" s="23" t="s">
        <v>1418</v>
      </c>
      <c r="B17" s="57" t="s">
        <v>452</v>
      </c>
      <c r="C17" s="57" t="s">
        <v>2805</v>
      </c>
      <c r="D17" s="57" t="s">
        <v>2929</v>
      </c>
      <c r="E17" s="449">
        <v>85998010779</v>
      </c>
      <c r="F17" s="23" t="s">
        <v>316</v>
      </c>
      <c r="G17" s="455" t="str">
        <f>HYPERLINK(_xlfn.CONCAT("https://api.whatsapp.com/send?phone=55",Tabela36[[#This Row],[DDD / LINHA]]),"WhatsApp")</f>
        <v>WhatsApp</v>
      </c>
      <c r="H17" s="450" t="s">
        <v>2896</v>
      </c>
      <c r="I17" s="23" t="s">
        <v>1106</v>
      </c>
      <c r="J17" s="23" t="s">
        <v>2778</v>
      </c>
      <c r="K17" s="23" t="s">
        <v>2769</v>
      </c>
      <c r="L17" s="23" t="s">
        <v>2853</v>
      </c>
      <c r="M17" s="23" t="s">
        <v>2786</v>
      </c>
      <c r="N17" s="447">
        <v>352081307721187</v>
      </c>
      <c r="O17" s="447" t="s">
        <v>2883</v>
      </c>
      <c r="P17" s="447" t="s">
        <v>2956</v>
      </c>
      <c r="Q17" s="447" t="str">
        <f>Tabela36[[#This Row],[Abreviação]]&amp;".csf@gmail.com"</f>
        <v>ana.silva.csf@gmail.com</v>
      </c>
      <c r="R17" s="447" t="s">
        <v>3005</v>
      </c>
      <c r="S17" s="23" t="s">
        <v>2895</v>
      </c>
      <c r="T17" s="448">
        <v>39.9</v>
      </c>
    </row>
    <row r="18" spans="1:20">
      <c r="A18" s="23" t="s">
        <v>1418</v>
      </c>
      <c r="B18" s="57" t="s">
        <v>2863</v>
      </c>
      <c r="C18" s="57" t="s">
        <v>2806</v>
      </c>
      <c r="D18" s="57" t="s">
        <v>2930</v>
      </c>
      <c r="E18" s="449">
        <v>85998010277</v>
      </c>
      <c r="F18" s="23" t="s">
        <v>316</v>
      </c>
      <c r="G18" s="455" t="str">
        <f>HYPERLINK(_xlfn.CONCAT("https://api.whatsapp.com/send?phone=55",Tabela36[[#This Row],[DDD / LINHA]]),"WhatsApp")</f>
        <v>WhatsApp</v>
      </c>
      <c r="H18" s="450" t="s">
        <v>2897</v>
      </c>
      <c r="I18" s="23" t="s">
        <v>1106</v>
      </c>
      <c r="J18" s="23" t="s">
        <v>2778</v>
      </c>
      <c r="K18" s="23" t="s">
        <v>2769</v>
      </c>
      <c r="L18" s="23" t="s">
        <v>2852</v>
      </c>
      <c r="M18" s="23" t="s">
        <v>2787</v>
      </c>
      <c r="N18" s="447">
        <v>352081307720569</v>
      </c>
      <c r="O18" s="447" t="s">
        <v>2884</v>
      </c>
      <c r="P18" s="447" t="s">
        <v>2957</v>
      </c>
      <c r="Q18" s="447" t="str">
        <f>Tabela36[[#This Row],[Abreviação]]&amp;".csf@gmail.com"</f>
        <v>ana.roza.csf@gmail.com</v>
      </c>
      <c r="R18" s="447" t="s">
        <v>3005</v>
      </c>
      <c r="S18" s="23" t="s">
        <v>2895</v>
      </c>
      <c r="T18" s="448">
        <v>39.9</v>
      </c>
    </row>
    <row r="19" spans="1:20">
      <c r="B19" s="57"/>
      <c r="C19" s="57" t="s">
        <v>3040</v>
      </c>
      <c r="D19" s="57" t="s">
        <v>2807</v>
      </c>
      <c r="E19" s="449"/>
      <c r="F19" s="23" t="s">
        <v>316</v>
      </c>
      <c r="G19" s="455" t="str">
        <f>HYPERLINK(_xlfn.CONCAT("https://api.whatsapp.com/send?phone=55",Tabela36[[#This Row],[DDD / LINHA]]),"WhatsApp")</f>
        <v>WhatsApp</v>
      </c>
      <c r="H19" s="450"/>
      <c r="I19" s="23" t="s">
        <v>1106</v>
      </c>
      <c r="J19" s="23" t="s">
        <v>2777</v>
      </c>
      <c r="K19" s="23" t="s">
        <v>2770</v>
      </c>
      <c r="L19" s="23" t="s">
        <v>2849</v>
      </c>
      <c r="M19" s="23" t="s">
        <v>2796</v>
      </c>
      <c r="N19" s="447">
        <v>353291450515745</v>
      </c>
      <c r="O19" s="447" t="s">
        <v>2882</v>
      </c>
      <c r="P19" s="447" t="s">
        <v>2921</v>
      </c>
      <c r="Q19" s="447" t="str">
        <f>Tabela36[[#This Row],[Abreviação]]&amp;".csf@gmail.com"</f>
        <v>emilaine.damasceno.csf@gmail.com</v>
      </c>
      <c r="R19" s="447" t="s">
        <v>3005</v>
      </c>
      <c r="S19" s="23" t="s">
        <v>2895</v>
      </c>
      <c r="T19" s="448">
        <v>39.9</v>
      </c>
    </row>
    <row r="20" spans="1:20">
      <c r="A20" s="23" t="s">
        <v>1418</v>
      </c>
      <c r="B20" s="57" t="s">
        <v>1200</v>
      </c>
      <c r="C20" s="57" t="s">
        <v>2808</v>
      </c>
      <c r="D20" s="57" t="s">
        <v>2808</v>
      </c>
      <c r="E20" s="449">
        <v>85981254137</v>
      </c>
      <c r="F20" s="23" t="s">
        <v>316</v>
      </c>
      <c r="G20" s="455" t="str">
        <f>HYPERLINK(_xlfn.CONCAT("https://api.whatsapp.com/send?phone=55",Tabela36[[#This Row],[DDD / LINHA]]),"WhatsApp")</f>
        <v>WhatsApp</v>
      </c>
      <c r="H20" s="450" t="s">
        <v>2918</v>
      </c>
      <c r="N20" s="447"/>
      <c r="O20" s="447"/>
      <c r="P20" s="447" t="s">
        <v>2958</v>
      </c>
      <c r="Q20" s="447" t="str">
        <f>Tabela36[[#This Row],[Abreviação]]&amp;".csf@gmail.com"</f>
        <v>heitor.costa.csf@gmail.com</v>
      </c>
      <c r="R20" s="447" t="s">
        <v>3005</v>
      </c>
      <c r="S20" s="23" t="s">
        <v>2895</v>
      </c>
      <c r="T20" s="448">
        <v>39.9</v>
      </c>
    </row>
    <row r="21" spans="1:20">
      <c r="A21" s="23" t="s">
        <v>1417</v>
      </c>
      <c r="B21" s="57" t="s">
        <v>1200</v>
      </c>
      <c r="C21" s="57" t="s">
        <v>2817</v>
      </c>
      <c r="D21" s="57" t="s">
        <v>2817</v>
      </c>
      <c r="E21" s="449">
        <v>98981770002</v>
      </c>
      <c r="F21" s="23" t="s">
        <v>316</v>
      </c>
      <c r="G21" s="455" t="str">
        <f>HYPERLINK(_xlfn.CONCAT("https://api.whatsapp.com/send?phone=55",Tabela36[[#This Row],[DDD / LINHA]]),"WhatsApp")</f>
        <v>WhatsApp</v>
      </c>
      <c r="H21" s="450" t="s">
        <v>2901</v>
      </c>
      <c r="N21" s="447"/>
      <c r="O21" s="447"/>
      <c r="P21" s="447" t="s">
        <v>2959</v>
      </c>
      <c r="Q21" s="447" t="str">
        <f>Tabela36[[#This Row],[Abreviação]]&amp;".csf@gmail.com"</f>
        <v>willian.ribeiro.csf@gmail.com</v>
      </c>
      <c r="R21" s="447" t="s">
        <v>3005</v>
      </c>
      <c r="S21" s="23" t="s">
        <v>2895</v>
      </c>
      <c r="T21" s="448">
        <v>39.9</v>
      </c>
    </row>
    <row r="22" spans="1:20">
      <c r="A22" s="23" t="s">
        <v>1418</v>
      </c>
      <c r="B22" s="57" t="s">
        <v>2863</v>
      </c>
      <c r="C22" s="57" t="s">
        <v>2916</v>
      </c>
      <c r="D22" s="57" t="s">
        <v>2916</v>
      </c>
      <c r="E22" s="449">
        <v>85997981105</v>
      </c>
      <c r="F22" s="23" t="s">
        <v>316</v>
      </c>
      <c r="G22" s="455" t="str">
        <f>HYPERLINK(_xlfn.CONCAT("https://api.whatsapp.com/send?phone=55",Tabela36[[#This Row],[DDD / LINHA]]),"WhatsApp")</f>
        <v>WhatsApp</v>
      </c>
      <c r="H22" s="450"/>
      <c r="N22" s="447"/>
      <c r="O22" s="447"/>
      <c r="P22" s="447" t="s">
        <v>2960</v>
      </c>
      <c r="Q22" s="447" t="str">
        <f>Tabela36[[#This Row],[Abreviação]]&amp;".csf@gmail.com"</f>
        <v>vitória.menezes.csf@gmail.com</v>
      </c>
      <c r="R22" s="447" t="s">
        <v>3005</v>
      </c>
      <c r="S22" s="23" t="s">
        <v>2895</v>
      </c>
      <c r="T22" s="448">
        <v>39.9</v>
      </c>
    </row>
    <row r="23" spans="1:20">
      <c r="A23" s="23" t="s">
        <v>1418</v>
      </c>
      <c r="B23" s="57" t="s">
        <v>84</v>
      </c>
      <c r="C23" s="57" t="s">
        <v>2892</v>
      </c>
      <c r="D23" s="57" t="s">
        <v>2933</v>
      </c>
      <c r="E23" s="449">
        <v>85981579749</v>
      </c>
      <c r="F23" s="23" t="s">
        <v>316</v>
      </c>
      <c r="G23" s="455" t="str">
        <f>HYPERLINK(_xlfn.CONCAT("https://api.whatsapp.com/send?phone=55",Tabela36[[#This Row],[DDD / LINHA]]),"WhatsApp")</f>
        <v>WhatsApp</v>
      </c>
      <c r="H23" s="450"/>
      <c r="I23" s="23" t="s">
        <v>1106</v>
      </c>
      <c r="J23" s="23" t="s">
        <v>2777</v>
      </c>
      <c r="K23" s="23" t="s">
        <v>2770</v>
      </c>
      <c r="L23" s="23" t="s">
        <v>2847</v>
      </c>
      <c r="M23" s="23" t="s">
        <v>2790</v>
      </c>
      <c r="N23" s="447">
        <v>353291450507965</v>
      </c>
      <c r="O23" s="447" t="s">
        <v>2886</v>
      </c>
      <c r="P23" s="447" t="s">
        <v>2961</v>
      </c>
      <c r="Q23" s="447" t="str">
        <f>Tabela36[[#This Row],[Abreviação]]&amp;".csf@gmail.com"</f>
        <v>allyce.coelho.csf@gmail.com</v>
      </c>
      <c r="R23" s="447" t="s">
        <v>3005</v>
      </c>
      <c r="S23" s="23" t="s">
        <v>2895</v>
      </c>
      <c r="T23" s="448">
        <v>39.9</v>
      </c>
    </row>
    <row r="24" spans="1:20">
      <c r="A24" s="23" t="s">
        <v>1418</v>
      </c>
      <c r="B24" s="57" t="s">
        <v>2863</v>
      </c>
      <c r="C24" s="57" t="s">
        <v>2818</v>
      </c>
      <c r="D24" s="57" t="s">
        <v>2818</v>
      </c>
      <c r="E24" s="449">
        <v>85982168304</v>
      </c>
      <c r="F24" s="23" t="s">
        <v>316</v>
      </c>
      <c r="G24" s="455" t="str">
        <f>HYPERLINK(_xlfn.CONCAT("https://api.whatsapp.com/send?phone=55",Tabela36[[#This Row],[DDD / LINHA]]),"WhatsApp")</f>
        <v>WhatsApp</v>
      </c>
      <c r="H24" s="450"/>
      <c r="N24" s="447"/>
      <c r="O24" s="447"/>
      <c r="P24" s="447" t="s">
        <v>2962</v>
      </c>
      <c r="Q24" s="447" t="str">
        <f>Tabela36[[#This Row],[Abreviação]]&amp;".csf@gmail.com"</f>
        <v>bianca.ferreira.csf@gmail.com</v>
      </c>
      <c r="R24" s="447" t="s">
        <v>3005</v>
      </c>
      <c r="S24" s="23" t="s">
        <v>2895</v>
      </c>
      <c r="T24" s="448">
        <v>39.9</v>
      </c>
    </row>
    <row r="25" spans="1:20">
      <c r="A25" s="23" t="s">
        <v>1418</v>
      </c>
      <c r="B25" s="57" t="s">
        <v>1200</v>
      </c>
      <c r="C25" s="57" t="s">
        <v>2819</v>
      </c>
      <c r="D25" s="57" t="s">
        <v>2819</v>
      </c>
      <c r="E25" s="449">
        <v>85981555896</v>
      </c>
      <c r="F25" s="23" t="s">
        <v>316</v>
      </c>
      <c r="G25" s="455" t="str">
        <f>HYPERLINK(_xlfn.CONCAT("https://api.whatsapp.com/send?phone=55",Tabela36[[#This Row],[DDD / LINHA]]),"WhatsApp")</f>
        <v>WhatsApp</v>
      </c>
      <c r="H25" s="450"/>
      <c r="N25" s="447"/>
      <c r="O25" s="447"/>
      <c r="P25" s="447" t="s">
        <v>2963</v>
      </c>
      <c r="Q25" s="447" t="str">
        <f>Tabela36[[#This Row],[Abreviação]]&amp;".csf@gmail.com"</f>
        <v>bruno.vicente.csf@gmail.com</v>
      </c>
      <c r="R25" s="447" t="s">
        <v>3005</v>
      </c>
      <c r="S25" s="23" t="s">
        <v>2895</v>
      </c>
      <c r="T25" s="448">
        <v>39.9</v>
      </c>
    </row>
    <row r="26" spans="1:20">
      <c r="A26" s="23" t="s">
        <v>1418</v>
      </c>
      <c r="B26" s="57" t="s">
        <v>84</v>
      </c>
      <c r="C26" s="57" t="s">
        <v>2861</v>
      </c>
      <c r="D26" s="57" t="s">
        <v>2861</v>
      </c>
      <c r="E26" s="449">
        <v>85981527844</v>
      </c>
      <c r="F26" s="23" t="s">
        <v>316</v>
      </c>
      <c r="G26" s="455" t="str">
        <f>HYPERLINK(_xlfn.CONCAT("https://api.whatsapp.com/send?phone=55",Tabela36[[#This Row],[DDD / LINHA]]),"WhatsApp")</f>
        <v>WhatsApp</v>
      </c>
      <c r="H26" s="450"/>
      <c r="I26" s="23" t="s">
        <v>1106</v>
      </c>
      <c r="J26" s="23" t="s">
        <v>2776</v>
      </c>
      <c r="K26" s="23" t="s">
        <v>2771</v>
      </c>
      <c r="L26" s="23" t="s">
        <v>2857</v>
      </c>
      <c r="M26" s="23" t="s">
        <v>2797</v>
      </c>
      <c r="N26" s="447">
        <v>353171123075204</v>
      </c>
      <c r="O26" s="447" t="s">
        <v>2887</v>
      </c>
      <c r="P26" s="447" t="s">
        <v>2964</v>
      </c>
      <c r="Q26" s="447" t="str">
        <f>Tabela36[[#This Row],[Abreviação]]&amp;".csf@gmail.com"</f>
        <v>dhayron.souza.csf@gmail.com</v>
      </c>
      <c r="R26" s="447" t="s">
        <v>3005</v>
      </c>
      <c r="S26" s="23" t="s">
        <v>2895</v>
      </c>
      <c r="T26" s="448">
        <v>39.9</v>
      </c>
    </row>
    <row r="27" spans="1:20">
      <c r="A27" s="23" t="s">
        <v>1418</v>
      </c>
      <c r="B27" s="57" t="s">
        <v>1200</v>
      </c>
      <c r="C27" s="57" t="s">
        <v>2395</v>
      </c>
      <c r="D27" s="57" t="s">
        <v>2395</v>
      </c>
      <c r="E27" s="449">
        <v>85997980293</v>
      </c>
      <c r="F27" s="23" t="s">
        <v>316</v>
      </c>
      <c r="G27" s="455" t="str">
        <f>HYPERLINK(_xlfn.CONCAT("https://api.whatsapp.com/send?phone=55",Tabela36[[#This Row],[DDD / LINHA]]),"WhatsApp")</f>
        <v>WhatsApp</v>
      </c>
      <c r="H27" s="450"/>
      <c r="N27" s="447"/>
      <c r="O27" s="447"/>
      <c r="P27" s="447" t="s">
        <v>2965</v>
      </c>
      <c r="Q27" s="447" t="str">
        <f>Tabela36[[#This Row],[Abreviação]]&amp;".csf@gmail.com"</f>
        <v>adrielle.menezes.csf@gmail.com</v>
      </c>
      <c r="R27" s="447" t="s">
        <v>3005</v>
      </c>
      <c r="S27" s="23" t="s">
        <v>2895</v>
      </c>
      <c r="T27" s="448">
        <v>39.9</v>
      </c>
    </row>
    <row r="28" spans="1:20">
      <c r="A28" s="23" t="s">
        <v>1418</v>
      </c>
      <c r="B28" s="57" t="s">
        <v>84</v>
      </c>
      <c r="C28" s="57" t="s">
        <v>2820</v>
      </c>
      <c r="D28" s="57" t="s">
        <v>2820</v>
      </c>
      <c r="E28" s="449">
        <v>88996280235</v>
      </c>
      <c r="F28" s="23" t="s">
        <v>316</v>
      </c>
      <c r="G28" s="455" t="str">
        <f>HYPERLINK(_xlfn.CONCAT("https://api.whatsapp.com/send?phone=55",Tabela36[[#This Row],[DDD / LINHA]]),"WhatsApp")</f>
        <v>WhatsApp</v>
      </c>
      <c r="H28" s="450"/>
      <c r="N28" s="447"/>
      <c r="O28" s="447"/>
      <c r="P28" s="447" t="s">
        <v>2966</v>
      </c>
      <c r="Q28" s="447" t="str">
        <f>Tabela36[[#This Row],[Abreviação]]&amp;".csf@gmail.com"</f>
        <v>francisco.alberto.csf@gmail.com</v>
      </c>
      <c r="R28" s="447" t="s">
        <v>3005</v>
      </c>
      <c r="S28" s="23" t="s">
        <v>2895</v>
      </c>
      <c r="T28" s="448">
        <v>39.9</v>
      </c>
    </row>
    <row r="29" spans="1:20">
      <c r="A29" s="23" t="s">
        <v>1418</v>
      </c>
      <c r="B29" s="57" t="s">
        <v>84</v>
      </c>
      <c r="C29" s="57" t="s">
        <v>2821</v>
      </c>
      <c r="D29" s="57" t="s">
        <v>2821</v>
      </c>
      <c r="E29" s="449">
        <v>85997980954</v>
      </c>
      <c r="F29" s="23" t="s">
        <v>316</v>
      </c>
      <c r="G29" s="455" t="str">
        <f>HYPERLINK(_xlfn.CONCAT("https://api.whatsapp.com/send?phone=55",Tabela36[[#This Row],[DDD / LINHA]]),"WhatsApp")</f>
        <v>WhatsApp</v>
      </c>
      <c r="H29" s="450"/>
      <c r="I29" s="23" t="s">
        <v>1106</v>
      </c>
      <c r="J29" s="23" t="s">
        <v>2776</v>
      </c>
      <c r="K29" s="23" t="s">
        <v>2771</v>
      </c>
      <c r="L29" s="23" t="s">
        <v>2860</v>
      </c>
      <c r="M29" s="23" t="s">
        <v>2800</v>
      </c>
      <c r="N29" s="447">
        <v>353171123142723</v>
      </c>
      <c r="O29" s="447" t="s">
        <v>2888</v>
      </c>
      <c r="P29" s="447" t="s">
        <v>2967</v>
      </c>
      <c r="Q29" s="447" t="str">
        <f>Tabela36[[#This Row],[Abreviação]]&amp;".csf@gmail.com"</f>
        <v>francisco.glauber.csf@gmail.com</v>
      </c>
      <c r="R29" s="447" t="s">
        <v>3005</v>
      </c>
      <c r="S29" s="23" t="s">
        <v>2895</v>
      </c>
      <c r="T29" s="448">
        <v>39.9</v>
      </c>
    </row>
    <row r="30" spans="1:20">
      <c r="A30" s="23" t="s">
        <v>1418</v>
      </c>
      <c r="B30" s="57" t="s">
        <v>2865</v>
      </c>
      <c r="C30" s="57" t="s">
        <v>2822</v>
      </c>
      <c r="D30" s="57" t="s">
        <v>2822</v>
      </c>
      <c r="E30" s="449">
        <v>85998036406</v>
      </c>
      <c r="F30" s="23" t="s">
        <v>316</v>
      </c>
      <c r="G30" s="455" t="str">
        <f>HYPERLINK(_xlfn.CONCAT("https://api.whatsapp.com/send?phone=55",Tabela36[[#This Row],[DDD / LINHA]]),"WhatsApp")</f>
        <v>WhatsApp</v>
      </c>
      <c r="H30" s="450"/>
      <c r="N30" s="447"/>
      <c r="O30" s="447"/>
      <c r="P30" s="447" t="s">
        <v>2968</v>
      </c>
      <c r="Q30" s="447" t="str">
        <f>Tabela36[[#This Row],[Abreviação]]&amp;".csf@gmail.com"</f>
        <v>george.carvalho.csf@gmail.com</v>
      </c>
      <c r="R30" s="447" t="s">
        <v>3005</v>
      </c>
      <c r="S30" s="23" t="s">
        <v>2895</v>
      </c>
      <c r="T30" s="448">
        <v>39.9</v>
      </c>
    </row>
    <row r="31" spans="1:20">
      <c r="A31" s="23" t="s">
        <v>1418</v>
      </c>
      <c r="B31" s="57" t="s">
        <v>1200</v>
      </c>
      <c r="C31" s="57" t="s">
        <v>2823</v>
      </c>
      <c r="D31" s="57" t="s">
        <v>2823</v>
      </c>
      <c r="E31" s="449">
        <v>85981493096</v>
      </c>
      <c r="F31" s="23" t="s">
        <v>316</v>
      </c>
      <c r="G31" s="455" t="str">
        <f>HYPERLINK(_xlfn.CONCAT("https://api.whatsapp.com/send?phone=55",Tabela36[[#This Row],[DDD / LINHA]]),"WhatsApp")</f>
        <v>WhatsApp</v>
      </c>
      <c r="H31" s="450"/>
      <c r="N31" s="447"/>
      <c r="O31" s="447"/>
      <c r="P31" s="447" t="s">
        <v>2969</v>
      </c>
      <c r="Q31" s="447" t="str">
        <f>Tabela36[[#This Row],[Abreviação]]&amp;".csf@gmail.com"</f>
        <v>graziele.silva.csf@gmail.com</v>
      </c>
      <c r="R31" s="447" t="s">
        <v>3005</v>
      </c>
      <c r="S31" s="23" t="s">
        <v>2895</v>
      </c>
      <c r="T31" s="448">
        <v>39.9</v>
      </c>
    </row>
    <row r="32" spans="1:20">
      <c r="A32" s="23" t="s">
        <v>1418</v>
      </c>
      <c r="B32" s="57" t="s">
        <v>84</v>
      </c>
      <c r="C32" s="57" t="s">
        <v>2869</v>
      </c>
      <c r="D32" s="57" t="s">
        <v>2932</v>
      </c>
      <c r="E32" s="449">
        <v>85981638960</v>
      </c>
      <c r="F32" s="23" t="s">
        <v>316</v>
      </c>
      <c r="G32" s="455" t="str">
        <f>HYPERLINK(_xlfn.CONCAT("https://api.whatsapp.com/send?phone=55",Tabela36[[#This Row],[DDD / LINHA]]),"WhatsApp")</f>
        <v>WhatsApp</v>
      </c>
      <c r="H32" s="450"/>
      <c r="I32" s="23" t="s">
        <v>1106</v>
      </c>
      <c r="J32" s="23" t="s">
        <v>2776</v>
      </c>
      <c r="K32" s="23" t="s">
        <v>2771</v>
      </c>
      <c r="L32" s="23" t="s">
        <v>2859</v>
      </c>
      <c r="M32" s="23" t="s">
        <v>2799</v>
      </c>
      <c r="N32" s="447">
        <v>353171123133540</v>
      </c>
      <c r="O32" s="447" t="s">
        <v>2889</v>
      </c>
      <c r="P32" s="447" t="s">
        <v>2970</v>
      </c>
      <c r="Q32" s="447" t="str">
        <f>Tabela36[[#This Row],[Abreviação]]&amp;".csf@gmail.com"</f>
        <v>helio.alves.csf@gmail.com</v>
      </c>
      <c r="R32" s="447" t="s">
        <v>3005</v>
      </c>
      <c r="S32" s="23" t="s">
        <v>2895</v>
      </c>
      <c r="T32" s="448">
        <v>39.9</v>
      </c>
    </row>
    <row r="33" spans="1:20">
      <c r="A33" s="23" t="s">
        <v>1418</v>
      </c>
      <c r="B33" s="57" t="s">
        <v>2863</v>
      </c>
      <c r="C33" s="57" t="s">
        <v>2616</v>
      </c>
      <c r="D33" s="57" t="s">
        <v>2616</v>
      </c>
      <c r="E33" s="449">
        <v>85996003269</v>
      </c>
      <c r="F33" s="23" t="s">
        <v>316</v>
      </c>
      <c r="G33" s="455" t="str">
        <f>HYPERLINK(_xlfn.CONCAT("https://api.whatsapp.com/send?phone=55",Tabela36[[#This Row],[DDD / LINHA]]),"WhatsApp")</f>
        <v>WhatsApp</v>
      </c>
      <c r="H33" s="450"/>
      <c r="N33" s="447"/>
      <c r="O33" s="447"/>
      <c r="P33" s="447" t="s">
        <v>2971</v>
      </c>
      <c r="Q33" s="447" t="str">
        <f>Tabela36[[#This Row],[Abreviação]]&amp;".csf@gmail.com"</f>
        <v>inara.brenda.csf@gmail.com</v>
      </c>
      <c r="R33" s="447" t="s">
        <v>3005</v>
      </c>
      <c r="S33" s="23" t="s">
        <v>2895</v>
      </c>
      <c r="T33" s="448">
        <v>39.9</v>
      </c>
    </row>
    <row r="34" spans="1:20">
      <c r="A34" s="23" t="s">
        <v>1418</v>
      </c>
      <c r="B34" s="57" t="s">
        <v>84</v>
      </c>
      <c r="C34" s="57" t="s">
        <v>2917</v>
      </c>
      <c r="D34" s="57" t="s">
        <v>2942</v>
      </c>
      <c r="E34" s="449">
        <v>98981240358</v>
      </c>
      <c r="F34" s="23" t="s">
        <v>316</v>
      </c>
      <c r="G34" s="455" t="str">
        <f>HYPERLINK(_xlfn.CONCAT("https://api.whatsapp.com/send?phone=55",Tabela36[[#This Row],[DDD / LINHA]]),"WhatsApp")</f>
        <v>WhatsApp</v>
      </c>
      <c r="H34" s="450"/>
      <c r="N34" s="447"/>
      <c r="O34" s="447"/>
      <c r="P34" s="447" t="s">
        <v>2972</v>
      </c>
      <c r="Q34" s="447" t="str">
        <f>Tabela36[[#This Row],[Abreviação]]&amp;".csf@gmail.com"</f>
        <v>jose.alves.csf@gmail.com</v>
      </c>
      <c r="R34" s="447" t="s">
        <v>3005</v>
      </c>
      <c r="S34" s="23" t="s">
        <v>2895</v>
      </c>
      <c r="T34" s="448">
        <v>39.9</v>
      </c>
    </row>
    <row r="35" spans="1:20">
      <c r="A35" s="23" t="s">
        <v>1418</v>
      </c>
      <c r="B35" s="57" t="s">
        <v>452</v>
      </c>
      <c r="C35" s="57" t="s">
        <v>2488</v>
      </c>
      <c r="D35" s="57" t="s">
        <v>2488</v>
      </c>
      <c r="E35" s="449">
        <v>98992337617</v>
      </c>
      <c r="F35" s="23" t="s">
        <v>316</v>
      </c>
      <c r="G35" s="455" t="str">
        <f>HYPERLINK(_xlfn.CONCAT("https://api.whatsapp.com/send?phone=55",Tabela36[[#This Row],[DDD / LINHA]]),"WhatsApp")</f>
        <v>WhatsApp</v>
      </c>
      <c r="H35" s="450"/>
      <c r="N35" s="447"/>
      <c r="O35" s="447"/>
      <c r="P35" s="447" t="s">
        <v>2973</v>
      </c>
      <c r="Q35" s="447" t="str">
        <f>Tabela36[[#This Row],[Abreviação]]&amp;".csf@gmail.com"</f>
        <v>laryssa.albuquerque.csf@gmail.com</v>
      </c>
      <c r="R35" s="447" t="s">
        <v>3005</v>
      </c>
      <c r="S35" s="23" t="s">
        <v>2895</v>
      </c>
      <c r="T35" s="448">
        <v>39.9</v>
      </c>
    </row>
    <row r="36" spans="1:20">
      <c r="A36" s="23" t="s">
        <v>1418</v>
      </c>
      <c r="B36" s="57" t="s">
        <v>452</v>
      </c>
      <c r="C36" s="57" t="s">
        <v>2363</v>
      </c>
      <c r="D36" s="57" t="s">
        <v>2363</v>
      </c>
      <c r="E36" s="449">
        <v>85999771501</v>
      </c>
      <c r="F36" s="23" t="s">
        <v>316</v>
      </c>
      <c r="G36" s="455" t="str">
        <f>HYPERLINK(_xlfn.CONCAT("https://api.whatsapp.com/send?phone=55",Tabela36[[#This Row],[DDD / LINHA]]),"WhatsApp")</f>
        <v>WhatsApp</v>
      </c>
      <c r="H36" s="450"/>
      <c r="N36" s="447"/>
      <c r="O36" s="447"/>
      <c r="P36" s="447" t="s">
        <v>2974</v>
      </c>
      <c r="Q36" s="447" t="str">
        <f>Tabela36[[#This Row],[Abreviação]]&amp;".csf@gmail.com"</f>
        <v>leonardo.pinho.csf@gmail.com</v>
      </c>
      <c r="R36" s="447" t="s">
        <v>3005</v>
      </c>
      <c r="S36" s="23" t="s">
        <v>2895</v>
      </c>
      <c r="T36" s="448">
        <v>39.9</v>
      </c>
    </row>
    <row r="37" spans="1:20">
      <c r="A37" s="23" t="s">
        <v>1418</v>
      </c>
      <c r="B37" s="57" t="s">
        <v>2863</v>
      </c>
      <c r="C37" s="57" t="s">
        <v>2824</v>
      </c>
      <c r="D37" s="57" t="s">
        <v>2931</v>
      </c>
      <c r="E37" s="449">
        <v>98981240458</v>
      </c>
      <c r="F37" s="23" t="s">
        <v>316</v>
      </c>
      <c r="G37" s="455" t="str">
        <f>HYPERLINK(_xlfn.CONCAT("https://api.whatsapp.com/send?phone=55",Tabela36[[#This Row],[DDD / LINHA]]),"WhatsApp")</f>
        <v>WhatsApp</v>
      </c>
      <c r="H37" s="450"/>
      <c r="N37" s="447"/>
      <c r="O37" s="447"/>
      <c r="P37" s="447" t="s">
        <v>2975</v>
      </c>
      <c r="Q37" s="447" t="str">
        <f>Tabela36[[#This Row],[Abreviação]]&amp;".csf@gmail.com"</f>
        <v>nicolas.silva.csf@gmail.com</v>
      </c>
      <c r="R37" s="447" t="s">
        <v>3005</v>
      </c>
      <c r="S37" s="23" t="s">
        <v>2895</v>
      </c>
      <c r="T37" s="448">
        <v>39.9</v>
      </c>
    </row>
    <row r="38" spans="1:20">
      <c r="A38" s="23" t="s">
        <v>1418</v>
      </c>
      <c r="B38" s="57" t="s">
        <v>1200</v>
      </c>
      <c r="C38" s="57" t="s">
        <v>2825</v>
      </c>
      <c r="D38" s="57" t="s">
        <v>2934</v>
      </c>
      <c r="E38" s="449">
        <v>85981319902</v>
      </c>
      <c r="F38" s="23" t="s">
        <v>316</v>
      </c>
      <c r="G38" s="455" t="str">
        <f>HYPERLINK(_xlfn.CONCAT("https://api.whatsapp.com/send?phone=55",Tabela36[[#This Row],[DDD / LINHA]]),"WhatsApp")</f>
        <v>WhatsApp</v>
      </c>
      <c r="H38" s="450"/>
      <c r="N38" s="447"/>
      <c r="O38" s="447"/>
      <c r="P38" s="447" t="s">
        <v>2976</v>
      </c>
      <c r="Q38" s="447" t="str">
        <f>Tabela36[[#This Row],[Abreviação]]&amp;".csf@gmail.com"</f>
        <v>luiz.lima.csf@gmail.com</v>
      </c>
      <c r="R38" s="447" t="s">
        <v>3005</v>
      </c>
      <c r="S38" s="23" t="s">
        <v>2895</v>
      </c>
      <c r="T38" s="448">
        <v>39.9</v>
      </c>
    </row>
    <row r="39" spans="1:20">
      <c r="A39" s="23" t="s">
        <v>1418</v>
      </c>
      <c r="B39" s="57" t="s">
        <v>1200</v>
      </c>
      <c r="C39" s="57" t="s">
        <v>3034</v>
      </c>
      <c r="D39" s="57" t="s">
        <v>2826</v>
      </c>
      <c r="E39" s="449">
        <v>85981934093</v>
      </c>
      <c r="F39" s="23" t="s">
        <v>316</v>
      </c>
      <c r="G39" s="455" t="str">
        <f>HYPERLINK(_xlfn.CONCAT("https://api.whatsapp.com/send?phone=55",Tabela36[[#This Row],[DDD / LINHA]]),"WhatsApp")</f>
        <v>WhatsApp</v>
      </c>
      <c r="H39" s="450"/>
      <c r="N39" s="447"/>
      <c r="O39" s="447"/>
      <c r="P39" s="447" t="s">
        <v>2977</v>
      </c>
      <c r="Q39" s="447" t="str">
        <f>Tabela36[[#This Row],[Abreviação]]&amp;".csf@gmail.com"</f>
        <v>manuel.cosme.csf@gmail.com</v>
      </c>
      <c r="R39" s="447" t="s">
        <v>3005</v>
      </c>
      <c r="S39" s="23" t="s">
        <v>2895</v>
      </c>
      <c r="T39" s="448">
        <v>39.9</v>
      </c>
    </row>
    <row r="40" spans="1:20">
      <c r="A40" s="23" t="s">
        <v>1418</v>
      </c>
      <c r="B40" s="57" t="s">
        <v>84</v>
      </c>
      <c r="C40" s="57" t="s">
        <v>2827</v>
      </c>
      <c r="D40" s="57" t="s">
        <v>2827</v>
      </c>
      <c r="E40" s="449">
        <v>85981840704</v>
      </c>
      <c r="F40" s="23" t="s">
        <v>316</v>
      </c>
      <c r="G40" s="455" t="str">
        <f>HYPERLINK(_xlfn.CONCAT("https://api.whatsapp.com/send?phone=55",Tabela36[[#This Row],[DDD / LINHA]]),"WhatsApp")</f>
        <v>WhatsApp</v>
      </c>
      <c r="H40" s="450"/>
      <c r="I40" s="23" t="s">
        <v>1106</v>
      </c>
      <c r="J40" s="23" t="s">
        <v>2777</v>
      </c>
      <c r="K40" s="23" t="s">
        <v>2770</v>
      </c>
      <c r="L40" s="23" t="s">
        <v>2846</v>
      </c>
      <c r="M40" s="23" t="s">
        <v>2791</v>
      </c>
      <c r="N40" s="447">
        <v>353291450516206</v>
      </c>
      <c r="O40" s="447" t="s">
        <v>2890</v>
      </c>
      <c r="P40" s="447" t="s">
        <v>2978</v>
      </c>
      <c r="Q40" s="447" t="str">
        <f>Tabela36[[#This Row],[Abreviação]]&amp;".csf@gmail.com"</f>
        <v>manuel.valdemir.csf@gmail.com</v>
      </c>
      <c r="R40" s="447" t="s">
        <v>3005</v>
      </c>
      <c r="S40" s="23" t="s">
        <v>2895</v>
      </c>
      <c r="T40" s="448">
        <v>39.9</v>
      </c>
    </row>
    <row r="41" spans="1:20">
      <c r="A41" s="23" t="s">
        <v>1418</v>
      </c>
      <c r="B41" s="57" t="s">
        <v>7</v>
      </c>
      <c r="C41" s="57" t="s">
        <v>2828</v>
      </c>
      <c r="D41" s="57" t="s">
        <v>2828</v>
      </c>
      <c r="E41" s="449">
        <v>85982036241</v>
      </c>
      <c r="F41" s="23" t="s">
        <v>316</v>
      </c>
      <c r="G41" s="455" t="str">
        <f>HYPERLINK(_xlfn.CONCAT("https://api.whatsapp.com/send?phone=55",Tabela36[[#This Row],[DDD / LINHA]]),"WhatsApp")</f>
        <v>WhatsApp</v>
      </c>
      <c r="H41" s="450"/>
      <c r="N41" s="447"/>
      <c r="O41" s="447"/>
      <c r="P41" s="447" t="s">
        <v>2979</v>
      </c>
      <c r="Q41" s="447" t="str">
        <f>Tabela36[[#This Row],[Abreviação]]&amp;".csf@gmail.com"</f>
        <v>nathalia.freitas.csf@gmail.com</v>
      </c>
      <c r="R41" s="447" t="s">
        <v>3005</v>
      </c>
      <c r="S41" s="23" t="s">
        <v>2895</v>
      </c>
      <c r="T41" s="448">
        <v>39.9</v>
      </c>
    </row>
    <row r="42" spans="1:20">
      <c r="A42" s="23" t="s">
        <v>1418</v>
      </c>
      <c r="B42" s="57" t="s">
        <v>1200</v>
      </c>
      <c r="C42" s="57" t="s">
        <v>2829</v>
      </c>
      <c r="D42" s="57" t="s">
        <v>2829</v>
      </c>
      <c r="E42" s="449">
        <v>83999020178</v>
      </c>
      <c r="F42" s="23" t="s">
        <v>316</v>
      </c>
      <c r="G42" s="455" t="str">
        <f>HYPERLINK(_xlfn.CONCAT("https://api.whatsapp.com/send?phone=55",Tabela36[[#This Row],[DDD / LINHA]]),"WhatsApp")</f>
        <v>WhatsApp</v>
      </c>
      <c r="H42" s="450"/>
      <c r="N42" s="447"/>
      <c r="O42" s="447"/>
      <c r="P42" s="447" t="s">
        <v>2980</v>
      </c>
      <c r="Q42" s="447" t="str">
        <f>Tabela36[[#This Row],[Abreviação]]&amp;".csf@gmail.com"</f>
        <v>ricardo.henrique.csf@gmail.com</v>
      </c>
      <c r="R42" s="447" t="s">
        <v>3005</v>
      </c>
      <c r="S42" s="23" t="s">
        <v>2895</v>
      </c>
      <c r="T42" s="448">
        <v>39.9</v>
      </c>
    </row>
    <row r="43" spans="1:20">
      <c r="A43" s="23" t="s">
        <v>1418</v>
      </c>
      <c r="B43" s="57" t="s">
        <v>2863</v>
      </c>
      <c r="C43" s="57" t="s">
        <v>2807</v>
      </c>
      <c r="D43" s="57" t="s">
        <v>2830</v>
      </c>
      <c r="E43" s="449">
        <v>85981220414</v>
      </c>
      <c r="F43" s="23" t="s">
        <v>316</v>
      </c>
      <c r="G43" s="455" t="str">
        <f>HYPERLINK(_xlfn.CONCAT("https://api.whatsapp.com/send?phone=55",Tabela36[[#This Row],[DDD / LINHA]]),"WhatsApp")</f>
        <v>WhatsApp</v>
      </c>
      <c r="H43" s="450"/>
      <c r="N43" s="447"/>
      <c r="O43" s="447"/>
      <c r="P43" s="447" t="s">
        <v>2981</v>
      </c>
      <c r="Q43" s="447" t="str">
        <f>Tabela36[[#This Row],[Abreviação]]&amp;".csf@gmail.com"</f>
        <v>victor.hugo.csf@gmail.com</v>
      </c>
      <c r="R43" s="447" t="s">
        <v>3005</v>
      </c>
      <c r="S43" s="23" t="s">
        <v>2895</v>
      </c>
      <c r="T43" s="448">
        <v>39.9</v>
      </c>
    </row>
    <row r="44" spans="1:20">
      <c r="A44" s="23" t="s">
        <v>1418</v>
      </c>
      <c r="B44" s="57" t="s">
        <v>2866</v>
      </c>
      <c r="C44" s="57" t="s">
        <v>2398</v>
      </c>
      <c r="D44" s="57" t="s">
        <v>2398</v>
      </c>
      <c r="E44" s="449">
        <v>85997981121</v>
      </c>
      <c r="F44" s="23" t="s">
        <v>316</v>
      </c>
      <c r="G44" s="455" t="str">
        <f>HYPERLINK(_xlfn.CONCAT("https://api.whatsapp.com/send?phone=55",Tabela36[[#This Row],[DDD / LINHA]]),"WhatsApp")</f>
        <v>WhatsApp</v>
      </c>
      <c r="H44" s="450"/>
      <c r="N44" s="447"/>
      <c r="O44" s="447"/>
      <c r="P44" s="447" t="s">
        <v>2982</v>
      </c>
      <c r="Q44" s="447" t="str">
        <f>Tabela36[[#This Row],[Abreviação]]&amp;".csf@gmail.com"</f>
        <v>cassio.henrique.csf@gmail.com</v>
      </c>
      <c r="R44" s="447" t="s">
        <v>3005</v>
      </c>
      <c r="S44" s="23" t="s">
        <v>2895</v>
      </c>
      <c r="T44" s="448">
        <v>39.9</v>
      </c>
    </row>
    <row r="45" spans="1:20">
      <c r="A45" s="23" t="s">
        <v>1417</v>
      </c>
      <c r="B45" s="57" t="s">
        <v>2863</v>
      </c>
      <c r="C45" s="57" t="s">
        <v>2831</v>
      </c>
      <c r="D45" s="57" t="s">
        <v>2831</v>
      </c>
      <c r="E45" s="449">
        <v>98991596731</v>
      </c>
      <c r="F45" s="23" t="s">
        <v>316</v>
      </c>
      <c r="G45" s="455" t="str">
        <f>HYPERLINK(_xlfn.CONCAT("https://api.whatsapp.com/send?phone=55",Tabela36[[#This Row],[DDD / LINHA]]),"WhatsApp")</f>
        <v>WhatsApp</v>
      </c>
      <c r="H45" s="450"/>
      <c r="N45" s="447"/>
      <c r="O45" s="447"/>
      <c r="P45" s="447" t="s">
        <v>2983</v>
      </c>
      <c r="Q45" s="447" t="str">
        <f>Tabela36[[#This Row],[Abreviação]]&amp;".csf@gmail.com"</f>
        <v>adriana.santiago.csf@gmail.com</v>
      </c>
      <c r="R45" s="447" t="s">
        <v>3005</v>
      </c>
      <c r="S45" s="23" t="s">
        <v>2895</v>
      </c>
      <c r="T45" s="448">
        <v>39.9</v>
      </c>
    </row>
    <row r="46" spans="1:20">
      <c r="A46" s="23" t="s">
        <v>1417</v>
      </c>
      <c r="B46" s="57" t="s">
        <v>2909</v>
      </c>
      <c r="C46" s="57" t="s">
        <v>2915</v>
      </c>
      <c r="D46" s="57" t="s">
        <v>2935</v>
      </c>
      <c r="E46" s="449">
        <v>98991945051</v>
      </c>
      <c r="F46" s="23" t="s">
        <v>316</v>
      </c>
      <c r="G46" s="455" t="str">
        <f>HYPERLINK(_xlfn.CONCAT("https://api.whatsapp.com/send?phone=55",Tabela36[[#This Row],[DDD / LINHA]]),"WhatsApp")</f>
        <v>WhatsApp</v>
      </c>
      <c r="H46" s="450"/>
      <c r="N46" s="447"/>
      <c r="O46" s="447"/>
      <c r="P46" s="447" t="s">
        <v>2984</v>
      </c>
      <c r="Q46" s="447" t="str">
        <f>Tabela36[[#This Row],[Abreviação]]&amp;".csf@gmail.com"</f>
        <v>eqt.tavernard.csf@gmail.com</v>
      </c>
      <c r="R46" s="447" t="s">
        <v>3005</v>
      </c>
      <c r="S46" s="23" t="s">
        <v>2895</v>
      </c>
      <c r="T46" s="448">
        <v>39.9</v>
      </c>
    </row>
    <row r="47" spans="1:20">
      <c r="A47" s="23" t="s">
        <v>1417</v>
      </c>
      <c r="B47" s="57" t="s">
        <v>1200</v>
      </c>
      <c r="C47" s="57" t="s">
        <v>2832</v>
      </c>
      <c r="D47" s="57" t="s">
        <v>2832</v>
      </c>
      <c r="E47" s="449">
        <v>98982251414</v>
      </c>
      <c r="F47" s="23" t="s">
        <v>316</v>
      </c>
      <c r="G47" s="455" t="str">
        <f>HYPERLINK(_xlfn.CONCAT("https://api.whatsapp.com/send?phone=55",Tabela36[[#This Row],[DDD / LINHA]]),"WhatsApp")</f>
        <v>WhatsApp</v>
      </c>
      <c r="H47" s="450"/>
      <c r="N47" s="447"/>
      <c r="O47" s="447"/>
      <c r="P47" s="447" t="s">
        <v>2985</v>
      </c>
      <c r="Q47" s="447" t="str">
        <f>Tabela36[[#This Row],[Abreviação]]&amp;".csf@gmail.com"</f>
        <v>carlos.januario.csf@gmail.com</v>
      </c>
      <c r="R47" s="447" t="s">
        <v>3005</v>
      </c>
      <c r="S47" s="23" t="s">
        <v>2895</v>
      </c>
      <c r="T47" s="448">
        <v>39.9</v>
      </c>
    </row>
    <row r="48" spans="1:20">
      <c r="A48" s="23" t="s">
        <v>1417</v>
      </c>
      <c r="B48" s="57" t="s">
        <v>2909</v>
      </c>
      <c r="C48" s="57" t="s">
        <v>2914</v>
      </c>
      <c r="D48" s="57" t="s">
        <v>2936</v>
      </c>
      <c r="E48" s="449">
        <v>91998261305</v>
      </c>
      <c r="F48" s="23" t="s">
        <v>316</v>
      </c>
      <c r="G48" s="455" t="str">
        <f>HYPERLINK(_xlfn.CONCAT("https://api.whatsapp.com/send?phone=55",Tabela36[[#This Row],[DDD / LINHA]]),"WhatsApp")</f>
        <v>WhatsApp</v>
      </c>
      <c r="H48" s="450"/>
      <c r="N48" s="447"/>
      <c r="O48" s="447"/>
      <c r="P48" s="447" t="s">
        <v>2986</v>
      </c>
      <c r="Q48" s="447" t="str">
        <f>Tabela36[[#This Row],[Abreviação]]&amp;".csf@gmail.com"</f>
        <v>eqt.merces.csf@gmail.com</v>
      </c>
      <c r="R48" s="447" t="s">
        <v>3005</v>
      </c>
      <c r="S48" s="23" t="s">
        <v>2895</v>
      </c>
      <c r="T48" s="448">
        <v>39.9</v>
      </c>
    </row>
    <row r="49" spans="1:20">
      <c r="A49" s="23" t="s">
        <v>1417</v>
      </c>
      <c r="B49" s="57" t="s">
        <v>2909</v>
      </c>
      <c r="C49" s="57" t="s">
        <v>2913</v>
      </c>
      <c r="D49" s="57" t="s">
        <v>2937</v>
      </c>
      <c r="E49" s="449">
        <v>51982450068</v>
      </c>
      <c r="F49" s="23" t="s">
        <v>316</v>
      </c>
      <c r="G49" s="455" t="str">
        <f>HYPERLINK(_xlfn.CONCAT("https://api.whatsapp.com/send?phone=55",Tabela36[[#This Row],[DDD / LINHA]]),"WhatsApp")</f>
        <v>WhatsApp</v>
      </c>
      <c r="H49" s="450"/>
      <c r="N49" s="447"/>
      <c r="O49" s="447"/>
      <c r="P49" s="447" t="s">
        <v>2987</v>
      </c>
      <c r="Q49" s="447" t="str">
        <f>Tabela36[[#This Row],[Abreviação]]&amp;".csf@gmail.com"</f>
        <v>eqt.oliveira.csf@gmail.com</v>
      </c>
      <c r="R49" s="447" t="s">
        <v>3005</v>
      </c>
      <c r="S49" s="23" t="s">
        <v>2895</v>
      </c>
      <c r="T49" s="448">
        <v>39.9</v>
      </c>
    </row>
    <row r="50" spans="1:20">
      <c r="A50" s="23" t="s">
        <v>1417</v>
      </c>
      <c r="B50" s="57" t="s">
        <v>2863</v>
      </c>
      <c r="C50" s="57" t="s">
        <v>2833</v>
      </c>
      <c r="D50" s="57" t="s">
        <v>2833</v>
      </c>
      <c r="E50" s="449">
        <v>98982870096</v>
      </c>
      <c r="F50" s="23" t="s">
        <v>316</v>
      </c>
      <c r="G50" s="455" t="str">
        <f>HYPERLINK(_xlfn.CONCAT("https://api.whatsapp.com/send?phone=55",Tabela36[[#This Row],[DDD / LINHA]]),"WhatsApp")</f>
        <v>WhatsApp</v>
      </c>
      <c r="H50" s="450"/>
      <c r="N50" s="447"/>
      <c r="O50" s="447"/>
      <c r="P50" s="447" t="s">
        <v>2988</v>
      </c>
      <c r="Q50" s="447" t="str">
        <f>Tabela36[[#This Row],[Abreviação]]&amp;".csf@gmail.com"</f>
        <v>dayane.duarte.csf@gmail.com</v>
      </c>
      <c r="R50" s="447" t="s">
        <v>3005</v>
      </c>
      <c r="S50" s="23" t="s">
        <v>2895</v>
      </c>
      <c r="T50" s="448">
        <v>39.9</v>
      </c>
    </row>
    <row r="51" spans="1:20">
      <c r="A51" s="23" t="s">
        <v>1417</v>
      </c>
      <c r="B51" s="57" t="s">
        <v>2909</v>
      </c>
      <c r="C51" s="57" t="s">
        <v>2911</v>
      </c>
      <c r="D51" s="57" t="s">
        <v>2939</v>
      </c>
      <c r="E51" s="449">
        <v>62999008928</v>
      </c>
      <c r="F51" s="23" t="s">
        <v>2101</v>
      </c>
      <c r="G51" s="455" t="str">
        <f>HYPERLINK(_xlfn.CONCAT("https://api.whatsapp.com/send?phone=55",Tabela36[[#This Row],[DDD / LINHA]]),"WhatsApp")</f>
        <v>WhatsApp</v>
      </c>
      <c r="H51" s="450"/>
      <c r="N51" s="447"/>
      <c r="O51" s="447"/>
      <c r="P51" s="447" t="s">
        <v>2989</v>
      </c>
      <c r="Q51" s="447" t="str">
        <f>Tabela36[[#This Row],[Abreviação]]&amp;".csf@gmail.com"</f>
        <v>eqt.santos.csf@gmail.com</v>
      </c>
      <c r="R51" s="447" t="s">
        <v>3005</v>
      </c>
      <c r="S51" s="23" t="s">
        <v>2895</v>
      </c>
      <c r="T51" s="448">
        <v>39.9</v>
      </c>
    </row>
    <row r="52" spans="1:20">
      <c r="A52" s="23" t="s">
        <v>1417</v>
      </c>
      <c r="B52" s="57" t="s">
        <v>2909</v>
      </c>
      <c r="C52" s="57" t="s">
        <v>2910</v>
      </c>
      <c r="D52" s="57" t="s">
        <v>2938</v>
      </c>
      <c r="E52" s="449">
        <v>86998592159</v>
      </c>
      <c r="F52" s="23" t="s">
        <v>316</v>
      </c>
      <c r="G52" s="455" t="str">
        <f>HYPERLINK(_xlfn.CONCAT("https://api.whatsapp.com/send?phone=55",Tabela36[[#This Row],[DDD / LINHA]]),"WhatsApp")</f>
        <v>WhatsApp</v>
      </c>
      <c r="H52" s="450"/>
      <c r="N52" s="447"/>
      <c r="O52" s="447"/>
      <c r="P52" s="447" t="s">
        <v>2990</v>
      </c>
      <c r="Q52" s="447" t="str">
        <f>Tabela36[[#This Row],[Abreviação]]&amp;".csf@gmail.com"</f>
        <v>eqt.rangel.csf@gmail.com</v>
      </c>
      <c r="R52" s="447" t="s">
        <v>3005</v>
      </c>
      <c r="S52" s="23" t="s">
        <v>2895</v>
      </c>
      <c r="T52" s="448">
        <v>39.9</v>
      </c>
    </row>
    <row r="53" spans="1:20">
      <c r="A53" s="23" t="s">
        <v>1417</v>
      </c>
      <c r="B53" s="57" t="s">
        <v>2909</v>
      </c>
      <c r="C53" s="57" t="s">
        <v>2912</v>
      </c>
      <c r="D53" s="57" t="s">
        <v>2940</v>
      </c>
      <c r="E53" s="449">
        <v>82996832064</v>
      </c>
      <c r="F53" s="23" t="s">
        <v>316</v>
      </c>
      <c r="G53" s="455" t="str">
        <f>HYPERLINK(_xlfn.CONCAT("https://api.whatsapp.com/send?phone=55",Tabela36[[#This Row],[DDD / LINHA]]),"WhatsApp")</f>
        <v>WhatsApp</v>
      </c>
      <c r="H53" s="450"/>
      <c r="N53" s="447"/>
      <c r="O53" s="447"/>
      <c r="P53" s="447" t="s">
        <v>2987</v>
      </c>
      <c r="Q53" s="447" t="str">
        <f>Tabela36[[#This Row],[Abreviação]]&amp;".csf@gmail.com"</f>
        <v>eqt.oliveira.csf@gmail.com</v>
      </c>
      <c r="R53" s="447" t="s">
        <v>3005</v>
      </c>
      <c r="S53" s="23" t="s">
        <v>2895</v>
      </c>
      <c r="T53" s="448">
        <v>39.9</v>
      </c>
    </row>
    <row r="54" spans="1:20">
      <c r="A54" s="23" t="s">
        <v>1417</v>
      </c>
      <c r="B54" s="57" t="s">
        <v>2867</v>
      </c>
      <c r="C54" s="57" t="s">
        <v>3021</v>
      </c>
      <c r="D54" s="57" t="s">
        <v>2834</v>
      </c>
      <c r="E54" s="449">
        <v>98982870109</v>
      </c>
      <c r="F54" s="23" t="s">
        <v>316</v>
      </c>
      <c r="G54" s="455" t="str">
        <f>HYPERLINK(_xlfn.CONCAT("https://api.whatsapp.com/send?phone=55",Tabela36[[#This Row],[DDD / LINHA]]),"WhatsApp")</f>
        <v>WhatsApp</v>
      </c>
      <c r="H54" s="450"/>
      <c r="N54" s="447"/>
      <c r="O54" s="447"/>
      <c r="P54" s="447" t="s">
        <v>2991</v>
      </c>
      <c r="Q54" s="447" t="str">
        <f>Tabela36[[#This Row],[Abreviação]]&amp;".csf@gmail.com"</f>
        <v>joelsa.sousa.csf@gmail.com</v>
      </c>
      <c r="R54" s="447" t="s">
        <v>3005</v>
      </c>
      <c r="S54" s="23" t="s">
        <v>2895</v>
      </c>
      <c r="T54" s="448">
        <v>39.9</v>
      </c>
    </row>
    <row r="55" spans="1:20">
      <c r="A55" s="23" t="s">
        <v>1417</v>
      </c>
      <c r="B55" s="57" t="s">
        <v>7</v>
      </c>
      <c r="C55" s="57" t="s">
        <v>2493</v>
      </c>
      <c r="D55" s="57" t="s">
        <v>2493</v>
      </c>
      <c r="E55" s="449">
        <v>98991773163</v>
      </c>
      <c r="F55" s="23" t="s">
        <v>316</v>
      </c>
      <c r="G55" s="455" t="str">
        <f>HYPERLINK(_xlfn.CONCAT("https://api.whatsapp.com/send?phone=55",Tabela36[[#This Row],[DDD / LINHA]]),"WhatsApp")</f>
        <v>WhatsApp</v>
      </c>
      <c r="H55" s="450"/>
      <c r="N55" s="447"/>
      <c r="O55" s="447"/>
      <c r="P55" s="447" t="s">
        <v>2992</v>
      </c>
      <c r="Q55" s="447" t="str">
        <f>Tabela36[[#This Row],[Abreviação]]&amp;".csf@gmail.com"</f>
        <v>jonatas.moreno.csf@gmail.com</v>
      </c>
      <c r="R55" s="447" t="s">
        <v>3005</v>
      </c>
      <c r="S55" s="23" t="s">
        <v>2895</v>
      </c>
      <c r="T55" s="448">
        <v>39.9</v>
      </c>
    </row>
    <row r="56" spans="1:20">
      <c r="A56" s="23" t="s">
        <v>1417</v>
      </c>
      <c r="B56" s="57" t="s">
        <v>1200</v>
      </c>
      <c r="C56" s="57" t="s">
        <v>2176</v>
      </c>
      <c r="D56" s="57" t="s">
        <v>2176</v>
      </c>
      <c r="E56" s="449">
        <v>98981240323</v>
      </c>
      <c r="F56" s="23" t="s">
        <v>316</v>
      </c>
      <c r="G56" s="455" t="str">
        <f>HYPERLINK(_xlfn.CONCAT("https://api.whatsapp.com/send?phone=55",Tabela36[[#This Row],[DDD / LINHA]]),"WhatsApp")</f>
        <v>WhatsApp</v>
      </c>
      <c r="H56" s="450"/>
      <c r="N56" s="447"/>
      <c r="O56" s="447"/>
      <c r="P56" s="447" t="s">
        <v>2993</v>
      </c>
      <c r="Q56" s="447" t="str">
        <f>Tabela36[[#This Row],[Abreviação]]&amp;".csf@gmail.com"</f>
        <v>leandro.reinaldo.csf@gmail.com</v>
      </c>
      <c r="R56" s="447" t="s">
        <v>3005</v>
      </c>
      <c r="S56" s="23" t="s">
        <v>2895</v>
      </c>
      <c r="T56" s="448">
        <v>39.9</v>
      </c>
    </row>
    <row r="57" spans="1:20">
      <c r="A57" s="23" t="s">
        <v>1417</v>
      </c>
      <c r="B57" s="57" t="s">
        <v>84</v>
      </c>
      <c r="C57" s="57" t="s">
        <v>2835</v>
      </c>
      <c r="D57" s="57" t="s">
        <v>2835</v>
      </c>
      <c r="E57" s="449">
        <v>98991816963</v>
      </c>
      <c r="F57" s="23" t="s">
        <v>316</v>
      </c>
      <c r="G57" s="455" t="str">
        <f>HYPERLINK(_xlfn.CONCAT("https://api.whatsapp.com/send?phone=55",Tabela36[[#This Row],[DDD / LINHA]]),"WhatsApp")</f>
        <v>WhatsApp</v>
      </c>
      <c r="H57" s="450"/>
      <c r="I57" s="23" t="s">
        <v>1106</v>
      </c>
      <c r="J57" s="23" t="s">
        <v>2778</v>
      </c>
      <c r="K57" s="23" t="s">
        <v>2769</v>
      </c>
      <c r="L57" s="23" t="s">
        <v>2851</v>
      </c>
      <c r="M57" s="23" t="s">
        <v>2788</v>
      </c>
      <c r="N57" s="447">
        <v>352081307107726</v>
      </c>
      <c r="O57" s="447" t="s">
        <v>2885</v>
      </c>
      <c r="P57" s="447" t="s">
        <v>2994</v>
      </c>
      <c r="Q57" s="447" t="str">
        <f>Tabela36[[#This Row],[Abreviação]]&amp;".csf@gmail.com"</f>
        <v>pedro.washington.csf@gmail.com</v>
      </c>
      <c r="R57" s="447" t="s">
        <v>3005</v>
      </c>
      <c r="S57" s="23" t="s">
        <v>2895</v>
      </c>
      <c r="T57" s="448">
        <v>39.9</v>
      </c>
    </row>
    <row r="58" spans="1:20">
      <c r="A58" s="23" t="s">
        <v>1417</v>
      </c>
      <c r="B58" s="57" t="s">
        <v>84</v>
      </c>
      <c r="C58" s="454" t="s">
        <v>2836</v>
      </c>
      <c r="D58" s="454" t="s">
        <v>2836</v>
      </c>
      <c r="E58" s="449">
        <v>98991893953</v>
      </c>
      <c r="F58" s="23" t="s">
        <v>316</v>
      </c>
      <c r="G58" s="455" t="str">
        <f>HYPERLINK(_xlfn.CONCAT("https://api.whatsapp.com/send?phone=55",Tabela36[[#This Row],[DDD / LINHA]]),"WhatsApp")</f>
        <v>WhatsApp</v>
      </c>
      <c r="H58" s="450"/>
      <c r="N58" s="447"/>
      <c r="O58" s="447"/>
      <c r="P58" s="447" t="s">
        <v>2995</v>
      </c>
      <c r="Q58" s="447" t="str">
        <f>Tabela36[[#This Row],[Abreviação]]&amp;".csf@gmail.com"</f>
        <v>ranielisson.castro.csf@gmail.com</v>
      </c>
      <c r="R58" s="447" t="s">
        <v>3005</v>
      </c>
      <c r="S58" s="23" t="s">
        <v>2895</v>
      </c>
      <c r="T58" s="448">
        <v>39.9</v>
      </c>
    </row>
    <row r="59" spans="1:20">
      <c r="A59" s="23" t="s">
        <v>1417</v>
      </c>
      <c r="B59" s="57" t="s">
        <v>84</v>
      </c>
      <c r="C59" s="57" t="s">
        <v>2837</v>
      </c>
      <c r="D59" s="57" t="s">
        <v>2837</v>
      </c>
      <c r="E59" s="449">
        <v>98981240423</v>
      </c>
      <c r="F59" s="23" t="s">
        <v>316</v>
      </c>
      <c r="G59" s="455" t="str">
        <f>HYPERLINK(_xlfn.CONCAT("https://api.whatsapp.com/send?phone=55",Tabela36[[#This Row],[DDD / LINHA]]),"WhatsApp")</f>
        <v>WhatsApp</v>
      </c>
      <c r="H59" s="450"/>
      <c r="I59" s="23" t="s">
        <v>1106</v>
      </c>
      <c r="J59" s="23" t="s">
        <v>2777</v>
      </c>
      <c r="K59" s="23" t="s">
        <v>2770</v>
      </c>
      <c r="L59" s="23" t="s">
        <v>2850</v>
      </c>
      <c r="M59" s="23" t="s">
        <v>2793</v>
      </c>
      <c r="N59" s="447">
        <v>353291450482243</v>
      </c>
      <c r="O59" s="447" t="s">
        <v>2879</v>
      </c>
      <c r="P59" s="447" t="s">
        <v>2996</v>
      </c>
      <c r="Q59" s="447" t="str">
        <f>Tabela36[[#This Row],[Abreviação]]&amp;".csf@gmail.com"</f>
        <v>ronald.gama.csf@gmail.com</v>
      </c>
      <c r="R59" s="447" t="s">
        <v>3005</v>
      </c>
      <c r="S59" s="23" t="s">
        <v>2895</v>
      </c>
      <c r="T59" s="448">
        <v>39.9</v>
      </c>
    </row>
    <row r="60" spans="1:20">
      <c r="A60" s="23" t="s">
        <v>1417</v>
      </c>
      <c r="B60" s="57" t="s">
        <v>1200</v>
      </c>
      <c r="C60" s="57" t="s">
        <v>2838</v>
      </c>
      <c r="D60" s="57" t="s">
        <v>2838</v>
      </c>
      <c r="E60" s="449">
        <v>98991781416</v>
      </c>
      <c r="F60" s="23" t="s">
        <v>316</v>
      </c>
      <c r="G60" s="455" t="str">
        <f>HYPERLINK(_xlfn.CONCAT("https://api.whatsapp.com/send?phone=55",Tabela36[[#This Row],[DDD / LINHA]]),"WhatsApp")</f>
        <v>WhatsApp</v>
      </c>
      <c r="H60" s="450"/>
      <c r="N60" s="447"/>
      <c r="O60" s="447"/>
      <c r="P60" s="447" t="s">
        <v>2997</v>
      </c>
      <c r="Q60" s="447" t="str">
        <f>Tabela36[[#This Row],[Abreviação]]&amp;".csf@gmail.com"</f>
        <v>ronildo.souza.csf@gmail.com</v>
      </c>
      <c r="R60" s="447" t="s">
        <v>3005</v>
      </c>
      <c r="S60" s="23" t="s">
        <v>2895</v>
      </c>
      <c r="T60" s="448">
        <v>39.9</v>
      </c>
    </row>
    <row r="61" spans="1:20">
      <c r="A61" s="23" t="s">
        <v>1417</v>
      </c>
      <c r="B61" s="57" t="s">
        <v>84</v>
      </c>
      <c r="C61" s="454" t="s">
        <v>2839</v>
      </c>
      <c r="D61" s="57" t="s">
        <v>2839</v>
      </c>
      <c r="E61" s="449">
        <v>98991782693</v>
      </c>
      <c r="F61" s="23" t="s">
        <v>316</v>
      </c>
      <c r="G61" s="455" t="str">
        <f>HYPERLINK(_xlfn.CONCAT("https://api.whatsapp.com/send?phone=55",Tabela36[[#This Row],[DDD / LINHA]]),"WhatsApp")</f>
        <v>WhatsApp</v>
      </c>
      <c r="H61" s="450"/>
      <c r="I61" s="23" t="s">
        <v>1106</v>
      </c>
      <c r="J61" s="23" t="s">
        <v>2776</v>
      </c>
      <c r="K61" s="23" t="s">
        <v>2771</v>
      </c>
      <c r="L61" s="23" t="s">
        <v>2855</v>
      </c>
      <c r="M61" s="23" t="s">
        <v>2798</v>
      </c>
      <c r="N61" s="447">
        <v>353171123133201</v>
      </c>
      <c r="O61" s="447" t="s">
        <v>2891</v>
      </c>
      <c r="P61" s="447" t="s">
        <v>2998</v>
      </c>
      <c r="Q61" s="447" t="str">
        <f>Tabela36[[#This Row],[Abreviação]]&amp;".csf@gmail.com"</f>
        <v>ronny.gama.csf@gmail.com</v>
      </c>
      <c r="R61" s="447" t="s">
        <v>3005</v>
      </c>
      <c r="S61" s="23" t="s">
        <v>2895</v>
      </c>
      <c r="T61" s="448">
        <v>39.9</v>
      </c>
    </row>
    <row r="62" spans="1:20">
      <c r="A62" s="23" t="s">
        <v>1417</v>
      </c>
      <c r="B62" s="57" t="s">
        <v>2868</v>
      </c>
      <c r="C62" s="57" t="s">
        <v>2406</v>
      </c>
      <c r="D62" s="57" t="s">
        <v>2406</v>
      </c>
      <c r="E62" s="449">
        <v>98992091828</v>
      </c>
      <c r="F62" s="23" t="s">
        <v>316</v>
      </c>
      <c r="G62" s="455" t="str">
        <f>HYPERLINK(_xlfn.CONCAT("https://api.whatsapp.com/send?phone=55",Tabela36[[#This Row],[DDD / LINHA]]),"WhatsApp")</f>
        <v>WhatsApp</v>
      </c>
      <c r="H62" s="450"/>
      <c r="N62" s="447"/>
      <c r="O62" s="447"/>
      <c r="P62" s="447" t="s">
        <v>2999</v>
      </c>
      <c r="Q62" s="447" t="str">
        <f>Tabela36[[#This Row],[Abreviação]]&amp;".csf@gmail.com"</f>
        <v>susete.souza.csf@gmail.com</v>
      </c>
      <c r="R62" s="447" t="s">
        <v>3005</v>
      </c>
      <c r="S62" s="23" t="s">
        <v>2895</v>
      </c>
      <c r="T62" s="448">
        <v>39.9</v>
      </c>
    </row>
    <row r="63" spans="1:20">
      <c r="A63" s="23" t="s">
        <v>1417</v>
      </c>
      <c r="B63" s="57" t="s">
        <v>800</v>
      </c>
      <c r="C63" s="57" t="s">
        <v>2840</v>
      </c>
      <c r="D63" s="57" t="s">
        <v>2840</v>
      </c>
      <c r="E63" s="449">
        <v>98991882179</v>
      </c>
      <c r="F63" s="23" t="s">
        <v>316</v>
      </c>
      <c r="G63" s="455" t="str">
        <f>HYPERLINK(_xlfn.CONCAT("https://api.whatsapp.com/send?phone=55",Tabela36[[#This Row],[DDD / LINHA]]),"WhatsApp")</f>
        <v>WhatsApp</v>
      </c>
      <c r="H63" s="450"/>
      <c r="N63" s="447"/>
      <c r="O63" s="447"/>
      <c r="P63" s="447" t="s">
        <v>3000</v>
      </c>
      <c r="Q63" s="447" t="str">
        <f>Tabela36[[#This Row],[Abreviação]]&amp;".csf@gmail.com"</f>
        <v>tarcisia.abreu.csf@gmail.com</v>
      </c>
      <c r="R63" s="447" t="s">
        <v>3005</v>
      </c>
      <c r="S63" s="23" t="s">
        <v>2895</v>
      </c>
      <c r="T63" s="448">
        <v>39.9</v>
      </c>
    </row>
    <row r="64" spans="1:20">
      <c r="A64" s="23" t="s">
        <v>1417</v>
      </c>
      <c r="B64" s="57" t="s">
        <v>1200</v>
      </c>
      <c r="C64" s="57" t="s">
        <v>2841</v>
      </c>
      <c r="D64" s="57" t="s">
        <v>2841</v>
      </c>
      <c r="E64" s="449">
        <v>98991704390</v>
      </c>
      <c r="F64" s="23" t="s">
        <v>316</v>
      </c>
      <c r="G64" s="455" t="str">
        <f>HYPERLINK(_xlfn.CONCAT("https://api.whatsapp.com/send?phone=55",Tabela36[[#This Row],[DDD / LINHA]]),"WhatsApp")</f>
        <v>WhatsApp</v>
      </c>
      <c r="H64" s="450"/>
      <c r="N64" s="447"/>
      <c r="O64" s="447"/>
      <c r="P64" s="447" t="s">
        <v>3001</v>
      </c>
      <c r="Q64" s="447" t="str">
        <f>Tabela36[[#This Row],[Abreviação]]&amp;".csf@gmail.com"</f>
        <v>hivio.cardoso.csf@gmail.com</v>
      </c>
      <c r="R64" s="447" t="s">
        <v>3005</v>
      </c>
      <c r="S64" s="23" t="s">
        <v>2895</v>
      </c>
      <c r="T64" s="448">
        <v>39.9</v>
      </c>
    </row>
    <row r="65" spans="1:20">
      <c r="A65" s="23" t="s">
        <v>1417</v>
      </c>
      <c r="B65" s="57" t="s">
        <v>2866</v>
      </c>
      <c r="C65" s="57" t="s">
        <v>2842</v>
      </c>
      <c r="D65" s="57" t="s">
        <v>2842</v>
      </c>
      <c r="E65" s="449">
        <v>98991935851</v>
      </c>
      <c r="F65" s="23" t="s">
        <v>316</v>
      </c>
      <c r="G65" s="455" t="str">
        <f>HYPERLINK(_xlfn.CONCAT("https://api.whatsapp.com/send?phone=55",Tabela36[[#This Row],[DDD / LINHA]]),"WhatsApp")</f>
        <v>WhatsApp</v>
      </c>
      <c r="H65" s="450"/>
      <c r="N65" s="447"/>
      <c r="O65" s="447"/>
      <c r="P65" s="447" t="s">
        <v>3002</v>
      </c>
      <c r="Q65" s="447" t="str">
        <f>Tabela36[[#This Row],[Abreviação]]&amp;".csf@gmail.com"</f>
        <v>rubya.souza.csf@gmail.com</v>
      </c>
      <c r="R65" s="447" t="s">
        <v>3005</v>
      </c>
      <c r="S65" s="23" t="s">
        <v>2895</v>
      </c>
      <c r="T65" s="448">
        <v>39.9</v>
      </c>
    </row>
    <row r="66" spans="1:20">
      <c r="A66" s="23" t="s">
        <v>1417</v>
      </c>
      <c r="B66" s="57" t="s">
        <v>2866</v>
      </c>
      <c r="C66" s="57" t="s">
        <v>2842</v>
      </c>
      <c r="D66" s="57" t="s">
        <v>2842</v>
      </c>
      <c r="E66" s="449">
        <v>85982342903</v>
      </c>
      <c r="F66" s="23" t="s">
        <v>2101</v>
      </c>
      <c r="G66" s="457"/>
      <c r="H66" s="450"/>
      <c r="N66" s="447"/>
      <c r="O66" s="447"/>
      <c r="P66" s="447" t="s">
        <v>3002</v>
      </c>
      <c r="Q66" s="447" t="str">
        <f>Tabela36[[#This Row],[Abreviação]]&amp;".csf@gmail.com"</f>
        <v>rubya.souza.csf@gmail.com</v>
      </c>
      <c r="R66" s="447" t="s">
        <v>3005</v>
      </c>
      <c r="T66" s="448"/>
    </row>
    <row r="67" spans="1:20">
      <c r="A67" s="23" t="s">
        <v>1417</v>
      </c>
      <c r="B67" s="57" t="s">
        <v>2866</v>
      </c>
      <c r="C67" s="57" t="s">
        <v>2155</v>
      </c>
      <c r="D67" s="57" t="s">
        <v>2155</v>
      </c>
      <c r="E67" s="449">
        <v>98991007092</v>
      </c>
      <c r="F67" s="23" t="s">
        <v>316</v>
      </c>
      <c r="G67" s="455" t="str">
        <f>HYPERLINK(_xlfn.CONCAT("https://api.whatsapp.com/send?phone=55",Tabela36[[#This Row],[DDD / LINHA]]),"WhatsApp")</f>
        <v>WhatsApp</v>
      </c>
      <c r="H67" s="450" t="s">
        <v>2870</v>
      </c>
      <c r="N67" s="447"/>
      <c r="O67" s="447"/>
      <c r="P67" s="447" t="s">
        <v>3003</v>
      </c>
      <c r="Q67" s="447" t="str">
        <f>Tabela36[[#This Row],[Abreviação]]&amp;".csf@gmail.com"</f>
        <v>werberth.rocha.csf@gmail.com</v>
      </c>
      <c r="R67" s="447" t="s">
        <v>3005</v>
      </c>
      <c r="S67" s="23" t="s">
        <v>2895</v>
      </c>
      <c r="T67" s="448">
        <v>39.9</v>
      </c>
    </row>
    <row r="68" spans="1:20">
      <c r="A68" s="23" t="s">
        <v>1418</v>
      </c>
      <c r="B68" s="57" t="s">
        <v>2906</v>
      </c>
      <c r="C68" s="57" t="s">
        <v>3039</v>
      </c>
      <c r="D68" s="57" t="s">
        <v>2907</v>
      </c>
      <c r="E68" s="449">
        <v>98982120039</v>
      </c>
      <c r="F68" s="23" t="s">
        <v>316</v>
      </c>
      <c r="G68" s="455"/>
      <c r="H68" s="450"/>
      <c r="N68" s="447"/>
      <c r="O68" s="447"/>
      <c r="P68" s="447" t="s">
        <v>3004</v>
      </c>
      <c r="Q68" s="447"/>
      <c r="R68" s="447" t="s">
        <v>3005</v>
      </c>
      <c r="T68" s="448"/>
    </row>
    <row r="69" spans="1:20">
      <c r="A69" s="23" t="s">
        <v>1418</v>
      </c>
      <c r="B69" s="57" t="s">
        <v>2906</v>
      </c>
      <c r="C69" s="57" t="s">
        <v>2907</v>
      </c>
      <c r="D69" s="57" t="s">
        <v>2907</v>
      </c>
      <c r="E69" s="449">
        <v>85981091287</v>
      </c>
      <c r="F69" s="23" t="s">
        <v>2101</v>
      </c>
      <c r="G69" s="456"/>
      <c r="H69" s="450"/>
      <c r="N69" s="447"/>
      <c r="O69" s="447"/>
      <c r="P69" s="447" t="s">
        <v>3004</v>
      </c>
      <c r="Q69" s="447"/>
      <c r="R69" s="447" t="s">
        <v>3005</v>
      </c>
      <c r="T69" s="448"/>
    </row>
    <row r="70" spans="1:20">
      <c r="A70" s="23" t="s">
        <v>1418</v>
      </c>
      <c r="B70" s="57" t="s">
        <v>2906</v>
      </c>
      <c r="C70" s="57" t="s">
        <v>2907</v>
      </c>
      <c r="D70" s="57" t="s">
        <v>2907</v>
      </c>
      <c r="E70" s="449">
        <v>85982303958</v>
      </c>
      <c r="F70" s="23" t="s">
        <v>2101</v>
      </c>
      <c r="G70" s="456"/>
      <c r="H70" s="450"/>
      <c r="N70" s="447"/>
      <c r="O70" s="447"/>
      <c r="P70" s="447" t="s">
        <v>3004</v>
      </c>
      <c r="Q70" s="447"/>
      <c r="R70" s="447" t="s">
        <v>3005</v>
      </c>
      <c r="T70" s="448"/>
    </row>
    <row r="71" spans="1:20">
      <c r="A71" s="23">
        <f>SUBTOTAL(103,Tabela36[FILIAL])</f>
        <v>68</v>
      </c>
      <c r="C71" s="57"/>
      <c r="D71" s="57"/>
      <c r="E71" s="23">
        <f>SUBTOTAL(103,Tabela36[DDD / LINHA])</f>
        <v>67</v>
      </c>
      <c r="N71" s="447"/>
      <c r="O71" s="447"/>
      <c r="P71" s="447"/>
      <c r="Q71" s="447"/>
      <c r="R71" s="447"/>
      <c r="T71" s="452">
        <f>SUBTOTAL(109,Tabela36[PLANO VALOR])</f>
        <v>2593.5000000000032</v>
      </c>
    </row>
  </sheetData>
  <phoneticPr fontId="75" type="noConversion"/>
  <conditionalFormatting sqref="E2:E18 E20:E70">
    <cfRule type="duplicateValues" dxfId="238" priority="22"/>
  </conditionalFormatting>
  <conditionalFormatting sqref="E2:E70">
    <cfRule type="duplicateValues" dxfId="237" priority="24"/>
  </conditionalFormatting>
  <hyperlinks>
    <hyperlink ref="O7" r:id="rId1" xr:uid="{5B831640-58F2-4121-98EF-237459839126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H67 H7:H9 H2:H3 H16:H18 H5:H6 H20:H21 H12:H13" numberStoredAsText="1"/>
  </ignoredErrors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A6F2-3668-469C-A84A-EBAD9AD429F0}">
  <sheetPr>
    <pageSetUpPr fitToPage="1"/>
  </sheetPr>
  <dimension ref="A1:U55"/>
  <sheetViews>
    <sheetView topLeftCell="A8" zoomScale="115" zoomScaleNormal="115" workbookViewId="0">
      <selection activeCell="A28" sqref="A28"/>
    </sheetView>
  </sheetViews>
  <sheetFormatPr defaultColWidth="9" defaultRowHeight="16.5"/>
  <cols>
    <col min="1" max="1" width="1.875" style="159" customWidth="1"/>
    <col min="2" max="2" width="15.375" customWidth="1"/>
    <col min="3" max="3" width="23.25" customWidth="1"/>
    <col min="4" max="4" width="33" customWidth="1"/>
    <col min="5" max="5" width="15.25" customWidth="1"/>
    <col min="6" max="6" width="15.75" customWidth="1"/>
    <col min="7" max="7" width="15.25" customWidth="1"/>
    <col min="8" max="8" width="14.5" customWidth="1"/>
    <col min="9" max="9" width="15.375" customWidth="1"/>
    <col min="10" max="10" width="14.75" customWidth="1"/>
    <col min="11" max="11" width="15" customWidth="1"/>
    <col min="12" max="15" width="14.75" customWidth="1"/>
    <col min="16" max="16" width="15.75" customWidth="1"/>
    <col min="17" max="17" width="22.375" customWidth="1"/>
    <col min="18" max="18" width="8.75" customWidth="1"/>
    <col min="19" max="16384" width="9" style="159"/>
  </cols>
  <sheetData>
    <row r="1" spans="1:21" ht="60.75" customHeight="1">
      <c r="A1" s="221"/>
      <c r="B1" s="320" t="s">
        <v>2133</v>
      </c>
      <c r="C1" s="221"/>
      <c r="D1" s="222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</row>
    <row r="2" spans="1:21" ht="26.25" customHeight="1">
      <c r="A2" s="221"/>
      <c r="B2" s="223">
        <v>2021</v>
      </c>
      <c r="C2" s="221"/>
      <c r="D2" s="222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</row>
    <row r="3" spans="1:21" s="160" customFormat="1" ht="22.5" customHeight="1">
      <c r="A3" s="221"/>
      <c r="B3" s="224" t="s">
        <v>2098</v>
      </c>
      <c r="C3" s="224" t="s">
        <v>408</v>
      </c>
      <c r="D3" s="224" t="s">
        <v>2099</v>
      </c>
      <c r="E3" s="224" t="s">
        <v>2189</v>
      </c>
      <c r="F3" s="224" t="s">
        <v>2190</v>
      </c>
      <c r="G3" s="224" t="s">
        <v>2191</v>
      </c>
      <c r="H3" s="224" t="s">
        <v>2192</v>
      </c>
      <c r="I3" s="224" t="s">
        <v>2193</v>
      </c>
      <c r="J3" s="224" t="s">
        <v>2194</v>
      </c>
      <c r="K3" s="224" t="s">
        <v>2195</v>
      </c>
      <c r="L3" s="224" t="s">
        <v>2196</v>
      </c>
      <c r="M3" s="224" t="s">
        <v>2197</v>
      </c>
      <c r="N3" s="224" t="s">
        <v>2198</v>
      </c>
      <c r="O3" s="224" t="s">
        <v>2199</v>
      </c>
      <c r="P3" s="224" t="s">
        <v>2200</v>
      </c>
      <c r="Q3" s="224" t="s">
        <v>2110</v>
      </c>
      <c r="R3" s="221"/>
      <c r="S3" s="221"/>
      <c r="T3" s="221"/>
      <c r="U3" s="221"/>
    </row>
    <row r="4" spans="1:21" s="160" customFormat="1">
      <c r="A4" s="221"/>
      <c r="B4" s="225" t="s">
        <v>2100</v>
      </c>
      <c r="C4" s="226" t="s">
        <v>2101</v>
      </c>
      <c r="D4" s="226" t="s">
        <v>2102</v>
      </c>
      <c r="E4" s="227">
        <v>113.99</v>
      </c>
      <c r="F4" s="227">
        <v>379.99</v>
      </c>
      <c r="G4" s="227">
        <v>379.99</v>
      </c>
      <c r="H4" s="227">
        <v>379.99</v>
      </c>
      <c r="I4" s="227">
        <v>371.37</v>
      </c>
      <c r="J4" s="227">
        <v>376.12</v>
      </c>
      <c r="K4" s="227">
        <v>52.98</v>
      </c>
      <c r="L4" s="227">
        <v>385.21</v>
      </c>
      <c r="M4" s="227">
        <v>386.99</v>
      </c>
      <c r="N4" s="227">
        <v>385.79</v>
      </c>
      <c r="O4" s="227">
        <v>436.98</v>
      </c>
      <c r="P4" s="227">
        <v>436.98</v>
      </c>
      <c r="Q4" s="228">
        <f>SUM(Tabela1[[#This Row],[JAN]:[DEZ]])</f>
        <v>4086.38</v>
      </c>
      <c r="R4" s="221"/>
      <c r="S4" s="221"/>
      <c r="T4" s="221"/>
      <c r="U4" s="221"/>
    </row>
    <row r="5" spans="1:21" s="160" customFormat="1">
      <c r="A5" s="221"/>
      <c r="B5" s="225" t="s">
        <v>2100</v>
      </c>
      <c r="C5" s="226" t="s">
        <v>2103</v>
      </c>
      <c r="D5" s="226" t="s">
        <v>2187</v>
      </c>
      <c r="E5" s="403">
        <v>120</v>
      </c>
      <c r="F5" s="402">
        <v>257.32</v>
      </c>
      <c r="G5" s="402">
        <v>254.54</v>
      </c>
      <c r="H5" s="402">
        <v>254.54</v>
      </c>
      <c r="I5" s="402">
        <v>254.54</v>
      </c>
      <c r="J5" s="402">
        <v>254.54</v>
      </c>
      <c r="K5" s="402">
        <v>254.54</v>
      </c>
      <c r="L5" s="402">
        <v>88.8</v>
      </c>
      <c r="M5" s="402">
        <v>120</v>
      </c>
      <c r="N5" s="403">
        <v>120</v>
      </c>
      <c r="O5" s="402">
        <v>267.19</v>
      </c>
      <c r="P5" s="402">
        <v>133.61000000000001</v>
      </c>
      <c r="Q5" s="228">
        <f>SUM(Tabela1[[#This Row],[JAN]:[DEZ]])</f>
        <v>2379.62</v>
      </c>
      <c r="R5" s="221"/>
      <c r="S5" s="221"/>
      <c r="T5" s="221"/>
      <c r="U5" s="221"/>
    </row>
    <row r="6" spans="1:21" s="160" customFormat="1">
      <c r="A6" s="221"/>
      <c r="B6" s="225" t="s">
        <v>2100</v>
      </c>
      <c r="C6" s="226" t="s">
        <v>2104</v>
      </c>
      <c r="D6" s="226" t="s">
        <v>2105</v>
      </c>
      <c r="E6" s="227">
        <v>353</v>
      </c>
      <c r="F6" s="227">
        <v>353</v>
      </c>
      <c r="G6" s="227">
        <v>353</v>
      </c>
      <c r="H6" s="227">
        <v>353</v>
      </c>
      <c r="I6" s="227">
        <v>353</v>
      </c>
      <c r="J6" s="227">
        <v>353</v>
      </c>
      <c r="K6" s="227">
        <v>357.13</v>
      </c>
      <c r="L6" s="227">
        <v>353</v>
      </c>
      <c r="M6" s="227">
        <v>356.27</v>
      </c>
      <c r="N6" s="227">
        <v>353.14</v>
      </c>
      <c r="O6" s="227">
        <v>357.08</v>
      </c>
      <c r="P6" s="227">
        <v>406.74</v>
      </c>
      <c r="Q6" s="228">
        <f>SUM(Tabela1[[#This Row],[JAN]:[DEZ]])</f>
        <v>4301.3599999999997</v>
      </c>
      <c r="R6" s="221"/>
      <c r="S6" s="221"/>
      <c r="T6" s="221"/>
      <c r="U6" s="221"/>
    </row>
    <row r="7" spans="1:21" s="160" customFormat="1">
      <c r="A7" s="221"/>
      <c r="B7" s="229" t="s">
        <v>2100</v>
      </c>
      <c r="C7" s="230" t="s">
        <v>2106</v>
      </c>
      <c r="D7" s="230" t="s">
        <v>2102</v>
      </c>
      <c r="E7" s="231">
        <v>233.3</v>
      </c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>
        <f>SUM(Tabela1[[#This Row],[JAN]:[DEZ]])</f>
        <v>233.3</v>
      </c>
      <c r="R7" s="221"/>
      <c r="S7" s="221"/>
      <c r="T7" s="221"/>
      <c r="U7" s="221"/>
    </row>
    <row r="8" spans="1:21" s="160" customFormat="1">
      <c r="A8" s="221"/>
      <c r="B8" s="225" t="s">
        <v>2107</v>
      </c>
      <c r="C8" s="226" t="s">
        <v>2101</v>
      </c>
      <c r="D8" s="226" t="s">
        <v>2102</v>
      </c>
      <c r="E8" s="227">
        <v>10.65</v>
      </c>
      <c r="F8" s="227">
        <v>159.99</v>
      </c>
      <c r="G8" s="227">
        <v>159.99</v>
      </c>
      <c r="H8" s="227">
        <v>159.99</v>
      </c>
      <c r="I8" s="227">
        <v>159.99</v>
      </c>
      <c r="J8" s="227">
        <v>159.99</v>
      </c>
      <c r="K8" s="227">
        <v>160.44999999999999</v>
      </c>
      <c r="L8" s="227">
        <v>166.99</v>
      </c>
      <c r="M8" s="227">
        <v>166.99</v>
      </c>
      <c r="N8" s="227">
        <v>168.01</v>
      </c>
      <c r="O8" s="227">
        <v>182.48</v>
      </c>
      <c r="P8" s="227">
        <v>182.48</v>
      </c>
      <c r="Q8" s="232">
        <f>SUM(Tabela1[[#This Row],[JAN]:[DEZ]])</f>
        <v>1838</v>
      </c>
      <c r="R8" s="221"/>
      <c r="S8" s="221"/>
      <c r="T8" s="221"/>
      <c r="U8" s="221"/>
    </row>
    <row r="9" spans="1:21" s="160" customFormat="1">
      <c r="A9" s="221"/>
      <c r="B9" s="225" t="s">
        <v>2107</v>
      </c>
      <c r="C9" s="226" t="s">
        <v>2108</v>
      </c>
      <c r="D9" s="226" t="s">
        <v>2188</v>
      </c>
      <c r="E9" s="227">
        <v>601.96</v>
      </c>
      <c r="F9" s="227">
        <v>601.96</v>
      </c>
      <c r="G9" s="227">
        <v>601.96</v>
      </c>
      <c r="H9" s="227">
        <v>601.96</v>
      </c>
      <c r="I9" s="227">
        <v>601.96</v>
      </c>
      <c r="J9" s="227">
        <v>601.96</v>
      </c>
      <c r="K9" s="227">
        <v>601.96</v>
      </c>
      <c r="L9" s="227">
        <v>601.96</v>
      </c>
      <c r="M9" s="227">
        <v>277.24</v>
      </c>
      <c r="N9" s="227">
        <v>274.8</v>
      </c>
      <c r="O9" s="227">
        <v>286.68</v>
      </c>
      <c r="P9" s="227">
        <v>294.8</v>
      </c>
      <c r="Q9" s="232">
        <f>SUM(Tabela1[[#This Row],[JAN]:[DEZ]])</f>
        <v>5949.2000000000007</v>
      </c>
      <c r="R9" s="221"/>
      <c r="S9" s="221"/>
      <c r="T9" s="221"/>
      <c r="U9" s="221"/>
    </row>
    <row r="10" spans="1:21" s="160" customFormat="1">
      <c r="A10" s="221"/>
      <c r="B10" s="229" t="s">
        <v>2107</v>
      </c>
      <c r="C10" s="230" t="s">
        <v>2109</v>
      </c>
      <c r="D10" s="230" t="s">
        <v>2102</v>
      </c>
      <c r="E10" s="231">
        <v>137.66</v>
      </c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>
        <f>SUM(Tabela1[[#This Row],[JAN]:[DEZ]])</f>
        <v>137.66</v>
      </c>
      <c r="R10" s="221"/>
      <c r="S10" s="221"/>
      <c r="T10" s="221"/>
      <c r="U10" s="221"/>
    </row>
    <row r="11" spans="1:21" s="160" customFormat="1">
      <c r="A11" s="164"/>
      <c r="B11" s="329" t="s">
        <v>2100</v>
      </c>
      <c r="C11" s="330" t="s">
        <v>2597</v>
      </c>
      <c r="D11" s="330" t="s">
        <v>2598</v>
      </c>
      <c r="E11" s="331">
        <v>865.81</v>
      </c>
      <c r="F11" s="331">
        <v>865.81</v>
      </c>
      <c r="G11" s="331">
        <v>865.81</v>
      </c>
      <c r="H11" s="331">
        <v>1073.81</v>
      </c>
      <c r="I11" s="331">
        <v>1073.81</v>
      </c>
      <c r="J11" s="331">
        <v>1073.81</v>
      </c>
      <c r="K11" s="331">
        <v>1073.81</v>
      </c>
      <c r="L11" s="331">
        <v>1172.8399999999999</v>
      </c>
      <c r="M11" s="331">
        <v>1172.8399999999999</v>
      </c>
      <c r="N11" s="331">
        <v>1172.8399999999999</v>
      </c>
      <c r="O11" s="331">
        <v>1172.8399999999999</v>
      </c>
      <c r="P11" s="331">
        <v>1172.8399999999999</v>
      </c>
      <c r="Q11" s="332">
        <f>SUM(Tabela1[[#This Row],[JAN]:[DEZ]])</f>
        <v>12756.869999999999</v>
      </c>
      <c r="R11" s="221"/>
      <c r="S11" s="221"/>
      <c r="T11" s="221"/>
      <c r="U11" s="221"/>
    </row>
    <row r="12" spans="1:21" s="160" customFormat="1">
      <c r="A12" s="401"/>
      <c r="B12" s="329" t="s">
        <v>2100</v>
      </c>
      <c r="C12" s="330" t="s">
        <v>2599</v>
      </c>
      <c r="D12" s="330"/>
      <c r="E12" s="331"/>
      <c r="F12" s="331">
        <v>217.8</v>
      </c>
      <c r="G12" s="331">
        <v>424.71</v>
      </c>
      <c r="H12" s="331">
        <v>424.71</v>
      </c>
      <c r="I12" s="331">
        <v>578.16</v>
      </c>
      <c r="J12" s="331">
        <v>1485</v>
      </c>
      <c r="K12" s="331">
        <v>1485</v>
      </c>
      <c r="L12" s="331">
        <v>1413.32</v>
      </c>
      <c r="M12" s="331">
        <v>1500.54</v>
      </c>
      <c r="N12" s="331">
        <v>1507.66</v>
      </c>
      <c r="O12" s="331">
        <v>1511.22</v>
      </c>
      <c r="P12" s="331">
        <v>1511.22</v>
      </c>
      <c r="Q12" s="332">
        <f>SUM(Tabela1[[#This Row],[JAN]:[DEZ]])</f>
        <v>12059.339999999998</v>
      </c>
      <c r="R12" s="221"/>
      <c r="S12" s="221"/>
      <c r="T12" s="221"/>
      <c r="U12" s="221"/>
    </row>
    <row r="13" spans="1:21" s="160" customFormat="1">
      <c r="A13" s="164"/>
      <c r="B13" s="329" t="s">
        <v>2100</v>
      </c>
      <c r="C13" s="330" t="s">
        <v>2600</v>
      </c>
      <c r="D13" s="330"/>
      <c r="E13" s="404"/>
      <c r="F13" s="405">
        <v>6000.59</v>
      </c>
      <c r="G13" s="405">
        <v>5940.09</v>
      </c>
      <c r="H13" s="405">
        <v>5968.51</v>
      </c>
      <c r="I13" s="405">
        <v>6644.45</v>
      </c>
      <c r="J13" s="405">
        <v>22532.07</v>
      </c>
      <c r="K13" s="405">
        <v>23043.260000000002</v>
      </c>
      <c r="L13" s="405">
        <v>23169.21</v>
      </c>
      <c r="M13" s="405">
        <v>23754.46</v>
      </c>
      <c r="N13" s="405">
        <v>24358.58</v>
      </c>
      <c r="O13" s="405">
        <v>23952.97</v>
      </c>
      <c r="P13" s="331">
        <v>8153.21</v>
      </c>
      <c r="Q13" s="332">
        <f>SUM(Tabela1[[#This Row],[JAN]:[DEZ]])</f>
        <v>173517.39999999997</v>
      </c>
      <c r="R13" s="221"/>
      <c r="S13" s="221"/>
      <c r="T13" s="221"/>
      <c r="U13" s="221"/>
    </row>
    <row r="14" spans="1:21">
      <c r="A14" s="164"/>
      <c r="B14" s="329"/>
      <c r="C14" s="330"/>
      <c r="D14" s="330"/>
      <c r="E14" s="331"/>
      <c r="F14" s="331"/>
      <c r="G14" s="331"/>
      <c r="H14" s="331"/>
      <c r="I14" s="331"/>
      <c r="J14" s="331"/>
      <c r="K14" s="331"/>
      <c r="L14" s="331"/>
      <c r="M14" s="331"/>
      <c r="N14" s="331"/>
      <c r="O14" s="331"/>
      <c r="P14" s="331"/>
      <c r="Q14" s="332"/>
      <c r="R14" s="221"/>
      <c r="S14" s="221"/>
      <c r="T14" s="221"/>
      <c r="U14" s="221"/>
    </row>
    <row r="15" spans="1:21">
      <c r="A15" s="221"/>
      <c r="B15" s="233"/>
      <c r="C15" s="234" t="s">
        <v>2111</v>
      </c>
      <c r="D15" s="221"/>
      <c r="E15" s="221"/>
      <c r="F15" s="221"/>
      <c r="G15" s="221"/>
      <c r="H15" s="221"/>
      <c r="I15" s="400"/>
      <c r="J15" s="221"/>
      <c r="K15" s="221"/>
      <c r="L15" s="221"/>
      <c r="M15" s="221"/>
      <c r="N15" s="221"/>
      <c r="O15" s="221"/>
      <c r="P15" s="221"/>
      <c r="Q15" s="221"/>
      <c r="R15" s="221"/>
      <c r="S15" s="221"/>
      <c r="T15" s="221"/>
      <c r="U15" s="221"/>
    </row>
    <row r="16" spans="1:21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</row>
    <row r="17" spans="1:21" ht="25.5">
      <c r="A17" s="221"/>
      <c r="B17" s="223">
        <v>2022</v>
      </c>
      <c r="C17" s="221"/>
      <c r="D17" s="222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221"/>
      <c r="P17" s="221"/>
      <c r="Q17" s="221"/>
      <c r="R17" s="221"/>
      <c r="S17" s="221"/>
      <c r="T17" s="221"/>
      <c r="U17" s="221"/>
    </row>
    <row r="18" spans="1:21">
      <c r="A18" s="221"/>
      <c r="B18" s="224" t="s">
        <v>2098</v>
      </c>
      <c r="C18" s="224" t="s">
        <v>408</v>
      </c>
      <c r="D18" s="224" t="s">
        <v>2099</v>
      </c>
      <c r="E18" s="224" t="s">
        <v>2189</v>
      </c>
      <c r="F18" s="224" t="s">
        <v>2190</v>
      </c>
      <c r="G18" s="224" t="s">
        <v>2191</v>
      </c>
      <c r="H18" s="224" t="s">
        <v>2192</v>
      </c>
      <c r="I18" s="224" t="s">
        <v>2193</v>
      </c>
      <c r="J18" s="224" t="s">
        <v>2194</v>
      </c>
      <c r="K18" s="224" t="s">
        <v>2195</v>
      </c>
      <c r="L18" s="224" t="s">
        <v>2196</v>
      </c>
      <c r="M18" s="224" t="s">
        <v>2197</v>
      </c>
      <c r="N18" s="224" t="s">
        <v>2198</v>
      </c>
      <c r="O18" s="224" t="s">
        <v>2199</v>
      </c>
      <c r="P18" s="224" t="s">
        <v>2200</v>
      </c>
      <c r="Q18" s="224" t="s">
        <v>2110</v>
      </c>
      <c r="R18" s="221"/>
      <c r="S18" s="221"/>
      <c r="T18" s="221"/>
      <c r="U18" s="221"/>
    </row>
    <row r="19" spans="1:21">
      <c r="A19" s="221"/>
      <c r="B19" s="225" t="s">
        <v>2100</v>
      </c>
      <c r="C19" s="226" t="s">
        <v>2101</v>
      </c>
      <c r="D19" s="226" t="s">
        <v>2102</v>
      </c>
      <c r="E19" s="406">
        <v>182.48</v>
      </c>
      <c r="F19" s="402">
        <v>276.52</v>
      </c>
      <c r="G19" s="402">
        <v>276.52</v>
      </c>
      <c r="H19" s="402">
        <v>282.12</v>
      </c>
      <c r="I19" s="402">
        <v>276.52</v>
      </c>
      <c r="J19" s="402">
        <v>276.52</v>
      </c>
      <c r="K19" s="402">
        <v>276.52</v>
      </c>
      <c r="L19" s="402">
        <v>276.52</v>
      </c>
      <c r="M19" s="402">
        <v>277.38</v>
      </c>
      <c r="N19" s="402">
        <v>266.52</v>
      </c>
      <c r="O19" s="227">
        <v>266.52</v>
      </c>
      <c r="P19" s="227"/>
      <c r="Q19" s="228">
        <f>SUM(Tabela132[[#This Row],[JAN]:[DEZ]])</f>
        <v>2934.14</v>
      </c>
      <c r="R19" s="221"/>
      <c r="S19" s="221"/>
      <c r="T19" s="221"/>
      <c r="U19" s="221"/>
    </row>
    <row r="20" spans="1:21">
      <c r="A20" s="221"/>
      <c r="B20" s="225" t="s">
        <v>2100</v>
      </c>
      <c r="C20" s="226" t="s">
        <v>2103</v>
      </c>
      <c r="D20" s="226" t="s">
        <v>2187</v>
      </c>
      <c r="E20" s="406"/>
      <c r="F20" s="402">
        <v>109.97</v>
      </c>
      <c r="G20" s="402">
        <v>109.97</v>
      </c>
      <c r="H20" s="402">
        <v>109.97</v>
      </c>
      <c r="I20" s="402">
        <v>108.16</v>
      </c>
      <c r="J20" s="402">
        <v>109.63</v>
      </c>
      <c r="K20" s="402">
        <v>109.63</v>
      </c>
      <c r="L20" s="402">
        <v>109.55</v>
      </c>
      <c r="M20" s="402">
        <v>108.52</v>
      </c>
      <c r="N20" s="402">
        <v>91.02</v>
      </c>
      <c r="O20" s="227">
        <v>106.86</v>
      </c>
      <c r="P20" s="227"/>
      <c r="Q20" s="228">
        <f>SUM(Tabela132[[#This Row],[JAN]:[DEZ]])</f>
        <v>1073.2799999999997</v>
      </c>
      <c r="R20" s="221"/>
      <c r="S20" s="221"/>
      <c r="T20" s="221"/>
      <c r="U20" s="221"/>
    </row>
    <row r="21" spans="1:21">
      <c r="A21" s="221"/>
      <c r="B21" s="225" t="s">
        <v>2100</v>
      </c>
      <c r="C21" s="226" t="s">
        <v>2104</v>
      </c>
      <c r="D21" s="226" t="s">
        <v>2105</v>
      </c>
      <c r="E21" s="227">
        <v>395.22</v>
      </c>
      <c r="F21" s="227">
        <v>381.69</v>
      </c>
      <c r="G21" s="227">
        <v>370.86</v>
      </c>
      <c r="H21" s="227">
        <v>381.8</v>
      </c>
      <c r="I21" s="227">
        <v>382.69</v>
      </c>
      <c r="J21" s="227">
        <v>387.31</v>
      </c>
      <c r="K21" s="227">
        <v>383.93</v>
      </c>
      <c r="L21" s="227">
        <v>378.29</v>
      </c>
      <c r="M21" s="227">
        <v>375.67</v>
      </c>
      <c r="N21" s="227">
        <v>374.54</v>
      </c>
      <c r="O21" s="227">
        <v>373.97</v>
      </c>
      <c r="P21" s="227"/>
      <c r="Q21" s="228">
        <f>SUM(Tabela132[[#This Row],[JAN]:[DEZ]])</f>
        <v>4185.97</v>
      </c>
      <c r="R21" s="221"/>
      <c r="S21" s="221"/>
      <c r="T21" s="221"/>
      <c r="U21" s="221"/>
    </row>
    <row r="22" spans="1:21">
      <c r="A22" s="221"/>
      <c r="B22" s="229" t="s">
        <v>2100</v>
      </c>
      <c r="C22" s="230" t="s">
        <v>2106</v>
      </c>
      <c r="D22" s="230" t="s">
        <v>2102</v>
      </c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>
        <f>SUM(Tabela132[[#This Row],[JAN]:[DEZ]])</f>
        <v>0</v>
      </c>
      <c r="R22" s="221"/>
      <c r="S22" s="221"/>
      <c r="T22" s="221"/>
      <c r="U22" s="221"/>
    </row>
    <row r="23" spans="1:21">
      <c r="A23" s="221"/>
      <c r="B23" s="225" t="s">
        <v>2107</v>
      </c>
      <c r="C23" s="226" t="s">
        <v>2101</v>
      </c>
      <c r="D23" s="226" t="s">
        <v>2102</v>
      </c>
      <c r="E23" s="406">
        <v>182.48</v>
      </c>
      <c r="F23" s="406">
        <v>182.48</v>
      </c>
      <c r="G23" s="227">
        <v>186.24</v>
      </c>
      <c r="H23" s="227">
        <v>182.48</v>
      </c>
      <c r="I23" s="227">
        <v>182.48</v>
      </c>
      <c r="J23" s="227">
        <v>182.48</v>
      </c>
      <c r="K23" s="227">
        <v>183.23</v>
      </c>
      <c r="L23" s="227">
        <v>193.88</v>
      </c>
      <c r="M23" s="227">
        <v>193.16</v>
      </c>
      <c r="N23" s="227">
        <v>191.45</v>
      </c>
      <c r="O23" s="227">
        <v>186.8</v>
      </c>
      <c r="P23" s="227"/>
      <c r="Q23" s="232">
        <f>SUM(Tabela132[[#This Row],[JAN]:[DEZ]])</f>
        <v>2047.16</v>
      </c>
      <c r="R23" s="221"/>
      <c r="S23" s="221"/>
      <c r="T23" s="221"/>
      <c r="U23" s="221"/>
    </row>
    <row r="24" spans="1:21">
      <c r="A24" s="221"/>
      <c r="B24" s="225" t="s">
        <v>2107</v>
      </c>
      <c r="C24" s="226" t="s">
        <v>2108</v>
      </c>
      <c r="D24" s="226" t="s">
        <v>2188</v>
      </c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32">
        <f>SUM(Tabela132[[#This Row],[JAN]:[DEZ]])</f>
        <v>0</v>
      </c>
      <c r="R24" s="159"/>
    </row>
    <row r="25" spans="1:21">
      <c r="A25" s="221"/>
      <c r="B25" s="229" t="s">
        <v>2107</v>
      </c>
      <c r="C25" s="230" t="s">
        <v>2109</v>
      </c>
      <c r="D25" s="230" t="s">
        <v>2102</v>
      </c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>
        <f>SUM(Tabela132[[#This Row],[JAN]:[DEZ]])</f>
        <v>0</v>
      </c>
      <c r="R25" s="159"/>
    </row>
    <row r="26" spans="1:21">
      <c r="A26" s="164"/>
      <c r="B26" s="329" t="s">
        <v>2100</v>
      </c>
      <c r="C26" s="330" t="s">
        <v>2597</v>
      </c>
      <c r="D26" s="330" t="s">
        <v>2598</v>
      </c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  <c r="Q26" s="332">
        <f>SUM(Tabela132[[#This Row],[JAN]:[DEZ]])</f>
        <v>0</v>
      </c>
      <c r="R26" s="159"/>
    </row>
    <row r="27" spans="1:21">
      <c r="A27" s="401"/>
      <c r="B27" s="329" t="s">
        <v>2100</v>
      </c>
      <c r="C27" s="330" t="s">
        <v>2599</v>
      </c>
      <c r="D27" s="330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2">
        <f>SUM(Tabela132[[#This Row],[JAN]:[DEZ]])</f>
        <v>0</v>
      </c>
      <c r="R27" s="159"/>
    </row>
    <row r="28" spans="1:21">
      <c r="A28" s="164"/>
      <c r="B28" s="329" t="s">
        <v>2100</v>
      </c>
      <c r="C28" s="330" t="s">
        <v>2600</v>
      </c>
      <c r="D28" s="330"/>
      <c r="E28" s="331">
        <v>8330.15</v>
      </c>
      <c r="F28" s="331">
        <v>7988.14</v>
      </c>
      <c r="G28" s="331">
        <v>8000.32</v>
      </c>
      <c r="H28" s="405">
        <v>7984.07</v>
      </c>
      <c r="I28" s="331">
        <v>9305.4699999999993</v>
      </c>
      <c r="J28" s="331">
        <v>8537.9500000000007</v>
      </c>
      <c r="K28" s="406">
        <v>8199.8700000000008</v>
      </c>
      <c r="L28" s="405">
        <v>7708.62</v>
      </c>
      <c r="M28" s="331">
        <v>7496.65</v>
      </c>
      <c r="N28" s="331">
        <v>8558</v>
      </c>
      <c r="O28" s="331">
        <v>7900.67</v>
      </c>
      <c r="P28" s="331"/>
      <c r="Q28" s="332">
        <f>SUM(Tabela132[[#This Row],[JAN]:[DEZ]])</f>
        <v>90009.91</v>
      </c>
      <c r="R28" s="159"/>
    </row>
    <row r="29" spans="1:21">
      <c r="A29" s="164"/>
      <c r="B29" s="329"/>
      <c r="C29" s="330"/>
      <c r="D29" s="330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  <c r="Q29" s="332"/>
      <c r="R29" s="159"/>
    </row>
    <row r="30" spans="1:21">
      <c r="A30" s="221"/>
      <c r="B30" s="233"/>
      <c r="C30" s="234" t="s">
        <v>2111</v>
      </c>
      <c r="D30" s="221"/>
      <c r="E30" s="221"/>
      <c r="F30" s="221"/>
      <c r="G30" s="221"/>
      <c r="H30" s="221"/>
      <c r="I30" s="400"/>
      <c r="J30" s="221"/>
      <c r="K30" s="221"/>
      <c r="L30" s="221"/>
      <c r="M30" s="221"/>
      <c r="N30" s="221"/>
      <c r="O30" s="221"/>
      <c r="P30" s="221"/>
      <c r="Q30" s="221"/>
      <c r="R30" s="159"/>
    </row>
    <row r="31" spans="1:21"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</row>
    <row r="32" spans="1:21"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</row>
    <row r="33" s="159" customFormat="1"/>
    <row r="34" s="159" customFormat="1"/>
    <row r="35" s="159" customFormat="1"/>
    <row r="36" s="159" customFormat="1"/>
    <row r="37" s="159" customFormat="1"/>
    <row r="38" s="159" customFormat="1"/>
    <row r="39" s="159" customFormat="1"/>
    <row r="40" s="159" customFormat="1"/>
    <row r="41" s="159" customFormat="1"/>
    <row r="42" s="159" customFormat="1"/>
    <row r="43" s="159" customFormat="1"/>
    <row r="44" s="159" customFormat="1"/>
    <row r="45" s="159" customFormat="1"/>
    <row r="46" s="159" customFormat="1"/>
    <row r="47" s="159" customFormat="1"/>
    <row r="48" s="159" customFormat="1"/>
    <row r="49" spans="18:18" s="159" customFormat="1"/>
    <row r="50" spans="18:18" s="159" customFormat="1"/>
    <row r="51" spans="18:18" s="159" customFormat="1"/>
    <row r="52" spans="18:18" s="159" customFormat="1">
      <c r="R52"/>
    </row>
    <row r="53" spans="18:18" s="159" customFormat="1">
      <c r="R53"/>
    </row>
    <row r="54" spans="18:18" s="159" customFormat="1">
      <c r="R54"/>
    </row>
    <row r="55" spans="18:18" s="159" customFormat="1">
      <c r="R55"/>
    </row>
  </sheetData>
  <pageMargins left="0.511811024" right="0.511811024" top="0.78740157499999996" bottom="0.78740157499999996" header="0.31496062000000002" footer="0.31496062000000002"/>
  <pageSetup paperSize="9" scale="27" orientation="portrait" r:id="rId1"/>
  <legacyDrawing r:id="rId2"/>
  <tableParts count="2"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2A8D-5E4F-42C7-A4C3-386E10189494}">
  <sheetPr>
    <tabColor rgb="FF800000"/>
    <pageSetUpPr autoPageBreaks="0" fitToPage="1"/>
  </sheetPr>
  <dimension ref="A1:AR21"/>
  <sheetViews>
    <sheetView showGridLines="0" zoomScaleNormal="100" zoomScaleSheetLayoutView="100" zoomScalePageLayoutView="70" workbookViewId="0">
      <selection activeCell="I9" sqref="I9"/>
    </sheetView>
  </sheetViews>
  <sheetFormatPr defaultColWidth="9" defaultRowHeight="18" customHeight="1"/>
  <cols>
    <col min="1" max="1" width="1.625" style="119" customWidth="1"/>
    <col min="2" max="2" width="13.875" style="119" customWidth="1"/>
    <col min="3" max="3" width="20" style="151" customWidth="1"/>
    <col min="4" max="4" width="17.75" style="119" customWidth="1"/>
    <col min="5" max="5" width="14.375" style="119" customWidth="1"/>
    <col min="6" max="6" width="18.75" style="119" customWidth="1"/>
    <col min="7" max="7" width="28.75" style="119" customWidth="1"/>
    <col min="8" max="8" width="15" style="119" customWidth="1"/>
    <col min="9" max="9" width="14.875" style="119" customWidth="1"/>
    <col min="10" max="10" width="22.625" style="150" customWidth="1"/>
    <col min="11" max="11" width="20.25" style="150" customWidth="1"/>
    <col min="12" max="12" width="30.375" style="119" customWidth="1"/>
    <col min="13" max="13" width="17.375" style="119" customWidth="1"/>
    <col min="14" max="14" width="17.625" style="119" customWidth="1"/>
    <col min="15" max="15" width="5.875" style="119" customWidth="1"/>
    <col min="16" max="16" width="14" style="119" customWidth="1"/>
    <col min="17" max="17" width="15.5" style="119" customWidth="1"/>
    <col min="18" max="18" width="11.5" style="119" customWidth="1"/>
    <col min="19" max="16384" width="9" style="119"/>
  </cols>
  <sheetData>
    <row r="1" spans="1:44" ht="51" customHeight="1">
      <c r="A1" s="192"/>
      <c r="B1" s="299" t="s">
        <v>2136</v>
      </c>
      <c r="C1" s="193"/>
      <c r="D1" s="194"/>
      <c r="E1" s="194"/>
      <c r="F1" s="195"/>
      <c r="G1" s="195"/>
      <c r="H1" s="195"/>
      <c r="I1" s="195"/>
      <c r="J1" s="196"/>
      <c r="K1" s="196"/>
      <c r="L1" s="195"/>
      <c r="M1" s="195"/>
      <c r="N1" s="195"/>
      <c r="O1" s="195"/>
    </row>
    <row r="2" spans="1:44" ht="33.75" customHeight="1">
      <c r="A2" s="195"/>
      <c r="B2" s="197" t="s">
        <v>2137</v>
      </c>
      <c r="C2" s="198"/>
      <c r="D2" s="199"/>
      <c r="E2" s="199"/>
      <c r="F2" s="200"/>
      <c r="G2" s="200"/>
      <c r="H2" s="200"/>
      <c r="I2" s="200"/>
      <c r="J2" s="200"/>
      <c r="K2" s="200"/>
      <c r="L2" s="195"/>
      <c r="M2" s="195"/>
      <c r="N2" s="195"/>
      <c r="O2" s="195"/>
    </row>
    <row r="3" spans="1:44" s="148" customFormat="1" ht="21" customHeight="1">
      <c r="A3" s="195"/>
      <c r="B3" s="201" t="s">
        <v>893</v>
      </c>
      <c r="C3" s="202" t="s">
        <v>1394</v>
      </c>
      <c r="D3" s="201" t="s">
        <v>408</v>
      </c>
      <c r="E3" s="201" t="s">
        <v>1395</v>
      </c>
      <c r="F3" s="201" t="s">
        <v>19</v>
      </c>
      <c r="G3" s="201" t="s">
        <v>1340</v>
      </c>
      <c r="H3" s="201" t="s">
        <v>1416</v>
      </c>
      <c r="I3" s="201" t="s">
        <v>796</v>
      </c>
      <c r="J3" s="201" t="s">
        <v>407</v>
      </c>
      <c r="K3" s="201" t="s">
        <v>2138</v>
      </c>
      <c r="L3" s="203" t="s">
        <v>340</v>
      </c>
      <c r="M3" s="203" t="s">
        <v>1338</v>
      </c>
      <c r="N3" s="195"/>
      <c r="O3" s="195"/>
    </row>
    <row r="4" spans="1:44" s="149" customFormat="1" ht="18" customHeight="1">
      <c r="A4" s="217"/>
      <c r="B4" s="204">
        <v>1746</v>
      </c>
      <c r="C4" s="204"/>
      <c r="D4" s="204"/>
      <c r="E4" s="204"/>
      <c r="F4" s="204" t="s">
        <v>2139</v>
      </c>
      <c r="G4" s="204" t="s">
        <v>2067</v>
      </c>
      <c r="H4" s="204" t="s">
        <v>2100</v>
      </c>
      <c r="I4" s="204" t="s">
        <v>2148</v>
      </c>
      <c r="J4" s="204" t="s">
        <v>2152</v>
      </c>
      <c r="K4" s="204" t="s">
        <v>2150</v>
      </c>
      <c r="L4" s="204" t="s">
        <v>2149</v>
      </c>
      <c r="M4" s="204"/>
      <c r="N4" s="195"/>
      <c r="O4" s="195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</row>
    <row r="5" spans="1:44" s="148" customFormat="1" ht="18" customHeight="1">
      <c r="A5" s="195"/>
      <c r="B5" s="204">
        <v>1740</v>
      </c>
      <c r="C5" s="204"/>
      <c r="D5" s="204"/>
      <c r="E5" s="204"/>
      <c r="F5" s="204" t="s">
        <v>2140</v>
      </c>
      <c r="G5" s="204" t="s">
        <v>2147</v>
      </c>
      <c r="H5" s="204" t="s">
        <v>2100</v>
      </c>
      <c r="I5" s="204" t="s">
        <v>2148</v>
      </c>
      <c r="J5" s="204" t="s">
        <v>2151</v>
      </c>
      <c r="K5" s="204" t="s">
        <v>2150</v>
      </c>
      <c r="L5" s="204" t="s">
        <v>2153</v>
      </c>
      <c r="M5" s="204"/>
      <c r="N5" s="195"/>
      <c r="O5" s="195"/>
    </row>
    <row r="6" spans="1:44" s="148" customFormat="1" ht="18" customHeight="1">
      <c r="A6" s="195"/>
      <c r="B6" s="204">
        <v>1798</v>
      </c>
      <c r="C6" s="204"/>
      <c r="D6" s="204"/>
      <c r="E6" s="204"/>
      <c r="F6" s="204" t="s">
        <v>2141</v>
      </c>
      <c r="G6" s="204" t="s">
        <v>15</v>
      </c>
      <c r="H6" s="204" t="s">
        <v>2100</v>
      </c>
      <c r="I6" s="204" t="s">
        <v>2148</v>
      </c>
      <c r="J6" s="204" t="s">
        <v>2152</v>
      </c>
      <c r="K6" s="204" t="s">
        <v>2150</v>
      </c>
      <c r="L6" s="204" t="s">
        <v>2154</v>
      </c>
      <c r="M6" s="204"/>
      <c r="N6" s="195"/>
      <c r="O6" s="195"/>
    </row>
    <row r="7" spans="1:44" s="148" customFormat="1" ht="18" customHeight="1">
      <c r="A7" s="195"/>
      <c r="B7" s="204">
        <v>1756</v>
      </c>
      <c r="C7" s="204"/>
      <c r="D7" s="204"/>
      <c r="E7" s="204"/>
      <c r="F7" s="204" t="s">
        <v>2142</v>
      </c>
      <c r="G7" s="204" t="s">
        <v>2165</v>
      </c>
      <c r="H7" s="204" t="s">
        <v>2100</v>
      </c>
      <c r="I7" s="204" t="s">
        <v>2148</v>
      </c>
      <c r="J7" s="204" t="s">
        <v>2151</v>
      </c>
      <c r="K7" s="204" t="s">
        <v>2150</v>
      </c>
      <c r="L7" s="204" t="s">
        <v>2166</v>
      </c>
      <c r="M7" s="204"/>
      <c r="N7" s="195"/>
      <c r="O7" s="195"/>
    </row>
    <row r="8" spans="1:44" s="148" customFormat="1" ht="18" customHeight="1">
      <c r="A8" s="195"/>
      <c r="B8" s="204"/>
      <c r="C8" s="204"/>
      <c r="D8" s="204"/>
      <c r="E8" s="204"/>
      <c r="F8" s="204" t="s">
        <v>2143</v>
      </c>
      <c r="G8" s="204" t="s">
        <v>2484</v>
      </c>
      <c r="H8" s="204" t="s">
        <v>2100</v>
      </c>
      <c r="I8" s="204" t="s">
        <v>2148</v>
      </c>
      <c r="J8" s="204" t="s">
        <v>2151</v>
      </c>
      <c r="K8" s="204" t="s">
        <v>2150</v>
      </c>
      <c r="L8" s="204" t="s">
        <v>2167</v>
      </c>
      <c r="M8" s="204"/>
      <c r="N8" s="195"/>
      <c r="O8" s="195"/>
    </row>
    <row r="9" spans="1:44" s="148" customFormat="1" ht="18" customHeight="1">
      <c r="A9" s="195"/>
      <c r="B9" s="204"/>
      <c r="C9" s="204"/>
      <c r="D9" s="204"/>
      <c r="E9" s="204"/>
      <c r="F9" s="204" t="s">
        <v>2144</v>
      </c>
      <c r="G9" s="204" t="s">
        <v>2155</v>
      </c>
      <c r="H9" s="204" t="s">
        <v>2100</v>
      </c>
      <c r="I9" s="204" t="s">
        <v>924</v>
      </c>
      <c r="J9" s="204" t="s">
        <v>2156</v>
      </c>
      <c r="K9" s="204" t="s">
        <v>2157</v>
      </c>
      <c r="L9" s="204" t="s">
        <v>2158</v>
      </c>
      <c r="M9" s="204"/>
      <c r="N9" s="195"/>
      <c r="O9" s="195"/>
    </row>
    <row r="10" spans="1:44" s="148" customFormat="1" ht="18" customHeight="1">
      <c r="A10" s="195"/>
      <c r="B10" s="204">
        <v>2165</v>
      </c>
      <c r="C10" s="204"/>
      <c r="D10" s="204"/>
      <c r="E10" s="204"/>
      <c r="F10" s="204" t="s">
        <v>2145</v>
      </c>
      <c r="G10" s="204" t="s">
        <v>2080</v>
      </c>
      <c r="H10" s="204" t="s">
        <v>2100</v>
      </c>
      <c r="I10" s="204" t="s">
        <v>924</v>
      </c>
      <c r="J10" s="204" t="s">
        <v>2159</v>
      </c>
      <c r="K10" s="204" t="s">
        <v>2160</v>
      </c>
      <c r="L10" s="204" t="s">
        <v>2161</v>
      </c>
      <c r="M10" s="204"/>
      <c r="N10" s="195"/>
      <c r="O10" s="195"/>
    </row>
    <row r="11" spans="1:44" s="148" customFormat="1" ht="18" customHeight="1">
      <c r="A11" s="195"/>
      <c r="B11" s="204"/>
      <c r="C11" s="204"/>
      <c r="D11" s="204"/>
      <c r="E11" s="204"/>
      <c r="F11" s="204" t="s">
        <v>2146</v>
      </c>
      <c r="G11" s="204" t="s">
        <v>2162</v>
      </c>
      <c r="H11" s="204" t="s">
        <v>2100</v>
      </c>
      <c r="I11" s="204" t="s">
        <v>924</v>
      </c>
      <c r="J11" s="204" t="s">
        <v>2175</v>
      </c>
      <c r="K11" s="204" t="s">
        <v>2164</v>
      </c>
      <c r="L11" s="204" t="s">
        <v>2163</v>
      </c>
      <c r="M11" s="204"/>
      <c r="N11" s="195"/>
      <c r="O11" s="195"/>
    </row>
    <row r="12" spans="1:44" ht="18" customHeight="1">
      <c r="A12" s="195"/>
      <c r="B12" s="218">
        <v>1873</v>
      </c>
      <c r="C12" s="211"/>
      <c r="D12" s="211"/>
      <c r="E12" s="212"/>
      <c r="F12" s="204" t="s">
        <v>2168</v>
      </c>
      <c r="G12" s="213" t="s">
        <v>2169</v>
      </c>
      <c r="H12" s="213" t="s">
        <v>2100</v>
      </c>
      <c r="I12" s="214" t="s">
        <v>924</v>
      </c>
      <c r="J12" s="214" t="s">
        <v>2170</v>
      </c>
      <c r="K12" s="218" t="s">
        <v>2171</v>
      </c>
      <c r="L12" s="214" t="s">
        <v>2172</v>
      </c>
      <c r="M12" s="214"/>
      <c r="N12" s="195"/>
      <c r="O12" s="195"/>
    </row>
    <row r="13" spans="1:44" ht="18" customHeight="1">
      <c r="A13" s="195"/>
      <c r="B13" s="218"/>
      <c r="C13" s="211"/>
      <c r="D13" s="211"/>
      <c r="E13" s="212"/>
      <c r="F13" s="204" t="s">
        <v>2173</v>
      </c>
      <c r="G13" s="213" t="s">
        <v>2169</v>
      </c>
      <c r="H13" s="213" t="s">
        <v>2100</v>
      </c>
      <c r="I13" s="214" t="s">
        <v>904</v>
      </c>
      <c r="J13" s="214" t="s">
        <v>439</v>
      </c>
      <c r="K13" s="218" t="s">
        <v>2150</v>
      </c>
      <c r="L13" s="214" t="s">
        <v>2174</v>
      </c>
      <c r="M13" s="214"/>
      <c r="N13" s="195"/>
      <c r="O13" s="195"/>
    </row>
    <row r="14" spans="1:44" ht="18" customHeight="1">
      <c r="A14" s="195"/>
      <c r="B14" s="218"/>
      <c r="C14" s="211"/>
      <c r="D14" s="211"/>
      <c r="E14" s="212"/>
      <c r="F14" s="204" t="s">
        <v>2177</v>
      </c>
      <c r="G14" s="213" t="s">
        <v>2090</v>
      </c>
      <c r="H14" s="213" t="s">
        <v>2100</v>
      </c>
      <c r="I14" s="214" t="s">
        <v>924</v>
      </c>
      <c r="J14" s="204" t="s">
        <v>2175</v>
      </c>
      <c r="K14" s="204" t="s">
        <v>2164</v>
      </c>
      <c r="L14" s="214" t="s">
        <v>2181</v>
      </c>
      <c r="M14" s="214"/>
      <c r="N14" s="195"/>
      <c r="O14" s="195"/>
    </row>
    <row r="15" spans="1:44" ht="18" customHeight="1">
      <c r="A15" s="195"/>
      <c r="B15" s="218"/>
      <c r="C15" s="211"/>
      <c r="D15" s="211"/>
      <c r="E15" s="212"/>
      <c r="F15" s="204" t="s">
        <v>2178</v>
      </c>
      <c r="G15" s="213" t="s">
        <v>2176</v>
      </c>
      <c r="H15" s="213" t="s">
        <v>2100</v>
      </c>
      <c r="I15" s="214" t="s">
        <v>924</v>
      </c>
      <c r="J15" s="204" t="s">
        <v>2175</v>
      </c>
      <c r="K15" s="204" t="s">
        <v>2164</v>
      </c>
      <c r="L15" s="214" t="s">
        <v>2182</v>
      </c>
      <c r="M15" s="214"/>
      <c r="N15" s="195"/>
      <c r="O15" s="195"/>
    </row>
    <row r="16" spans="1:44" ht="18" customHeight="1">
      <c r="A16" s="195"/>
      <c r="B16" s="218">
        <v>1775</v>
      </c>
      <c r="C16" s="211"/>
      <c r="D16" s="211"/>
      <c r="E16" s="212"/>
      <c r="F16" s="204" t="s">
        <v>2179</v>
      </c>
      <c r="G16" s="213" t="s">
        <v>2180</v>
      </c>
      <c r="H16" s="213" t="s">
        <v>2100</v>
      </c>
      <c r="I16" s="214" t="s">
        <v>924</v>
      </c>
      <c r="J16" s="214" t="s">
        <v>2183</v>
      </c>
      <c r="K16" s="218" t="s">
        <v>2150</v>
      </c>
      <c r="L16" s="214" t="s">
        <v>516</v>
      </c>
      <c r="M16" s="214"/>
      <c r="N16" s="195"/>
      <c r="O16" s="195"/>
    </row>
    <row r="17" spans="1:15" ht="18" customHeight="1">
      <c r="A17" s="195"/>
      <c r="B17" s="195"/>
      <c r="C17" s="215"/>
      <c r="D17" s="195"/>
      <c r="E17" s="195"/>
      <c r="F17" s="195"/>
      <c r="G17" s="195"/>
      <c r="H17" s="195"/>
      <c r="I17" s="195"/>
      <c r="J17" s="196"/>
      <c r="K17" s="196"/>
      <c r="L17" s="195"/>
      <c r="M17" s="195"/>
      <c r="N17" s="195"/>
      <c r="O17" s="195"/>
    </row>
    <row r="18" spans="1:15" ht="18" customHeight="1">
      <c r="A18" s="195"/>
      <c r="B18" s="195"/>
      <c r="C18" s="215"/>
      <c r="D18" s="195"/>
      <c r="E18" s="195"/>
      <c r="F18" s="195"/>
      <c r="G18" s="195"/>
      <c r="H18" s="195"/>
      <c r="I18" s="195"/>
      <c r="J18" s="196"/>
      <c r="K18" s="196"/>
      <c r="L18" s="195"/>
      <c r="M18" s="195"/>
      <c r="N18" s="195"/>
      <c r="O18" s="195"/>
    </row>
    <row r="19" spans="1:15" ht="18" customHeight="1">
      <c r="A19" s="195"/>
      <c r="B19" s="195"/>
      <c r="C19" s="215"/>
      <c r="D19" s="195"/>
      <c r="E19" s="195"/>
      <c r="F19" s="195"/>
      <c r="G19" s="195"/>
      <c r="H19" s="195"/>
      <c r="I19" s="195"/>
      <c r="J19" s="196"/>
      <c r="K19" s="196"/>
      <c r="L19" s="195"/>
      <c r="M19" s="195"/>
      <c r="N19" s="195"/>
      <c r="O19" s="195"/>
    </row>
    <row r="20" spans="1:15" ht="18" customHeight="1">
      <c r="A20" s="195"/>
      <c r="B20" s="195"/>
      <c r="C20" s="215"/>
      <c r="D20" s="195"/>
      <c r="E20" s="195"/>
      <c r="F20" s="195"/>
      <c r="G20" s="195"/>
      <c r="H20" s="195"/>
      <c r="I20" s="195"/>
      <c r="J20" s="196"/>
      <c r="K20" s="196"/>
      <c r="L20" s="195"/>
      <c r="M20" s="195"/>
      <c r="N20" s="195"/>
      <c r="O20" s="195"/>
    </row>
    <row r="21" spans="1:15" ht="18" customHeight="1">
      <c r="A21" s="195"/>
      <c r="B21" s="195"/>
      <c r="C21" s="215"/>
      <c r="D21" s="195"/>
      <c r="E21" s="195"/>
      <c r="F21" s="195"/>
      <c r="G21" s="195"/>
      <c r="H21" s="195"/>
      <c r="I21" s="195"/>
      <c r="J21" s="196"/>
      <c r="K21" s="196"/>
      <c r="L21" s="195"/>
      <c r="M21" s="195"/>
      <c r="N21" s="195"/>
      <c r="O21" s="195"/>
    </row>
  </sheetData>
  <phoneticPr fontId="75" type="noConversion"/>
  <printOptions horizontalCentered="1"/>
  <pageMargins left="0.25" right="0.25" top="0.75" bottom="0.75" header="0.3" footer="0.3"/>
  <pageSetup orientation="landscape" r:id="rId1"/>
  <headerFooter scaleWithDoc="0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8CB6-9B69-4367-AF2F-5DD4401B584C}">
  <sheetPr>
    <tabColor rgb="FF800000"/>
    <pageSetUpPr autoPageBreaks="0" fitToPage="1"/>
  </sheetPr>
  <dimension ref="A1:AQ29"/>
  <sheetViews>
    <sheetView showGridLines="0" zoomScale="70" zoomScaleNormal="70" zoomScaleSheetLayoutView="100" zoomScalePageLayoutView="70" workbookViewId="0">
      <selection sqref="A1:L15"/>
    </sheetView>
  </sheetViews>
  <sheetFormatPr defaultColWidth="9" defaultRowHeight="18" customHeight="1"/>
  <cols>
    <col min="1" max="1" width="4.5" style="254" customWidth="1"/>
    <col min="2" max="2" width="13.875" style="254" customWidth="1"/>
    <col min="3" max="3" width="17.75" style="254" customWidth="1"/>
    <col min="4" max="4" width="17.375" style="254" customWidth="1"/>
    <col min="5" max="5" width="13" style="254" customWidth="1"/>
    <col min="6" max="6" width="32.5" style="254" customWidth="1"/>
    <col min="7" max="7" width="15.25" style="254" customWidth="1"/>
    <col min="8" max="8" width="25.75" style="287" customWidth="1"/>
    <col min="9" max="9" width="44" style="287" customWidth="1"/>
    <col min="10" max="10" width="12" style="254" customWidth="1"/>
    <col min="11" max="11" width="19.875" style="254" customWidth="1"/>
    <col min="12" max="12" width="45.25" style="254" customWidth="1"/>
    <col min="13" max="13" width="17.625" style="254" customWidth="1"/>
    <col min="14" max="14" width="5.875" style="254" customWidth="1"/>
    <col min="15" max="15" width="14" style="254" customWidth="1"/>
    <col min="16" max="16" width="15.5" style="254" customWidth="1"/>
    <col min="17" max="17" width="11.5" style="254" customWidth="1"/>
    <col min="18" max="16384" width="9" style="254"/>
  </cols>
  <sheetData>
    <row r="1" spans="1:43" ht="48" customHeight="1">
      <c r="A1" s="239"/>
      <c r="B1" s="288" t="s">
        <v>2323</v>
      </c>
      <c r="C1" s="242"/>
      <c r="D1" s="242"/>
      <c r="E1" s="242"/>
      <c r="F1" s="242"/>
      <c r="G1" s="242"/>
      <c r="H1" s="243"/>
      <c r="I1" s="243"/>
      <c r="J1" s="242"/>
      <c r="K1" s="242"/>
      <c r="L1" s="242"/>
      <c r="M1" s="242"/>
    </row>
    <row r="2" spans="1:43" ht="30.75" customHeight="1">
      <c r="A2" s="242"/>
      <c r="B2" s="197" t="s">
        <v>2137</v>
      </c>
      <c r="C2" s="251"/>
      <c r="D2" s="251"/>
      <c r="E2" s="251"/>
      <c r="F2" s="251"/>
      <c r="G2" s="251"/>
      <c r="H2" s="251"/>
      <c r="I2" s="251"/>
      <c r="J2" s="242"/>
      <c r="K2" s="242"/>
      <c r="L2" s="242"/>
      <c r="M2" s="242"/>
    </row>
    <row r="3" spans="1:43" ht="21" customHeight="1">
      <c r="A3" s="242"/>
      <c r="B3" s="201" t="s">
        <v>893</v>
      </c>
      <c r="C3" s="201" t="s">
        <v>1741</v>
      </c>
      <c r="D3" s="201" t="s">
        <v>2325</v>
      </c>
      <c r="E3" s="201" t="s">
        <v>181</v>
      </c>
      <c r="F3" s="201" t="s">
        <v>2331</v>
      </c>
      <c r="G3" s="201" t="s">
        <v>2333</v>
      </c>
      <c r="H3" s="201" t="s">
        <v>2334</v>
      </c>
      <c r="I3" s="201" t="s">
        <v>2324</v>
      </c>
      <c r="J3" s="203" t="s">
        <v>2330</v>
      </c>
      <c r="K3" s="203" t="s">
        <v>186</v>
      </c>
      <c r="L3" s="203" t="s">
        <v>2326</v>
      </c>
      <c r="M3" s="242"/>
    </row>
    <row r="4" spans="1:43" s="258" customFormat="1" ht="18" customHeight="1">
      <c r="A4" s="255"/>
      <c r="B4" s="207"/>
      <c r="C4" s="207" t="s">
        <v>0</v>
      </c>
      <c r="D4" s="207" t="s">
        <v>2327</v>
      </c>
      <c r="E4" s="207" t="s">
        <v>1487</v>
      </c>
      <c r="F4" s="207" t="s">
        <v>2332</v>
      </c>
      <c r="G4" s="207" t="s">
        <v>904</v>
      </c>
      <c r="H4" s="207" t="s">
        <v>2328</v>
      </c>
      <c r="I4" s="207" t="s">
        <v>2329</v>
      </c>
      <c r="J4" s="207" t="s">
        <v>2346</v>
      </c>
      <c r="K4" s="207" t="s">
        <v>2340</v>
      </c>
      <c r="L4" s="207" t="s">
        <v>2349</v>
      </c>
      <c r="M4" s="242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  <c r="AF4" s="254"/>
      <c r="AG4" s="254"/>
      <c r="AH4" s="254"/>
      <c r="AI4" s="254"/>
      <c r="AJ4" s="254"/>
      <c r="AK4" s="254"/>
      <c r="AL4" s="254"/>
      <c r="AM4" s="254"/>
      <c r="AN4" s="254"/>
      <c r="AO4" s="254"/>
      <c r="AP4" s="254"/>
      <c r="AQ4" s="254"/>
    </row>
    <row r="5" spans="1:43" ht="18" customHeight="1">
      <c r="A5" s="242"/>
      <c r="B5" s="207"/>
      <c r="C5" s="207" t="s">
        <v>2335</v>
      </c>
      <c r="D5" s="207" t="s">
        <v>417</v>
      </c>
      <c r="E5" s="207" t="s">
        <v>1488</v>
      </c>
      <c r="F5" s="207" t="s">
        <v>2336</v>
      </c>
      <c r="G5" s="207" t="s">
        <v>895</v>
      </c>
      <c r="H5" s="207" t="s">
        <v>2337</v>
      </c>
      <c r="I5" s="207" t="s">
        <v>2338</v>
      </c>
      <c r="J5" s="207" t="s">
        <v>2345</v>
      </c>
      <c r="K5" s="207" t="s">
        <v>2339</v>
      </c>
      <c r="L5" s="207" t="s">
        <v>2341</v>
      </c>
      <c r="M5" s="242"/>
    </row>
    <row r="6" spans="1:43" ht="18" customHeight="1">
      <c r="A6" s="242"/>
      <c r="B6" s="207"/>
      <c r="C6" s="207" t="s">
        <v>1329</v>
      </c>
      <c r="D6" s="207" t="s">
        <v>2350</v>
      </c>
      <c r="E6" s="207" t="s">
        <v>1489</v>
      </c>
      <c r="F6" s="207" t="s">
        <v>2342</v>
      </c>
      <c r="G6" s="207" t="s">
        <v>195</v>
      </c>
      <c r="H6" s="207" t="s">
        <v>2343</v>
      </c>
      <c r="I6" s="207" t="s">
        <v>1370</v>
      </c>
      <c r="J6" s="207" t="s">
        <v>2344</v>
      </c>
      <c r="K6" s="207" t="s">
        <v>2347</v>
      </c>
      <c r="L6" s="207" t="s">
        <v>2348</v>
      </c>
      <c r="M6" s="242"/>
    </row>
    <row r="7" spans="1:43" ht="18" customHeight="1">
      <c r="A7" s="242"/>
      <c r="B7" s="207"/>
      <c r="C7" s="210" t="s">
        <v>2</v>
      </c>
      <c r="D7" s="207" t="s">
        <v>2059</v>
      </c>
      <c r="E7" s="213" t="s">
        <v>1517</v>
      </c>
      <c r="F7" s="213" t="s">
        <v>2416</v>
      </c>
      <c r="G7" s="210" t="s">
        <v>195</v>
      </c>
      <c r="H7" s="210" t="s">
        <v>2059</v>
      </c>
      <c r="I7" s="207" t="s">
        <v>1370</v>
      </c>
      <c r="J7" s="210" t="s">
        <v>2346</v>
      </c>
      <c r="K7" s="213" t="s">
        <v>2419</v>
      </c>
      <c r="L7" s="207" t="s">
        <v>2348</v>
      </c>
      <c r="M7" s="242"/>
    </row>
    <row r="8" spans="1:43" ht="18" customHeight="1">
      <c r="A8" s="242"/>
      <c r="B8" s="207"/>
      <c r="C8" s="210" t="s">
        <v>2132</v>
      </c>
      <c r="D8" s="207" t="s">
        <v>2059</v>
      </c>
      <c r="E8" s="213" t="s">
        <v>1518</v>
      </c>
      <c r="F8" s="213" t="s">
        <v>2417</v>
      </c>
      <c r="G8" s="210" t="s">
        <v>195</v>
      </c>
      <c r="H8" s="210" t="s">
        <v>2059</v>
      </c>
      <c r="I8" s="207" t="s">
        <v>1370</v>
      </c>
      <c r="J8" s="210" t="s">
        <v>2345</v>
      </c>
      <c r="K8" s="213" t="s">
        <v>2419</v>
      </c>
      <c r="L8" s="207" t="s">
        <v>2348</v>
      </c>
      <c r="M8" s="242"/>
    </row>
    <row r="9" spans="1:43" ht="18" customHeight="1">
      <c r="A9" s="242"/>
      <c r="B9" s="207"/>
      <c r="C9" s="210" t="s">
        <v>2415</v>
      </c>
      <c r="D9" s="207" t="s">
        <v>2059</v>
      </c>
      <c r="E9" s="213" t="s">
        <v>1519</v>
      </c>
      <c r="F9" s="213" t="s">
        <v>2418</v>
      </c>
      <c r="G9" s="210" t="s">
        <v>195</v>
      </c>
      <c r="H9" s="210" t="s">
        <v>2059</v>
      </c>
      <c r="I9" s="207" t="s">
        <v>1370</v>
      </c>
      <c r="J9" s="210" t="s">
        <v>2420</v>
      </c>
      <c r="K9" s="213" t="s">
        <v>2421</v>
      </c>
      <c r="L9" s="210" t="s">
        <v>2425</v>
      </c>
      <c r="M9" s="242"/>
    </row>
    <row r="10" spans="1:43" ht="18" customHeight="1">
      <c r="A10" s="242"/>
      <c r="B10" s="207"/>
      <c r="C10" s="207" t="s">
        <v>1</v>
      </c>
      <c r="D10" s="207" t="s">
        <v>2351</v>
      </c>
      <c r="E10" s="207" t="s">
        <v>1490</v>
      </c>
      <c r="F10" s="207" t="s">
        <v>2352</v>
      </c>
      <c r="G10" s="207" t="s">
        <v>904</v>
      </c>
      <c r="H10" s="207" t="s">
        <v>2328</v>
      </c>
      <c r="I10" s="207" t="s">
        <v>2329</v>
      </c>
      <c r="J10" s="207" t="s">
        <v>2346</v>
      </c>
      <c r="K10" s="207" t="s">
        <v>2353</v>
      </c>
      <c r="L10" s="207" t="s">
        <v>2349</v>
      </c>
      <c r="M10" s="242"/>
    </row>
    <row r="11" spans="1:43" ht="18" customHeight="1">
      <c r="A11" s="242"/>
      <c r="B11" s="207"/>
      <c r="C11" s="207" t="s">
        <v>3</v>
      </c>
      <c r="D11" s="207" t="s">
        <v>2354</v>
      </c>
      <c r="E11" s="207" t="s">
        <v>1491</v>
      </c>
      <c r="F11" s="207" t="s">
        <v>2135</v>
      </c>
      <c r="G11" s="207" t="s">
        <v>195</v>
      </c>
      <c r="H11" s="207" t="s">
        <v>2355</v>
      </c>
      <c r="I11" s="207" t="s">
        <v>2338</v>
      </c>
      <c r="J11" s="207" t="s">
        <v>2345</v>
      </c>
      <c r="K11" s="207" t="s">
        <v>2339</v>
      </c>
      <c r="L11" s="207" t="s">
        <v>2356</v>
      </c>
      <c r="M11" s="242"/>
    </row>
    <row r="12" spans="1:43" ht="18" customHeight="1">
      <c r="A12" s="242"/>
      <c r="B12" s="207"/>
      <c r="C12" s="207" t="s">
        <v>2061</v>
      </c>
      <c r="D12" s="207" t="s">
        <v>2361</v>
      </c>
      <c r="E12" s="207" t="s">
        <v>1492</v>
      </c>
      <c r="F12" s="207" t="s">
        <v>2357</v>
      </c>
      <c r="G12" s="207" t="s">
        <v>895</v>
      </c>
      <c r="H12" s="207" t="s">
        <v>2337</v>
      </c>
      <c r="I12" s="207" t="s">
        <v>2338</v>
      </c>
      <c r="J12" s="207" t="s">
        <v>2358</v>
      </c>
      <c r="K12" s="207" t="s">
        <v>2359</v>
      </c>
      <c r="L12" s="207" t="s">
        <v>2360</v>
      </c>
      <c r="M12" s="242"/>
    </row>
    <row r="13" spans="1:43" ht="18" customHeight="1">
      <c r="A13" s="242"/>
      <c r="B13" s="286"/>
      <c r="C13" s="213" t="s">
        <v>1183</v>
      </c>
      <c r="D13" s="213" t="s">
        <v>2478</v>
      </c>
      <c r="E13" s="213"/>
      <c r="F13" s="213" t="s">
        <v>2479</v>
      </c>
      <c r="G13" s="213" t="s">
        <v>195</v>
      </c>
      <c r="H13" s="213" t="s">
        <v>2424</v>
      </c>
      <c r="I13" s="207" t="s">
        <v>2480</v>
      </c>
      <c r="J13" s="213" t="s">
        <v>2345</v>
      </c>
      <c r="K13" s="213" t="s">
        <v>2340</v>
      </c>
      <c r="L13" s="213" t="s">
        <v>2481</v>
      </c>
      <c r="M13" s="242"/>
    </row>
    <row r="14" spans="1:43" ht="16.5">
      <c r="A14" s="242"/>
      <c r="B14" s="207"/>
      <c r="C14" s="213" t="s">
        <v>1184</v>
      </c>
      <c r="D14" s="210"/>
      <c r="E14" s="213"/>
      <c r="F14" s="213" t="s">
        <v>2479</v>
      </c>
      <c r="G14" s="213" t="s">
        <v>195</v>
      </c>
      <c r="H14" s="213" t="s">
        <v>2424</v>
      </c>
      <c r="I14" s="207" t="s">
        <v>2480</v>
      </c>
      <c r="J14" s="213" t="s">
        <v>2345</v>
      </c>
      <c r="K14" s="213" t="s">
        <v>2340</v>
      </c>
      <c r="L14" s="213" t="s">
        <v>2481</v>
      </c>
      <c r="M14" s="242"/>
    </row>
    <row r="15" spans="1:43" ht="18" customHeight="1">
      <c r="A15" s="242"/>
      <c r="B15" s="207"/>
      <c r="C15" s="213" t="s">
        <v>1182</v>
      </c>
      <c r="D15" s="210"/>
      <c r="E15" s="213"/>
      <c r="F15" s="213" t="s">
        <v>2479</v>
      </c>
      <c r="G15" s="213" t="s">
        <v>195</v>
      </c>
      <c r="H15" s="213" t="s">
        <v>2424</v>
      </c>
      <c r="I15" s="207" t="s">
        <v>2480</v>
      </c>
      <c r="J15" s="213" t="s">
        <v>2345</v>
      </c>
      <c r="K15" s="213" t="s">
        <v>2340</v>
      </c>
      <c r="L15" s="213" t="s">
        <v>2481</v>
      </c>
      <c r="M15" s="242"/>
    </row>
    <row r="16" spans="1:43" ht="49.5" customHeight="1">
      <c r="A16" s="242"/>
      <c r="B16" s="220" t="s">
        <v>2098</v>
      </c>
      <c r="C16" s="242"/>
      <c r="D16" s="242"/>
      <c r="E16" s="242"/>
      <c r="F16" s="242"/>
      <c r="G16" s="242"/>
      <c r="H16" s="243"/>
      <c r="I16" s="243"/>
      <c r="J16" s="242"/>
      <c r="K16" s="242"/>
      <c r="L16" s="242"/>
      <c r="M16" s="242"/>
    </row>
    <row r="17" spans="1:13" ht="18" customHeight="1">
      <c r="A17" s="242"/>
      <c r="B17" s="201" t="s">
        <v>893</v>
      </c>
      <c r="C17" s="201" t="s">
        <v>1741</v>
      </c>
      <c r="D17" s="201" t="s">
        <v>2325</v>
      </c>
      <c r="E17" s="201" t="s">
        <v>181</v>
      </c>
      <c r="F17" s="201" t="s">
        <v>2331</v>
      </c>
      <c r="G17" s="201" t="s">
        <v>2333</v>
      </c>
      <c r="H17" s="201" t="s">
        <v>2334</v>
      </c>
      <c r="I17" s="201" t="s">
        <v>2324</v>
      </c>
      <c r="J17" s="203" t="s">
        <v>2330</v>
      </c>
      <c r="K17" s="203" t="s">
        <v>186</v>
      </c>
      <c r="L17" s="203" t="s">
        <v>2326</v>
      </c>
      <c r="M17" s="242"/>
    </row>
    <row r="18" spans="1:13" ht="18" customHeight="1">
      <c r="A18" s="242"/>
      <c r="B18" s="207"/>
      <c r="C18" s="207" t="s">
        <v>2055</v>
      </c>
      <c r="D18" s="207" t="s">
        <v>2422</v>
      </c>
      <c r="E18" s="207" t="s">
        <v>1802</v>
      </c>
      <c r="F18" s="207" t="s">
        <v>2332</v>
      </c>
      <c r="G18" s="207" t="s">
        <v>895</v>
      </c>
      <c r="H18" s="207" t="s">
        <v>1484</v>
      </c>
      <c r="I18" s="207" t="s">
        <v>2423</v>
      </c>
      <c r="J18" s="207" t="s">
        <v>2346</v>
      </c>
      <c r="K18" s="207" t="s">
        <v>2340</v>
      </c>
      <c r="L18" s="207" t="s">
        <v>2349</v>
      </c>
      <c r="M18" s="242"/>
    </row>
    <row r="19" spans="1:13" ht="18" customHeight="1">
      <c r="A19" s="242"/>
      <c r="B19" s="207"/>
      <c r="C19" s="207" t="s">
        <v>2414</v>
      </c>
      <c r="D19" s="207" t="s">
        <v>2426</v>
      </c>
      <c r="E19" s="207" t="s">
        <v>1803</v>
      </c>
      <c r="F19" s="207" t="s">
        <v>2336</v>
      </c>
      <c r="G19" s="207" t="s">
        <v>195</v>
      </c>
      <c r="H19" s="207" t="s">
        <v>2424</v>
      </c>
      <c r="I19" s="207" t="s">
        <v>1188</v>
      </c>
      <c r="J19" s="207" t="s">
        <v>2345</v>
      </c>
      <c r="K19" s="207" t="s">
        <v>2340</v>
      </c>
      <c r="L19" s="207" t="s">
        <v>2341</v>
      </c>
      <c r="M19" s="242"/>
    </row>
    <row r="20" spans="1:13" ht="18" customHeight="1">
      <c r="A20" s="242"/>
      <c r="B20" s="207"/>
      <c r="C20" s="207" t="s">
        <v>2056</v>
      </c>
      <c r="D20" s="207" t="s">
        <v>505</v>
      </c>
      <c r="E20" s="207" t="s">
        <v>1804</v>
      </c>
      <c r="F20" s="207" t="s">
        <v>2427</v>
      </c>
      <c r="G20" s="207" t="s">
        <v>195</v>
      </c>
      <c r="H20" s="207" t="s">
        <v>2428</v>
      </c>
      <c r="I20" s="207" t="s">
        <v>2429</v>
      </c>
      <c r="J20" s="207" t="s">
        <v>2430</v>
      </c>
      <c r="K20" s="207" t="s">
        <v>2431</v>
      </c>
      <c r="L20" s="207" t="s">
        <v>2349</v>
      </c>
      <c r="M20" s="242"/>
    </row>
    <row r="21" spans="1:13" ht="18" customHeight="1">
      <c r="A21" s="242"/>
      <c r="B21" s="207"/>
      <c r="C21" s="207" t="s">
        <v>2058</v>
      </c>
      <c r="D21" s="207" t="s">
        <v>2059</v>
      </c>
      <c r="E21" s="207" t="s">
        <v>1806</v>
      </c>
      <c r="F21" s="207" t="s">
        <v>2432</v>
      </c>
      <c r="G21" s="207" t="s">
        <v>195</v>
      </c>
      <c r="H21" s="207" t="s">
        <v>2059</v>
      </c>
      <c r="I21" s="207" t="s">
        <v>2429</v>
      </c>
      <c r="J21" s="207" t="s">
        <v>2345</v>
      </c>
      <c r="K21" s="207" t="s">
        <v>2433</v>
      </c>
      <c r="L21" s="207" t="s">
        <v>2349</v>
      </c>
      <c r="M21" s="242"/>
    </row>
    <row r="22" spans="1:13" ht="18" customHeight="1">
      <c r="A22" s="242"/>
      <c r="B22" s="207"/>
      <c r="C22" s="207" t="s">
        <v>2060</v>
      </c>
      <c r="D22" s="207" t="s">
        <v>2059</v>
      </c>
      <c r="E22" s="207" t="s">
        <v>1807</v>
      </c>
      <c r="F22" s="207" t="s">
        <v>2434</v>
      </c>
      <c r="G22" s="207" t="s">
        <v>195</v>
      </c>
      <c r="H22" s="207" t="s">
        <v>2059</v>
      </c>
      <c r="I22" s="207" t="s">
        <v>2429</v>
      </c>
      <c r="J22" s="207" t="s">
        <v>2435</v>
      </c>
      <c r="K22" s="207" t="s">
        <v>2436</v>
      </c>
      <c r="L22" s="207" t="s">
        <v>2349</v>
      </c>
      <c r="M22" s="242"/>
    </row>
    <row r="23" spans="1:13" ht="16.5">
      <c r="A23" s="242"/>
      <c r="B23" s="207"/>
      <c r="C23" s="207" t="s">
        <v>2057</v>
      </c>
      <c r="D23" s="207" t="s">
        <v>2437</v>
      </c>
      <c r="E23" s="207" t="s">
        <v>1805</v>
      </c>
      <c r="F23" s="207" t="s">
        <v>2438</v>
      </c>
      <c r="G23" s="207" t="s">
        <v>195</v>
      </c>
      <c r="H23" s="207" t="s">
        <v>2439</v>
      </c>
      <c r="I23" s="207" t="s">
        <v>2440</v>
      </c>
      <c r="J23" s="207" t="s">
        <v>2346</v>
      </c>
      <c r="K23" s="207" t="s">
        <v>2431</v>
      </c>
      <c r="L23" s="207" t="s">
        <v>2349</v>
      </c>
      <c r="M23" s="242"/>
    </row>
    <row r="24" spans="1:13" ht="16.5">
      <c r="A24" s="242"/>
      <c r="B24" s="286"/>
      <c r="C24" s="213" t="s">
        <v>2062</v>
      </c>
      <c r="D24" s="213"/>
      <c r="E24" s="213" t="s">
        <v>1809</v>
      </c>
      <c r="F24" s="207" t="s">
        <v>2357</v>
      </c>
      <c r="G24" s="213" t="s">
        <v>1759</v>
      </c>
      <c r="H24" s="213" t="s">
        <v>2442</v>
      </c>
      <c r="I24" s="286" t="s">
        <v>2443</v>
      </c>
      <c r="J24" s="213" t="s">
        <v>2345</v>
      </c>
      <c r="K24" s="213" t="s">
        <v>1392</v>
      </c>
      <c r="L24" s="213" t="s">
        <v>2444</v>
      </c>
      <c r="M24" s="242"/>
    </row>
    <row r="25" spans="1:13" ht="47.25" customHeight="1">
      <c r="B25" s="220" t="s">
        <v>2441</v>
      </c>
      <c r="C25" s="242"/>
      <c r="D25" s="242"/>
      <c r="E25" s="242"/>
      <c r="F25" s="242"/>
      <c r="G25" s="242"/>
      <c r="H25" s="243"/>
      <c r="I25" s="243"/>
      <c r="J25" s="242"/>
      <c r="K25" s="242"/>
      <c r="L25" s="242"/>
    </row>
    <row r="26" spans="1:13" ht="18" customHeight="1">
      <c r="B26" s="201" t="s">
        <v>893</v>
      </c>
      <c r="C26" s="201" t="s">
        <v>2452</v>
      </c>
      <c r="D26" s="201" t="s">
        <v>2325</v>
      </c>
      <c r="E26" s="201" t="s">
        <v>181</v>
      </c>
      <c r="F26" s="201" t="s">
        <v>2331</v>
      </c>
      <c r="G26" s="201" t="s">
        <v>2333</v>
      </c>
      <c r="H26" s="201" t="s">
        <v>2334</v>
      </c>
      <c r="I26" s="201" t="s">
        <v>2324</v>
      </c>
      <c r="J26" s="203" t="s">
        <v>2459</v>
      </c>
      <c r="K26" s="203" t="s">
        <v>186</v>
      </c>
      <c r="L26" s="203" t="s">
        <v>2326</v>
      </c>
    </row>
    <row r="27" spans="1:13" ht="18" customHeight="1">
      <c r="B27" s="207">
        <v>1867</v>
      </c>
      <c r="C27" s="207" t="s">
        <v>2453</v>
      </c>
      <c r="D27" s="207"/>
      <c r="E27" s="207" t="s">
        <v>2451</v>
      </c>
      <c r="F27" s="207" t="s">
        <v>2454</v>
      </c>
      <c r="G27" s="207"/>
      <c r="H27" s="207"/>
      <c r="I27" s="207"/>
      <c r="J27" s="207"/>
      <c r="K27" s="207"/>
      <c r="L27" s="207"/>
    </row>
    <row r="28" spans="1:13" ht="18" customHeight="1">
      <c r="B28" s="286">
        <v>1994</v>
      </c>
      <c r="C28" s="213" t="s">
        <v>2453</v>
      </c>
      <c r="D28" s="213" t="s">
        <v>2456</v>
      </c>
      <c r="E28" s="213"/>
      <c r="F28" s="213" t="s">
        <v>2457</v>
      </c>
      <c r="G28" s="213" t="s">
        <v>188</v>
      </c>
      <c r="H28" s="213" t="s">
        <v>2458</v>
      </c>
      <c r="I28" s="207" t="s">
        <v>2461</v>
      </c>
      <c r="J28" s="213" t="s">
        <v>2345</v>
      </c>
      <c r="K28" s="213" t="s">
        <v>1464</v>
      </c>
      <c r="L28" s="213" t="s">
        <v>2460</v>
      </c>
    </row>
    <row r="29" spans="1:13" ht="18" customHeight="1">
      <c r="B29" s="286"/>
      <c r="C29" s="213"/>
      <c r="D29" s="213"/>
      <c r="E29" s="213"/>
      <c r="F29" s="213"/>
      <c r="G29" s="213"/>
      <c r="H29" s="213"/>
      <c r="I29" s="286"/>
      <c r="J29" s="213"/>
      <c r="K29" s="213"/>
      <c r="L29" s="213"/>
    </row>
  </sheetData>
  <phoneticPr fontId="75" type="noConversion"/>
  <printOptions horizontalCentered="1"/>
  <pageMargins left="0.25" right="0.25" top="0.75" bottom="0.75" header="0.3" footer="0.3"/>
  <pageSetup orientation="landscape" r:id="rId1"/>
  <headerFooter scaleWithDoc="0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93A4-78E3-408B-A81D-A9A5F4CAA053}">
  <dimension ref="A1:K19"/>
  <sheetViews>
    <sheetView showGridLines="0" workbookViewId="0">
      <selection activeCell="C1" sqref="C1"/>
    </sheetView>
  </sheetViews>
  <sheetFormatPr defaultRowHeight="16.5"/>
  <cols>
    <col min="1" max="1" width="11.375" customWidth="1"/>
    <col min="2" max="2" width="20" bestFit="1" customWidth="1"/>
    <col min="3" max="3" width="22.5" customWidth="1"/>
    <col min="4" max="4" width="12.625" customWidth="1"/>
    <col min="5" max="5" width="20" customWidth="1"/>
    <col min="6" max="6" width="15" customWidth="1"/>
    <col min="7" max="7" width="13.25" customWidth="1"/>
    <col min="8" max="8" width="14.375" customWidth="1"/>
    <col min="9" max="9" width="17.25" customWidth="1"/>
    <col min="10" max="10" width="8.375" customWidth="1"/>
    <col min="11" max="11" width="16.625" customWidth="1"/>
  </cols>
  <sheetData>
    <row r="1" spans="1:11" ht="39">
      <c r="A1" s="216" t="s">
        <v>2746</v>
      </c>
      <c r="B1" s="193"/>
      <c r="C1" s="194"/>
      <c r="D1" s="194"/>
      <c r="E1" s="195"/>
      <c r="F1" s="195"/>
      <c r="G1" s="195"/>
      <c r="H1" s="196"/>
      <c r="I1" s="195"/>
      <c r="J1" s="195"/>
      <c r="K1" s="195"/>
    </row>
    <row r="2" spans="1:11">
      <c r="A2" s="23" t="s">
        <v>399</v>
      </c>
      <c r="B2" s="23" t="s">
        <v>1394</v>
      </c>
      <c r="C2" s="23" t="s">
        <v>408</v>
      </c>
      <c r="D2" s="23" t="s">
        <v>1395</v>
      </c>
      <c r="E2" s="23" t="s">
        <v>1340</v>
      </c>
      <c r="F2" s="23" t="s">
        <v>1416</v>
      </c>
      <c r="G2" s="23" t="s">
        <v>796</v>
      </c>
      <c r="H2" s="23" t="s">
        <v>407</v>
      </c>
      <c r="I2" s="23" t="s">
        <v>340</v>
      </c>
      <c r="J2" s="23" t="s">
        <v>1338</v>
      </c>
      <c r="K2" s="23" t="s">
        <v>2205</v>
      </c>
    </row>
    <row r="3" spans="1:11">
      <c r="A3" s="2" t="s">
        <v>1417</v>
      </c>
      <c r="B3" s="459">
        <v>45100</v>
      </c>
      <c r="C3" t="s">
        <v>2750</v>
      </c>
      <c r="D3" s="460">
        <v>31.79</v>
      </c>
      <c r="E3" t="s">
        <v>2705</v>
      </c>
      <c r="F3" t="s">
        <v>2100</v>
      </c>
      <c r="G3" t="s">
        <v>2748</v>
      </c>
      <c r="H3" t="s">
        <v>2749</v>
      </c>
      <c r="J3">
        <v>12531</v>
      </c>
    </row>
    <row r="4" spans="1:11">
      <c r="A4" s="2" t="s">
        <v>1417</v>
      </c>
      <c r="B4" s="459">
        <v>45100</v>
      </c>
      <c r="C4" t="s">
        <v>2750</v>
      </c>
      <c r="D4" s="460">
        <v>31.79</v>
      </c>
      <c r="E4" t="s">
        <v>2686</v>
      </c>
      <c r="F4" t="s">
        <v>2100</v>
      </c>
      <c r="G4" t="s">
        <v>2748</v>
      </c>
      <c r="H4" t="s">
        <v>2749</v>
      </c>
      <c r="J4">
        <v>12531</v>
      </c>
    </row>
    <row r="5" spans="1:11">
      <c r="A5" s="2" t="s">
        <v>1417</v>
      </c>
      <c r="B5" s="459">
        <v>45100</v>
      </c>
      <c r="C5" t="s">
        <v>2750</v>
      </c>
      <c r="D5" s="460">
        <v>31.79</v>
      </c>
      <c r="E5" t="s">
        <v>2747</v>
      </c>
      <c r="F5" t="s">
        <v>2100</v>
      </c>
      <c r="G5" t="s">
        <v>2748</v>
      </c>
      <c r="H5" t="s">
        <v>2749</v>
      </c>
      <c r="J5">
        <v>12531</v>
      </c>
    </row>
    <row r="6" spans="1:11">
      <c r="A6" s="2" t="s">
        <v>1417</v>
      </c>
      <c r="B6" s="459">
        <v>45100</v>
      </c>
      <c r="C6" t="s">
        <v>2750</v>
      </c>
      <c r="D6" s="460">
        <v>31.79</v>
      </c>
      <c r="E6" t="s">
        <v>2727</v>
      </c>
      <c r="F6" t="s">
        <v>2100</v>
      </c>
      <c r="G6" t="s">
        <v>2748</v>
      </c>
      <c r="H6" t="s">
        <v>2749</v>
      </c>
      <c r="J6">
        <v>12531</v>
      </c>
    </row>
    <row r="7" spans="1:11">
      <c r="A7" s="2" t="s">
        <v>1417</v>
      </c>
      <c r="B7" s="459">
        <v>45100</v>
      </c>
      <c r="C7" t="s">
        <v>2750</v>
      </c>
      <c r="D7" s="460">
        <v>31.79</v>
      </c>
      <c r="E7" t="s">
        <v>2404</v>
      </c>
      <c r="F7" t="s">
        <v>2100</v>
      </c>
      <c r="G7" t="s">
        <v>2748</v>
      </c>
      <c r="H7" t="s">
        <v>2749</v>
      </c>
      <c r="J7">
        <v>12531</v>
      </c>
    </row>
    <row r="8" spans="1:11">
      <c r="A8" s="2" t="s">
        <v>1417</v>
      </c>
      <c r="B8" s="459">
        <v>45100</v>
      </c>
      <c r="C8" t="s">
        <v>2750</v>
      </c>
      <c r="D8" s="460">
        <v>31.79</v>
      </c>
      <c r="E8" t="s">
        <v>2728</v>
      </c>
      <c r="F8" t="s">
        <v>2100</v>
      </c>
      <c r="G8" t="s">
        <v>2748</v>
      </c>
      <c r="H8" t="s">
        <v>2749</v>
      </c>
      <c r="J8">
        <v>12531</v>
      </c>
    </row>
    <row r="9" spans="1:11">
      <c r="A9" s="2" t="s">
        <v>1417</v>
      </c>
      <c r="B9" s="459">
        <v>45100</v>
      </c>
      <c r="C9" t="s">
        <v>2750</v>
      </c>
      <c r="D9" s="460">
        <v>31.79</v>
      </c>
      <c r="E9" t="s">
        <v>2729</v>
      </c>
      <c r="F9" t="s">
        <v>2100</v>
      </c>
      <c r="G9" t="s">
        <v>2748</v>
      </c>
      <c r="H9" t="s">
        <v>2749</v>
      </c>
      <c r="J9">
        <v>12531</v>
      </c>
    </row>
    <row r="10" spans="1:11">
      <c r="A10" s="2" t="s">
        <v>1417</v>
      </c>
      <c r="B10" s="459">
        <v>45100</v>
      </c>
      <c r="C10" t="s">
        <v>2750</v>
      </c>
      <c r="D10" s="460">
        <v>31.79</v>
      </c>
      <c r="E10" t="s">
        <v>2730</v>
      </c>
      <c r="F10" t="s">
        <v>2100</v>
      </c>
      <c r="G10" t="s">
        <v>2748</v>
      </c>
      <c r="H10" t="s">
        <v>2749</v>
      </c>
      <c r="J10">
        <v>12531</v>
      </c>
    </row>
    <row r="11" spans="1:11">
      <c r="A11" s="2" t="s">
        <v>1417</v>
      </c>
      <c r="B11" s="459">
        <v>45100</v>
      </c>
      <c r="C11" t="s">
        <v>2750</v>
      </c>
      <c r="D11" s="460">
        <v>31.79</v>
      </c>
      <c r="E11" t="s">
        <v>2409</v>
      </c>
      <c r="F11" t="s">
        <v>2100</v>
      </c>
      <c r="G11" t="s">
        <v>2748</v>
      </c>
      <c r="H11" t="s">
        <v>2749</v>
      </c>
      <c r="J11">
        <v>12531</v>
      </c>
    </row>
    <row r="12" spans="1:11">
      <c r="A12" s="2"/>
      <c r="B12" s="2"/>
      <c r="D12" s="460"/>
    </row>
    <row r="13" spans="1:11">
      <c r="A13" s="2"/>
      <c r="B13" s="2"/>
      <c r="D13" s="460"/>
    </row>
    <row r="14" spans="1:11">
      <c r="A14" s="2"/>
      <c r="B14" s="2"/>
      <c r="D14" s="460"/>
    </row>
    <row r="15" spans="1:11">
      <c r="A15" s="2"/>
      <c r="B15" s="2"/>
      <c r="D15" s="460"/>
    </row>
    <row r="16" spans="1:11">
      <c r="A16" s="2"/>
      <c r="B16" s="2"/>
      <c r="D16" s="460"/>
    </row>
    <row r="17" spans="1:4">
      <c r="A17" s="2"/>
      <c r="B17" s="2"/>
      <c r="D17" s="460"/>
    </row>
    <row r="18" spans="1:4">
      <c r="A18" s="2"/>
      <c r="B18" s="2"/>
      <c r="D18" s="460"/>
    </row>
    <row r="19" spans="1:4">
      <c r="D19" s="460">
        <f>SUBTOTAL(109,MONITORES53635[VALOR])</f>
        <v>286.10999999999996</v>
      </c>
    </row>
  </sheetData>
  <phoneticPr fontId="7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9E13-B87A-45DC-9C82-E40E7BC50D62}">
  <dimension ref="A1:K20"/>
  <sheetViews>
    <sheetView zoomScale="85" zoomScaleNormal="85" workbookViewId="0">
      <selection sqref="A1:K20"/>
    </sheetView>
  </sheetViews>
  <sheetFormatPr defaultRowHeight="16.5"/>
  <cols>
    <col min="1" max="1" width="21.625" customWidth="1"/>
    <col min="2" max="2" width="23.5" customWidth="1"/>
    <col min="3" max="3" width="18.625" customWidth="1"/>
    <col min="4" max="4" width="12" customWidth="1"/>
    <col min="5" max="5" width="20.625" customWidth="1"/>
    <col min="6" max="6" width="14.625" customWidth="1"/>
    <col min="7" max="7" width="12.625" customWidth="1"/>
    <col min="8" max="8" width="13.875" customWidth="1"/>
    <col min="9" max="9" width="20.875" customWidth="1"/>
    <col min="10" max="10" width="10.75" customWidth="1"/>
    <col min="11" max="11" width="15.875" customWidth="1"/>
  </cols>
  <sheetData>
    <row r="1" spans="1:11" ht="39">
      <c r="A1" s="216" t="s">
        <v>2726</v>
      </c>
      <c r="B1" s="193"/>
      <c r="C1" s="194"/>
      <c r="D1" s="194"/>
      <c r="E1" s="195"/>
      <c r="F1" s="195"/>
      <c r="G1" s="195"/>
      <c r="H1" s="196"/>
      <c r="I1" s="195"/>
      <c r="J1" s="195"/>
      <c r="K1" s="195"/>
    </row>
    <row r="2" spans="1:11" ht="20.25">
      <c r="A2" s="197" t="s">
        <v>2137</v>
      </c>
      <c r="B2" s="198"/>
      <c r="C2" s="199"/>
      <c r="D2" s="199"/>
      <c r="E2" s="200"/>
      <c r="F2" s="200"/>
      <c r="G2" s="200"/>
      <c r="H2" s="200"/>
      <c r="I2" s="195"/>
      <c r="J2" s="195"/>
      <c r="K2" s="195"/>
    </row>
    <row r="3" spans="1:11">
      <c r="A3" s="201" t="s">
        <v>893</v>
      </c>
      <c r="B3" s="202" t="s">
        <v>1394</v>
      </c>
      <c r="C3" s="201" t="s">
        <v>408</v>
      </c>
      <c r="D3" s="201" t="s">
        <v>1395</v>
      </c>
      <c r="E3" s="201" t="s">
        <v>1340</v>
      </c>
      <c r="F3" s="201" t="s">
        <v>1416</v>
      </c>
      <c r="G3" s="201" t="s">
        <v>796</v>
      </c>
      <c r="H3" s="201" t="s">
        <v>407</v>
      </c>
      <c r="I3" s="203" t="s">
        <v>340</v>
      </c>
      <c r="J3" s="203" t="s">
        <v>1338</v>
      </c>
      <c r="K3" s="203" t="s">
        <v>2205</v>
      </c>
    </row>
    <row r="4" spans="1:11">
      <c r="A4" s="204"/>
      <c r="B4" s="205">
        <v>45098</v>
      </c>
      <c r="C4" s="204" t="s">
        <v>2201</v>
      </c>
      <c r="D4" s="206">
        <v>21</v>
      </c>
      <c r="E4" s="3" t="s">
        <v>2705</v>
      </c>
      <c r="F4" s="204" t="s">
        <v>2100</v>
      </c>
      <c r="G4" s="204" t="s">
        <v>2731</v>
      </c>
      <c r="H4" s="204" t="s">
        <v>2733</v>
      </c>
      <c r="I4" s="219" t="s">
        <v>2732</v>
      </c>
      <c r="J4" s="208">
        <v>30314</v>
      </c>
      <c r="K4" s="209"/>
    </row>
    <row r="5" spans="1:11">
      <c r="A5" s="204"/>
      <c r="B5" s="205">
        <v>45098</v>
      </c>
      <c r="C5" s="204" t="s">
        <v>2201</v>
      </c>
      <c r="D5" s="206">
        <v>21</v>
      </c>
      <c r="E5" s="3" t="s">
        <v>2709</v>
      </c>
      <c r="F5" s="204" t="s">
        <v>2100</v>
      </c>
      <c r="G5" s="204" t="s">
        <v>2731</v>
      </c>
      <c r="H5" s="204" t="s">
        <v>2733</v>
      </c>
      <c r="I5" s="208"/>
      <c r="J5" s="208">
        <v>30314</v>
      </c>
      <c r="K5" s="205"/>
    </row>
    <row r="6" spans="1:11">
      <c r="A6" s="204"/>
      <c r="B6" s="205">
        <v>45098</v>
      </c>
      <c r="C6" s="204" t="s">
        <v>2201</v>
      </c>
      <c r="D6" s="206">
        <v>21</v>
      </c>
      <c r="E6" s="3" t="s">
        <v>2709</v>
      </c>
      <c r="F6" s="204" t="s">
        <v>2100</v>
      </c>
      <c r="G6" s="204" t="s">
        <v>2731</v>
      </c>
      <c r="H6" s="204" t="s">
        <v>2733</v>
      </c>
      <c r="I6" s="219"/>
      <c r="J6" s="208">
        <v>30314</v>
      </c>
      <c r="K6" s="205"/>
    </row>
    <row r="7" spans="1:11">
      <c r="A7" s="204"/>
      <c r="B7" s="205">
        <v>45098</v>
      </c>
      <c r="C7" s="204" t="s">
        <v>2201</v>
      </c>
      <c r="D7" s="206">
        <v>21</v>
      </c>
      <c r="E7" s="3" t="s">
        <v>2727</v>
      </c>
      <c r="F7" s="204" t="s">
        <v>2100</v>
      </c>
      <c r="G7" s="204" t="s">
        <v>2731</v>
      </c>
      <c r="H7" s="204" t="s">
        <v>2733</v>
      </c>
      <c r="I7" s="219" t="s">
        <v>2737</v>
      </c>
      <c r="J7" s="208">
        <v>30314</v>
      </c>
      <c r="K7" s="205"/>
    </row>
    <row r="8" spans="1:11">
      <c r="A8" s="204"/>
      <c r="B8" s="205">
        <v>45098</v>
      </c>
      <c r="C8" s="204" t="s">
        <v>2201</v>
      </c>
      <c r="D8" s="206">
        <v>21</v>
      </c>
      <c r="E8" s="3" t="s">
        <v>2728</v>
      </c>
      <c r="F8" s="204" t="s">
        <v>2100</v>
      </c>
      <c r="G8" s="204" t="s">
        <v>2731</v>
      </c>
      <c r="H8" s="204" t="s">
        <v>2733</v>
      </c>
      <c r="I8" s="219" t="s">
        <v>2736</v>
      </c>
      <c r="J8" s="208">
        <v>30314</v>
      </c>
      <c r="K8" s="205"/>
    </row>
    <row r="9" spans="1:11">
      <c r="A9" s="204"/>
      <c r="B9" s="205">
        <v>45098</v>
      </c>
      <c r="C9" s="204" t="s">
        <v>2201</v>
      </c>
      <c r="D9" s="206">
        <v>21</v>
      </c>
      <c r="E9" s="3" t="s">
        <v>2729</v>
      </c>
      <c r="F9" s="204" t="s">
        <v>2100</v>
      </c>
      <c r="G9" s="204" t="s">
        <v>2731</v>
      </c>
      <c r="H9" s="204" t="s">
        <v>2733</v>
      </c>
      <c r="I9" s="316" t="s">
        <v>2735</v>
      </c>
      <c r="J9" s="208">
        <v>30314</v>
      </c>
      <c r="K9" s="211"/>
    </row>
    <row r="10" spans="1:11">
      <c r="A10" s="218"/>
      <c r="B10" s="205">
        <v>45098</v>
      </c>
      <c r="C10" s="211" t="s">
        <v>2201</v>
      </c>
      <c r="D10" s="206">
        <v>21</v>
      </c>
      <c r="E10" s="3" t="s">
        <v>2730</v>
      </c>
      <c r="F10" s="204" t="s">
        <v>2100</v>
      </c>
      <c r="G10" s="204" t="s">
        <v>2731</v>
      </c>
      <c r="H10" s="204" t="s">
        <v>2733</v>
      </c>
      <c r="I10" s="219" t="s">
        <v>2734</v>
      </c>
      <c r="J10" s="208">
        <v>30314</v>
      </c>
      <c r="K10" s="211"/>
    </row>
    <row r="11" spans="1:11">
      <c r="A11" s="218"/>
      <c r="B11" s="205">
        <v>45098</v>
      </c>
      <c r="C11" s="211" t="s">
        <v>2201</v>
      </c>
      <c r="D11" s="206">
        <v>21</v>
      </c>
      <c r="E11" s="3" t="s">
        <v>2686</v>
      </c>
      <c r="F11" s="204" t="s">
        <v>2100</v>
      </c>
      <c r="G11" s="204" t="s">
        <v>2731</v>
      </c>
      <c r="H11" s="204" t="s">
        <v>2733</v>
      </c>
      <c r="I11" s="316" t="s">
        <v>2738</v>
      </c>
      <c r="J11" s="208">
        <v>30314</v>
      </c>
      <c r="K11" s="211"/>
    </row>
    <row r="12" spans="1:11">
      <c r="A12" s="218"/>
      <c r="B12" s="205"/>
      <c r="C12" s="211"/>
      <c r="D12" s="206"/>
      <c r="E12" s="210"/>
      <c r="F12" s="213"/>
      <c r="G12" s="214"/>
      <c r="H12" s="214"/>
      <c r="I12" s="219"/>
      <c r="J12" s="214"/>
      <c r="K12" s="211"/>
    </row>
    <row r="13" spans="1:11">
      <c r="A13" s="218"/>
      <c r="B13" s="211"/>
      <c r="C13" s="211"/>
      <c r="D13" s="212"/>
      <c r="E13" s="213"/>
      <c r="F13" s="213"/>
      <c r="G13" s="214"/>
      <c r="H13" s="214"/>
      <c r="I13" s="214"/>
      <c r="J13" s="214"/>
      <c r="K13" s="211"/>
    </row>
    <row r="14" spans="1:11">
      <c r="A14" s="218"/>
      <c r="B14" s="211"/>
      <c r="C14" s="211"/>
      <c r="D14" s="212"/>
      <c r="E14" s="213"/>
      <c r="F14" s="213"/>
      <c r="G14" s="214"/>
      <c r="H14" s="214"/>
      <c r="I14" s="214"/>
      <c r="J14" s="214"/>
      <c r="K14" s="211"/>
    </row>
    <row r="15" spans="1:11">
      <c r="A15" s="218"/>
      <c r="B15" s="211"/>
      <c r="C15" s="211"/>
      <c r="D15" s="212"/>
      <c r="E15" s="213"/>
      <c r="F15" s="213"/>
      <c r="G15" s="214"/>
      <c r="H15" s="214"/>
      <c r="I15" s="214"/>
      <c r="J15" s="214"/>
      <c r="K15" s="211"/>
    </row>
    <row r="16" spans="1:11">
      <c r="A16" s="218"/>
      <c r="B16" s="211"/>
      <c r="C16" s="211"/>
      <c r="D16" s="212"/>
      <c r="E16" s="213"/>
      <c r="F16" s="213"/>
      <c r="G16" s="214"/>
      <c r="H16" s="214"/>
      <c r="I16" s="214"/>
      <c r="J16" s="214"/>
      <c r="K16" s="211"/>
    </row>
    <row r="17" spans="1:11">
      <c r="A17" s="218"/>
      <c r="B17" s="211"/>
      <c r="C17" s="211"/>
      <c r="D17" s="212"/>
      <c r="E17" s="213"/>
      <c r="F17" s="213"/>
      <c r="G17" s="214"/>
      <c r="H17" s="214"/>
      <c r="I17" s="214"/>
      <c r="J17" s="214"/>
      <c r="K17" s="211"/>
    </row>
    <row r="18" spans="1:11">
      <c r="A18" s="204"/>
      <c r="B18" s="205"/>
      <c r="C18" s="211"/>
      <c r="D18" s="212"/>
      <c r="E18" s="210"/>
      <c r="F18" s="213"/>
      <c r="G18" s="214"/>
      <c r="H18" s="214"/>
      <c r="I18" s="208"/>
      <c r="J18" s="214"/>
      <c r="K18" s="205"/>
    </row>
    <row r="19" spans="1:11">
      <c r="A19" s="218"/>
      <c r="B19" s="211"/>
      <c r="C19" s="211"/>
      <c r="D19" s="212"/>
      <c r="E19" s="213"/>
      <c r="F19" s="213"/>
      <c r="G19" s="214"/>
      <c r="H19" s="214"/>
      <c r="I19" s="214"/>
      <c r="J19" s="214"/>
      <c r="K19" s="211"/>
    </row>
    <row r="20" spans="1:11">
      <c r="A20" s="441"/>
      <c r="B20" s="442"/>
      <c r="C20" s="442"/>
      <c r="D20" s="440">
        <f>SUBTOTAL(109,MONITORES536[VALOR])</f>
        <v>168</v>
      </c>
      <c r="E20" s="439"/>
      <c r="F20" s="439"/>
      <c r="G20" s="443"/>
      <c r="H20" s="443"/>
      <c r="I20" s="443"/>
      <c r="J20" s="443"/>
      <c r="K20" s="44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F25A-CC68-47BD-A81F-629784AB1C07}">
  <dimension ref="A1:A3"/>
  <sheetViews>
    <sheetView workbookViewId="0">
      <selection activeCell="P18" sqref="P18"/>
    </sheetView>
  </sheetViews>
  <sheetFormatPr defaultRowHeight="16.5"/>
  <sheetData>
    <row r="1" spans="1:1">
      <c r="A1" t="s">
        <v>2517</v>
      </c>
    </row>
    <row r="2" spans="1:1">
      <c r="A2" t="s">
        <v>2518</v>
      </c>
    </row>
    <row r="3" spans="1:1">
      <c r="A3" t="s">
        <v>2519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1D6-ABA4-4BD8-B104-F44821C16725}">
  <sheetPr>
    <pageSetUpPr autoPageBreaks="0" fitToPage="1"/>
  </sheetPr>
  <dimension ref="A1:N38"/>
  <sheetViews>
    <sheetView showGridLines="0" zoomScale="90" zoomScaleNormal="90" zoomScaleSheetLayoutView="100" zoomScalePageLayoutView="70" workbookViewId="0">
      <selection activeCell="F17" sqref="F17"/>
    </sheetView>
  </sheetViews>
  <sheetFormatPr defaultColWidth="9" defaultRowHeight="18" customHeight="1"/>
  <cols>
    <col min="1" max="1" width="1.625" style="119" customWidth="1"/>
    <col min="2" max="2" width="13.875" style="119" customWidth="1"/>
    <col min="3" max="3" width="19.875" style="151" customWidth="1"/>
    <col min="4" max="4" width="16.5" style="119" customWidth="1"/>
    <col min="5" max="5" width="14.375" style="119" customWidth="1"/>
    <col min="6" max="6" width="26" style="119" customWidth="1"/>
    <col min="7" max="7" width="15" style="119" customWidth="1"/>
    <col min="8" max="8" width="14.875" style="119" customWidth="1"/>
    <col min="9" max="9" width="18.75" style="150" customWidth="1"/>
    <col min="10" max="10" width="22.375" style="119" customWidth="1"/>
    <col min="11" max="12" width="17.375" style="119" customWidth="1"/>
    <col min="13" max="13" width="17.625" style="119" customWidth="1"/>
    <col min="14" max="14" width="5.875" style="119" customWidth="1"/>
    <col min="15" max="15" width="14" style="119" customWidth="1"/>
    <col min="16" max="16" width="15.5" style="119" customWidth="1"/>
    <col min="17" max="17" width="11.5" style="119" customWidth="1"/>
    <col min="18" max="16384" width="9" style="119"/>
  </cols>
  <sheetData>
    <row r="1" spans="1:14" ht="48" customHeight="1">
      <c r="A1" s="192"/>
      <c r="B1" s="216" t="s">
        <v>2239</v>
      </c>
      <c r="C1" s="193"/>
      <c r="D1" s="194"/>
      <c r="E1" s="194"/>
      <c r="F1" s="195"/>
      <c r="G1" s="195"/>
      <c r="H1" s="195"/>
      <c r="I1" s="196"/>
      <c r="J1" s="195"/>
      <c r="K1" s="195"/>
      <c r="L1" s="195"/>
      <c r="M1" s="195"/>
      <c r="N1" s="195"/>
    </row>
    <row r="2" spans="1:14" ht="30.75" customHeight="1">
      <c r="A2" s="195"/>
      <c r="B2" s="197" t="s">
        <v>2137</v>
      </c>
      <c r="C2" s="198"/>
      <c r="D2" s="199"/>
      <c r="E2" s="199"/>
      <c r="F2" s="200"/>
      <c r="G2" s="200"/>
      <c r="H2" s="200"/>
      <c r="I2" s="200"/>
      <c r="J2" s="195"/>
      <c r="K2" s="195"/>
      <c r="L2" s="195"/>
      <c r="M2" s="195"/>
      <c r="N2" s="195"/>
    </row>
    <row r="3" spans="1:14" s="148" customFormat="1" ht="22.5" customHeight="1">
      <c r="A3" s="195"/>
      <c r="B3" s="201" t="s">
        <v>893</v>
      </c>
      <c r="C3" s="202" t="s">
        <v>1394</v>
      </c>
      <c r="D3" s="201" t="s">
        <v>408</v>
      </c>
      <c r="E3" s="201" t="s">
        <v>1395</v>
      </c>
      <c r="F3" s="201" t="s">
        <v>1340</v>
      </c>
      <c r="G3" s="201" t="s">
        <v>1416</v>
      </c>
      <c r="H3" s="201" t="s">
        <v>796</v>
      </c>
      <c r="I3" s="201" t="s">
        <v>407</v>
      </c>
      <c r="J3" s="203" t="s">
        <v>340</v>
      </c>
      <c r="K3" s="203" t="s">
        <v>1338</v>
      </c>
      <c r="L3" s="203" t="s">
        <v>2205</v>
      </c>
      <c r="M3" s="195"/>
      <c r="N3" s="195"/>
    </row>
    <row r="4" spans="1:14" s="148" customFormat="1" ht="18" customHeight="1">
      <c r="A4" s="195"/>
      <c r="B4" s="204"/>
      <c r="C4" s="205">
        <v>45093</v>
      </c>
      <c r="D4" s="204" t="s">
        <v>2212</v>
      </c>
      <c r="E4" s="206">
        <v>32.9</v>
      </c>
      <c r="F4" s="207" t="s">
        <v>2705</v>
      </c>
      <c r="G4" s="204" t="s">
        <v>2213</v>
      </c>
      <c r="H4" s="208" t="s">
        <v>2232</v>
      </c>
      <c r="I4" s="208" t="s">
        <v>2224</v>
      </c>
      <c r="J4" s="208" t="s">
        <v>2716</v>
      </c>
      <c r="K4" s="208">
        <v>17116</v>
      </c>
      <c r="L4" s="209"/>
      <c r="M4" s="195"/>
      <c r="N4" s="195"/>
    </row>
    <row r="5" spans="1:14" s="148" customFormat="1" ht="18" customHeight="1">
      <c r="A5" s="195"/>
      <c r="B5" s="204"/>
      <c r="C5" s="205">
        <v>45093</v>
      </c>
      <c r="D5" s="204" t="s">
        <v>2212</v>
      </c>
      <c r="E5" s="206">
        <v>62.2</v>
      </c>
      <c r="F5" s="207" t="s">
        <v>2709</v>
      </c>
      <c r="G5" s="204" t="s">
        <v>2213</v>
      </c>
      <c r="H5" s="208" t="s">
        <v>2232</v>
      </c>
      <c r="I5" s="208" t="s">
        <v>2536</v>
      </c>
      <c r="J5" s="208" t="s">
        <v>2710</v>
      </c>
      <c r="K5" s="208">
        <v>17116</v>
      </c>
      <c r="L5" s="209"/>
      <c r="M5" s="195"/>
      <c r="N5" s="195"/>
    </row>
    <row r="6" spans="1:14" s="148" customFormat="1" ht="18" customHeight="1">
      <c r="A6" s="195"/>
      <c r="B6" s="204"/>
      <c r="C6" s="205">
        <v>45093</v>
      </c>
      <c r="D6" s="204" t="s">
        <v>2212</v>
      </c>
      <c r="E6" s="206">
        <v>62.2</v>
      </c>
      <c r="F6" s="207" t="s">
        <v>2362</v>
      </c>
      <c r="G6" s="204" t="s">
        <v>2213</v>
      </c>
      <c r="H6" s="208" t="s">
        <v>2232</v>
      </c>
      <c r="I6" s="208" t="s">
        <v>2536</v>
      </c>
      <c r="J6" s="208" t="s">
        <v>2715</v>
      </c>
      <c r="K6" s="208">
        <v>17116</v>
      </c>
      <c r="L6" s="209"/>
      <c r="M6" s="195"/>
      <c r="N6" s="195"/>
    </row>
    <row r="7" spans="1:14" s="148" customFormat="1" ht="18" customHeight="1">
      <c r="A7" s="195"/>
      <c r="B7" s="204"/>
      <c r="C7" s="205">
        <v>45093</v>
      </c>
      <c r="D7" s="204" t="s">
        <v>2212</v>
      </c>
      <c r="E7" s="206">
        <v>32.9</v>
      </c>
      <c r="F7" s="207" t="s">
        <v>2709</v>
      </c>
      <c r="G7" s="204" t="s">
        <v>2213</v>
      </c>
      <c r="H7" s="208" t="s">
        <v>2232</v>
      </c>
      <c r="I7" s="208" t="s">
        <v>2224</v>
      </c>
      <c r="J7" s="208" t="s">
        <v>2717</v>
      </c>
      <c r="K7" s="208">
        <v>17116</v>
      </c>
      <c r="L7" s="209"/>
      <c r="M7" s="195"/>
      <c r="N7" s="195"/>
    </row>
    <row r="8" spans="1:14" s="148" customFormat="1" ht="18" customHeight="1">
      <c r="A8" s="195"/>
      <c r="B8" s="204"/>
      <c r="C8" s="205">
        <v>45093</v>
      </c>
      <c r="D8" s="204" t="s">
        <v>2212</v>
      </c>
      <c r="E8" s="206">
        <v>32.9</v>
      </c>
      <c r="F8" s="207" t="s">
        <v>2709</v>
      </c>
      <c r="G8" s="204" t="s">
        <v>2213</v>
      </c>
      <c r="H8" s="208" t="s">
        <v>2232</v>
      </c>
      <c r="I8" s="208" t="s">
        <v>2224</v>
      </c>
      <c r="J8" s="208" t="s">
        <v>2718</v>
      </c>
      <c r="K8" s="208">
        <v>17116</v>
      </c>
      <c r="L8" s="209"/>
      <c r="M8" s="195"/>
      <c r="N8" s="195"/>
    </row>
    <row r="9" spans="1:14" s="148" customFormat="1" ht="18" customHeight="1">
      <c r="A9" s="195"/>
      <c r="B9" s="204"/>
      <c r="C9" s="205">
        <v>44784</v>
      </c>
      <c r="D9" s="204" t="s">
        <v>2212</v>
      </c>
      <c r="E9" s="206">
        <v>32</v>
      </c>
      <c r="F9" s="210" t="s">
        <v>2725</v>
      </c>
      <c r="G9" s="210" t="s">
        <v>2213</v>
      </c>
      <c r="H9" s="208" t="s">
        <v>2232</v>
      </c>
      <c r="I9" s="208" t="s">
        <v>2224</v>
      </c>
      <c r="J9" s="208" t="s">
        <v>2579</v>
      </c>
      <c r="K9" s="208">
        <v>7240</v>
      </c>
      <c r="L9" s="209"/>
      <c r="M9" s="195"/>
      <c r="N9" s="195"/>
    </row>
    <row r="10" spans="1:14" s="148" customFormat="1" ht="15.75" customHeight="1">
      <c r="A10" s="195"/>
      <c r="B10" s="204"/>
      <c r="C10" s="211">
        <v>44784</v>
      </c>
      <c r="D10" s="218" t="s">
        <v>2212</v>
      </c>
      <c r="E10" s="212">
        <v>32</v>
      </c>
      <c r="F10" s="213" t="s">
        <v>2586</v>
      </c>
      <c r="G10" s="213" t="s">
        <v>2213</v>
      </c>
      <c r="H10" s="214" t="s">
        <v>2232</v>
      </c>
      <c r="I10" s="214" t="s">
        <v>2224</v>
      </c>
      <c r="J10" s="208" t="s">
        <v>2587</v>
      </c>
      <c r="K10" s="214">
        <v>7240</v>
      </c>
      <c r="L10" s="211"/>
      <c r="M10" s="195"/>
      <c r="N10" s="195"/>
    </row>
    <row r="11" spans="1:14" s="148" customFormat="1" ht="18" customHeight="1">
      <c r="A11" s="195"/>
      <c r="B11" s="218"/>
      <c r="C11" s="211">
        <v>44690</v>
      </c>
      <c r="D11" s="211" t="s">
        <v>2201</v>
      </c>
      <c r="E11" s="212">
        <v>33</v>
      </c>
      <c r="F11" s="213" t="s">
        <v>2509</v>
      </c>
      <c r="G11" s="213" t="s">
        <v>2213</v>
      </c>
      <c r="H11" s="214" t="s">
        <v>2232</v>
      </c>
      <c r="I11" s="214" t="s">
        <v>2224</v>
      </c>
      <c r="J11" s="208" t="s">
        <v>2514</v>
      </c>
      <c r="K11" s="214">
        <v>15933</v>
      </c>
      <c r="L11" s="211">
        <v>45786</v>
      </c>
      <c r="M11" s="195"/>
      <c r="N11" s="195"/>
    </row>
    <row r="12" spans="1:14" s="148" customFormat="1" ht="18" customHeight="1">
      <c r="A12" s="195"/>
      <c r="B12" s="218"/>
      <c r="C12" s="211">
        <v>44148</v>
      </c>
      <c r="D12" s="211" t="s">
        <v>1794</v>
      </c>
      <c r="E12" s="212">
        <v>27.85</v>
      </c>
      <c r="F12" s="213" t="s">
        <v>2241</v>
      </c>
      <c r="G12" s="213" t="s">
        <v>2213</v>
      </c>
      <c r="H12" s="214" t="s">
        <v>2232</v>
      </c>
      <c r="I12" s="214" t="s">
        <v>2224</v>
      </c>
      <c r="J12" s="208" t="s">
        <v>2242</v>
      </c>
      <c r="K12" s="214">
        <v>14151</v>
      </c>
      <c r="L12" s="211">
        <v>45243</v>
      </c>
      <c r="M12" s="195"/>
      <c r="N12" s="195"/>
    </row>
    <row r="13" spans="1:14" s="148" customFormat="1" ht="18" customHeight="1">
      <c r="A13" s="195"/>
      <c r="B13" s="218"/>
      <c r="C13" s="211">
        <v>45093</v>
      </c>
      <c r="D13" s="218" t="s">
        <v>2212</v>
      </c>
      <c r="E13" s="212">
        <v>62.2</v>
      </c>
      <c r="F13" s="286" t="s">
        <v>2707</v>
      </c>
      <c r="G13" s="218" t="s">
        <v>2213</v>
      </c>
      <c r="H13" s="214" t="s">
        <v>2232</v>
      </c>
      <c r="I13" s="214" t="s">
        <v>2536</v>
      </c>
      <c r="J13" s="208" t="s">
        <v>2711</v>
      </c>
      <c r="K13" s="214">
        <v>17116</v>
      </c>
      <c r="L13" s="211"/>
      <c r="M13" s="195"/>
      <c r="N13" s="195"/>
    </row>
    <row r="14" spans="1:14" s="148" customFormat="1" ht="18" customHeight="1">
      <c r="B14" s="218"/>
      <c r="C14" s="211">
        <v>44690</v>
      </c>
      <c r="D14" s="211" t="s">
        <v>2201</v>
      </c>
      <c r="E14" s="212">
        <v>33</v>
      </c>
      <c r="F14" s="213" t="s">
        <v>2511</v>
      </c>
      <c r="G14" s="213" t="s">
        <v>2213</v>
      </c>
      <c r="H14" s="214" t="s">
        <v>2232</v>
      </c>
      <c r="I14" s="214" t="s">
        <v>2224</v>
      </c>
      <c r="J14" s="214" t="s">
        <v>2512</v>
      </c>
      <c r="K14" s="214">
        <v>15933</v>
      </c>
      <c r="L14" s="211">
        <v>45786</v>
      </c>
    </row>
    <row r="15" spans="1:14" ht="18" customHeight="1">
      <c r="B15" s="218"/>
      <c r="C15" s="211">
        <v>45093</v>
      </c>
      <c r="D15" s="218" t="s">
        <v>2212</v>
      </c>
      <c r="E15" s="212">
        <v>62.2</v>
      </c>
      <c r="F15" s="213" t="s">
        <v>2752</v>
      </c>
      <c r="G15" s="213" t="s">
        <v>2213</v>
      </c>
      <c r="H15" s="214" t="s">
        <v>2232</v>
      </c>
      <c r="I15" s="214" t="s">
        <v>2536</v>
      </c>
      <c r="J15" s="214" t="s">
        <v>2710</v>
      </c>
      <c r="K15" s="214">
        <v>17116</v>
      </c>
      <c r="L15" s="211"/>
    </row>
    <row r="16" spans="1:14" ht="18" customHeight="1">
      <c r="B16" s="218"/>
      <c r="C16" s="211">
        <v>45093</v>
      </c>
      <c r="D16" s="218" t="s">
        <v>2212</v>
      </c>
      <c r="E16" s="212">
        <v>62.2</v>
      </c>
      <c r="F16" s="286" t="s">
        <v>2534</v>
      </c>
      <c r="G16" s="218" t="s">
        <v>2213</v>
      </c>
      <c r="H16" s="214" t="s">
        <v>2232</v>
      </c>
      <c r="I16" s="214" t="s">
        <v>2536</v>
      </c>
      <c r="J16" s="214" t="s">
        <v>2714</v>
      </c>
      <c r="K16" s="214">
        <v>17116</v>
      </c>
      <c r="L16" s="211"/>
    </row>
    <row r="17" spans="2:12" ht="18" customHeight="1">
      <c r="B17" s="218"/>
      <c r="C17" s="211">
        <v>45093</v>
      </c>
      <c r="D17" s="218" t="s">
        <v>2212</v>
      </c>
      <c r="E17" s="212">
        <v>62.2</v>
      </c>
      <c r="F17" s="286" t="s">
        <v>2493</v>
      </c>
      <c r="G17" s="218" t="s">
        <v>2213</v>
      </c>
      <c r="H17" s="214" t="s">
        <v>2232</v>
      </c>
      <c r="I17" s="214" t="s">
        <v>2536</v>
      </c>
      <c r="J17" s="214" t="s">
        <v>2713</v>
      </c>
      <c r="K17" s="214">
        <v>17116</v>
      </c>
      <c r="L17" s="211"/>
    </row>
    <row r="18" spans="2:12" ht="18" customHeight="1">
      <c r="B18" s="218"/>
      <c r="C18" s="211">
        <v>44686</v>
      </c>
      <c r="D18" s="211" t="s">
        <v>2201</v>
      </c>
      <c r="E18" s="212">
        <v>33</v>
      </c>
      <c r="F18" s="213" t="s">
        <v>2520</v>
      </c>
      <c r="G18" s="213" t="s">
        <v>2521</v>
      </c>
      <c r="H18" s="214" t="s">
        <v>2232</v>
      </c>
      <c r="I18" s="214" t="s">
        <v>2224</v>
      </c>
      <c r="J18" s="214" t="s">
        <v>2522</v>
      </c>
      <c r="K18" s="214">
        <v>1218186</v>
      </c>
      <c r="L18" s="211">
        <v>45782</v>
      </c>
    </row>
    <row r="19" spans="2:12" ht="18" customHeight="1">
      <c r="B19" s="218"/>
      <c r="C19" s="211">
        <v>44686</v>
      </c>
      <c r="D19" s="211" t="s">
        <v>2201</v>
      </c>
      <c r="E19" s="212">
        <v>33</v>
      </c>
      <c r="F19" s="213" t="s">
        <v>2523</v>
      </c>
      <c r="G19" s="213" t="s">
        <v>2521</v>
      </c>
      <c r="H19" s="214" t="s">
        <v>2232</v>
      </c>
      <c r="I19" s="214" t="s">
        <v>2224</v>
      </c>
      <c r="J19" s="214" t="s">
        <v>2524</v>
      </c>
      <c r="K19" s="214">
        <v>1218186</v>
      </c>
      <c r="L19" s="211">
        <v>45782</v>
      </c>
    </row>
    <row r="20" spans="2:12" ht="18" customHeight="1">
      <c r="B20" s="218"/>
      <c r="C20" s="211">
        <v>44390</v>
      </c>
      <c r="D20" s="218" t="s">
        <v>2212</v>
      </c>
      <c r="E20" s="212">
        <v>26.11</v>
      </c>
      <c r="F20" s="286" t="s">
        <v>2226</v>
      </c>
      <c r="G20" s="218" t="s">
        <v>2213</v>
      </c>
      <c r="H20" s="214" t="s">
        <v>2232</v>
      </c>
      <c r="I20" s="214" t="s">
        <v>2224</v>
      </c>
      <c r="J20" s="214" t="s">
        <v>2236</v>
      </c>
      <c r="K20" s="214">
        <v>16172</v>
      </c>
      <c r="L20" s="211">
        <v>45486</v>
      </c>
    </row>
    <row r="21" spans="2:12" ht="18" customHeight="1">
      <c r="B21" s="218"/>
      <c r="C21" s="211">
        <v>44784</v>
      </c>
      <c r="D21" s="218" t="s">
        <v>2212</v>
      </c>
      <c r="E21" s="212">
        <v>32</v>
      </c>
      <c r="F21" s="286" t="s">
        <v>2226</v>
      </c>
      <c r="G21" s="218" t="s">
        <v>2213</v>
      </c>
      <c r="H21" s="214" t="s">
        <v>2232</v>
      </c>
      <c r="I21" s="214" t="s">
        <v>2224</v>
      </c>
      <c r="J21" s="214" t="s">
        <v>2581</v>
      </c>
      <c r="K21" s="214">
        <v>7240</v>
      </c>
      <c r="L21" s="211"/>
    </row>
    <row r="22" spans="2:12" ht="18" customHeight="1">
      <c r="B22" s="218"/>
      <c r="C22" s="211">
        <v>44784</v>
      </c>
      <c r="D22" s="218" t="s">
        <v>2212</v>
      </c>
      <c r="E22" s="212">
        <v>32</v>
      </c>
      <c r="F22" s="213" t="s">
        <v>2575</v>
      </c>
      <c r="G22" s="213" t="s">
        <v>2213</v>
      </c>
      <c r="H22" s="214" t="s">
        <v>2232</v>
      </c>
      <c r="I22" s="214" t="s">
        <v>2224</v>
      </c>
      <c r="J22" s="214" t="s">
        <v>2580</v>
      </c>
      <c r="K22" s="214">
        <v>7240</v>
      </c>
      <c r="L22" s="211"/>
    </row>
    <row r="23" spans="2:12" ht="18" customHeight="1">
      <c r="B23" s="218"/>
      <c r="C23" s="211">
        <v>44690</v>
      </c>
      <c r="D23" s="211" t="s">
        <v>2201</v>
      </c>
      <c r="E23" s="212">
        <v>33</v>
      </c>
      <c r="F23" s="213" t="s">
        <v>1772</v>
      </c>
      <c r="G23" s="213" t="s">
        <v>2213</v>
      </c>
      <c r="H23" s="214" t="s">
        <v>2232</v>
      </c>
      <c r="I23" s="214" t="s">
        <v>2224</v>
      </c>
      <c r="J23" s="214" t="s">
        <v>2515</v>
      </c>
      <c r="K23" s="214">
        <v>15933</v>
      </c>
      <c r="L23" s="211">
        <v>45786</v>
      </c>
    </row>
    <row r="24" spans="2:12" ht="18" customHeight="1">
      <c r="B24" s="204"/>
      <c r="C24" s="205">
        <v>44390</v>
      </c>
      <c r="D24" s="204" t="s">
        <v>2212</v>
      </c>
      <c r="E24" s="206">
        <v>26.11</v>
      </c>
      <c r="F24" s="207" t="s">
        <v>2217</v>
      </c>
      <c r="G24" s="218" t="s">
        <v>2213</v>
      </c>
      <c r="H24" s="214" t="s">
        <v>2232</v>
      </c>
      <c r="I24" s="214" t="s">
        <v>2224</v>
      </c>
      <c r="J24" s="208" t="s">
        <v>2233</v>
      </c>
      <c r="K24" s="208">
        <v>16172</v>
      </c>
      <c r="L24" s="205">
        <v>45486</v>
      </c>
    </row>
    <row r="25" spans="2:12" ht="18" customHeight="1">
      <c r="B25" s="204"/>
      <c r="C25" s="205">
        <v>44390</v>
      </c>
      <c r="D25" s="204" t="s">
        <v>2212</v>
      </c>
      <c r="E25" s="206">
        <v>26.11</v>
      </c>
      <c r="F25" s="207" t="s">
        <v>1787</v>
      </c>
      <c r="G25" s="218" t="s">
        <v>2213</v>
      </c>
      <c r="H25" s="214" t="s">
        <v>2232</v>
      </c>
      <c r="I25" s="214" t="s">
        <v>2224</v>
      </c>
      <c r="J25" s="208" t="s">
        <v>2234</v>
      </c>
      <c r="K25" s="208">
        <v>16172</v>
      </c>
      <c r="L25" s="205">
        <v>45486</v>
      </c>
    </row>
    <row r="26" spans="2:12" ht="18" customHeight="1">
      <c r="B26" s="204"/>
      <c r="C26" s="205">
        <v>44784</v>
      </c>
      <c r="D26" s="204" t="s">
        <v>2212</v>
      </c>
      <c r="E26" s="206">
        <v>32</v>
      </c>
      <c r="F26" s="210" t="s">
        <v>6</v>
      </c>
      <c r="G26" s="213" t="s">
        <v>2213</v>
      </c>
      <c r="H26" s="214" t="s">
        <v>2232</v>
      </c>
      <c r="I26" s="214" t="s">
        <v>2224</v>
      </c>
      <c r="J26" s="208" t="s">
        <v>2582</v>
      </c>
      <c r="K26" s="208">
        <v>7240</v>
      </c>
      <c r="L26" s="205"/>
    </row>
    <row r="27" spans="2:12" ht="18" customHeight="1">
      <c r="B27" s="204"/>
      <c r="C27" s="205">
        <v>45093</v>
      </c>
      <c r="D27" s="204" t="s">
        <v>2212</v>
      </c>
      <c r="E27" s="206">
        <v>62.2</v>
      </c>
      <c r="F27" s="207" t="s">
        <v>2708</v>
      </c>
      <c r="G27" s="218" t="s">
        <v>2213</v>
      </c>
      <c r="H27" s="214" t="s">
        <v>2232</v>
      </c>
      <c r="I27" s="214" t="s">
        <v>2536</v>
      </c>
      <c r="J27" s="208" t="s">
        <v>2712</v>
      </c>
      <c r="K27" s="208">
        <v>17116</v>
      </c>
      <c r="L27" s="205"/>
    </row>
    <row r="28" spans="2:12" ht="18" customHeight="1">
      <c r="B28" s="204"/>
      <c r="C28" s="205">
        <v>44784</v>
      </c>
      <c r="D28" s="204" t="s">
        <v>2212</v>
      </c>
      <c r="E28" s="206">
        <v>32</v>
      </c>
      <c r="F28" s="210" t="s">
        <v>2584</v>
      </c>
      <c r="G28" s="213" t="s">
        <v>2213</v>
      </c>
      <c r="H28" s="214" t="s">
        <v>2232</v>
      </c>
      <c r="I28" s="214" t="s">
        <v>2224</v>
      </c>
      <c r="J28" s="208" t="s">
        <v>2585</v>
      </c>
      <c r="K28" s="208">
        <v>7240</v>
      </c>
      <c r="L28" s="205"/>
    </row>
    <row r="29" spans="2:12" ht="18" customHeight="1">
      <c r="B29" s="204"/>
      <c r="C29" s="205">
        <v>44390</v>
      </c>
      <c r="D29" s="204" t="s">
        <v>2212</v>
      </c>
      <c r="E29" s="206">
        <v>26.11</v>
      </c>
      <c r="F29" s="207" t="s">
        <v>1770</v>
      </c>
      <c r="G29" s="204" t="s">
        <v>2213</v>
      </c>
      <c r="H29" s="208" t="s">
        <v>2232</v>
      </c>
      <c r="I29" s="208" t="s">
        <v>2224</v>
      </c>
      <c r="J29" s="208" t="s">
        <v>2235</v>
      </c>
      <c r="K29" s="208">
        <v>16172</v>
      </c>
      <c r="L29" s="205">
        <v>45486</v>
      </c>
    </row>
    <row r="30" spans="2:12" ht="18" customHeight="1">
      <c r="B30" s="204"/>
      <c r="C30" s="205">
        <v>44390</v>
      </c>
      <c r="D30" s="204" t="s">
        <v>2212</v>
      </c>
      <c r="E30" s="206">
        <v>26.11</v>
      </c>
      <c r="F30" s="210" t="s">
        <v>2225</v>
      </c>
      <c r="G30" s="204" t="s">
        <v>2213</v>
      </c>
      <c r="H30" s="208" t="s">
        <v>2232</v>
      </c>
      <c r="I30" s="208" t="s">
        <v>2224</v>
      </c>
      <c r="J30" s="208" t="s">
        <v>2237</v>
      </c>
      <c r="K30" s="208">
        <v>16172</v>
      </c>
      <c r="L30" s="205">
        <v>45486</v>
      </c>
    </row>
    <row r="31" spans="2:12" ht="18" customHeight="1">
      <c r="B31" s="204"/>
      <c r="C31" s="205">
        <v>44688</v>
      </c>
      <c r="D31" s="205"/>
      <c r="E31" s="206">
        <v>47.9</v>
      </c>
      <c r="F31" s="210" t="s">
        <v>2535</v>
      </c>
      <c r="G31" s="210" t="s">
        <v>2213</v>
      </c>
      <c r="H31" s="208" t="s">
        <v>2232</v>
      </c>
      <c r="I31" s="208" t="s">
        <v>2536</v>
      </c>
      <c r="J31" s="208" t="s">
        <v>2533</v>
      </c>
      <c r="K31" s="208">
        <v>438698</v>
      </c>
      <c r="L31" s="205" t="s">
        <v>2537</v>
      </c>
    </row>
    <row r="32" spans="2:12" ht="18" customHeight="1">
      <c r="B32" s="204"/>
      <c r="C32" s="205">
        <v>44390</v>
      </c>
      <c r="D32" s="204" t="s">
        <v>2212</v>
      </c>
      <c r="E32" s="206">
        <v>26.11</v>
      </c>
      <c r="F32" s="207" t="s">
        <v>2216</v>
      </c>
      <c r="G32" s="204" t="s">
        <v>2213</v>
      </c>
      <c r="H32" s="208" t="s">
        <v>2232</v>
      </c>
      <c r="I32" s="208" t="s">
        <v>2224</v>
      </c>
      <c r="J32" s="208" t="s">
        <v>2227</v>
      </c>
      <c r="K32" s="208">
        <v>16172</v>
      </c>
      <c r="L32" s="205">
        <v>45486</v>
      </c>
    </row>
    <row r="33" spans="2:12" ht="18" customHeight="1">
      <c r="B33" s="204"/>
      <c r="C33" s="205">
        <v>44690</v>
      </c>
      <c r="D33" s="205" t="s">
        <v>2201</v>
      </c>
      <c r="E33" s="206">
        <v>33</v>
      </c>
      <c r="F33" s="210"/>
      <c r="G33" s="210" t="s">
        <v>2213</v>
      </c>
      <c r="H33" s="208" t="s">
        <v>2232</v>
      </c>
      <c r="I33" s="208" t="s">
        <v>2224</v>
      </c>
      <c r="J33" s="208"/>
      <c r="K33" s="208">
        <v>15933</v>
      </c>
      <c r="L33" s="205">
        <v>45786</v>
      </c>
    </row>
    <row r="34" spans="2:12" ht="18" customHeight="1">
      <c r="B34" s="204"/>
      <c r="C34" s="205">
        <v>44686</v>
      </c>
      <c r="D34" s="205" t="s">
        <v>2201</v>
      </c>
      <c r="E34" s="206">
        <v>33</v>
      </c>
      <c r="F34" s="210"/>
      <c r="G34" s="210" t="s">
        <v>2521</v>
      </c>
      <c r="H34" s="208" t="s">
        <v>2232</v>
      </c>
      <c r="I34" s="208" t="s">
        <v>2224</v>
      </c>
      <c r="J34" s="208"/>
      <c r="K34" s="208">
        <v>1218186</v>
      </c>
      <c r="L34" s="205">
        <v>45782</v>
      </c>
    </row>
    <row r="35" spans="2:12" ht="18" customHeight="1">
      <c r="B35" s="204"/>
      <c r="C35" s="205" t="s">
        <v>2528</v>
      </c>
      <c r="D35" s="205" t="s">
        <v>2201</v>
      </c>
      <c r="E35" s="206">
        <v>33</v>
      </c>
      <c r="F35" s="210"/>
      <c r="G35" s="210" t="s">
        <v>2521</v>
      </c>
      <c r="H35" s="208" t="s">
        <v>2232</v>
      </c>
      <c r="I35" s="208" t="s">
        <v>2224</v>
      </c>
      <c r="J35" s="208"/>
      <c r="K35" s="208">
        <v>1218186</v>
      </c>
      <c r="L35" s="205">
        <v>45782</v>
      </c>
    </row>
    <row r="36" spans="2:12" ht="18" customHeight="1">
      <c r="B36" s="204"/>
      <c r="C36" s="205">
        <v>44686</v>
      </c>
      <c r="D36" s="205" t="s">
        <v>2201</v>
      </c>
      <c r="E36" s="206">
        <v>33</v>
      </c>
      <c r="F36" s="210"/>
      <c r="G36" s="210" t="s">
        <v>2521</v>
      </c>
      <c r="H36" s="208" t="s">
        <v>2232</v>
      </c>
      <c r="I36" s="208" t="s">
        <v>2224</v>
      </c>
      <c r="J36" s="208"/>
      <c r="K36" s="208">
        <v>1218186</v>
      </c>
      <c r="L36" s="205">
        <v>45782</v>
      </c>
    </row>
    <row r="37" spans="2:12" ht="18" customHeight="1">
      <c r="B37" s="204"/>
      <c r="C37" s="205">
        <v>44686</v>
      </c>
      <c r="D37" s="205" t="s">
        <v>2201</v>
      </c>
      <c r="E37" s="206">
        <v>33</v>
      </c>
      <c r="F37" s="210"/>
      <c r="G37" s="210" t="s">
        <v>2521</v>
      </c>
      <c r="H37" s="208" t="s">
        <v>2232</v>
      </c>
      <c r="I37" s="208" t="s">
        <v>2224</v>
      </c>
      <c r="J37" s="208"/>
      <c r="K37" s="208">
        <v>1218186</v>
      </c>
      <c r="L37" s="205">
        <v>45782</v>
      </c>
    </row>
    <row r="38" spans="2:12" ht="18" customHeight="1">
      <c r="B38" s="204"/>
      <c r="C38" s="205">
        <v>44686</v>
      </c>
      <c r="D38" s="205" t="s">
        <v>2201</v>
      </c>
      <c r="E38" s="206">
        <v>86</v>
      </c>
      <c r="F38" s="210"/>
      <c r="G38" s="210" t="s">
        <v>2521</v>
      </c>
      <c r="H38" s="208" t="s">
        <v>2232</v>
      </c>
      <c r="I38" s="208" t="s">
        <v>2529</v>
      </c>
      <c r="J38" s="208"/>
      <c r="K38" s="208">
        <v>1218186</v>
      </c>
      <c r="L38" s="205">
        <v>45782</v>
      </c>
    </row>
  </sheetData>
  <phoneticPr fontId="75" type="noConversion"/>
  <printOptions horizontalCentered="1"/>
  <pageMargins left="0.25" right="0.25" top="0.75" bottom="0.75" header="0.3" footer="0.3"/>
  <pageSetup orientation="landscape" r:id="rId1"/>
  <headerFooter scaleWithDoc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A1:F263"/>
  <sheetViews>
    <sheetView topLeftCell="A117" zoomScaleNormal="100" workbookViewId="0">
      <selection activeCell="E44" sqref="E44"/>
    </sheetView>
  </sheetViews>
  <sheetFormatPr defaultColWidth="9" defaultRowHeight="16.5"/>
  <cols>
    <col min="1" max="1" width="31.5" style="31" customWidth="1"/>
    <col min="2" max="2" width="33.875" style="23" customWidth="1"/>
    <col min="3" max="3" width="50.875" style="23" customWidth="1"/>
    <col min="4" max="4" width="46.25" style="23" customWidth="1"/>
    <col min="5" max="5" width="38" style="31" customWidth="1"/>
    <col min="6" max="6" width="26.875" style="31" customWidth="1"/>
    <col min="7" max="16384" width="9" style="31"/>
  </cols>
  <sheetData>
    <row r="1" spans="1:6" s="4" customFormat="1" ht="15.75" thickBot="1">
      <c r="A1" s="502" t="s">
        <v>16</v>
      </c>
      <c r="B1" s="503"/>
      <c r="C1" s="503"/>
      <c r="D1" s="503"/>
      <c r="E1" s="503"/>
      <c r="F1" s="504"/>
    </row>
    <row r="2" spans="1:6" s="4" customFormat="1" ht="15.75" thickBot="1">
      <c r="A2" s="487" t="s">
        <v>17</v>
      </c>
      <c r="B2" s="487"/>
      <c r="C2" s="487"/>
      <c r="D2" s="487"/>
      <c r="E2" s="487"/>
      <c r="F2" s="487"/>
    </row>
    <row r="3" spans="1:6" s="8" customFormat="1" ht="15">
      <c r="A3" s="5" t="s">
        <v>18</v>
      </c>
      <c r="B3" s="6" t="s">
        <v>19</v>
      </c>
      <c r="C3" s="6" t="s">
        <v>20</v>
      </c>
      <c r="D3" s="6" t="s">
        <v>21</v>
      </c>
      <c r="E3" s="7" t="s">
        <v>22</v>
      </c>
      <c r="F3" s="7" t="s">
        <v>23</v>
      </c>
    </row>
    <row r="4" spans="1:6" s="8" customFormat="1">
      <c r="A4" s="498" t="s">
        <v>24</v>
      </c>
      <c r="B4" s="9" t="s">
        <v>25</v>
      </c>
      <c r="C4" s="9" t="s">
        <v>26</v>
      </c>
      <c r="D4" s="9" t="s">
        <v>27</v>
      </c>
      <c r="E4" s="10"/>
      <c r="F4" s="10" t="s">
        <v>28</v>
      </c>
    </row>
    <row r="5" spans="1:6" s="23" customFormat="1">
      <c r="A5" s="499"/>
      <c r="B5" s="9" t="s">
        <v>29</v>
      </c>
      <c r="C5" s="9" t="s">
        <v>30</v>
      </c>
      <c r="D5" s="9" t="s">
        <v>31</v>
      </c>
      <c r="E5" s="10"/>
      <c r="F5" s="10" t="s">
        <v>32</v>
      </c>
    </row>
    <row r="6" spans="1:6" s="23" customFormat="1">
      <c r="A6" s="499"/>
      <c r="B6" s="9" t="s">
        <v>33</v>
      </c>
      <c r="C6" s="9" t="s">
        <v>34</v>
      </c>
      <c r="D6" s="9" t="s">
        <v>35</v>
      </c>
      <c r="E6" s="47"/>
      <c r="F6" s="10" t="s">
        <v>36</v>
      </c>
    </row>
    <row r="7" spans="1:6" s="8" customFormat="1">
      <c r="A7" s="499"/>
      <c r="B7" s="9" t="s">
        <v>37</v>
      </c>
      <c r="C7" s="9"/>
      <c r="D7" s="9" t="s">
        <v>35</v>
      </c>
      <c r="E7" s="47"/>
      <c r="F7" s="10"/>
    </row>
    <row r="8" spans="1:6" s="8" customFormat="1" ht="17.25" thickBot="1">
      <c r="A8" s="499"/>
      <c r="B8" s="9" t="s">
        <v>38</v>
      </c>
      <c r="C8" s="9"/>
      <c r="D8" s="9" t="s">
        <v>39</v>
      </c>
      <c r="E8" s="47"/>
      <c r="F8" s="10"/>
    </row>
    <row r="9" spans="1:6" s="4" customFormat="1" ht="15.75" thickBot="1">
      <c r="A9" s="487" t="s">
        <v>40</v>
      </c>
      <c r="B9" s="487"/>
      <c r="C9" s="487"/>
      <c r="D9" s="487"/>
      <c r="E9" s="487"/>
      <c r="F9" s="487"/>
    </row>
    <row r="10" spans="1:6" s="8" customFormat="1" ht="15">
      <c r="A10" s="5" t="s">
        <v>18</v>
      </c>
      <c r="B10" s="6" t="s">
        <v>19</v>
      </c>
      <c r="C10" s="6" t="s">
        <v>20</v>
      </c>
      <c r="D10" s="6" t="s">
        <v>21</v>
      </c>
      <c r="E10" s="7" t="s">
        <v>22</v>
      </c>
      <c r="F10" s="7" t="s">
        <v>23</v>
      </c>
    </row>
    <row r="11" spans="1:6" s="8" customFormat="1">
      <c r="A11" s="497" t="s">
        <v>41</v>
      </c>
      <c r="B11" s="9" t="s">
        <v>38</v>
      </c>
      <c r="C11" s="9" t="s">
        <v>42</v>
      </c>
      <c r="D11" s="9" t="s">
        <v>751</v>
      </c>
      <c r="E11" s="56" t="s">
        <v>852</v>
      </c>
      <c r="F11" s="10"/>
    </row>
    <row r="12" spans="1:6" s="23" customFormat="1">
      <c r="A12" s="497"/>
      <c r="B12" s="9" t="s">
        <v>43</v>
      </c>
      <c r="C12" s="9"/>
      <c r="D12" s="9" t="s">
        <v>754</v>
      </c>
      <c r="E12" s="10"/>
      <c r="F12" s="10"/>
    </row>
    <row r="13" spans="1:6" s="23" customFormat="1">
      <c r="A13" s="10"/>
      <c r="B13" s="9" t="s">
        <v>875</v>
      </c>
      <c r="C13" s="9" t="s">
        <v>81</v>
      </c>
      <c r="D13" s="9" t="s">
        <v>877</v>
      </c>
      <c r="E13" s="56" t="s">
        <v>876</v>
      </c>
      <c r="F13" s="10"/>
    </row>
    <row r="14" spans="1:6" s="23" customFormat="1">
      <c r="A14" s="497" t="s">
        <v>208</v>
      </c>
      <c r="B14" s="9" t="s">
        <v>44</v>
      </c>
      <c r="C14" s="9" t="s">
        <v>45</v>
      </c>
      <c r="D14" s="9" t="s">
        <v>749</v>
      </c>
      <c r="E14" s="45" t="s">
        <v>853</v>
      </c>
      <c r="F14" s="10"/>
    </row>
    <row r="15" spans="1:6" s="8" customFormat="1">
      <c r="A15" s="497"/>
      <c r="B15" s="9" t="s">
        <v>46</v>
      </c>
      <c r="C15" s="9" t="s">
        <v>45</v>
      </c>
      <c r="D15" s="9" t="s">
        <v>750</v>
      </c>
      <c r="E15" s="45" t="s">
        <v>854</v>
      </c>
      <c r="F15" s="10"/>
    </row>
    <row r="16" spans="1:6" s="8" customFormat="1" ht="33">
      <c r="A16" s="498" t="s">
        <v>736</v>
      </c>
      <c r="B16" s="9" t="s">
        <v>744</v>
      </c>
      <c r="C16" s="109" t="s">
        <v>1250</v>
      </c>
      <c r="D16" s="9" t="s">
        <v>746</v>
      </c>
      <c r="E16" s="45" t="s">
        <v>1251</v>
      </c>
      <c r="F16" s="10"/>
    </row>
    <row r="17" spans="1:6" s="8" customFormat="1">
      <c r="A17" s="499"/>
      <c r="B17" s="9" t="s">
        <v>737</v>
      </c>
      <c r="C17" s="9" t="s">
        <v>760</v>
      </c>
      <c r="D17" s="9" t="s">
        <v>738</v>
      </c>
      <c r="E17" s="45" t="s">
        <v>739</v>
      </c>
      <c r="F17" s="10"/>
    </row>
    <row r="18" spans="1:6" s="8" customFormat="1">
      <c r="A18" s="505"/>
      <c r="B18" s="9" t="s">
        <v>583</v>
      </c>
      <c r="C18" s="11"/>
      <c r="D18" s="9" t="s">
        <v>584</v>
      </c>
      <c r="E18" s="47"/>
      <c r="F18" s="10"/>
    </row>
    <row r="19" spans="1:6" s="23" customFormat="1" ht="33">
      <c r="A19" s="107" t="s">
        <v>47</v>
      </c>
      <c r="B19" s="9" t="s">
        <v>797</v>
      </c>
      <c r="C19" s="109" t="s">
        <v>48</v>
      </c>
      <c r="D19" s="9" t="s">
        <v>747</v>
      </c>
      <c r="E19" s="56" t="s">
        <v>855</v>
      </c>
      <c r="F19" s="56"/>
    </row>
    <row r="20" spans="1:6" s="23" customFormat="1">
      <c r="A20" s="107"/>
      <c r="B20" s="9" t="s">
        <v>784</v>
      </c>
      <c r="C20" s="109" t="s">
        <v>785</v>
      </c>
      <c r="D20" s="9" t="s">
        <v>790</v>
      </c>
      <c r="E20" s="56" t="s">
        <v>856</v>
      </c>
      <c r="F20" s="10" t="s">
        <v>786</v>
      </c>
    </row>
    <row r="21" spans="1:6" s="23" customFormat="1" ht="33">
      <c r="A21" s="107"/>
      <c r="B21" s="9" t="s">
        <v>1235</v>
      </c>
      <c r="C21" s="109" t="s">
        <v>1236</v>
      </c>
      <c r="D21" s="109" t="s">
        <v>1237</v>
      </c>
      <c r="E21" s="56" t="s">
        <v>1243</v>
      </c>
      <c r="F21" s="56" t="s">
        <v>1238</v>
      </c>
    </row>
    <row r="22" spans="1:6" s="23" customFormat="1">
      <c r="A22" s="107"/>
      <c r="B22" s="9" t="s">
        <v>1244</v>
      </c>
      <c r="C22" s="109" t="s">
        <v>1245</v>
      </c>
      <c r="D22" s="109" t="s">
        <v>1247</v>
      </c>
      <c r="E22" s="56" t="s">
        <v>1246</v>
      </c>
      <c r="F22" s="56"/>
    </row>
    <row r="23" spans="1:6" s="23" customFormat="1">
      <c r="A23" s="107"/>
      <c r="B23" s="9" t="s">
        <v>787</v>
      </c>
      <c r="C23" s="109" t="s">
        <v>788</v>
      </c>
      <c r="D23" s="9" t="s">
        <v>789</v>
      </c>
      <c r="E23" s="56" t="s">
        <v>857</v>
      </c>
      <c r="F23" s="56"/>
    </row>
    <row r="24" spans="1:6" s="23" customFormat="1" ht="49.5">
      <c r="A24" s="40" t="s">
        <v>397</v>
      </c>
      <c r="B24" s="9" t="s">
        <v>1249</v>
      </c>
      <c r="C24" s="109" t="s">
        <v>396</v>
      </c>
      <c r="D24" s="9" t="s">
        <v>759</v>
      </c>
      <c r="E24" s="56" t="s">
        <v>1248</v>
      </c>
      <c r="F24" s="56"/>
    </row>
    <row r="25" spans="1:6" s="23" customFormat="1" ht="33">
      <c r="A25" s="40"/>
      <c r="B25" s="9" t="s">
        <v>1239</v>
      </c>
      <c r="C25" s="109" t="s">
        <v>1240</v>
      </c>
      <c r="D25" s="109" t="s">
        <v>1241</v>
      </c>
      <c r="E25" s="56" t="s">
        <v>1242</v>
      </c>
      <c r="F25" s="56"/>
    </row>
    <row r="26" spans="1:6" s="23" customFormat="1">
      <c r="A26" s="107"/>
      <c r="B26" s="9" t="s">
        <v>735</v>
      </c>
      <c r="C26" s="109" t="s">
        <v>49</v>
      </c>
      <c r="D26" s="9" t="s">
        <v>878</v>
      </c>
      <c r="E26" s="56" t="s">
        <v>50</v>
      </c>
      <c r="F26" s="56"/>
    </row>
    <row r="27" spans="1:6" s="23" customFormat="1">
      <c r="A27" s="107"/>
      <c r="B27" s="9" t="s">
        <v>51</v>
      </c>
      <c r="C27" s="109"/>
      <c r="D27" s="9" t="s">
        <v>748</v>
      </c>
      <c r="E27" s="56" t="s">
        <v>52</v>
      </c>
      <c r="F27" s="56"/>
    </row>
    <row r="28" spans="1:6" s="23" customFormat="1" ht="49.5">
      <c r="A28" s="104" t="s">
        <v>1070</v>
      </c>
      <c r="B28" s="9" t="s">
        <v>740</v>
      </c>
      <c r="C28" s="109" t="s">
        <v>741</v>
      </c>
      <c r="D28" s="9" t="s">
        <v>743</v>
      </c>
      <c r="E28" s="56" t="s">
        <v>742</v>
      </c>
      <c r="F28" s="56"/>
    </row>
    <row r="29" spans="1:6" s="23" customFormat="1">
      <c r="A29" s="10"/>
      <c r="B29" s="9" t="s">
        <v>1073</v>
      </c>
      <c r="C29" s="9" t="s">
        <v>1072</v>
      </c>
      <c r="D29" s="9" t="s">
        <v>1071</v>
      </c>
      <c r="E29" s="112" t="s">
        <v>1074</v>
      </c>
      <c r="F29" s="56"/>
    </row>
    <row r="30" spans="1:6" s="23" customFormat="1" ht="33">
      <c r="A30" s="107"/>
      <c r="B30" s="9" t="s">
        <v>744</v>
      </c>
      <c r="C30" s="109" t="s">
        <v>745</v>
      </c>
      <c r="D30" s="9" t="s">
        <v>746</v>
      </c>
      <c r="E30" s="56" t="s">
        <v>858</v>
      </c>
      <c r="F30" s="56"/>
    </row>
    <row r="31" spans="1:6" s="23" customFormat="1">
      <c r="A31" s="10" t="s">
        <v>53</v>
      </c>
      <c r="B31" s="9" t="s">
        <v>54</v>
      </c>
      <c r="C31" s="9"/>
      <c r="D31" s="9" t="s">
        <v>752</v>
      </c>
      <c r="E31" s="45" t="s">
        <v>859</v>
      </c>
      <c r="F31" s="56"/>
    </row>
    <row r="32" spans="1:6" s="23" customFormat="1">
      <c r="A32" s="497" t="s">
        <v>55</v>
      </c>
      <c r="B32" s="9"/>
      <c r="C32" s="9" t="s">
        <v>56</v>
      </c>
      <c r="D32" s="9" t="s">
        <v>753</v>
      </c>
      <c r="E32" s="45" t="s">
        <v>57</v>
      </c>
      <c r="F32" s="10"/>
    </row>
    <row r="33" spans="1:6" s="23" customFormat="1">
      <c r="A33" s="497"/>
      <c r="B33" s="9"/>
      <c r="C33" s="9" t="s">
        <v>58</v>
      </c>
      <c r="D33" s="9"/>
      <c r="E33" s="45" t="s">
        <v>59</v>
      </c>
      <c r="F33" s="10"/>
    </row>
    <row r="34" spans="1:6" s="23" customFormat="1" ht="33.75" thickBot="1">
      <c r="A34" s="497"/>
      <c r="B34" s="9" t="s">
        <v>1123</v>
      </c>
      <c r="C34" s="9"/>
      <c r="D34" s="109" t="s">
        <v>1122</v>
      </c>
      <c r="E34" s="51" t="s">
        <v>209</v>
      </c>
      <c r="F34" s="10"/>
    </row>
    <row r="35" spans="1:6" s="4" customFormat="1" ht="15.75" thickBot="1">
      <c r="A35" s="487" t="s">
        <v>570</v>
      </c>
      <c r="B35" s="487"/>
      <c r="C35" s="487"/>
      <c r="D35" s="487"/>
      <c r="E35" s="487"/>
      <c r="F35" s="487"/>
    </row>
    <row r="36" spans="1:6" s="8" customFormat="1" ht="15">
      <c r="A36" s="5" t="s">
        <v>18</v>
      </c>
      <c r="B36" s="6" t="s">
        <v>19</v>
      </c>
      <c r="C36" s="6" t="s">
        <v>20</v>
      </c>
      <c r="D36" s="6" t="s">
        <v>21</v>
      </c>
      <c r="E36" s="7" t="s">
        <v>22</v>
      </c>
      <c r="F36" s="7" t="s">
        <v>23</v>
      </c>
    </row>
    <row r="37" spans="1:6" s="8" customFormat="1">
      <c r="A37" s="497" t="s">
        <v>578</v>
      </c>
      <c r="B37" s="9" t="s">
        <v>571</v>
      </c>
      <c r="C37" s="9" t="s">
        <v>579</v>
      </c>
      <c r="D37" s="9" t="s">
        <v>576</v>
      </c>
      <c r="E37" s="56" t="s">
        <v>572</v>
      </c>
      <c r="F37" s="10"/>
    </row>
    <row r="38" spans="1:6" s="8" customFormat="1">
      <c r="A38" s="497"/>
      <c r="B38" s="9" t="s">
        <v>879</v>
      </c>
      <c r="C38" s="9" t="s">
        <v>880</v>
      </c>
      <c r="D38" s="9" t="s">
        <v>882</v>
      </c>
      <c r="E38" s="56" t="s">
        <v>881</v>
      </c>
      <c r="F38" s="10"/>
    </row>
    <row r="39" spans="1:6" s="23" customFormat="1">
      <c r="A39" s="497"/>
      <c r="B39" s="9" t="s">
        <v>573</v>
      </c>
      <c r="C39" s="9" t="s">
        <v>574</v>
      </c>
      <c r="D39" s="9" t="s">
        <v>575</v>
      </c>
      <c r="E39" s="45" t="s">
        <v>577</v>
      </c>
      <c r="F39" s="10"/>
    </row>
    <row r="40" spans="1:6" s="8" customFormat="1">
      <c r="A40" s="10"/>
      <c r="B40" s="9" t="s">
        <v>732</v>
      </c>
      <c r="C40" s="9" t="s">
        <v>733</v>
      </c>
      <c r="D40" s="9" t="s">
        <v>827</v>
      </c>
      <c r="E40" s="56" t="s">
        <v>731</v>
      </c>
      <c r="F40" s="10"/>
    </row>
    <row r="41" spans="1:6" s="8" customFormat="1" ht="17.25" thickBot="1">
      <c r="A41" s="10"/>
      <c r="B41" s="9" t="s">
        <v>791</v>
      </c>
      <c r="C41" s="9" t="s">
        <v>792</v>
      </c>
      <c r="D41" s="9" t="s">
        <v>828</v>
      </c>
      <c r="E41" s="56" t="s">
        <v>793</v>
      </c>
      <c r="F41" s="10"/>
    </row>
    <row r="42" spans="1:6" s="4" customFormat="1" ht="15.75" thickBot="1">
      <c r="A42" s="487" t="s">
        <v>755</v>
      </c>
      <c r="B42" s="487"/>
      <c r="C42" s="487"/>
      <c r="D42" s="487"/>
      <c r="E42" s="487"/>
      <c r="F42" s="487"/>
    </row>
    <row r="43" spans="1:6" s="8" customFormat="1" ht="15">
      <c r="A43" s="5" t="s">
        <v>18</v>
      </c>
      <c r="B43" s="6" t="s">
        <v>19</v>
      </c>
      <c r="C43" s="6" t="s">
        <v>20</v>
      </c>
      <c r="D43" s="6" t="s">
        <v>21</v>
      </c>
      <c r="E43" s="7" t="s">
        <v>22</v>
      </c>
      <c r="F43" s="7" t="s">
        <v>23</v>
      </c>
    </row>
    <row r="44" spans="1:6" s="8" customFormat="1">
      <c r="A44" s="16"/>
      <c r="B44" s="9" t="s">
        <v>756</v>
      </c>
      <c r="C44" s="9" t="s">
        <v>757</v>
      </c>
      <c r="D44" s="9" t="s">
        <v>758</v>
      </c>
      <c r="E44" s="56" t="s">
        <v>851</v>
      </c>
      <c r="F44" s="10"/>
    </row>
    <row r="45" spans="1:6" s="8" customFormat="1" ht="17.25" thickBot="1">
      <c r="A45" s="57"/>
      <c r="B45" s="23" t="s">
        <v>1325</v>
      </c>
      <c r="C45" s="23" t="s">
        <v>1326</v>
      </c>
      <c r="D45" s="23" t="s">
        <v>1327</v>
      </c>
      <c r="E45" s="147" t="s">
        <v>1328</v>
      </c>
      <c r="F45" s="57"/>
    </row>
    <row r="46" spans="1:6" s="8" customFormat="1" ht="15.75" thickBot="1">
      <c r="A46" s="496" t="s">
        <v>60</v>
      </c>
      <c r="B46" s="487"/>
      <c r="C46" s="487"/>
      <c r="D46" s="487"/>
      <c r="E46" s="487"/>
      <c r="F46" s="488"/>
    </row>
    <row r="47" spans="1:6" s="8" customFormat="1" ht="15">
      <c r="A47" s="5" t="s">
        <v>18</v>
      </c>
      <c r="B47" s="6" t="s">
        <v>19</v>
      </c>
      <c r="C47" s="6" t="s">
        <v>20</v>
      </c>
      <c r="D47" s="6" t="s">
        <v>21</v>
      </c>
      <c r="E47" s="7" t="s">
        <v>22</v>
      </c>
      <c r="F47" s="7" t="s">
        <v>23</v>
      </c>
    </row>
    <row r="48" spans="1:6" s="8" customFormat="1">
      <c r="A48" s="506" t="s">
        <v>61</v>
      </c>
      <c r="B48" s="9" t="s">
        <v>549</v>
      </c>
      <c r="C48" s="9" t="s">
        <v>548</v>
      </c>
      <c r="D48" s="9" t="s">
        <v>550</v>
      </c>
      <c r="E48" s="47"/>
      <c r="F48" s="10"/>
    </row>
    <row r="49" spans="1:6" s="4" customFormat="1">
      <c r="A49" s="506"/>
      <c r="B49" s="9" t="s">
        <v>62</v>
      </c>
      <c r="C49" s="9" t="s">
        <v>63</v>
      </c>
      <c r="D49" s="9" t="s">
        <v>210</v>
      </c>
      <c r="E49" s="45" t="s">
        <v>64</v>
      </c>
      <c r="F49" s="10"/>
    </row>
    <row r="50" spans="1:6" s="8" customFormat="1">
      <c r="A50" s="506"/>
      <c r="B50" s="9" t="s">
        <v>68</v>
      </c>
      <c r="C50" s="9" t="s">
        <v>65</v>
      </c>
      <c r="D50" s="9" t="s">
        <v>66</v>
      </c>
      <c r="E50" s="45" t="s">
        <v>67</v>
      </c>
      <c r="F50" s="10"/>
    </row>
    <row r="51" spans="1:6" s="8" customFormat="1">
      <c r="A51" s="506"/>
      <c r="B51" s="9" t="s">
        <v>68</v>
      </c>
      <c r="C51" s="9" t="s">
        <v>69</v>
      </c>
      <c r="D51" s="9" t="s">
        <v>846</v>
      </c>
      <c r="E51" s="45" t="s">
        <v>70</v>
      </c>
      <c r="F51" s="10"/>
    </row>
    <row r="52" spans="1:6" s="8" customFormat="1">
      <c r="A52" s="506"/>
      <c r="B52" s="9" t="s">
        <v>71</v>
      </c>
      <c r="C52" s="9" t="s">
        <v>72</v>
      </c>
      <c r="D52" s="9" t="s">
        <v>847</v>
      </c>
      <c r="E52" s="13" t="s">
        <v>73</v>
      </c>
      <c r="F52" s="10"/>
    </row>
    <row r="53" spans="1:6" s="4" customFormat="1">
      <c r="A53" s="506"/>
      <c r="B53" s="9" t="s">
        <v>74</v>
      </c>
      <c r="C53" s="9" t="s">
        <v>75</v>
      </c>
      <c r="D53" s="9" t="s">
        <v>848</v>
      </c>
      <c r="E53" s="45" t="s">
        <v>76</v>
      </c>
      <c r="F53" s="10"/>
    </row>
    <row r="54" spans="1:6" s="8" customFormat="1" ht="33">
      <c r="A54" s="506"/>
      <c r="B54" s="9" t="s">
        <v>544</v>
      </c>
      <c r="C54" s="9" t="s">
        <v>545</v>
      </c>
      <c r="D54" s="109" t="s">
        <v>546</v>
      </c>
      <c r="E54" s="45" t="s">
        <v>547</v>
      </c>
      <c r="F54" s="10"/>
    </row>
    <row r="55" spans="1:6" s="8" customFormat="1">
      <c r="A55" s="506"/>
      <c r="B55" s="9" t="s">
        <v>77</v>
      </c>
      <c r="C55" s="9" t="s">
        <v>770</v>
      </c>
      <c r="D55" s="9" t="s">
        <v>849</v>
      </c>
      <c r="E55" s="45" t="s">
        <v>78</v>
      </c>
      <c r="F55" s="10"/>
    </row>
    <row r="56" spans="1:6" s="8" customFormat="1">
      <c r="A56" s="506"/>
      <c r="B56" s="9" t="s">
        <v>1231</v>
      </c>
      <c r="C56" s="9" t="s">
        <v>1232</v>
      </c>
      <c r="D56" s="109" t="s">
        <v>1233</v>
      </c>
      <c r="E56" s="45" t="s">
        <v>1234</v>
      </c>
      <c r="F56" s="10"/>
    </row>
    <row r="57" spans="1:6" s="8" customFormat="1">
      <c r="A57" s="506"/>
      <c r="B57" s="9" t="s">
        <v>845</v>
      </c>
      <c r="C57" s="9" t="s">
        <v>69</v>
      </c>
      <c r="D57" s="9" t="s">
        <v>850</v>
      </c>
      <c r="E57" s="45" t="s">
        <v>844</v>
      </c>
      <c r="F57" s="10"/>
    </row>
    <row r="58" spans="1:6" s="4" customFormat="1" ht="15.75" thickBot="1">
      <c r="A58" s="501" t="s">
        <v>79</v>
      </c>
      <c r="B58" s="494"/>
      <c r="C58" s="494"/>
      <c r="D58" s="494"/>
      <c r="E58" s="494"/>
      <c r="F58" s="495"/>
    </row>
    <row r="59" spans="1:6" s="8" customFormat="1" ht="15">
      <c r="A59" s="5" t="s">
        <v>18</v>
      </c>
      <c r="B59" s="6" t="s">
        <v>19</v>
      </c>
      <c r="C59" s="6" t="s">
        <v>20</v>
      </c>
      <c r="D59" s="6" t="s">
        <v>21</v>
      </c>
      <c r="E59" s="7" t="s">
        <v>22</v>
      </c>
      <c r="F59" s="7" t="s">
        <v>23</v>
      </c>
    </row>
    <row r="60" spans="1:6" s="8" customFormat="1">
      <c r="A60" s="497"/>
      <c r="B60" s="9" t="s">
        <v>80</v>
      </c>
      <c r="C60" s="9" t="s">
        <v>81</v>
      </c>
      <c r="D60" s="9" t="s">
        <v>82</v>
      </c>
      <c r="E60" s="47"/>
      <c r="F60" s="10"/>
    </row>
    <row r="61" spans="1:6" s="8" customFormat="1" ht="17.25" thickBot="1">
      <c r="A61" s="497"/>
      <c r="B61" s="9" t="s">
        <v>83</v>
      </c>
      <c r="C61" s="9" t="s">
        <v>84</v>
      </c>
      <c r="D61" s="9" t="s">
        <v>891</v>
      </c>
      <c r="E61" s="45" t="s">
        <v>892</v>
      </c>
      <c r="F61" s="10"/>
    </row>
    <row r="62" spans="1:6" s="8" customFormat="1" ht="15.75" thickBot="1">
      <c r="A62" s="487" t="s">
        <v>85</v>
      </c>
      <c r="B62" s="487"/>
      <c r="C62" s="487"/>
      <c r="D62" s="487"/>
      <c r="E62" s="487"/>
      <c r="F62" s="487"/>
    </row>
    <row r="63" spans="1:6" s="8" customFormat="1" ht="15">
      <c r="A63" s="5" t="s">
        <v>18</v>
      </c>
      <c r="B63" s="6" t="s">
        <v>19</v>
      </c>
      <c r="C63" s="6" t="s">
        <v>20</v>
      </c>
      <c r="D63" s="6" t="s">
        <v>21</v>
      </c>
      <c r="E63" s="7" t="s">
        <v>22</v>
      </c>
      <c r="F63" s="7" t="s">
        <v>23</v>
      </c>
    </row>
    <row r="64" spans="1:6" s="4" customFormat="1" ht="17.25" thickBot="1">
      <c r="A64" s="10"/>
      <c r="B64" s="9"/>
      <c r="C64" s="9"/>
      <c r="D64" s="9" t="s">
        <v>837</v>
      </c>
      <c r="E64" s="47"/>
      <c r="F64" s="10"/>
    </row>
    <row r="65" spans="1:6" s="8" customFormat="1" ht="15.75" thickBot="1">
      <c r="A65" s="487" t="s">
        <v>86</v>
      </c>
      <c r="B65" s="487"/>
      <c r="C65" s="487"/>
      <c r="D65" s="487"/>
      <c r="E65" s="487"/>
      <c r="F65" s="487"/>
    </row>
    <row r="66" spans="1:6" s="8" customFormat="1" ht="15">
      <c r="A66" s="5" t="s">
        <v>18</v>
      </c>
      <c r="B66" s="6" t="s">
        <v>19</v>
      </c>
      <c r="C66" s="6" t="s">
        <v>20</v>
      </c>
      <c r="D66" s="6" t="s">
        <v>21</v>
      </c>
      <c r="E66" s="7" t="s">
        <v>22</v>
      </c>
      <c r="F66" s="7" t="s">
        <v>23</v>
      </c>
    </row>
    <row r="67" spans="1:6" s="8" customFormat="1" ht="49.5">
      <c r="A67" s="47"/>
      <c r="B67" s="9"/>
      <c r="C67" s="9"/>
      <c r="D67" s="109" t="s">
        <v>829</v>
      </c>
      <c r="E67" s="45" t="s">
        <v>87</v>
      </c>
      <c r="F67" s="10"/>
    </row>
    <row r="68" spans="1:6" s="8" customFormat="1">
      <c r="A68" s="47"/>
      <c r="B68" s="9"/>
      <c r="C68" s="9"/>
      <c r="D68" s="109" t="s">
        <v>585</v>
      </c>
      <c r="E68" s="45"/>
      <c r="F68" s="10"/>
    </row>
    <row r="69" spans="1:6" s="8" customFormat="1">
      <c r="A69" s="111"/>
      <c r="B69" s="14"/>
      <c r="C69" s="14"/>
      <c r="D69" s="110" t="s">
        <v>368</v>
      </c>
      <c r="E69" s="52" t="s">
        <v>367</v>
      </c>
      <c r="F69" s="16"/>
    </row>
    <row r="70" spans="1:6" s="8" customFormat="1" ht="17.25" thickBot="1">
      <c r="A70" s="111"/>
      <c r="B70" s="14" t="s">
        <v>88</v>
      </c>
      <c r="C70" s="14" t="s">
        <v>89</v>
      </c>
      <c r="D70" s="14" t="s">
        <v>90</v>
      </c>
      <c r="E70" s="52"/>
      <c r="F70" s="16"/>
    </row>
    <row r="71" spans="1:6" s="4" customFormat="1" ht="15.75" thickBot="1">
      <c r="A71" s="487" t="s">
        <v>91</v>
      </c>
      <c r="B71" s="487"/>
      <c r="C71" s="487"/>
      <c r="D71" s="487"/>
      <c r="E71" s="487"/>
      <c r="F71" s="487"/>
    </row>
    <row r="72" spans="1:6" s="8" customFormat="1" ht="15">
      <c r="A72" s="5" t="s">
        <v>18</v>
      </c>
      <c r="B72" s="6" t="s">
        <v>19</v>
      </c>
      <c r="C72" s="6" t="s">
        <v>20</v>
      </c>
      <c r="D72" s="6" t="s">
        <v>21</v>
      </c>
      <c r="E72" s="7" t="s">
        <v>22</v>
      </c>
      <c r="F72" s="7" t="s">
        <v>23</v>
      </c>
    </row>
    <row r="73" spans="1:6" s="8" customFormat="1">
      <c r="A73" s="510" t="s">
        <v>92</v>
      </c>
      <c r="B73" s="9" t="s">
        <v>93</v>
      </c>
      <c r="C73" s="9" t="s">
        <v>7</v>
      </c>
      <c r="D73" s="9"/>
      <c r="E73" s="47"/>
      <c r="F73" s="10" t="s">
        <v>94</v>
      </c>
    </row>
    <row r="74" spans="1:6" s="4" customFormat="1">
      <c r="A74" s="506"/>
      <c r="B74" s="9" t="s">
        <v>95</v>
      </c>
      <c r="C74" s="9" t="s">
        <v>96</v>
      </c>
      <c r="D74" s="9"/>
      <c r="E74" s="45" t="s">
        <v>1118</v>
      </c>
      <c r="F74" s="10" t="s">
        <v>97</v>
      </c>
    </row>
    <row r="75" spans="1:6" s="8" customFormat="1">
      <c r="A75" s="506"/>
      <c r="B75" s="9" t="s">
        <v>98</v>
      </c>
      <c r="C75" s="9" t="s">
        <v>99</v>
      </c>
      <c r="D75" s="9" t="s">
        <v>764</v>
      </c>
      <c r="E75" s="47"/>
      <c r="F75" s="10" t="s">
        <v>100</v>
      </c>
    </row>
    <row r="76" spans="1:6" s="8" customFormat="1">
      <c r="A76" s="506"/>
      <c r="B76" s="9" t="s">
        <v>101</v>
      </c>
      <c r="C76" s="9" t="s">
        <v>102</v>
      </c>
      <c r="D76" s="9" t="s">
        <v>763</v>
      </c>
      <c r="E76" s="45" t="s">
        <v>103</v>
      </c>
      <c r="F76" s="10" t="s">
        <v>104</v>
      </c>
    </row>
    <row r="77" spans="1:6" s="4" customFormat="1" ht="17.25" thickBot="1">
      <c r="A77" s="506"/>
      <c r="B77" s="9" t="s">
        <v>105</v>
      </c>
      <c r="C77" s="9"/>
      <c r="D77" s="9"/>
      <c r="E77" s="47"/>
      <c r="F77" s="10" t="s">
        <v>106</v>
      </c>
    </row>
    <row r="78" spans="1:6" s="8" customFormat="1" ht="15.75" thickBot="1">
      <c r="A78" s="496" t="s">
        <v>107</v>
      </c>
      <c r="B78" s="487"/>
      <c r="C78" s="487"/>
      <c r="D78" s="487"/>
      <c r="E78" s="487"/>
      <c r="F78" s="488"/>
    </row>
    <row r="79" spans="1:6" s="8" customFormat="1" ht="15">
      <c r="A79" s="17" t="s">
        <v>18</v>
      </c>
      <c r="B79" s="18" t="s">
        <v>19</v>
      </c>
      <c r="C79" s="18" t="s">
        <v>20</v>
      </c>
      <c r="D79" s="19" t="s">
        <v>21</v>
      </c>
      <c r="E79" s="20" t="s">
        <v>22</v>
      </c>
      <c r="F79" s="20" t="s">
        <v>23</v>
      </c>
    </row>
    <row r="80" spans="1:6" s="8" customFormat="1" ht="17.25" thickBot="1">
      <c r="A80" s="47"/>
      <c r="B80" s="9"/>
      <c r="C80" s="9"/>
      <c r="D80" s="23" t="s">
        <v>108</v>
      </c>
      <c r="E80" s="47"/>
      <c r="F80" s="10"/>
    </row>
    <row r="81" spans="1:6" s="4" customFormat="1" ht="15.75" thickBot="1">
      <c r="A81" s="496" t="s">
        <v>109</v>
      </c>
      <c r="B81" s="487"/>
      <c r="C81" s="487"/>
      <c r="D81" s="487"/>
      <c r="E81" s="487"/>
      <c r="F81" s="488"/>
    </row>
    <row r="82" spans="1:6" s="8" customFormat="1" ht="15">
      <c r="A82" s="17" t="s">
        <v>18</v>
      </c>
      <c r="B82" s="18" t="s">
        <v>19</v>
      </c>
      <c r="C82" s="18" t="s">
        <v>20</v>
      </c>
      <c r="D82" s="19" t="s">
        <v>21</v>
      </c>
      <c r="E82" s="20" t="s">
        <v>22</v>
      </c>
      <c r="F82" s="20" t="s">
        <v>23</v>
      </c>
    </row>
    <row r="83" spans="1:6" s="8" customFormat="1" ht="17.25" thickBot="1">
      <c r="A83" s="47"/>
      <c r="B83" s="9"/>
      <c r="C83" s="9"/>
      <c r="D83" s="23" t="s">
        <v>870</v>
      </c>
      <c r="E83" s="47"/>
      <c r="F83" s="10"/>
    </row>
    <row r="84" spans="1:6" s="8" customFormat="1" ht="15.75" thickBot="1">
      <c r="A84" s="487" t="s">
        <v>110</v>
      </c>
      <c r="B84" s="487"/>
      <c r="C84" s="487"/>
      <c r="D84" s="487"/>
      <c r="E84" s="487"/>
      <c r="F84" s="487"/>
    </row>
    <row r="85" spans="1:6" s="4" customFormat="1" ht="15">
      <c r="A85" s="5" t="s">
        <v>18</v>
      </c>
      <c r="B85" s="6" t="s">
        <v>19</v>
      </c>
      <c r="C85" s="6" t="s">
        <v>20</v>
      </c>
      <c r="D85" s="6" t="s">
        <v>21</v>
      </c>
      <c r="E85" s="7" t="s">
        <v>22</v>
      </c>
      <c r="F85" s="7" t="s">
        <v>23</v>
      </c>
    </row>
    <row r="86" spans="1:6" s="8" customFormat="1">
      <c r="A86" s="497" t="s">
        <v>111</v>
      </c>
      <c r="B86" s="515" t="s">
        <v>112</v>
      </c>
      <c r="C86" s="515" t="s">
        <v>84</v>
      </c>
      <c r="D86" s="9" t="s">
        <v>872</v>
      </c>
      <c r="E86" s="47"/>
      <c r="F86" s="10"/>
    </row>
    <row r="87" spans="1:6" s="8" customFormat="1" ht="17.25" thickBot="1">
      <c r="A87" s="498"/>
      <c r="B87" s="513"/>
      <c r="C87" s="513"/>
      <c r="D87" s="14" t="s">
        <v>113</v>
      </c>
      <c r="E87" s="111"/>
      <c r="F87" s="16"/>
    </row>
    <row r="88" spans="1:6" s="8" customFormat="1" ht="15.75" thickBot="1">
      <c r="A88" s="496" t="s">
        <v>211</v>
      </c>
      <c r="B88" s="487"/>
      <c r="C88" s="487"/>
      <c r="D88" s="487"/>
      <c r="E88" s="487"/>
      <c r="F88" s="488"/>
    </row>
    <row r="89" spans="1:6" s="4" customFormat="1" ht="15">
      <c r="A89" s="5" t="s">
        <v>18</v>
      </c>
      <c r="B89" s="6" t="s">
        <v>19</v>
      </c>
      <c r="C89" s="6" t="s">
        <v>20</v>
      </c>
      <c r="D89" s="6" t="s">
        <v>21</v>
      </c>
      <c r="E89" s="7" t="s">
        <v>22</v>
      </c>
      <c r="F89" s="7" t="s">
        <v>23</v>
      </c>
    </row>
    <row r="90" spans="1:6" s="8" customFormat="1">
      <c r="A90" s="507" t="s">
        <v>212</v>
      </c>
      <c r="B90" s="9" t="s">
        <v>114</v>
      </c>
      <c r="C90" s="9" t="s">
        <v>115</v>
      </c>
      <c r="D90" s="9" t="s">
        <v>116</v>
      </c>
      <c r="E90" s="45" t="s">
        <v>860</v>
      </c>
      <c r="F90" s="10"/>
    </row>
    <row r="91" spans="1:6" s="8" customFormat="1">
      <c r="A91" s="508"/>
      <c r="B91" s="9" t="s">
        <v>117</v>
      </c>
      <c r="C91" s="9" t="s">
        <v>81</v>
      </c>
      <c r="D91" s="9" t="s">
        <v>871</v>
      </c>
      <c r="E91" s="45" t="s">
        <v>118</v>
      </c>
      <c r="F91" s="58"/>
    </row>
    <row r="92" spans="1:6" s="8" customFormat="1" ht="17.25" thickBot="1">
      <c r="A92" s="509"/>
      <c r="B92" s="9"/>
      <c r="C92" s="9"/>
      <c r="D92" s="9"/>
      <c r="E92" s="45"/>
      <c r="F92" s="57"/>
    </row>
    <row r="93" spans="1:6" s="4" customFormat="1" ht="15.75" thickBot="1">
      <c r="A93" s="496" t="s">
        <v>119</v>
      </c>
      <c r="B93" s="494"/>
      <c r="C93" s="494"/>
      <c r="D93" s="494"/>
      <c r="E93" s="494"/>
      <c r="F93" s="488"/>
    </row>
    <row r="94" spans="1:6" s="8" customFormat="1" ht="15">
      <c r="A94" s="5" t="s">
        <v>18</v>
      </c>
      <c r="B94" s="6" t="s">
        <v>19</v>
      </c>
      <c r="C94" s="6" t="s">
        <v>20</v>
      </c>
      <c r="D94" s="6" t="s">
        <v>21</v>
      </c>
      <c r="E94" s="7" t="s">
        <v>22</v>
      </c>
      <c r="F94" s="7" t="s">
        <v>23</v>
      </c>
    </row>
    <row r="95" spans="1:6" s="8" customFormat="1">
      <c r="A95" s="497"/>
      <c r="B95" s="9" t="s">
        <v>810</v>
      </c>
      <c r="C95" s="14" t="s">
        <v>813</v>
      </c>
      <c r="D95" s="9" t="s">
        <v>866</v>
      </c>
      <c r="E95" s="45" t="s">
        <v>808</v>
      </c>
      <c r="F95" s="10"/>
    </row>
    <row r="96" spans="1:6" s="8" customFormat="1">
      <c r="A96" s="498"/>
      <c r="B96" s="14" t="s">
        <v>807</v>
      </c>
      <c r="C96" s="14" t="s">
        <v>812</v>
      </c>
      <c r="D96" s="9" t="s">
        <v>867</v>
      </c>
      <c r="E96" s="45" t="s">
        <v>120</v>
      </c>
      <c r="F96" s="16"/>
    </row>
    <row r="97" spans="1:6" s="8" customFormat="1" ht="17.25" thickBot="1">
      <c r="A97" s="16"/>
      <c r="B97" s="14" t="s">
        <v>811</v>
      </c>
      <c r="C97" s="14"/>
      <c r="D97" s="9"/>
      <c r="E97" s="45" t="s">
        <v>809</v>
      </c>
      <c r="F97" s="16"/>
    </row>
    <row r="98" spans="1:6" s="4" customFormat="1" ht="15.75" thickBot="1">
      <c r="A98" s="486" t="s">
        <v>1128</v>
      </c>
      <c r="B98" s="487"/>
      <c r="C98" s="487"/>
      <c r="D98" s="494"/>
      <c r="E98" s="494"/>
      <c r="F98" s="488"/>
    </row>
    <row r="99" spans="1:6" s="8" customFormat="1" ht="15">
      <c r="A99" s="17" t="s">
        <v>18</v>
      </c>
      <c r="B99" s="18" t="s">
        <v>19</v>
      </c>
      <c r="C99" s="18" t="s">
        <v>20</v>
      </c>
      <c r="D99" s="18" t="s">
        <v>21</v>
      </c>
      <c r="E99" s="20" t="s">
        <v>22</v>
      </c>
      <c r="F99" s="20" t="s">
        <v>23</v>
      </c>
    </row>
    <row r="100" spans="1:6" s="8" customFormat="1" ht="33">
      <c r="A100" s="10" t="s">
        <v>96</v>
      </c>
      <c r="B100" s="511" t="s">
        <v>1125</v>
      </c>
      <c r="C100" s="512"/>
      <c r="D100" s="110" t="s">
        <v>1124</v>
      </c>
      <c r="E100" s="47"/>
      <c r="F100" s="10"/>
    </row>
    <row r="101" spans="1:6" s="8" customFormat="1" ht="50.25" thickBot="1">
      <c r="A101" s="22" t="s">
        <v>1127</v>
      </c>
      <c r="B101" s="511" t="s">
        <v>1126</v>
      </c>
      <c r="C101" s="512"/>
      <c r="D101" s="110"/>
      <c r="E101" s="47"/>
      <c r="F101" s="10"/>
    </row>
    <row r="102" spans="1:6" s="4" customFormat="1" ht="15.75" thickBot="1">
      <c r="A102" s="496" t="s">
        <v>868</v>
      </c>
      <c r="B102" s="487"/>
      <c r="C102" s="487"/>
      <c r="D102" s="487"/>
      <c r="E102" s="487"/>
      <c r="F102" s="488"/>
    </row>
    <row r="103" spans="1:6" s="8" customFormat="1" ht="15">
      <c r="A103" s="17" t="s">
        <v>18</v>
      </c>
      <c r="B103" s="18" t="s">
        <v>19</v>
      </c>
      <c r="C103" s="18" t="s">
        <v>20</v>
      </c>
      <c r="D103" s="18" t="s">
        <v>21</v>
      </c>
      <c r="E103" s="20" t="s">
        <v>22</v>
      </c>
      <c r="F103" s="20" t="s">
        <v>23</v>
      </c>
    </row>
    <row r="104" spans="1:6" s="8" customFormat="1" ht="30">
      <c r="A104" s="513" t="s">
        <v>816</v>
      </c>
      <c r="B104" s="108" t="s">
        <v>815</v>
      </c>
      <c r="C104" s="9"/>
      <c r="D104" s="9" t="s">
        <v>121</v>
      </c>
      <c r="E104" s="45" t="s">
        <v>817</v>
      </c>
      <c r="F104" s="10"/>
    </row>
    <row r="105" spans="1:6" s="8" customFormat="1" ht="17.25" thickBot="1">
      <c r="A105" s="514"/>
      <c r="B105" s="53" t="s">
        <v>814</v>
      </c>
      <c r="C105" s="14"/>
      <c r="D105" s="14" t="s">
        <v>869</v>
      </c>
      <c r="E105" s="111"/>
      <c r="F105" s="16"/>
    </row>
    <row r="106" spans="1:6" s="4" customFormat="1" ht="15.75" thickBot="1">
      <c r="A106" s="496" t="s">
        <v>122</v>
      </c>
      <c r="B106" s="487"/>
      <c r="C106" s="487"/>
      <c r="D106" s="487"/>
      <c r="E106" s="487"/>
      <c r="F106" s="488"/>
    </row>
    <row r="107" spans="1:6" s="8" customFormat="1" ht="15">
      <c r="A107" s="17" t="s">
        <v>18</v>
      </c>
      <c r="B107" s="18" t="s">
        <v>19</v>
      </c>
      <c r="C107" s="18" t="s">
        <v>20</v>
      </c>
      <c r="D107" s="19" t="s">
        <v>21</v>
      </c>
      <c r="E107" s="19" t="s">
        <v>22</v>
      </c>
      <c r="F107" s="21" t="s">
        <v>23</v>
      </c>
    </row>
    <row r="108" spans="1:6" s="8" customFormat="1" ht="17.25" thickBot="1">
      <c r="A108" s="111"/>
      <c r="B108" s="14" t="s">
        <v>123</v>
      </c>
      <c r="C108" s="14" t="s">
        <v>96</v>
      </c>
      <c r="D108" s="14" t="s">
        <v>124</v>
      </c>
      <c r="E108" s="113" t="s">
        <v>125</v>
      </c>
      <c r="F108" s="16" t="s">
        <v>126</v>
      </c>
    </row>
    <row r="109" spans="1:6" s="4" customFormat="1" ht="15.75" thickBot="1">
      <c r="A109" s="496" t="s">
        <v>127</v>
      </c>
      <c r="B109" s="487"/>
      <c r="C109" s="487"/>
      <c r="D109" s="487"/>
      <c r="E109" s="487"/>
      <c r="F109" s="488"/>
    </row>
    <row r="110" spans="1:6" s="8" customFormat="1" ht="15">
      <c r="A110" s="5" t="s">
        <v>18</v>
      </c>
      <c r="B110" s="6" t="s">
        <v>19</v>
      </c>
      <c r="C110" s="6" t="s">
        <v>20</v>
      </c>
      <c r="D110" s="6" t="s">
        <v>21</v>
      </c>
      <c r="E110" s="7" t="s">
        <v>22</v>
      </c>
      <c r="F110" s="7" t="s">
        <v>23</v>
      </c>
    </row>
    <row r="111" spans="1:6" s="8" customFormat="1">
      <c r="A111" s="497"/>
      <c r="B111" s="9"/>
      <c r="C111" s="9"/>
      <c r="D111" s="9" t="s">
        <v>128</v>
      </c>
      <c r="E111" s="47"/>
      <c r="F111" s="10"/>
    </row>
    <row r="112" spans="1:6" s="4" customFormat="1" ht="17.25" thickBot="1">
      <c r="A112" s="498"/>
      <c r="B112" s="14"/>
      <c r="C112" s="14"/>
      <c r="D112" s="14" t="s">
        <v>129</v>
      </c>
      <c r="E112" s="111"/>
      <c r="F112" s="16"/>
    </row>
    <row r="113" spans="1:6" s="8" customFormat="1" ht="15.75" thickBot="1">
      <c r="A113" s="496" t="s">
        <v>130</v>
      </c>
      <c r="B113" s="487"/>
      <c r="C113" s="487"/>
      <c r="D113" s="487"/>
      <c r="E113" s="487"/>
      <c r="F113" s="488"/>
    </row>
    <row r="114" spans="1:6" s="8" customFormat="1" ht="15">
      <c r="A114" s="5" t="s">
        <v>18</v>
      </c>
      <c r="B114" s="6" t="s">
        <v>19</v>
      </c>
      <c r="C114" s="6" t="s">
        <v>20</v>
      </c>
      <c r="D114" s="6" t="s">
        <v>21</v>
      </c>
      <c r="E114" s="7" t="s">
        <v>22</v>
      </c>
      <c r="F114" s="7" t="s">
        <v>23</v>
      </c>
    </row>
    <row r="115" spans="1:6" ht="17.25" thickBot="1">
      <c r="A115" s="111"/>
      <c r="B115" s="14" t="s">
        <v>131</v>
      </c>
      <c r="C115" s="14"/>
      <c r="D115" s="14" t="s">
        <v>132</v>
      </c>
      <c r="E115" s="111"/>
      <c r="F115" s="111" t="s">
        <v>133</v>
      </c>
    </row>
    <row r="116" spans="1:6" ht="17.25" thickBot="1">
      <c r="A116" s="496" t="s">
        <v>134</v>
      </c>
      <c r="B116" s="487"/>
      <c r="C116" s="487"/>
      <c r="D116" s="487"/>
      <c r="E116" s="487"/>
      <c r="F116" s="488"/>
    </row>
    <row r="117" spans="1:6">
      <c r="A117" s="5" t="s">
        <v>18</v>
      </c>
      <c r="B117" s="6" t="s">
        <v>19</v>
      </c>
      <c r="C117" s="6" t="s">
        <v>20</v>
      </c>
      <c r="D117" s="6" t="s">
        <v>21</v>
      </c>
      <c r="E117" s="7" t="s">
        <v>22</v>
      </c>
      <c r="F117" s="7" t="s">
        <v>23</v>
      </c>
    </row>
    <row r="118" spans="1:6" ht="17.25" thickBot="1">
      <c r="A118" s="47"/>
      <c r="B118" s="9" t="s">
        <v>135</v>
      </c>
      <c r="C118" s="9"/>
      <c r="D118" s="9" t="s">
        <v>136</v>
      </c>
      <c r="E118" s="47"/>
      <c r="F118" s="10"/>
    </row>
    <row r="119" spans="1:6" ht="17.25" thickBot="1">
      <c r="A119" s="496" t="s">
        <v>1133</v>
      </c>
      <c r="B119" s="487"/>
      <c r="C119" s="487"/>
      <c r="D119" s="487"/>
      <c r="E119" s="487"/>
      <c r="F119" s="488"/>
    </row>
    <row r="120" spans="1:6">
      <c r="A120" s="5" t="s">
        <v>18</v>
      </c>
      <c r="B120" s="6" t="s">
        <v>19</v>
      </c>
      <c r="C120" s="6" t="s">
        <v>20</v>
      </c>
      <c r="D120" s="6" t="s">
        <v>21</v>
      </c>
      <c r="E120" s="7" t="s">
        <v>22</v>
      </c>
      <c r="F120" s="7" t="s">
        <v>23</v>
      </c>
    </row>
    <row r="121" spans="1:6">
      <c r="A121" s="47"/>
      <c r="B121" s="9" t="s">
        <v>805</v>
      </c>
      <c r="C121" s="9"/>
      <c r="D121" s="9" t="s">
        <v>802</v>
      </c>
      <c r="E121" s="45" t="s">
        <v>137</v>
      </c>
      <c r="F121" s="10" t="s">
        <v>801</v>
      </c>
    </row>
    <row r="122" spans="1:6" ht="33.75" thickBot="1">
      <c r="A122" s="47"/>
      <c r="B122" s="9" t="s">
        <v>1130</v>
      </c>
      <c r="C122" s="109" t="s">
        <v>1131</v>
      </c>
      <c r="D122" s="109" t="s">
        <v>1129</v>
      </c>
      <c r="E122" s="51" t="s">
        <v>1132</v>
      </c>
      <c r="F122" s="10" t="s">
        <v>806</v>
      </c>
    </row>
    <row r="123" spans="1:6" ht="17.25" thickBot="1">
      <c r="A123" s="496" t="s">
        <v>804</v>
      </c>
      <c r="B123" s="487"/>
      <c r="C123" s="487"/>
      <c r="D123" s="487"/>
      <c r="E123" s="487"/>
      <c r="F123" s="488"/>
    </row>
    <row r="124" spans="1:6">
      <c r="A124" s="5" t="s">
        <v>18</v>
      </c>
      <c r="B124" s="6" t="s">
        <v>19</v>
      </c>
      <c r="C124" s="6" t="s">
        <v>20</v>
      </c>
      <c r="D124" s="6" t="s">
        <v>21</v>
      </c>
      <c r="E124" s="7" t="s">
        <v>22</v>
      </c>
      <c r="F124" s="7" t="s">
        <v>23</v>
      </c>
    </row>
    <row r="125" spans="1:6" ht="17.25" thickBot="1">
      <c r="A125" s="47"/>
      <c r="B125" s="9"/>
      <c r="C125" s="9"/>
      <c r="D125" s="9" t="s">
        <v>803</v>
      </c>
      <c r="E125" s="114"/>
      <c r="F125" s="10" t="s">
        <v>801</v>
      </c>
    </row>
    <row r="126" spans="1:6" ht="17.25" thickBot="1">
      <c r="A126" s="496" t="s">
        <v>138</v>
      </c>
      <c r="B126" s="487"/>
      <c r="C126" s="487"/>
      <c r="D126" s="487"/>
      <c r="E126" s="487"/>
      <c r="F126" s="488"/>
    </row>
    <row r="127" spans="1:6">
      <c r="A127" s="5" t="s">
        <v>18</v>
      </c>
      <c r="B127" s="6" t="s">
        <v>19</v>
      </c>
      <c r="C127" s="6" t="s">
        <v>20</v>
      </c>
      <c r="D127" s="6" t="s">
        <v>21</v>
      </c>
      <c r="E127" s="7" t="s">
        <v>22</v>
      </c>
      <c r="F127" s="7" t="s">
        <v>23</v>
      </c>
    </row>
    <row r="128" spans="1:6">
      <c r="A128" s="498"/>
      <c r="B128" s="9"/>
      <c r="C128" s="9"/>
      <c r="D128" s="9"/>
      <c r="E128" s="56" t="s">
        <v>139</v>
      </c>
      <c r="F128" s="10"/>
    </row>
    <row r="129" spans="1:6">
      <c r="A129" s="499"/>
      <c r="B129" s="9" t="s">
        <v>140</v>
      </c>
      <c r="C129" s="9" t="s">
        <v>141</v>
      </c>
      <c r="D129" s="9" t="s">
        <v>142</v>
      </c>
      <c r="E129" s="56" t="s">
        <v>861</v>
      </c>
      <c r="F129" s="10" t="s">
        <v>143</v>
      </c>
    </row>
    <row r="130" spans="1:6">
      <c r="A130" s="499"/>
      <c r="B130" s="9" t="s">
        <v>144</v>
      </c>
      <c r="C130" s="9" t="s">
        <v>145</v>
      </c>
      <c r="D130" s="9" t="s">
        <v>775</v>
      </c>
      <c r="E130" s="56" t="s">
        <v>146</v>
      </c>
      <c r="F130" s="10" t="s">
        <v>147</v>
      </c>
    </row>
    <row r="131" spans="1:6" ht="17.25" thickBot="1">
      <c r="A131" s="500"/>
      <c r="B131" s="9" t="s">
        <v>148</v>
      </c>
      <c r="C131" s="9" t="s">
        <v>149</v>
      </c>
      <c r="D131" s="9" t="s">
        <v>150</v>
      </c>
      <c r="E131" s="56" t="s">
        <v>151</v>
      </c>
      <c r="F131" s="10" t="s">
        <v>152</v>
      </c>
    </row>
    <row r="132" spans="1:6" ht="17.25" thickBot="1">
      <c r="A132" s="496" t="s">
        <v>153</v>
      </c>
      <c r="B132" s="487"/>
      <c r="C132" s="487"/>
      <c r="D132" s="487"/>
      <c r="E132" s="487"/>
      <c r="F132" s="488"/>
    </row>
    <row r="133" spans="1:6">
      <c r="A133" s="5" t="s">
        <v>18</v>
      </c>
      <c r="B133" s="6" t="s">
        <v>19</v>
      </c>
      <c r="C133" s="6" t="s">
        <v>20</v>
      </c>
      <c r="D133" s="6" t="s">
        <v>21</v>
      </c>
      <c r="E133" s="7" t="s">
        <v>22</v>
      </c>
      <c r="F133" s="7" t="s">
        <v>23</v>
      </c>
    </row>
    <row r="134" spans="1:6" ht="17.25" thickBot="1">
      <c r="A134" s="47"/>
      <c r="B134" s="9"/>
      <c r="C134" s="9"/>
      <c r="D134" s="9"/>
      <c r="E134" s="45"/>
      <c r="F134" s="10"/>
    </row>
    <row r="135" spans="1:6" ht="17.25" thickBot="1">
      <c r="A135" s="496" t="s">
        <v>154</v>
      </c>
      <c r="B135" s="487"/>
      <c r="C135" s="487"/>
      <c r="D135" s="487"/>
      <c r="E135" s="487"/>
      <c r="F135" s="488"/>
    </row>
    <row r="136" spans="1:6">
      <c r="A136" s="5" t="s">
        <v>18</v>
      </c>
      <c r="B136" s="6" t="s">
        <v>19</v>
      </c>
      <c r="C136" s="6" t="s">
        <v>20</v>
      </c>
      <c r="D136" s="6" t="s">
        <v>21</v>
      </c>
      <c r="E136" s="7" t="s">
        <v>22</v>
      </c>
      <c r="F136" s="7" t="s">
        <v>23</v>
      </c>
    </row>
    <row r="137" spans="1:6" ht="17.25" thickBot="1">
      <c r="A137" s="47"/>
      <c r="B137" s="9" t="s">
        <v>155</v>
      </c>
      <c r="C137" s="9"/>
      <c r="D137" s="9" t="s">
        <v>156</v>
      </c>
      <c r="E137" s="45" t="s">
        <v>157</v>
      </c>
      <c r="F137" s="10"/>
    </row>
    <row r="138" spans="1:6" ht="17.25" thickBot="1">
      <c r="A138" s="496" t="s">
        <v>158</v>
      </c>
      <c r="B138" s="487"/>
      <c r="C138" s="487"/>
      <c r="D138" s="487"/>
      <c r="E138" s="487"/>
      <c r="F138" s="488"/>
    </row>
    <row r="139" spans="1:6">
      <c r="A139" s="5" t="s">
        <v>18</v>
      </c>
      <c r="B139" s="6" t="s">
        <v>19</v>
      </c>
      <c r="C139" s="6" t="s">
        <v>20</v>
      </c>
      <c r="D139" s="6" t="s">
        <v>21</v>
      </c>
      <c r="E139" s="7" t="s">
        <v>22</v>
      </c>
      <c r="F139" s="7" t="s">
        <v>23</v>
      </c>
    </row>
    <row r="140" spans="1:6">
      <c r="A140" s="47"/>
      <c r="B140" s="9" t="s">
        <v>159</v>
      </c>
      <c r="C140" s="9" t="s">
        <v>160</v>
      </c>
      <c r="D140" s="9" t="s">
        <v>161</v>
      </c>
      <c r="E140" s="45" t="s">
        <v>162</v>
      </c>
      <c r="F140" s="10"/>
    </row>
    <row r="141" spans="1:6" ht="17.25" thickBot="1">
      <c r="A141" s="47"/>
      <c r="B141" s="9" t="s">
        <v>163</v>
      </c>
      <c r="C141" s="9" t="s">
        <v>164</v>
      </c>
      <c r="D141" s="9"/>
      <c r="E141" s="45"/>
      <c r="F141" s="10"/>
    </row>
    <row r="142" spans="1:6" ht="17.25" thickBot="1">
      <c r="A142" s="496" t="s">
        <v>165</v>
      </c>
      <c r="B142" s="487"/>
      <c r="C142" s="487"/>
      <c r="D142" s="487"/>
      <c r="E142" s="487"/>
      <c r="F142" s="488"/>
    </row>
    <row r="143" spans="1:6">
      <c r="A143" s="5" t="s">
        <v>18</v>
      </c>
      <c r="B143" s="6" t="s">
        <v>19</v>
      </c>
      <c r="C143" s="6" t="s">
        <v>20</v>
      </c>
      <c r="D143" s="6" t="s">
        <v>21</v>
      </c>
      <c r="E143" s="7" t="s">
        <v>22</v>
      </c>
      <c r="F143" s="7" t="s">
        <v>23</v>
      </c>
    </row>
    <row r="144" spans="1:6" ht="17.25" thickBot="1">
      <c r="A144" s="47"/>
      <c r="B144" s="9" t="s">
        <v>166</v>
      </c>
      <c r="C144" s="9"/>
      <c r="D144" s="9" t="s">
        <v>167</v>
      </c>
      <c r="E144" s="45"/>
      <c r="F144" s="10"/>
    </row>
    <row r="145" spans="1:6" ht="17.25" thickBot="1">
      <c r="A145" s="496" t="s">
        <v>862</v>
      </c>
      <c r="B145" s="487"/>
      <c r="C145" s="487"/>
      <c r="D145" s="487"/>
      <c r="E145" s="487"/>
      <c r="F145" s="488"/>
    </row>
    <row r="146" spans="1:6">
      <c r="A146" s="5" t="s">
        <v>18</v>
      </c>
      <c r="B146" s="6" t="s">
        <v>19</v>
      </c>
      <c r="C146" s="6" t="s">
        <v>20</v>
      </c>
      <c r="D146" s="6" t="s">
        <v>21</v>
      </c>
      <c r="E146" s="7" t="s">
        <v>22</v>
      </c>
      <c r="F146" s="7" t="s">
        <v>23</v>
      </c>
    </row>
    <row r="147" spans="1:6">
      <c r="A147" s="47"/>
      <c r="B147" s="9" t="s">
        <v>213</v>
      </c>
      <c r="C147" s="9" t="s">
        <v>214</v>
      </c>
      <c r="D147" s="9" t="s">
        <v>215</v>
      </c>
      <c r="E147" s="45"/>
      <c r="F147" s="10"/>
    </row>
    <row r="148" spans="1:6" ht="17.25" thickBot="1">
      <c r="A148" s="47"/>
      <c r="B148" s="9" t="s">
        <v>873</v>
      </c>
      <c r="C148" s="9" t="s">
        <v>874</v>
      </c>
      <c r="D148" s="23" t="s">
        <v>883</v>
      </c>
      <c r="E148" s="115"/>
      <c r="F148" s="57"/>
    </row>
    <row r="149" spans="1:6" ht="17.25" thickBot="1">
      <c r="A149" s="501" t="s">
        <v>216</v>
      </c>
      <c r="B149" s="494"/>
      <c r="C149" s="487"/>
      <c r="D149" s="487"/>
      <c r="E149" s="487"/>
      <c r="F149" s="488"/>
    </row>
    <row r="150" spans="1:6">
      <c r="A150" s="25" t="s">
        <v>18</v>
      </c>
      <c r="B150" s="5" t="s">
        <v>217</v>
      </c>
      <c r="C150" s="6" t="s">
        <v>20</v>
      </c>
      <c r="D150" s="6" t="s">
        <v>21</v>
      </c>
      <c r="E150" s="7" t="s">
        <v>22</v>
      </c>
      <c r="F150" s="7" t="s">
        <v>23</v>
      </c>
    </row>
    <row r="151" spans="1:6" ht="17.25" thickBot="1">
      <c r="A151" s="47" t="s">
        <v>218</v>
      </c>
      <c r="B151" s="9" t="s">
        <v>219</v>
      </c>
      <c r="C151" s="9"/>
      <c r="D151" s="9" t="s">
        <v>220</v>
      </c>
      <c r="E151" s="45"/>
      <c r="F151" s="10"/>
    </row>
    <row r="152" spans="1:6" ht="17.25" thickBot="1">
      <c r="A152" s="496" t="s">
        <v>221</v>
      </c>
      <c r="B152" s="487"/>
      <c r="C152" s="487"/>
      <c r="D152" s="487"/>
      <c r="E152" s="487"/>
      <c r="F152" s="488"/>
    </row>
    <row r="153" spans="1:6">
      <c r="A153" s="25" t="s">
        <v>18</v>
      </c>
      <c r="B153" s="6" t="s">
        <v>19</v>
      </c>
      <c r="C153" s="6" t="s">
        <v>20</v>
      </c>
      <c r="D153" s="6" t="s">
        <v>21</v>
      </c>
      <c r="E153" s="7" t="s">
        <v>22</v>
      </c>
      <c r="F153" s="7" t="s">
        <v>23</v>
      </c>
    </row>
    <row r="154" spans="1:6" ht="33.75" thickBot="1">
      <c r="A154" s="41" t="s">
        <v>222</v>
      </c>
      <c r="B154" s="9" t="s">
        <v>223</v>
      </c>
      <c r="C154" s="9" t="s">
        <v>81</v>
      </c>
      <c r="D154" s="9"/>
      <c r="E154" s="45" t="s">
        <v>224</v>
      </c>
      <c r="F154" s="10"/>
    </row>
    <row r="155" spans="1:6" ht="17.25" thickBot="1">
      <c r="A155" s="496" t="s">
        <v>225</v>
      </c>
      <c r="B155" s="487"/>
      <c r="C155" s="487"/>
      <c r="D155" s="487"/>
      <c r="E155" s="487"/>
      <c r="F155" s="488"/>
    </row>
    <row r="156" spans="1:6">
      <c r="A156" s="25" t="s">
        <v>18</v>
      </c>
      <c r="B156" s="6" t="s">
        <v>19</v>
      </c>
      <c r="C156" s="6" t="s">
        <v>20</v>
      </c>
      <c r="D156" s="6" t="s">
        <v>21</v>
      </c>
      <c r="E156" s="7" t="s">
        <v>22</v>
      </c>
      <c r="F156" s="7" t="s">
        <v>23</v>
      </c>
    </row>
    <row r="157" spans="1:6" ht="17.25" thickBot="1">
      <c r="A157" s="41"/>
      <c r="B157" s="9" t="s">
        <v>169</v>
      </c>
      <c r="C157" s="9" t="s">
        <v>214</v>
      </c>
      <c r="D157" s="9" t="s">
        <v>1265</v>
      </c>
      <c r="E157" s="45" t="s">
        <v>226</v>
      </c>
      <c r="F157" s="10"/>
    </row>
    <row r="158" spans="1:6" ht="17.25" thickBot="1">
      <c r="A158" s="496" t="s">
        <v>354</v>
      </c>
      <c r="B158" s="487"/>
      <c r="C158" s="487"/>
      <c r="D158" s="487"/>
      <c r="E158" s="487"/>
      <c r="F158" s="488"/>
    </row>
    <row r="159" spans="1:6">
      <c r="A159" s="25" t="s">
        <v>18</v>
      </c>
      <c r="B159" s="6" t="s">
        <v>19</v>
      </c>
      <c r="C159" s="6" t="s">
        <v>20</v>
      </c>
      <c r="D159" s="6" t="s">
        <v>21</v>
      </c>
      <c r="E159" s="7" t="s">
        <v>22</v>
      </c>
      <c r="F159" s="7" t="s">
        <v>23</v>
      </c>
    </row>
    <row r="160" spans="1:6" ht="33.75" thickBot="1">
      <c r="A160" s="41" t="s">
        <v>838</v>
      </c>
      <c r="B160" s="9"/>
      <c r="C160" s="9" t="s">
        <v>355</v>
      </c>
      <c r="D160" s="9" t="s">
        <v>202</v>
      </c>
      <c r="E160" s="45"/>
      <c r="F160" s="10"/>
    </row>
    <row r="161" spans="1:6" ht="17.25" thickBot="1">
      <c r="A161" s="496" t="s">
        <v>552</v>
      </c>
      <c r="B161" s="487"/>
      <c r="C161" s="487"/>
      <c r="D161" s="487"/>
      <c r="E161" s="487"/>
      <c r="F161" s="488"/>
    </row>
    <row r="162" spans="1:6">
      <c r="A162" s="25" t="s">
        <v>18</v>
      </c>
      <c r="B162" s="6" t="s">
        <v>19</v>
      </c>
      <c r="C162" s="6" t="s">
        <v>20</v>
      </c>
      <c r="D162" s="6" t="s">
        <v>21</v>
      </c>
      <c r="E162" s="7" t="s">
        <v>522</v>
      </c>
      <c r="F162" s="7" t="s">
        <v>23</v>
      </c>
    </row>
    <row r="163" spans="1:6" ht="17.25" thickBot="1">
      <c r="A163" s="41" t="s">
        <v>310</v>
      </c>
      <c r="B163" s="9" t="s">
        <v>300</v>
      </c>
      <c r="C163" s="9" t="s">
        <v>355</v>
      </c>
      <c r="D163" s="9" t="s">
        <v>553</v>
      </c>
      <c r="E163" s="45" t="s">
        <v>554</v>
      </c>
      <c r="F163" s="10"/>
    </row>
    <row r="164" spans="1:6" ht="17.25" thickBot="1">
      <c r="A164" s="496" t="s">
        <v>199</v>
      </c>
      <c r="B164" s="487"/>
      <c r="C164" s="487"/>
      <c r="D164" s="487"/>
      <c r="E164" s="487"/>
      <c r="F164" s="488"/>
    </row>
    <row r="165" spans="1:6">
      <c r="A165" s="25" t="s">
        <v>18</v>
      </c>
      <c r="B165" s="6" t="s">
        <v>19</v>
      </c>
      <c r="C165" s="6" t="s">
        <v>20</v>
      </c>
      <c r="D165" s="6" t="s">
        <v>21</v>
      </c>
      <c r="E165" s="7" t="s">
        <v>22</v>
      </c>
      <c r="F165" s="7" t="s">
        <v>23</v>
      </c>
    </row>
    <row r="166" spans="1:6" ht="17.25" thickBot="1">
      <c r="A166" s="41"/>
      <c r="B166" s="9"/>
      <c r="C166" s="9" t="s">
        <v>355</v>
      </c>
      <c r="D166" s="9" t="s">
        <v>839</v>
      </c>
      <c r="E166" s="45"/>
      <c r="F166" s="10"/>
    </row>
    <row r="167" spans="1:6" ht="17.25" thickBot="1">
      <c r="A167" s="496" t="s">
        <v>200</v>
      </c>
      <c r="B167" s="487"/>
      <c r="C167" s="487"/>
      <c r="D167" s="487"/>
      <c r="E167" s="487"/>
      <c r="F167" s="488"/>
    </row>
    <row r="168" spans="1:6">
      <c r="A168" s="25" t="s">
        <v>18</v>
      </c>
      <c r="B168" s="6" t="s">
        <v>19</v>
      </c>
      <c r="C168" s="6" t="s">
        <v>20</v>
      </c>
      <c r="D168" s="6" t="s">
        <v>21</v>
      </c>
      <c r="E168" s="7" t="s">
        <v>22</v>
      </c>
      <c r="F168" s="7" t="s">
        <v>23</v>
      </c>
    </row>
    <row r="169" spans="1:6" ht="17.25" thickBot="1">
      <c r="A169" s="41"/>
      <c r="B169" s="9"/>
      <c r="C169" s="9" t="s">
        <v>355</v>
      </c>
      <c r="D169" s="9" t="s">
        <v>201</v>
      </c>
      <c r="E169" s="45"/>
      <c r="F169" s="10"/>
    </row>
    <row r="170" spans="1:6" ht="17.25" thickBot="1">
      <c r="A170" s="496" t="s">
        <v>832</v>
      </c>
      <c r="B170" s="487"/>
      <c r="C170" s="487"/>
      <c r="D170" s="487"/>
      <c r="E170" s="487"/>
      <c r="F170" s="488"/>
    </row>
    <row r="171" spans="1:6">
      <c r="A171" s="25" t="s">
        <v>18</v>
      </c>
      <c r="B171" s="6" t="s">
        <v>19</v>
      </c>
      <c r="C171" s="6" t="s">
        <v>20</v>
      </c>
      <c r="D171" s="6" t="s">
        <v>21</v>
      </c>
      <c r="E171" s="7" t="s">
        <v>22</v>
      </c>
      <c r="F171" s="7" t="s">
        <v>23</v>
      </c>
    </row>
    <row r="172" spans="1:6" ht="30">
      <c r="A172" s="41"/>
      <c r="B172" s="9" t="s">
        <v>370</v>
      </c>
      <c r="C172" s="9" t="s">
        <v>831</v>
      </c>
      <c r="D172" s="9" t="s">
        <v>371</v>
      </c>
      <c r="E172" s="51" t="s">
        <v>836</v>
      </c>
      <c r="F172" s="10"/>
    </row>
    <row r="173" spans="1:6" ht="17.25" thickBot="1">
      <c r="A173" s="41"/>
      <c r="B173" s="9" t="s">
        <v>833</v>
      </c>
      <c r="C173" s="9" t="s">
        <v>835</v>
      </c>
      <c r="D173" s="9" t="s">
        <v>834</v>
      </c>
      <c r="E173" s="45"/>
      <c r="F173" s="10"/>
    </row>
    <row r="174" spans="1:6" ht="17.25" thickBot="1">
      <c r="A174" s="496" t="s">
        <v>372</v>
      </c>
      <c r="B174" s="487"/>
      <c r="C174" s="487"/>
      <c r="D174" s="487"/>
      <c r="E174" s="487"/>
      <c r="F174" s="488"/>
    </row>
    <row r="175" spans="1:6">
      <c r="A175" s="25" t="s">
        <v>18</v>
      </c>
      <c r="B175" s="6" t="s">
        <v>19</v>
      </c>
      <c r="C175" s="6" t="s">
        <v>20</v>
      </c>
      <c r="D175" s="6" t="s">
        <v>21</v>
      </c>
      <c r="E175" s="7" t="s">
        <v>22</v>
      </c>
      <c r="F175" s="7" t="s">
        <v>23</v>
      </c>
    </row>
    <row r="176" spans="1:6" ht="17.25" thickBot="1">
      <c r="A176" s="41" t="s">
        <v>373</v>
      </c>
      <c r="B176" s="9" t="s">
        <v>374</v>
      </c>
      <c r="C176" s="9"/>
      <c r="D176" s="9" t="s">
        <v>375</v>
      </c>
      <c r="E176" s="45" t="s">
        <v>376</v>
      </c>
      <c r="F176" s="10"/>
    </row>
    <row r="177" spans="1:6" ht="17.25" thickBot="1">
      <c r="A177" s="496" t="s">
        <v>377</v>
      </c>
      <c r="B177" s="487"/>
      <c r="C177" s="487"/>
      <c r="D177" s="487"/>
      <c r="E177" s="487"/>
      <c r="F177" s="488"/>
    </row>
    <row r="178" spans="1:6">
      <c r="A178" s="25" t="s">
        <v>18</v>
      </c>
      <c r="B178" s="6" t="s">
        <v>19</v>
      </c>
      <c r="C178" s="6" t="s">
        <v>20</v>
      </c>
      <c r="D178" s="6" t="s">
        <v>21</v>
      </c>
      <c r="E178" s="7" t="s">
        <v>22</v>
      </c>
      <c r="F178" s="7" t="s">
        <v>23</v>
      </c>
    </row>
    <row r="179" spans="1:6" ht="33.75" thickBot="1">
      <c r="A179" s="41" t="s">
        <v>378</v>
      </c>
      <c r="B179" s="9" t="s">
        <v>379</v>
      </c>
      <c r="C179" s="41" t="s">
        <v>380</v>
      </c>
      <c r="D179" s="109" t="s">
        <v>381</v>
      </c>
      <c r="E179" s="45" t="s">
        <v>382</v>
      </c>
      <c r="F179" s="10"/>
    </row>
    <row r="180" spans="1:6" ht="17.25" thickBot="1">
      <c r="A180" s="496" t="s">
        <v>383</v>
      </c>
      <c r="B180" s="487"/>
      <c r="C180" s="487"/>
      <c r="D180" s="487"/>
      <c r="E180" s="487"/>
      <c r="F180" s="488"/>
    </row>
    <row r="181" spans="1:6">
      <c r="A181" s="25" t="s">
        <v>18</v>
      </c>
      <c r="B181" s="6" t="s">
        <v>19</v>
      </c>
      <c r="C181" s="6" t="s">
        <v>20</v>
      </c>
      <c r="D181" s="6" t="s">
        <v>21</v>
      </c>
      <c r="E181" s="7" t="s">
        <v>22</v>
      </c>
      <c r="F181" s="7" t="s">
        <v>23</v>
      </c>
    </row>
    <row r="182" spans="1:6">
      <c r="A182" s="41" t="s">
        <v>384</v>
      </c>
      <c r="B182" s="9"/>
      <c r="C182" s="109" t="s">
        <v>385</v>
      </c>
      <c r="D182" s="109" t="s">
        <v>1266</v>
      </c>
      <c r="E182" s="141" t="s">
        <v>386</v>
      </c>
      <c r="F182" s="10"/>
    </row>
    <row r="183" spans="1:6">
      <c r="A183" s="41" t="s">
        <v>309</v>
      </c>
      <c r="B183" s="9"/>
      <c r="C183" s="41"/>
      <c r="D183" s="109" t="s">
        <v>1066</v>
      </c>
      <c r="E183" s="45"/>
      <c r="F183" s="10"/>
    </row>
    <row r="184" spans="1:6">
      <c r="A184" s="41" t="s">
        <v>1067</v>
      </c>
      <c r="B184" s="9"/>
      <c r="C184" s="41"/>
      <c r="D184" s="109" t="s">
        <v>1068</v>
      </c>
      <c r="E184" s="45"/>
      <c r="F184" s="10"/>
    </row>
    <row r="185" spans="1:6" ht="17.25" thickBot="1">
      <c r="A185" s="41" t="s">
        <v>1269</v>
      </c>
      <c r="B185" s="9"/>
      <c r="C185" s="109" t="s">
        <v>1267</v>
      </c>
      <c r="D185" s="109" t="s">
        <v>1270</v>
      </c>
      <c r="E185" s="45" t="s">
        <v>1268</v>
      </c>
      <c r="F185" s="10"/>
    </row>
    <row r="186" spans="1:6" ht="17.25" thickBot="1">
      <c r="A186" s="496" t="s">
        <v>400</v>
      </c>
      <c r="B186" s="487"/>
      <c r="C186" s="487"/>
      <c r="D186" s="487"/>
      <c r="E186" s="487"/>
      <c r="F186" s="488"/>
    </row>
    <row r="187" spans="1:6">
      <c r="A187" s="25" t="s">
        <v>18</v>
      </c>
      <c r="B187" s="6" t="s">
        <v>19</v>
      </c>
      <c r="C187" s="6" t="s">
        <v>20</v>
      </c>
      <c r="D187" s="6" t="s">
        <v>21</v>
      </c>
      <c r="E187" s="7" t="s">
        <v>22</v>
      </c>
      <c r="F187" s="7" t="s">
        <v>23</v>
      </c>
    </row>
    <row r="188" spans="1:6">
      <c r="A188" s="41"/>
      <c r="B188" s="9" t="s">
        <v>402</v>
      </c>
      <c r="C188" s="109"/>
      <c r="D188" s="109" t="s">
        <v>403</v>
      </c>
      <c r="E188" s="45"/>
      <c r="F188" s="10"/>
    </row>
    <row r="189" spans="1:6">
      <c r="A189" s="41"/>
      <c r="B189" s="9" t="s">
        <v>46</v>
      </c>
      <c r="C189" s="109" t="s">
        <v>533</v>
      </c>
      <c r="D189" s="109" t="s">
        <v>404</v>
      </c>
      <c r="E189" s="45" t="s">
        <v>527</v>
      </c>
      <c r="F189" s="10"/>
    </row>
    <row r="190" spans="1:6">
      <c r="A190" s="47"/>
      <c r="B190" s="109" t="s">
        <v>535</v>
      </c>
      <c r="C190" s="109" t="s">
        <v>536</v>
      </c>
      <c r="D190" s="109" t="s">
        <v>401</v>
      </c>
      <c r="E190" s="45" t="s">
        <v>1060</v>
      </c>
      <c r="F190" s="10"/>
    </row>
    <row r="191" spans="1:6">
      <c r="A191" s="47"/>
      <c r="B191" s="9" t="s">
        <v>528</v>
      </c>
      <c r="C191" s="9" t="s">
        <v>534</v>
      </c>
      <c r="D191" s="9"/>
      <c r="E191" s="45" t="s">
        <v>529</v>
      </c>
      <c r="F191" s="47"/>
    </row>
    <row r="192" spans="1:6">
      <c r="A192" s="47"/>
      <c r="B192" s="9" t="s">
        <v>531</v>
      </c>
      <c r="C192" s="9"/>
      <c r="D192" s="9" t="s">
        <v>532</v>
      </c>
      <c r="E192" s="45" t="s">
        <v>530</v>
      </c>
      <c r="F192" s="47"/>
    </row>
    <row r="193" spans="1:6">
      <c r="A193" s="47"/>
      <c r="B193" s="9" t="s">
        <v>595</v>
      </c>
      <c r="C193" s="9" t="s">
        <v>593</v>
      </c>
      <c r="D193" s="9" t="s">
        <v>594</v>
      </c>
      <c r="E193" s="45"/>
      <c r="F193" s="47"/>
    </row>
    <row r="194" spans="1:6" ht="17.25" thickBot="1">
      <c r="A194" s="47"/>
      <c r="B194" s="9" t="s">
        <v>820</v>
      </c>
      <c r="C194" s="9" t="s">
        <v>821</v>
      </c>
      <c r="D194" s="9"/>
      <c r="E194" s="45" t="s">
        <v>822</v>
      </c>
      <c r="F194" s="47"/>
    </row>
    <row r="195" spans="1:6" ht="17.25" thickBot="1">
      <c r="A195" s="496" t="s">
        <v>537</v>
      </c>
      <c r="B195" s="487"/>
      <c r="C195" s="487"/>
      <c r="D195" s="487"/>
      <c r="E195" s="487"/>
      <c r="F195" s="488"/>
    </row>
    <row r="196" spans="1:6">
      <c r="A196" s="25" t="s">
        <v>18</v>
      </c>
      <c r="B196" s="6" t="s">
        <v>19</v>
      </c>
      <c r="C196" s="6" t="s">
        <v>20</v>
      </c>
      <c r="D196" s="6" t="s">
        <v>21</v>
      </c>
      <c r="E196" s="7" t="s">
        <v>22</v>
      </c>
      <c r="F196" s="7" t="s">
        <v>23</v>
      </c>
    </row>
    <row r="197" spans="1:6">
      <c r="A197" s="485"/>
      <c r="B197" s="9" t="s">
        <v>539</v>
      </c>
      <c r="C197" s="109" t="s">
        <v>305</v>
      </c>
      <c r="D197" s="109" t="s">
        <v>538</v>
      </c>
      <c r="E197" s="45" t="s">
        <v>540</v>
      </c>
      <c r="F197" s="10"/>
    </row>
    <row r="198" spans="1:6" ht="17.25" thickBot="1">
      <c r="A198" s="485"/>
      <c r="B198" s="9" t="s">
        <v>542</v>
      </c>
      <c r="C198" s="9" t="s">
        <v>551</v>
      </c>
      <c r="D198" s="9" t="s">
        <v>543</v>
      </c>
      <c r="E198" s="45" t="s">
        <v>541</v>
      </c>
      <c r="F198" s="47"/>
    </row>
    <row r="199" spans="1:6" ht="17.25" thickBot="1">
      <c r="A199" s="496" t="s">
        <v>580</v>
      </c>
      <c r="B199" s="487"/>
      <c r="C199" s="487"/>
      <c r="D199" s="487"/>
      <c r="E199" s="487"/>
      <c r="F199" s="488"/>
    </row>
    <row r="200" spans="1:6">
      <c r="A200" s="25" t="s">
        <v>18</v>
      </c>
      <c r="B200" s="6" t="s">
        <v>19</v>
      </c>
      <c r="C200" s="6" t="s">
        <v>20</v>
      </c>
      <c r="D200" s="6" t="s">
        <v>21</v>
      </c>
      <c r="E200" s="7" t="s">
        <v>22</v>
      </c>
      <c r="F200" s="7" t="s">
        <v>23</v>
      </c>
    </row>
    <row r="201" spans="1:6" ht="17.25" thickBot="1">
      <c r="A201" s="109"/>
      <c r="B201" s="9" t="s">
        <v>38</v>
      </c>
      <c r="C201" s="109"/>
      <c r="D201" s="109" t="s">
        <v>581</v>
      </c>
      <c r="E201" s="45" t="s">
        <v>582</v>
      </c>
      <c r="F201" s="10"/>
    </row>
    <row r="202" spans="1:6" ht="17.25" thickBot="1">
      <c r="A202" s="496" t="s">
        <v>586</v>
      </c>
      <c r="B202" s="487"/>
      <c r="C202" s="487"/>
      <c r="D202" s="487"/>
      <c r="E202" s="487"/>
      <c r="F202" s="488"/>
    </row>
    <row r="203" spans="1:6">
      <c r="A203" s="25" t="s">
        <v>18</v>
      </c>
      <c r="B203" s="6" t="s">
        <v>19</v>
      </c>
      <c r="C203" s="6" t="s">
        <v>20</v>
      </c>
      <c r="D203" s="6" t="s">
        <v>21</v>
      </c>
      <c r="E203" s="7" t="s">
        <v>22</v>
      </c>
      <c r="F203" s="7" t="s">
        <v>23</v>
      </c>
    </row>
    <row r="204" spans="1:6">
      <c r="A204" s="109"/>
      <c r="B204" s="109" t="s">
        <v>587</v>
      </c>
      <c r="C204" s="109" t="s">
        <v>588</v>
      </c>
      <c r="D204" s="109" t="s">
        <v>592</v>
      </c>
      <c r="E204" s="45" t="s">
        <v>794</v>
      </c>
      <c r="F204" s="10"/>
    </row>
    <row r="205" spans="1:6" ht="33">
      <c r="A205" s="110"/>
      <c r="B205" s="110" t="s">
        <v>589</v>
      </c>
      <c r="C205" s="110" t="s">
        <v>591</v>
      </c>
      <c r="D205" s="110" t="s">
        <v>730</v>
      </c>
      <c r="E205" s="52" t="s">
        <v>590</v>
      </c>
      <c r="F205" s="16"/>
    </row>
    <row r="206" spans="1:6" s="47" customFormat="1">
      <c r="A206" s="109"/>
      <c r="B206" s="109" t="s">
        <v>799</v>
      </c>
      <c r="C206" s="109" t="s">
        <v>800</v>
      </c>
      <c r="D206" s="109"/>
      <c r="E206" s="45" t="s">
        <v>798</v>
      </c>
      <c r="F206" s="10"/>
    </row>
    <row r="207" spans="1:6" ht="17.25" thickBot="1">
      <c r="A207" s="493" t="s">
        <v>726</v>
      </c>
      <c r="B207" s="494"/>
      <c r="C207" s="494"/>
      <c r="D207" s="494"/>
      <c r="E207" s="494"/>
      <c r="F207" s="495"/>
    </row>
    <row r="208" spans="1:6">
      <c r="A208" s="25" t="s">
        <v>18</v>
      </c>
      <c r="B208" s="6" t="s">
        <v>19</v>
      </c>
      <c r="C208" s="6" t="s">
        <v>20</v>
      </c>
      <c r="D208" s="6" t="s">
        <v>21</v>
      </c>
      <c r="E208" s="7" t="s">
        <v>22</v>
      </c>
      <c r="F208" s="7" t="s">
        <v>23</v>
      </c>
    </row>
    <row r="209" spans="1:6">
      <c r="A209" s="109"/>
      <c r="B209" s="50" t="s">
        <v>725</v>
      </c>
      <c r="C209" s="109" t="s">
        <v>102</v>
      </c>
      <c r="D209" s="109" t="s">
        <v>724</v>
      </c>
      <c r="E209" s="45" t="s">
        <v>727</v>
      </c>
      <c r="F209" s="10"/>
    </row>
    <row r="210" spans="1:6">
      <c r="A210" s="109"/>
      <c r="B210" s="109" t="s">
        <v>309</v>
      </c>
      <c r="C210" s="109" t="s">
        <v>729</v>
      </c>
      <c r="D210" s="109" t="s">
        <v>1330</v>
      </c>
      <c r="E210" s="45" t="s">
        <v>728</v>
      </c>
      <c r="F210" s="10"/>
    </row>
    <row r="211" spans="1:6">
      <c r="A211" s="109"/>
      <c r="B211" s="109" t="s">
        <v>886</v>
      </c>
      <c r="C211" s="109" t="s">
        <v>889</v>
      </c>
      <c r="D211" s="109" t="s">
        <v>888</v>
      </c>
      <c r="E211" s="45" t="s">
        <v>887</v>
      </c>
      <c r="F211" s="10" t="s">
        <v>890</v>
      </c>
    </row>
    <row r="212" spans="1:6">
      <c r="A212" s="109"/>
      <c r="B212" s="109" t="s">
        <v>1331</v>
      </c>
      <c r="C212" s="109" t="s">
        <v>1332</v>
      </c>
      <c r="D212" s="109" t="s">
        <v>1333</v>
      </c>
      <c r="E212" s="45"/>
      <c r="F212" s="10"/>
    </row>
    <row r="213" spans="1:6">
      <c r="A213" s="109"/>
      <c r="B213" s="109" t="s">
        <v>1003</v>
      </c>
      <c r="C213" s="109" t="s">
        <v>800</v>
      </c>
      <c r="D213" s="109"/>
      <c r="E213" s="45" t="s">
        <v>887</v>
      </c>
      <c r="F213" s="10"/>
    </row>
    <row r="214" spans="1:6">
      <c r="A214" s="109"/>
      <c r="B214" s="109" t="s">
        <v>1012</v>
      </c>
      <c r="C214" s="109" t="s">
        <v>1010</v>
      </c>
      <c r="D214" s="109" t="s">
        <v>1013</v>
      </c>
      <c r="E214" s="45" t="s">
        <v>1011</v>
      </c>
      <c r="F214" s="10"/>
    </row>
    <row r="215" spans="1:6">
      <c r="A215" s="109"/>
      <c r="B215" s="109" t="s">
        <v>1017</v>
      </c>
      <c r="C215" s="109" t="s">
        <v>1015</v>
      </c>
      <c r="D215" s="109" t="s">
        <v>1013</v>
      </c>
      <c r="E215" s="45"/>
      <c r="F215" s="10"/>
    </row>
    <row r="216" spans="1:6" ht="17.25" thickBot="1">
      <c r="A216" s="109"/>
      <c r="B216" s="109" t="s">
        <v>1261</v>
      </c>
      <c r="C216" s="109" t="s">
        <v>889</v>
      </c>
      <c r="D216" s="109" t="s">
        <v>1262</v>
      </c>
      <c r="E216" s="45" t="s">
        <v>1263</v>
      </c>
      <c r="F216" s="10"/>
    </row>
    <row r="217" spans="1:6" ht="15.75" customHeight="1" thickBot="1">
      <c r="A217" s="486" t="s">
        <v>1004</v>
      </c>
      <c r="B217" s="491"/>
      <c r="C217" s="491"/>
      <c r="D217" s="491"/>
      <c r="E217" s="491"/>
      <c r="F217" s="492"/>
    </row>
    <row r="218" spans="1:6">
      <c r="A218" s="25" t="s">
        <v>18</v>
      </c>
      <c r="B218" s="6" t="s">
        <v>19</v>
      </c>
      <c r="C218" s="6" t="s">
        <v>20</v>
      </c>
      <c r="D218" s="6" t="s">
        <v>21</v>
      </c>
      <c r="E218" s="7" t="s">
        <v>22</v>
      </c>
      <c r="F218" s="7" t="s">
        <v>23</v>
      </c>
    </row>
    <row r="219" spans="1:6">
      <c r="A219" s="109"/>
      <c r="B219" s="50" t="s">
        <v>1005</v>
      </c>
      <c r="C219" s="109"/>
      <c r="D219" s="109" t="s">
        <v>1006</v>
      </c>
      <c r="E219" s="45"/>
      <c r="F219" s="10"/>
    </row>
    <row r="220" spans="1:6">
      <c r="A220" s="109"/>
      <c r="B220" s="50" t="s">
        <v>1007</v>
      </c>
      <c r="C220" s="109" t="s">
        <v>1008</v>
      </c>
      <c r="D220" s="109" t="s">
        <v>1009</v>
      </c>
      <c r="E220" s="45"/>
      <c r="F220" s="10"/>
    </row>
    <row r="221" spans="1:6" ht="17.25" thickBot="1">
      <c r="A221" s="109"/>
      <c r="B221" s="109" t="s">
        <v>1014</v>
      </c>
      <c r="C221" s="109" t="s">
        <v>1015</v>
      </c>
      <c r="D221" s="109"/>
      <c r="E221" s="45" t="s">
        <v>1016</v>
      </c>
      <c r="F221" s="10"/>
    </row>
    <row r="222" spans="1:6" ht="15.75" customHeight="1" thickBot="1">
      <c r="A222" s="486" t="s">
        <v>762</v>
      </c>
      <c r="B222" s="491"/>
      <c r="C222" s="491"/>
      <c r="D222" s="491"/>
      <c r="E222" s="491"/>
      <c r="F222" s="492"/>
    </row>
    <row r="223" spans="1:6">
      <c r="A223" s="25" t="s">
        <v>18</v>
      </c>
      <c r="B223" s="6" t="s">
        <v>19</v>
      </c>
      <c r="C223" s="6" t="s">
        <v>20</v>
      </c>
      <c r="D223" s="6" t="s">
        <v>21</v>
      </c>
      <c r="E223" s="7" t="s">
        <v>22</v>
      </c>
      <c r="F223" s="7" t="s">
        <v>23</v>
      </c>
    </row>
    <row r="224" spans="1:6">
      <c r="A224" s="109"/>
      <c r="B224" s="50" t="s">
        <v>761</v>
      </c>
      <c r="C224" s="109"/>
      <c r="D224" s="109" t="s">
        <v>774</v>
      </c>
      <c r="E224" s="45" t="s">
        <v>771</v>
      </c>
      <c r="F224" s="10"/>
    </row>
    <row r="225" spans="1:6" ht="17.25" thickBot="1">
      <c r="A225" s="109"/>
      <c r="B225" s="50" t="s">
        <v>772</v>
      </c>
      <c r="C225" s="109"/>
      <c r="D225" s="109" t="s">
        <v>773</v>
      </c>
      <c r="E225" s="45" t="s">
        <v>795</v>
      </c>
      <c r="F225" s="10"/>
    </row>
    <row r="226" spans="1:6" ht="17.25" thickBot="1">
      <c r="A226" s="486" t="s">
        <v>766</v>
      </c>
      <c r="B226" s="487"/>
      <c r="C226" s="487"/>
      <c r="D226" s="487"/>
      <c r="E226" s="487"/>
      <c r="F226" s="488"/>
    </row>
    <row r="227" spans="1:6">
      <c r="A227" s="25" t="s">
        <v>18</v>
      </c>
      <c r="B227" s="6" t="s">
        <v>19</v>
      </c>
      <c r="C227" s="6" t="s">
        <v>20</v>
      </c>
      <c r="D227" s="6" t="s">
        <v>21</v>
      </c>
      <c r="E227" s="7" t="s">
        <v>22</v>
      </c>
      <c r="F227" s="7" t="s">
        <v>23</v>
      </c>
    </row>
    <row r="228" spans="1:6" ht="17.25" thickBot="1">
      <c r="A228" s="109"/>
      <c r="B228" s="50" t="s">
        <v>765</v>
      </c>
      <c r="C228" s="109"/>
      <c r="D228" s="109" t="s">
        <v>769</v>
      </c>
      <c r="E228" s="45" t="s">
        <v>819</v>
      </c>
      <c r="F228" s="10"/>
    </row>
    <row r="229" spans="1:6" ht="17.25" thickBot="1">
      <c r="A229" s="486" t="s">
        <v>767</v>
      </c>
      <c r="B229" s="487"/>
      <c r="C229" s="487"/>
      <c r="D229" s="487"/>
      <c r="E229" s="487"/>
      <c r="F229" s="488"/>
    </row>
    <row r="230" spans="1:6">
      <c r="A230" s="25" t="s">
        <v>18</v>
      </c>
      <c r="B230" s="6" t="s">
        <v>19</v>
      </c>
      <c r="C230" s="6" t="s">
        <v>20</v>
      </c>
      <c r="D230" s="6" t="s">
        <v>21</v>
      </c>
      <c r="E230" s="7" t="s">
        <v>22</v>
      </c>
      <c r="F230" s="7" t="s">
        <v>23</v>
      </c>
    </row>
    <row r="231" spans="1:6" ht="17.25" thickBot="1">
      <c r="A231" s="109"/>
      <c r="B231" s="50"/>
      <c r="C231" s="109"/>
      <c r="D231" s="109" t="s">
        <v>768</v>
      </c>
      <c r="E231" s="45"/>
      <c r="F231" s="10"/>
    </row>
    <row r="232" spans="1:6" ht="17.25" thickBot="1">
      <c r="A232" s="486" t="s">
        <v>776</v>
      </c>
      <c r="B232" s="487"/>
      <c r="C232" s="487"/>
      <c r="D232" s="487"/>
      <c r="E232" s="487"/>
      <c r="F232" s="488"/>
    </row>
    <row r="233" spans="1:6">
      <c r="A233" s="25" t="s">
        <v>18</v>
      </c>
      <c r="B233" s="6" t="s">
        <v>19</v>
      </c>
      <c r="C233" s="6" t="s">
        <v>20</v>
      </c>
      <c r="D233" s="6" t="s">
        <v>21</v>
      </c>
      <c r="E233" s="7" t="s">
        <v>22</v>
      </c>
      <c r="F233" s="7" t="s">
        <v>23</v>
      </c>
    </row>
    <row r="234" spans="1:6" ht="33.75" thickBot="1">
      <c r="A234" s="109"/>
      <c r="B234" s="50" t="s">
        <v>865</v>
      </c>
      <c r="C234" s="109" t="s">
        <v>863</v>
      </c>
      <c r="D234" s="109" t="s">
        <v>864</v>
      </c>
      <c r="E234" s="45" t="s">
        <v>777</v>
      </c>
      <c r="F234" s="10"/>
    </row>
    <row r="235" spans="1:6" ht="17.25" thickBot="1">
      <c r="A235" s="486" t="s">
        <v>778</v>
      </c>
      <c r="B235" s="487"/>
      <c r="C235" s="487"/>
      <c r="D235" s="487"/>
      <c r="E235" s="487"/>
      <c r="F235" s="488"/>
    </row>
    <row r="236" spans="1:6">
      <c r="A236" s="25" t="s">
        <v>18</v>
      </c>
      <c r="B236" s="6" t="s">
        <v>19</v>
      </c>
      <c r="C236" s="6" t="s">
        <v>20</v>
      </c>
      <c r="D236" s="6" t="s">
        <v>21</v>
      </c>
      <c r="E236" s="7" t="s">
        <v>22</v>
      </c>
      <c r="F236" s="7" t="s">
        <v>23</v>
      </c>
    </row>
    <row r="237" spans="1:6" ht="17.25" thickBot="1">
      <c r="A237" s="109"/>
      <c r="B237" s="50" t="s">
        <v>779</v>
      </c>
      <c r="C237" s="109"/>
      <c r="D237" s="109" t="s">
        <v>780</v>
      </c>
      <c r="E237" s="45"/>
      <c r="F237" s="10"/>
    </row>
    <row r="238" spans="1:6" ht="17.25" thickBot="1">
      <c r="A238" s="486" t="s">
        <v>818</v>
      </c>
      <c r="B238" s="487"/>
      <c r="C238" s="487"/>
      <c r="D238" s="487"/>
      <c r="E238" s="487"/>
      <c r="F238" s="488"/>
    </row>
    <row r="239" spans="1:6">
      <c r="A239" s="25" t="s">
        <v>18</v>
      </c>
      <c r="B239" s="6" t="s">
        <v>19</v>
      </c>
      <c r="C239" s="6" t="s">
        <v>20</v>
      </c>
      <c r="D239" s="6" t="s">
        <v>21</v>
      </c>
      <c r="E239" s="7" t="s">
        <v>22</v>
      </c>
      <c r="F239" s="7" t="s">
        <v>23</v>
      </c>
    </row>
    <row r="240" spans="1:6" ht="33">
      <c r="A240" s="41"/>
      <c r="B240" s="109" t="s">
        <v>826</v>
      </c>
      <c r="C240" s="109" t="s">
        <v>823</v>
      </c>
      <c r="D240" s="109" t="s">
        <v>824</v>
      </c>
      <c r="E240" s="45" t="s">
        <v>825</v>
      </c>
      <c r="F240" s="10"/>
    </row>
    <row r="241" spans="1:6" ht="17.25" thickBot="1">
      <c r="A241" s="41"/>
      <c r="B241" s="109" t="s">
        <v>1097</v>
      </c>
      <c r="C241" s="109" t="s">
        <v>1098</v>
      </c>
      <c r="D241" s="109" t="s">
        <v>1099</v>
      </c>
      <c r="E241" s="45" t="s">
        <v>1100</v>
      </c>
      <c r="F241" s="10"/>
    </row>
    <row r="242" spans="1:6" ht="17.25" thickBot="1">
      <c r="A242" s="486" t="s">
        <v>840</v>
      </c>
      <c r="B242" s="487"/>
      <c r="C242" s="487"/>
      <c r="D242" s="487"/>
      <c r="E242" s="487"/>
      <c r="F242" s="488"/>
    </row>
    <row r="243" spans="1:6">
      <c r="A243" s="25" t="s">
        <v>18</v>
      </c>
      <c r="B243" s="6" t="s">
        <v>19</v>
      </c>
      <c r="C243" s="6" t="s">
        <v>20</v>
      </c>
      <c r="D243" s="6" t="s">
        <v>21</v>
      </c>
      <c r="E243" s="7" t="s">
        <v>22</v>
      </c>
      <c r="F243" s="7" t="s">
        <v>23</v>
      </c>
    </row>
    <row r="244" spans="1:6" ht="33.75" thickBot="1">
      <c r="A244" s="41"/>
      <c r="B244" s="109" t="s">
        <v>841</v>
      </c>
      <c r="C244" s="109" t="s">
        <v>843</v>
      </c>
      <c r="D244" s="109" t="s">
        <v>842</v>
      </c>
      <c r="E244" s="45"/>
      <c r="F244" s="10"/>
    </row>
    <row r="245" spans="1:6" ht="17.25" thickBot="1">
      <c r="A245" s="486" t="s">
        <v>1061</v>
      </c>
      <c r="B245" s="487"/>
      <c r="C245" s="487"/>
      <c r="D245" s="487"/>
      <c r="E245" s="487"/>
      <c r="F245" s="488"/>
    </row>
    <row r="246" spans="1:6">
      <c r="A246" s="25" t="s">
        <v>18</v>
      </c>
      <c r="B246" s="6" t="s">
        <v>19</v>
      </c>
      <c r="C246" s="6" t="s">
        <v>20</v>
      </c>
      <c r="D246" s="6" t="s">
        <v>21</v>
      </c>
      <c r="E246" s="7" t="s">
        <v>22</v>
      </c>
      <c r="F246" s="7" t="s">
        <v>23</v>
      </c>
    </row>
    <row r="247" spans="1:6" ht="17.25" thickBot="1">
      <c r="A247" s="41"/>
      <c r="B247" s="109" t="s">
        <v>1062</v>
      </c>
      <c r="C247" s="109" t="s">
        <v>1063</v>
      </c>
      <c r="D247" s="109" t="s">
        <v>1064</v>
      </c>
      <c r="E247" s="45"/>
      <c r="F247" s="10"/>
    </row>
    <row r="248" spans="1:6" ht="17.25" thickBot="1">
      <c r="A248" s="486" t="s">
        <v>1075</v>
      </c>
      <c r="B248" s="487"/>
      <c r="C248" s="487"/>
      <c r="D248" s="487"/>
      <c r="E248" s="487"/>
      <c r="F248" s="488"/>
    </row>
    <row r="249" spans="1:6">
      <c r="A249" s="25" t="s">
        <v>18</v>
      </c>
      <c r="B249" s="6" t="s">
        <v>19</v>
      </c>
      <c r="C249" s="6" t="s">
        <v>20</v>
      </c>
      <c r="D249" s="6" t="s">
        <v>21</v>
      </c>
      <c r="E249" s="7" t="s">
        <v>22</v>
      </c>
      <c r="F249" s="7" t="s">
        <v>23</v>
      </c>
    </row>
    <row r="250" spans="1:6">
      <c r="A250" s="489" t="s">
        <v>1084</v>
      </c>
      <c r="B250" s="109" t="s">
        <v>1077</v>
      </c>
      <c r="C250" s="116" t="s">
        <v>1082</v>
      </c>
      <c r="D250" s="109" t="s">
        <v>1083</v>
      </c>
      <c r="E250" s="45"/>
      <c r="F250" s="10"/>
    </row>
    <row r="251" spans="1:6">
      <c r="A251" s="490"/>
      <c r="B251" s="109" t="s">
        <v>1078</v>
      </c>
      <c r="C251" s="109" t="s">
        <v>1081</v>
      </c>
      <c r="D251" s="109" t="s">
        <v>1076</v>
      </c>
      <c r="E251" s="45"/>
      <c r="F251" s="10"/>
    </row>
    <row r="252" spans="1:6">
      <c r="A252" s="490"/>
      <c r="B252" s="110" t="s">
        <v>1079</v>
      </c>
      <c r="C252" s="110" t="s">
        <v>1080</v>
      </c>
      <c r="D252" s="110" t="s">
        <v>1076</v>
      </c>
      <c r="E252" s="52" t="s">
        <v>1085</v>
      </c>
      <c r="F252" s="16"/>
    </row>
    <row r="253" spans="1:6">
      <c r="A253" s="482" t="s">
        <v>1120</v>
      </c>
      <c r="B253" s="483"/>
      <c r="C253" s="483"/>
      <c r="D253" s="483"/>
      <c r="E253" s="483"/>
      <c r="F253" s="483"/>
    </row>
    <row r="254" spans="1:6">
      <c r="A254" s="105" t="s">
        <v>18</v>
      </c>
      <c r="B254" s="106" t="s">
        <v>19</v>
      </c>
      <c r="C254" s="106" t="s">
        <v>20</v>
      </c>
      <c r="D254" s="106" t="s">
        <v>21</v>
      </c>
      <c r="E254" s="106" t="s">
        <v>22</v>
      </c>
      <c r="F254" s="106" t="s">
        <v>23</v>
      </c>
    </row>
    <row r="255" spans="1:6">
      <c r="A255" s="484"/>
      <c r="B255" s="109" t="s">
        <v>1089</v>
      </c>
      <c r="C255" s="117" t="s">
        <v>1091</v>
      </c>
      <c r="D255" s="109" t="s">
        <v>1090</v>
      </c>
      <c r="E255" s="45"/>
      <c r="F255" s="10"/>
    </row>
    <row r="256" spans="1:6">
      <c r="A256" s="485"/>
      <c r="B256" s="109" t="s">
        <v>1093</v>
      </c>
      <c r="C256" s="117" t="s">
        <v>1094</v>
      </c>
      <c r="D256" s="109" t="s">
        <v>1095</v>
      </c>
      <c r="E256" s="45" t="s">
        <v>1092</v>
      </c>
      <c r="F256" s="10"/>
    </row>
    <row r="257" spans="1:6" s="4" customFormat="1" ht="15.75" thickBot="1">
      <c r="A257" s="494" t="s">
        <v>1106</v>
      </c>
      <c r="B257" s="494"/>
      <c r="C257" s="494"/>
      <c r="D257" s="494"/>
      <c r="E257" s="494"/>
      <c r="F257" s="494"/>
    </row>
    <row r="258" spans="1:6" s="8" customFormat="1" ht="15">
      <c r="A258" s="5" t="s">
        <v>18</v>
      </c>
      <c r="B258" s="6" t="s">
        <v>19</v>
      </c>
      <c r="C258" s="6" t="s">
        <v>20</v>
      </c>
      <c r="D258" s="6" t="s">
        <v>21</v>
      </c>
      <c r="E258" s="7" t="s">
        <v>22</v>
      </c>
      <c r="F258" s="7" t="s">
        <v>23</v>
      </c>
    </row>
    <row r="259" spans="1:6" s="8" customFormat="1">
      <c r="A259" s="497"/>
      <c r="B259" s="9" t="s">
        <v>1228</v>
      </c>
      <c r="C259" s="9" t="s">
        <v>1109</v>
      </c>
      <c r="D259" s="9" t="s">
        <v>1110</v>
      </c>
      <c r="E259" s="56" t="s">
        <v>1111</v>
      </c>
      <c r="F259" s="10"/>
    </row>
    <row r="260" spans="1:6" s="23" customFormat="1">
      <c r="A260" s="497"/>
      <c r="B260" s="9" t="s">
        <v>1227</v>
      </c>
      <c r="C260" s="9" t="s">
        <v>1107</v>
      </c>
      <c r="D260" s="9" t="s">
        <v>1229</v>
      </c>
      <c r="E260" s="56" t="s">
        <v>1108</v>
      </c>
      <c r="F260" s="10"/>
    </row>
    <row r="261" spans="1:6" s="4" customFormat="1" ht="15.75" thickBot="1">
      <c r="A261" s="494" t="s">
        <v>1230</v>
      </c>
      <c r="B261" s="494"/>
      <c r="C261" s="494"/>
      <c r="D261" s="494"/>
      <c r="E261" s="494"/>
      <c r="F261" s="494"/>
    </row>
    <row r="262" spans="1:6" s="8" customFormat="1" ht="15">
      <c r="A262" s="5" t="s">
        <v>18</v>
      </c>
      <c r="B262" s="6" t="s">
        <v>19</v>
      </c>
      <c r="C262" s="6" t="s">
        <v>20</v>
      </c>
      <c r="D262" s="6" t="s">
        <v>21</v>
      </c>
      <c r="E262" s="7" t="s">
        <v>22</v>
      </c>
      <c r="F262" s="7" t="s">
        <v>23</v>
      </c>
    </row>
    <row r="263" spans="1:6" s="8" customFormat="1">
      <c r="A263" s="10"/>
      <c r="B263" s="9" t="s">
        <v>1116</v>
      </c>
      <c r="C263" s="9" t="s">
        <v>1115</v>
      </c>
      <c r="D263" s="9" t="s">
        <v>1114</v>
      </c>
      <c r="E263" s="56" t="s">
        <v>1117</v>
      </c>
      <c r="F263" s="10"/>
    </row>
  </sheetData>
  <mergeCells count="81">
    <mergeCell ref="A261:F261"/>
    <mergeCell ref="A257:F257"/>
    <mergeCell ref="A259:A260"/>
    <mergeCell ref="A62:F62"/>
    <mergeCell ref="A95:A96"/>
    <mergeCell ref="A98:F98"/>
    <mergeCell ref="A102:F102"/>
    <mergeCell ref="A104:A105"/>
    <mergeCell ref="B100:C100"/>
    <mergeCell ref="A93:F93"/>
    <mergeCell ref="A81:F81"/>
    <mergeCell ref="A84:F84"/>
    <mergeCell ref="A86:A87"/>
    <mergeCell ref="B86:B87"/>
    <mergeCell ref="C86:C87"/>
    <mergeCell ref="A106:F106"/>
    <mergeCell ref="A109:F109"/>
    <mergeCell ref="A48:A57"/>
    <mergeCell ref="A90:A92"/>
    <mergeCell ref="A88:F88"/>
    <mergeCell ref="A65:F65"/>
    <mergeCell ref="A71:F71"/>
    <mergeCell ref="A73:A77"/>
    <mergeCell ref="A78:F78"/>
    <mergeCell ref="B101:C101"/>
    <mergeCell ref="A14:A15"/>
    <mergeCell ref="A32:A34"/>
    <mergeCell ref="A46:F46"/>
    <mergeCell ref="A58:F58"/>
    <mergeCell ref="A60:A61"/>
    <mergeCell ref="A35:F35"/>
    <mergeCell ref="A16:A18"/>
    <mergeCell ref="A37:A39"/>
    <mergeCell ref="A42:F42"/>
    <mergeCell ref="A1:F1"/>
    <mergeCell ref="A2:F2"/>
    <mergeCell ref="A4:A8"/>
    <mergeCell ref="A9:F9"/>
    <mergeCell ref="A11:A12"/>
    <mergeCell ref="A111:A112"/>
    <mergeCell ref="A113:F113"/>
    <mergeCell ref="A116:F116"/>
    <mergeCell ref="A145:F145"/>
    <mergeCell ref="A161:F161"/>
    <mergeCell ref="A119:F119"/>
    <mergeCell ref="A138:F138"/>
    <mergeCell ref="A142:F142"/>
    <mergeCell ref="A158:F158"/>
    <mergeCell ref="A128:A131"/>
    <mergeCell ref="A132:F132"/>
    <mergeCell ref="A135:F135"/>
    <mergeCell ref="A126:F126"/>
    <mergeCell ref="A149:F149"/>
    <mergeCell ref="A152:F152"/>
    <mergeCell ref="A155:F155"/>
    <mergeCell ref="A123:F123"/>
    <mergeCell ref="A164:F164"/>
    <mergeCell ref="A186:F186"/>
    <mergeCell ref="A170:F170"/>
    <mergeCell ref="A174:F174"/>
    <mergeCell ref="A177:F177"/>
    <mergeCell ref="A180:F180"/>
    <mergeCell ref="A202:F202"/>
    <mergeCell ref="A197:A198"/>
    <mergeCell ref="A199:F199"/>
    <mergeCell ref="A167:F167"/>
    <mergeCell ref="A195:F195"/>
    <mergeCell ref="A226:F226"/>
    <mergeCell ref="A229:F229"/>
    <mergeCell ref="A245:F245"/>
    <mergeCell ref="A222:F222"/>
    <mergeCell ref="A207:F207"/>
    <mergeCell ref="A238:F238"/>
    <mergeCell ref="A232:F232"/>
    <mergeCell ref="A235:F235"/>
    <mergeCell ref="A217:F217"/>
    <mergeCell ref="A253:F253"/>
    <mergeCell ref="A255:A256"/>
    <mergeCell ref="A248:F248"/>
    <mergeCell ref="A250:A252"/>
    <mergeCell ref="A242:F242"/>
  </mergeCells>
  <hyperlinks>
    <hyperlink ref="E34" r:id="rId1" display="andre.simoes@xmpie.com" xr:uid="{00000000-0004-0000-0200-000000000000}"/>
    <hyperlink ref="E90" r:id="rId2" xr:uid="{00000000-0004-0000-0200-000001000000}"/>
    <hyperlink ref="E52" r:id="rId3" xr:uid="{00000000-0004-0000-0200-000002000000}"/>
    <hyperlink ref="E53" r:id="rId4" xr:uid="{00000000-0004-0000-0200-000003000000}"/>
    <hyperlink ref="E55" r:id="rId5" xr:uid="{00000000-0004-0000-0200-000004000000}"/>
    <hyperlink ref="E74" r:id="rId6" xr:uid="{00000000-0004-0000-0200-000005000000}"/>
    <hyperlink ref="E76" r:id="rId7" xr:uid="{00000000-0004-0000-0200-000006000000}"/>
    <hyperlink ref="E128" r:id="rId8" xr:uid="{00000000-0004-0000-0200-000007000000}"/>
    <hyperlink ref="E129" r:id="rId9" xr:uid="{00000000-0004-0000-0200-000008000000}"/>
    <hyperlink ref="E131" r:id="rId10" xr:uid="{00000000-0004-0000-0200-000009000000}"/>
    <hyperlink ref="E130" r:id="rId11" xr:uid="{00000000-0004-0000-0200-00000A000000}"/>
    <hyperlink ref="E137" r:id="rId12" xr:uid="{00000000-0004-0000-0200-00000B000000}"/>
    <hyperlink ref="E140" r:id="rId13" xr:uid="{00000000-0004-0000-0200-00000C000000}"/>
    <hyperlink ref="E26" r:id="rId14" xr:uid="{00000000-0004-0000-0200-00000D000000}"/>
    <hyperlink ref="E27" r:id="rId15" xr:uid="{00000000-0004-0000-0200-00000E000000}"/>
    <hyperlink ref="E91" r:id="rId16" xr:uid="{00000000-0004-0000-0200-00000F000000}"/>
    <hyperlink ref="E154" r:id="rId17" xr:uid="{00000000-0004-0000-0200-000010000000}"/>
    <hyperlink ref="A90" r:id="rId18" xr:uid="{00000000-0004-0000-0200-000011000000}"/>
    <hyperlink ref="E157" r:id="rId19" xr:uid="{00000000-0004-0000-0200-000012000000}"/>
    <hyperlink ref="E67" r:id="rId20" xr:uid="{00000000-0004-0000-0200-000013000000}"/>
    <hyperlink ref="E69" r:id="rId21" xr:uid="{00000000-0004-0000-0200-000014000000}"/>
    <hyperlink ref="E24" r:id="rId22" xr:uid="{00000000-0004-0000-0200-000015000000}"/>
    <hyperlink ref="E19" r:id="rId23" xr:uid="{00000000-0004-0000-0200-000016000000}"/>
    <hyperlink ref="B100" r:id="rId24" display="http://brazil.kaspersky.com/suporte/empresas/enviar-um-caso-de-suporte-para-empresas" xr:uid="{00000000-0004-0000-0200-000017000000}"/>
    <hyperlink ref="E172" r:id="rId25" display="pinho@seati.ma.gov.br" xr:uid="{00000000-0004-0000-0200-000018000000}"/>
    <hyperlink ref="E176" r:id="rId26" xr:uid="{00000000-0004-0000-0200-000019000000}"/>
    <hyperlink ref="E179" r:id="rId27" xr:uid="{00000000-0004-0000-0200-00001A000000}"/>
    <hyperlink ref="E182" r:id="rId28" xr:uid="{00000000-0004-0000-0200-00001B000000}"/>
    <hyperlink ref="E189" r:id="rId29" xr:uid="{00000000-0004-0000-0200-00001C000000}"/>
    <hyperlink ref="E191" r:id="rId30" xr:uid="{00000000-0004-0000-0200-00001D000000}"/>
    <hyperlink ref="E197" r:id="rId31" xr:uid="{00000000-0004-0000-0200-00001E000000}"/>
    <hyperlink ref="E198" r:id="rId32" xr:uid="{00000000-0004-0000-0200-00001F000000}"/>
    <hyperlink ref="E54" r:id="rId33" xr:uid="{00000000-0004-0000-0200-000020000000}"/>
    <hyperlink ref="E201" r:id="rId34" xr:uid="{00000000-0004-0000-0200-000021000000}"/>
    <hyperlink ref="E205" r:id="rId35" xr:uid="{00000000-0004-0000-0200-000022000000}"/>
    <hyperlink ref="E192" r:id="rId36" xr:uid="{00000000-0004-0000-0200-000023000000}"/>
    <hyperlink ref="E209" r:id="rId37" xr:uid="{00000000-0004-0000-0200-000024000000}"/>
    <hyperlink ref="E210" r:id="rId38" xr:uid="{00000000-0004-0000-0200-000025000000}"/>
    <hyperlink ref="E37" r:id="rId39" xr:uid="{00000000-0004-0000-0200-000026000000}"/>
    <hyperlink ref="E39" r:id="rId40" xr:uid="{00000000-0004-0000-0200-000027000000}"/>
    <hyperlink ref="E40" r:id="rId41" xr:uid="{00000000-0004-0000-0200-000028000000}"/>
    <hyperlink ref="E17" r:id="rId42" xr:uid="{00000000-0004-0000-0200-000029000000}"/>
    <hyperlink ref="E28" r:id="rId43" xr:uid="{00000000-0004-0000-0200-00002A000000}"/>
    <hyperlink ref="E30" r:id="rId44" xr:uid="{00000000-0004-0000-0200-00002B000000}"/>
    <hyperlink ref="E44" r:id="rId45" xr:uid="{00000000-0004-0000-0200-00002C000000}"/>
    <hyperlink ref="E224" r:id="rId46" xr:uid="{00000000-0004-0000-0200-00002D000000}"/>
    <hyperlink ref="E234" r:id="rId47" xr:uid="{00000000-0004-0000-0200-00002E000000}"/>
    <hyperlink ref="E20" r:id="rId48" xr:uid="{00000000-0004-0000-0200-00002F000000}"/>
    <hyperlink ref="E41" r:id="rId49" xr:uid="{00000000-0004-0000-0200-000030000000}"/>
    <hyperlink ref="E204" r:id="rId50" xr:uid="{00000000-0004-0000-0200-000031000000}"/>
    <hyperlink ref="E225" r:id="rId51" xr:uid="{00000000-0004-0000-0200-000032000000}"/>
    <hyperlink ref="E206" r:id="rId52" xr:uid="{00000000-0004-0000-0200-000033000000}"/>
    <hyperlink ref="E122" r:id="rId53" display="suporte@a4info.com.br" xr:uid="{00000000-0004-0000-0200-000034000000}"/>
    <hyperlink ref="E121" r:id="rId54" xr:uid="{00000000-0004-0000-0200-000035000000}"/>
    <hyperlink ref="E95" r:id="rId55" xr:uid="{00000000-0004-0000-0200-000036000000}"/>
    <hyperlink ref="E96" r:id="rId56" xr:uid="{00000000-0004-0000-0200-000037000000}"/>
    <hyperlink ref="E97" r:id="rId57" xr:uid="{00000000-0004-0000-0200-000038000000}"/>
    <hyperlink ref="A104" r:id="rId58" display="http://webmail.ita.locaweb.com.br/" xr:uid="{00000000-0004-0000-0200-000039000000}"/>
    <hyperlink ref="B104" r:id="rId59" xr:uid="{00000000-0004-0000-0200-00003A000000}"/>
    <hyperlink ref="B105" r:id="rId60" xr:uid="{00000000-0004-0000-0200-00003B000000}"/>
    <hyperlink ref="E104" r:id="rId61" xr:uid="{00000000-0004-0000-0200-00003C000000}"/>
    <hyperlink ref="E228" r:id="rId62" xr:uid="{00000000-0004-0000-0200-00003D000000}"/>
    <hyperlink ref="E194" r:id="rId63" xr:uid="{00000000-0004-0000-0200-00003E000000}"/>
    <hyperlink ref="E240" r:id="rId64" xr:uid="{00000000-0004-0000-0200-00003F000000}"/>
    <hyperlink ref="E57" r:id="rId65" xr:uid="{00000000-0004-0000-0200-000040000000}"/>
    <hyperlink ref="E49" r:id="rId66" xr:uid="{00000000-0004-0000-0200-000041000000}"/>
    <hyperlink ref="E50" r:id="rId67" xr:uid="{00000000-0004-0000-0200-000042000000}"/>
    <hyperlink ref="E51" r:id="rId68" xr:uid="{00000000-0004-0000-0200-000043000000}"/>
    <hyperlink ref="E61" r:id="rId69" xr:uid="{00000000-0004-0000-0200-000044000000}"/>
    <hyperlink ref="E108" r:id="rId70" xr:uid="{00000000-0004-0000-0200-000045000000}"/>
    <hyperlink ref="E11" r:id="rId71" xr:uid="{00000000-0004-0000-0200-000046000000}"/>
    <hyperlink ref="E14" r:id="rId72" xr:uid="{00000000-0004-0000-0200-000047000000}"/>
    <hyperlink ref="E15" r:id="rId73" xr:uid="{00000000-0004-0000-0200-000048000000}"/>
    <hyperlink ref="E31" r:id="rId74" xr:uid="{00000000-0004-0000-0200-000049000000}"/>
    <hyperlink ref="E32" r:id="rId75" xr:uid="{00000000-0004-0000-0200-00004A000000}"/>
    <hyperlink ref="E33" r:id="rId76" xr:uid="{00000000-0004-0000-0200-00004B000000}"/>
    <hyperlink ref="E13" r:id="rId77" xr:uid="{00000000-0004-0000-0200-00004C000000}"/>
    <hyperlink ref="E38" r:id="rId78" xr:uid="{00000000-0004-0000-0200-00004D000000}"/>
    <hyperlink ref="E211" r:id="rId79" xr:uid="{00000000-0004-0000-0200-00004E000000}"/>
    <hyperlink ref="E213" r:id="rId80" xr:uid="{00000000-0004-0000-0200-00004F000000}"/>
    <hyperlink ref="E214" r:id="rId81" xr:uid="{00000000-0004-0000-0200-000050000000}"/>
    <hyperlink ref="E221" r:id="rId82" xr:uid="{00000000-0004-0000-0200-000051000000}"/>
    <hyperlink ref="E190" r:id="rId83" xr:uid="{00000000-0004-0000-0200-000052000000}"/>
    <hyperlink ref="E29" r:id="rId84" xr:uid="{00000000-0004-0000-0200-000053000000}"/>
    <hyperlink ref="A250" r:id="rId85" xr:uid="{00000000-0004-0000-0200-000054000000}"/>
    <hyperlink ref="E252" r:id="rId86" xr:uid="{00000000-0004-0000-0200-000055000000}"/>
    <hyperlink ref="E241" r:id="rId87" xr:uid="{00000000-0004-0000-0200-000056000000}"/>
    <hyperlink ref="E260" r:id="rId88" xr:uid="{00000000-0004-0000-0200-000057000000}"/>
    <hyperlink ref="E259" r:id="rId89" xr:uid="{00000000-0004-0000-0200-000058000000}"/>
    <hyperlink ref="E263" r:id="rId90" xr:uid="{00000000-0004-0000-0200-000059000000}"/>
    <hyperlink ref="B101" r:id="rId91" xr:uid="{00000000-0004-0000-0200-00005A000000}"/>
    <hyperlink ref="E23" r:id="rId92" xr:uid="{00000000-0004-0000-0200-00005B000000}"/>
    <hyperlink ref="E25" r:id="rId93" xr:uid="{00000000-0004-0000-0200-00005C000000}"/>
    <hyperlink ref="E21" r:id="rId94" xr:uid="{00000000-0004-0000-0200-00005D000000}"/>
    <hyperlink ref="E22" r:id="rId95" xr:uid="{00000000-0004-0000-0200-00005E000000}"/>
    <hyperlink ref="E16" r:id="rId96" xr:uid="{00000000-0004-0000-0200-00005F000000}"/>
    <hyperlink ref="E216" r:id="rId97" xr:uid="{00000000-0004-0000-0200-000060000000}"/>
    <hyperlink ref="E185" r:id="rId98" xr:uid="{00000000-0004-0000-0200-000061000000}"/>
    <hyperlink ref="E45" r:id="rId99" xr:uid="{00000000-0004-0000-0200-000062000000}"/>
  </hyperlinks>
  <printOptions horizontalCentered="1"/>
  <pageMargins left="0" right="0.51181102362204722" top="0.78740157480314965" bottom="0.78740157480314965" header="0.31496062992125984" footer="0.31496062992125984"/>
  <pageSetup paperSize="9" scale="59" fitToHeight="0" orientation="landscape" r:id="rId1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382F-153F-4C8E-9F3F-A7F9E8013C5D}">
  <sheetPr>
    <pageSetUpPr autoPageBreaks="0" fitToPage="1"/>
  </sheetPr>
  <dimension ref="A1:AQ19"/>
  <sheetViews>
    <sheetView showGridLines="0" zoomScale="75" zoomScaleNormal="75" zoomScaleSheetLayoutView="100" zoomScalePageLayoutView="70" workbookViewId="0">
      <selection activeCell="J21" sqref="J21"/>
    </sheetView>
  </sheetViews>
  <sheetFormatPr defaultColWidth="9" defaultRowHeight="18" customHeight="1"/>
  <cols>
    <col min="1" max="1" width="1.625" style="119" customWidth="1"/>
    <col min="2" max="2" width="13.875" style="119" customWidth="1"/>
    <col min="3" max="3" width="19.875" style="151" customWidth="1"/>
    <col min="4" max="4" width="16.5" style="119" customWidth="1"/>
    <col min="5" max="5" width="14.375" style="119" customWidth="1"/>
    <col min="6" max="6" width="26" style="119" customWidth="1"/>
    <col min="7" max="7" width="15" style="119" customWidth="1"/>
    <col min="8" max="8" width="14.875" style="119" customWidth="1"/>
    <col min="9" max="9" width="16.5" style="150" customWidth="1"/>
    <col min="10" max="10" width="37.5" style="119" customWidth="1"/>
    <col min="11" max="12" width="17.375" style="119" customWidth="1"/>
    <col min="13" max="13" width="17.625" style="119" customWidth="1"/>
    <col min="14" max="14" width="5.875" style="119" customWidth="1"/>
    <col min="15" max="15" width="14" style="119" customWidth="1"/>
    <col min="16" max="16" width="15.5" style="119" customWidth="1"/>
    <col min="17" max="17" width="11.5" style="119" customWidth="1"/>
    <col min="18" max="16384" width="9" style="119"/>
  </cols>
  <sheetData>
    <row r="1" spans="1:43" ht="48" customHeight="1">
      <c r="A1" s="192"/>
      <c r="B1" s="216" t="s">
        <v>2204</v>
      </c>
      <c r="C1" s="193"/>
      <c r="D1" s="194"/>
      <c r="E1" s="194"/>
      <c r="F1" s="195"/>
      <c r="G1" s="195"/>
      <c r="H1" s="195"/>
      <c r="I1" s="196"/>
      <c r="J1" s="195"/>
      <c r="K1" s="195"/>
      <c r="L1" s="195"/>
      <c r="M1" s="195"/>
    </row>
    <row r="2" spans="1:43" ht="30.75" customHeight="1">
      <c r="A2" s="195"/>
      <c r="B2" s="197" t="s">
        <v>2137</v>
      </c>
      <c r="C2" s="198"/>
      <c r="D2" s="199"/>
      <c r="E2" s="199"/>
      <c r="F2" s="200"/>
      <c r="G2" s="200"/>
      <c r="H2" s="200"/>
      <c r="I2" s="200"/>
      <c r="J2" s="195"/>
      <c r="K2" s="195"/>
      <c r="L2" s="195"/>
      <c r="M2" s="195"/>
    </row>
    <row r="3" spans="1:43" s="148" customFormat="1" ht="22.5" customHeight="1">
      <c r="A3" s="195"/>
      <c r="B3" s="201" t="s">
        <v>893</v>
      </c>
      <c r="C3" s="202" t="s">
        <v>1394</v>
      </c>
      <c r="D3" s="201" t="s">
        <v>408</v>
      </c>
      <c r="E3" s="201" t="s">
        <v>1395</v>
      </c>
      <c r="F3" s="201" t="s">
        <v>1340</v>
      </c>
      <c r="G3" s="201" t="s">
        <v>1416</v>
      </c>
      <c r="H3" s="201" t="s">
        <v>796</v>
      </c>
      <c r="I3" s="201" t="s">
        <v>407</v>
      </c>
      <c r="J3" s="203" t="s">
        <v>340</v>
      </c>
      <c r="K3" s="203" t="s">
        <v>1338</v>
      </c>
      <c r="L3" s="203" t="s">
        <v>2205</v>
      </c>
      <c r="M3" s="195"/>
    </row>
    <row r="4" spans="1:43" s="149" customFormat="1" ht="18" customHeight="1">
      <c r="A4" s="217"/>
      <c r="B4" s="204"/>
      <c r="C4" s="205">
        <v>44389</v>
      </c>
      <c r="D4" s="204" t="s">
        <v>2201</v>
      </c>
      <c r="E4" s="206">
        <v>75</v>
      </c>
      <c r="F4" s="204" t="s">
        <v>1795</v>
      </c>
      <c r="G4" s="204" t="s">
        <v>2100</v>
      </c>
      <c r="H4" s="204" t="s">
        <v>2203</v>
      </c>
      <c r="I4" s="204" t="s">
        <v>2206</v>
      </c>
      <c r="J4" s="219" t="s">
        <v>2211</v>
      </c>
      <c r="K4" s="208">
        <v>6057</v>
      </c>
      <c r="L4" s="209">
        <f>MONITORES5[[#This Row],[DATA DE COMPRA]]+365</f>
        <v>44754</v>
      </c>
      <c r="M4" s="195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</row>
    <row r="5" spans="1:43" s="148" customFormat="1" ht="18" customHeight="1">
      <c r="A5" s="195"/>
      <c r="B5" s="204"/>
      <c r="C5" s="205">
        <v>44389</v>
      </c>
      <c r="D5" s="204" t="s">
        <v>2201</v>
      </c>
      <c r="E5" s="206">
        <v>75</v>
      </c>
      <c r="F5" s="204" t="s">
        <v>2121</v>
      </c>
      <c r="G5" s="204" t="s">
        <v>2100</v>
      </c>
      <c r="H5" s="204" t="s">
        <v>2203</v>
      </c>
      <c r="I5" s="204" t="s">
        <v>2206</v>
      </c>
      <c r="J5" s="219" t="s">
        <v>2207</v>
      </c>
      <c r="K5" s="208">
        <v>6057</v>
      </c>
      <c r="L5" s="205">
        <f>MONITORES5[[#This Row],[DATA DE COMPRA]]+365</f>
        <v>44754</v>
      </c>
      <c r="M5" s="195"/>
    </row>
    <row r="6" spans="1:43" s="148" customFormat="1" ht="18" customHeight="1">
      <c r="A6" s="195"/>
      <c r="B6" s="204"/>
      <c r="C6" s="205">
        <v>44389</v>
      </c>
      <c r="D6" s="204" t="s">
        <v>2201</v>
      </c>
      <c r="E6" s="206">
        <v>75</v>
      </c>
      <c r="F6" s="204" t="s">
        <v>2202</v>
      </c>
      <c r="G6" s="204" t="s">
        <v>2100</v>
      </c>
      <c r="H6" s="204" t="s">
        <v>2203</v>
      </c>
      <c r="I6" s="204" t="s">
        <v>2206</v>
      </c>
      <c r="J6" s="219" t="s">
        <v>2208</v>
      </c>
      <c r="K6" s="208">
        <v>6057</v>
      </c>
      <c r="L6" s="205">
        <f>MONITORES5[[#This Row],[DATA DE COMPRA]]+365</f>
        <v>44754</v>
      </c>
      <c r="M6" s="195"/>
    </row>
    <row r="7" spans="1:43" s="148" customFormat="1" ht="18" customHeight="1">
      <c r="A7" s="195"/>
      <c r="B7" s="204"/>
      <c r="C7" s="205">
        <v>44389</v>
      </c>
      <c r="D7" s="204" t="s">
        <v>2201</v>
      </c>
      <c r="E7" s="206">
        <v>75</v>
      </c>
      <c r="F7" s="204" t="s">
        <v>1777</v>
      </c>
      <c r="G7" s="204" t="s">
        <v>2100</v>
      </c>
      <c r="H7" s="204" t="s">
        <v>2203</v>
      </c>
      <c r="I7" s="204" t="s">
        <v>2206</v>
      </c>
      <c r="J7" s="219" t="s">
        <v>2209</v>
      </c>
      <c r="K7" s="208">
        <v>6057</v>
      </c>
      <c r="L7" s="205">
        <f>MONITORES5[[#This Row],[DATA DE COMPRA]]+365</f>
        <v>44754</v>
      </c>
      <c r="M7" s="195"/>
    </row>
    <row r="8" spans="1:43" s="148" customFormat="1" ht="18" customHeight="1">
      <c r="A8" s="195"/>
      <c r="B8" s="204"/>
      <c r="C8" s="205">
        <v>44389</v>
      </c>
      <c r="D8" s="204" t="s">
        <v>2201</v>
      </c>
      <c r="E8" s="206">
        <v>75</v>
      </c>
      <c r="F8" s="204" t="s">
        <v>1772</v>
      </c>
      <c r="G8" s="204" t="s">
        <v>2100</v>
      </c>
      <c r="H8" s="204" t="s">
        <v>2203</v>
      </c>
      <c r="I8" s="204" t="s">
        <v>2206</v>
      </c>
      <c r="J8" s="219" t="s">
        <v>2210</v>
      </c>
      <c r="K8" s="208">
        <v>6057</v>
      </c>
      <c r="L8" s="211">
        <f>MONITORES5[[#This Row],[DATA DE COMPRA]]+365</f>
        <v>44754</v>
      </c>
      <c r="M8" s="195"/>
    </row>
    <row r="9" spans="1:43" s="148" customFormat="1" ht="18" customHeight="1">
      <c r="A9" s="195"/>
      <c r="B9" s="218"/>
      <c r="C9" s="211">
        <v>44686</v>
      </c>
      <c r="D9" s="211" t="s">
        <v>2201</v>
      </c>
      <c r="E9" s="212">
        <v>69</v>
      </c>
      <c r="F9" s="213" t="s">
        <v>2523</v>
      </c>
      <c r="G9" s="213" t="s">
        <v>1418</v>
      </c>
      <c r="H9" s="214" t="s">
        <v>2203</v>
      </c>
      <c r="I9" s="214" t="s">
        <v>2206</v>
      </c>
      <c r="J9" s="316" t="s">
        <v>2526</v>
      </c>
      <c r="K9" s="214">
        <v>1218186</v>
      </c>
      <c r="L9" s="211">
        <f>MONITORES5[[#This Row],[DATA DE COMPRA]]+365</f>
        <v>45051</v>
      </c>
      <c r="M9" s="195"/>
    </row>
    <row r="10" spans="1:43" s="148" customFormat="1" ht="18" customHeight="1">
      <c r="A10" s="195"/>
      <c r="B10" s="218"/>
      <c r="C10" s="211">
        <v>44686</v>
      </c>
      <c r="D10" s="211" t="s">
        <v>2201</v>
      </c>
      <c r="E10" s="212">
        <v>69</v>
      </c>
      <c r="F10" s="213" t="s">
        <v>2525</v>
      </c>
      <c r="G10" s="213" t="s">
        <v>1418</v>
      </c>
      <c r="H10" s="214" t="s">
        <v>2203</v>
      </c>
      <c r="I10" s="214" t="s">
        <v>2206</v>
      </c>
      <c r="J10" s="316" t="s">
        <v>2527</v>
      </c>
      <c r="K10" s="214">
        <v>1218186</v>
      </c>
      <c r="L10" s="211">
        <v>45051</v>
      </c>
      <c r="M10" s="195"/>
    </row>
    <row r="11" spans="1:43" s="148" customFormat="1" ht="18" customHeight="1">
      <c r="A11" s="195"/>
      <c r="B11" s="218"/>
      <c r="C11" s="211">
        <v>44686</v>
      </c>
      <c r="D11" s="211" t="s">
        <v>2201</v>
      </c>
      <c r="E11" s="212">
        <v>69</v>
      </c>
      <c r="F11" s="213" t="s">
        <v>2707</v>
      </c>
      <c r="G11" s="213" t="s">
        <v>1418</v>
      </c>
      <c r="H11" s="214" t="s">
        <v>2203</v>
      </c>
      <c r="I11" s="214" t="s">
        <v>2206</v>
      </c>
      <c r="J11" s="214"/>
      <c r="K11" s="214">
        <v>1218186</v>
      </c>
      <c r="L11" s="211">
        <f>MONITORES5[[#This Row],[DATA DE COMPRA]]+365</f>
        <v>45051</v>
      </c>
      <c r="M11" s="195"/>
    </row>
    <row r="12" spans="1:43" ht="18" customHeight="1">
      <c r="A12" s="195"/>
      <c r="B12" s="218"/>
      <c r="C12" s="211">
        <v>44708</v>
      </c>
      <c r="D12" s="211" t="s">
        <v>2212</v>
      </c>
      <c r="E12" s="212">
        <v>90.99</v>
      </c>
      <c r="F12" s="213" t="s">
        <v>2546</v>
      </c>
      <c r="G12" s="213" t="s">
        <v>2100</v>
      </c>
      <c r="H12" s="214" t="s">
        <v>2545</v>
      </c>
      <c r="I12" s="214" t="s">
        <v>2547</v>
      </c>
      <c r="J12" s="214"/>
      <c r="K12" s="214" t="s">
        <v>2548</v>
      </c>
      <c r="L12" s="211">
        <f>MONITORES5[[#This Row],[DATA DE COMPRA]]+365</f>
        <v>45073</v>
      </c>
      <c r="M12" s="195"/>
    </row>
    <row r="13" spans="1:43" ht="18" customHeight="1">
      <c r="B13" s="218"/>
      <c r="C13" s="211">
        <v>44708</v>
      </c>
      <c r="D13" s="211" t="s">
        <v>2212</v>
      </c>
      <c r="E13" s="212">
        <v>90.99</v>
      </c>
      <c r="F13" s="213" t="s">
        <v>2751</v>
      </c>
      <c r="G13" s="213" t="s">
        <v>2100</v>
      </c>
      <c r="H13" s="214" t="s">
        <v>2545</v>
      </c>
      <c r="I13" s="214" t="s">
        <v>2547</v>
      </c>
      <c r="J13" s="214"/>
      <c r="K13" s="214" t="s">
        <v>2548</v>
      </c>
      <c r="L13" s="211">
        <f>MONITORES5[[#This Row],[DATA DE COMPRA]]+365</f>
        <v>45073</v>
      </c>
    </row>
    <row r="14" spans="1:43" ht="18" customHeight="1">
      <c r="B14" s="218"/>
      <c r="C14" s="211">
        <v>44778</v>
      </c>
      <c r="D14" s="211" t="s">
        <v>2201</v>
      </c>
      <c r="E14" s="212">
        <v>59</v>
      </c>
      <c r="F14" s="213" t="s">
        <v>2570</v>
      </c>
      <c r="G14" s="213" t="s">
        <v>2100</v>
      </c>
      <c r="H14" s="214" t="s">
        <v>2203</v>
      </c>
      <c r="I14" s="214" t="s">
        <v>2206</v>
      </c>
      <c r="J14" s="214" t="s">
        <v>2571</v>
      </c>
      <c r="K14" s="214">
        <v>18935</v>
      </c>
      <c r="L14" s="211">
        <v>45143</v>
      </c>
    </row>
    <row r="15" spans="1:43" ht="18" customHeight="1">
      <c r="B15" s="218"/>
      <c r="C15" s="211">
        <v>44778</v>
      </c>
      <c r="D15" s="211" t="s">
        <v>2201</v>
      </c>
      <c r="E15" s="212">
        <v>59</v>
      </c>
      <c r="F15" s="213" t="s">
        <v>2572</v>
      </c>
      <c r="G15" s="213" t="s">
        <v>2100</v>
      </c>
      <c r="H15" s="214" t="s">
        <v>2203</v>
      </c>
      <c r="I15" s="214" t="s">
        <v>2206</v>
      </c>
      <c r="J15" s="214" t="s">
        <v>2573</v>
      </c>
      <c r="K15" s="214">
        <v>18935</v>
      </c>
      <c r="L15" s="211">
        <f>MONITORES5[[#This Row],[DATA DE COMPRA]]+365</f>
        <v>45143</v>
      </c>
    </row>
    <row r="16" spans="1:43" ht="18" customHeight="1">
      <c r="B16" s="218"/>
      <c r="C16" s="211">
        <v>44778</v>
      </c>
      <c r="D16" s="211" t="s">
        <v>2201</v>
      </c>
      <c r="E16" s="212">
        <v>59</v>
      </c>
      <c r="F16" s="213" t="s">
        <v>2534</v>
      </c>
      <c r="G16" s="213" t="s">
        <v>2100</v>
      </c>
      <c r="H16" s="214" t="s">
        <v>2203</v>
      </c>
      <c r="I16" s="214" t="s">
        <v>2206</v>
      </c>
      <c r="J16" s="214" t="s">
        <v>2574</v>
      </c>
      <c r="K16" s="214">
        <v>18935</v>
      </c>
      <c r="L16" s="211">
        <f>MONITORES5[[#This Row],[DATA DE COMPRA]]+365</f>
        <v>45143</v>
      </c>
    </row>
    <row r="17" spans="2:12" ht="18" customHeight="1">
      <c r="B17" s="204"/>
      <c r="C17" s="205"/>
      <c r="D17" s="211" t="s">
        <v>2201</v>
      </c>
      <c r="E17" s="212">
        <v>59</v>
      </c>
      <c r="F17" s="210" t="s">
        <v>2686</v>
      </c>
      <c r="G17" s="213" t="s">
        <v>2100</v>
      </c>
      <c r="H17" s="214" t="s">
        <v>2203</v>
      </c>
      <c r="I17" s="214" t="s">
        <v>2687</v>
      </c>
      <c r="J17" s="208"/>
      <c r="K17" s="214">
        <v>18935</v>
      </c>
      <c r="L17" s="205">
        <f>MONITORES5[[#This Row],[DATA DE COMPRA]]+365</f>
        <v>365</v>
      </c>
    </row>
    <row r="18" spans="2:12" ht="18" customHeight="1">
      <c r="B18" s="218"/>
      <c r="C18" s="211">
        <v>44778</v>
      </c>
      <c r="D18" s="211" t="s">
        <v>2201</v>
      </c>
      <c r="E18" s="212">
        <v>59</v>
      </c>
      <c r="F18" s="213" t="s">
        <v>2575</v>
      </c>
      <c r="G18" s="213" t="s">
        <v>2100</v>
      </c>
      <c r="H18" s="214" t="s">
        <v>2203</v>
      </c>
      <c r="I18" s="214" t="s">
        <v>2206</v>
      </c>
      <c r="J18" s="214" t="s">
        <v>2576</v>
      </c>
      <c r="K18" s="214">
        <v>18935</v>
      </c>
      <c r="L18" s="211">
        <f>MONITORES5[[#This Row],[DATA DE COMPRA]]+365</f>
        <v>45143</v>
      </c>
    </row>
    <row r="19" spans="2:12" ht="18" customHeight="1">
      <c r="B19" s="148"/>
      <c r="C19" s="166"/>
      <c r="D19" s="148"/>
      <c r="E19" s="148"/>
      <c r="F19" s="148"/>
      <c r="G19" s="148"/>
      <c r="H19" s="148"/>
      <c r="I19" s="165"/>
      <c r="J19" s="148"/>
      <c r="K19" s="148"/>
      <c r="L19" s="148"/>
    </row>
  </sheetData>
  <phoneticPr fontId="75" type="noConversion"/>
  <printOptions horizontalCentered="1"/>
  <pageMargins left="0.25" right="0.25" top="0.75" bottom="0.75" header="0.3" footer="0.3"/>
  <pageSetup orientation="landscape" r:id="rId1"/>
  <headerFooter scaleWithDoc="0"/>
  <ignoredErrors>
    <ignoredError sqref="J4:J5 J6:J8" numberStoredAsText="1"/>
  </ignoredErrors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F8E9-DB4E-4CE3-9AD9-DA7350983953}">
  <sheetPr>
    <pageSetUpPr autoPageBreaks="0" fitToPage="1"/>
  </sheetPr>
  <dimension ref="A1:AQ34"/>
  <sheetViews>
    <sheetView showGridLines="0" topLeftCell="A10" zoomScale="90" zoomScaleNormal="90" zoomScaleSheetLayoutView="100" zoomScalePageLayoutView="70" workbookViewId="0">
      <selection activeCell="H15" sqref="H15"/>
    </sheetView>
  </sheetViews>
  <sheetFormatPr defaultColWidth="9" defaultRowHeight="18" customHeight="1"/>
  <cols>
    <col min="1" max="1" width="1.625" style="119" customWidth="1"/>
    <col min="2" max="2" width="13.875" style="119" customWidth="1"/>
    <col min="3" max="3" width="19.875" style="151" customWidth="1"/>
    <col min="4" max="4" width="16.5" style="119" customWidth="1"/>
    <col min="5" max="5" width="14.375" style="119" customWidth="1"/>
    <col min="6" max="6" width="26" style="119" customWidth="1"/>
    <col min="7" max="7" width="15" style="119" customWidth="1"/>
    <col min="8" max="8" width="14.875" style="119" customWidth="1"/>
    <col min="9" max="9" width="18.75" style="150" customWidth="1"/>
    <col min="10" max="10" width="30.375" style="119" customWidth="1"/>
    <col min="11" max="12" width="17.375" style="119" customWidth="1"/>
    <col min="13" max="13" width="17.625" style="119" customWidth="1"/>
    <col min="14" max="14" width="5.875" style="119" customWidth="1"/>
    <col min="15" max="15" width="14" style="119" customWidth="1"/>
    <col min="16" max="16" width="15.5" style="119" customWidth="1"/>
    <col min="17" max="17" width="11.5" style="119" customWidth="1"/>
    <col min="18" max="16384" width="9" style="119"/>
  </cols>
  <sheetData>
    <row r="1" spans="1:43" ht="48" customHeight="1">
      <c r="A1" s="192"/>
      <c r="B1" s="216" t="s">
        <v>2238</v>
      </c>
      <c r="C1" s="193"/>
      <c r="D1" s="194"/>
      <c r="E1" s="194"/>
      <c r="F1" s="195"/>
      <c r="G1" s="195"/>
      <c r="H1" s="195"/>
      <c r="I1" s="196"/>
      <c r="J1" s="195"/>
      <c r="K1" s="195"/>
      <c r="L1" s="195"/>
      <c r="M1" s="195"/>
    </row>
    <row r="2" spans="1:43" ht="30.75" customHeight="1">
      <c r="A2" s="195"/>
      <c r="B2" s="197" t="s">
        <v>2137</v>
      </c>
      <c r="C2" s="198"/>
      <c r="D2" s="199"/>
      <c r="E2" s="199"/>
      <c r="F2" s="200"/>
      <c r="G2" s="200"/>
      <c r="H2" s="200"/>
      <c r="I2" s="200"/>
      <c r="J2" s="195"/>
      <c r="K2" s="195"/>
      <c r="L2" s="195"/>
      <c r="M2" s="195"/>
    </row>
    <row r="3" spans="1:43" s="148" customFormat="1" ht="22.5" customHeight="1">
      <c r="A3" s="195"/>
      <c r="B3" s="201" t="s">
        <v>893</v>
      </c>
      <c r="C3" s="202" t="s">
        <v>1394</v>
      </c>
      <c r="D3" s="201" t="s">
        <v>408</v>
      </c>
      <c r="E3" s="201" t="s">
        <v>1395</v>
      </c>
      <c r="F3" s="201" t="s">
        <v>1340</v>
      </c>
      <c r="G3" s="201" t="s">
        <v>1416</v>
      </c>
      <c r="H3" s="201" t="s">
        <v>796</v>
      </c>
      <c r="I3" s="201" t="s">
        <v>407</v>
      </c>
      <c r="J3" s="203" t="s">
        <v>340</v>
      </c>
      <c r="K3" s="203" t="s">
        <v>1338</v>
      </c>
      <c r="L3" s="203" t="s">
        <v>2205</v>
      </c>
      <c r="M3" s="195"/>
    </row>
    <row r="4" spans="1:43" s="149" customFormat="1" ht="18" customHeight="1">
      <c r="A4" s="217"/>
      <c r="B4" s="204"/>
      <c r="C4" s="205">
        <v>44390</v>
      </c>
      <c r="D4" s="204" t="s">
        <v>2212</v>
      </c>
      <c r="E4" s="206">
        <v>60.17</v>
      </c>
      <c r="F4" s="204" t="s">
        <v>1795</v>
      </c>
      <c r="G4" s="204" t="s">
        <v>2213</v>
      </c>
      <c r="H4" s="204" t="s">
        <v>2232</v>
      </c>
      <c r="I4" s="204" t="s">
        <v>2214</v>
      </c>
      <c r="J4" s="204" t="s">
        <v>2215</v>
      </c>
      <c r="K4" s="208">
        <v>16172</v>
      </c>
      <c r="L4" s="209">
        <v>45486</v>
      </c>
      <c r="M4" s="195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</row>
    <row r="5" spans="1:43" s="148" customFormat="1" ht="18" customHeight="1">
      <c r="A5" s="195"/>
      <c r="B5" s="204"/>
      <c r="C5" s="205">
        <v>44390</v>
      </c>
      <c r="D5" s="204" t="s">
        <v>2212</v>
      </c>
      <c r="E5" s="206">
        <v>60.17</v>
      </c>
      <c r="F5" s="204" t="s">
        <v>2216</v>
      </c>
      <c r="G5" s="204" t="s">
        <v>2213</v>
      </c>
      <c r="H5" s="204" t="s">
        <v>2232</v>
      </c>
      <c r="I5" s="204" t="s">
        <v>2214</v>
      </c>
      <c r="J5" s="204" t="s">
        <v>2218</v>
      </c>
      <c r="K5" s="208">
        <v>16172</v>
      </c>
      <c r="L5" s="209">
        <v>45486</v>
      </c>
      <c r="M5" s="195"/>
    </row>
    <row r="6" spans="1:43" s="148" customFormat="1" ht="18" customHeight="1">
      <c r="A6" s="195"/>
      <c r="B6" s="204"/>
      <c r="C6" s="205">
        <v>44390</v>
      </c>
      <c r="D6" s="204" t="s">
        <v>2212</v>
      </c>
      <c r="E6" s="206">
        <v>60.17</v>
      </c>
      <c r="F6" s="204" t="s">
        <v>1772</v>
      </c>
      <c r="G6" s="204" t="s">
        <v>2213</v>
      </c>
      <c r="H6" s="204" t="s">
        <v>2232</v>
      </c>
      <c r="I6" s="204" t="s">
        <v>2214</v>
      </c>
      <c r="J6" s="204" t="s">
        <v>2219</v>
      </c>
      <c r="K6" s="208">
        <v>16172</v>
      </c>
      <c r="L6" s="209">
        <v>45486</v>
      </c>
      <c r="M6" s="195"/>
    </row>
    <row r="7" spans="1:43" s="148" customFormat="1" ht="18" customHeight="1">
      <c r="A7" s="195"/>
      <c r="B7" s="204"/>
      <c r="C7" s="205">
        <v>44390</v>
      </c>
      <c r="D7" s="204" t="s">
        <v>2212</v>
      </c>
      <c r="E7" s="206">
        <v>60.17</v>
      </c>
      <c r="F7" s="204" t="s">
        <v>1777</v>
      </c>
      <c r="G7" s="204" t="s">
        <v>2213</v>
      </c>
      <c r="H7" s="204" t="s">
        <v>2232</v>
      </c>
      <c r="I7" s="204" t="s">
        <v>2214</v>
      </c>
      <c r="J7" s="204" t="s">
        <v>2220</v>
      </c>
      <c r="K7" s="208">
        <v>16172</v>
      </c>
      <c r="L7" s="209">
        <v>45486</v>
      </c>
      <c r="M7" s="195"/>
    </row>
    <row r="8" spans="1:43" s="148" customFormat="1" ht="18" customHeight="1">
      <c r="A8" s="195"/>
      <c r="B8" s="204"/>
      <c r="C8" s="205">
        <v>44390</v>
      </c>
      <c r="D8" s="204" t="s">
        <v>2212</v>
      </c>
      <c r="E8" s="206">
        <v>60.17</v>
      </c>
      <c r="F8" s="207" t="s">
        <v>1797</v>
      </c>
      <c r="G8" s="204" t="s">
        <v>2213</v>
      </c>
      <c r="H8" s="208" t="s">
        <v>2232</v>
      </c>
      <c r="I8" s="204" t="s">
        <v>2214</v>
      </c>
      <c r="J8" s="208" t="s">
        <v>2221</v>
      </c>
      <c r="K8" s="208">
        <v>16172</v>
      </c>
      <c r="L8" s="209">
        <v>45486</v>
      </c>
      <c r="M8" s="195"/>
    </row>
    <row r="9" spans="1:43" s="148" customFormat="1" ht="18" customHeight="1">
      <c r="A9" s="195"/>
      <c r="B9" s="204"/>
      <c r="C9" s="205">
        <v>44390</v>
      </c>
      <c r="D9" s="204" t="s">
        <v>2212</v>
      </c>
      <c r="E9" s="206">
        <v>60.17</v>
      </c>
      <c r="F9" s="207" t="s">
        <v>2225</v>
      </c>
      <c r="G9" s="204" t="s">
        <v>2213</v>
      </c>
      <c r="H9" s="208" t="s">
        <v>2232</v>
      </c>
      <c r="I9" s="204" t="s">
        <v>2214</v>
      </c>
      <c r="J9" s="208" t="s">
        <v>2223</v>
      </c>
      <c r="K9" s="208">
        <v>16172</v>
      </c>
      <c r="L9" s="209">
        <v>45486</v>
      </c>
      <c r="M9" s="195"/>
    </row>
    <row r="10" spans="1:43" s="148" customFormat="1" ht="18" customHeight="1">
      <c r="A10" s="195"/>
      <c r="B10" s="204"/>
      <c r="C10" s="205">
        <v>44390</v>
      </c>
      <c r="D10" s="204" t="s">
        <v>2212</v>
      </c>
      <c r="E10" s="206">
        <v>60.17</v>
      </c>
      <c r="F10" s="204" t="s">
        <v>2202</v>
      </c>
      <c r="G10" s="204" t="s">
        <v>2213</v>
      </c>
      <c r="H10" s="204" t="s">
        <v>2232</v>
      </c>
      <c r="I10" s="204" t="s">
        <v>2214</v>
      </c>
      <c r="J10" s="204" t="s">
        <v>2222</v>
      </c>
      <c r="K10" s="208">
        <v>16172</v>
      </c>
      <c r="L10" s="209">
        <v>45486</v>
      </c>
      <c r="M10" s="195"/>
    </row>
    <row r="11" spans="1:43" s="148" customFormat="1" ht="18" customHeight="1">
      <c r="A11" s="195"/>
      <c r="B11" s="204"/>
      <c r="C11" s="205">
        <v>44148</v>
      </c>
      <c r="D11" s="205" t="s">
        <v>1794</v>
      </c>
      <c r="E11" s="206">
        <v>63.97</v>
      </c>
      <c r="F11" s="207" t="s">
        <v>2378</v>
      </c>
      <c r="G11" s="207" t="s">
        <v>2213</v>
      </c>
      <c r="H11" s="208" t="s">
        <v>2232</v>
      </c>
      <c r="I11" s="208" t="s">
        <v>2214</v>
      </c>
      <c r="J11" s="208" t="s">
        <v>2240</v>
      </c>
      <c r="K11" s="208">
        <v>14151</v>
      </c>
      <c r="L11" s="205">
        <v>45243</v>
      </c>
      <c r="M11" s="195"/>
    </row>
    <row r="12" spans="1:43" s="148" customFormat="1" ht="18" customHeight="1">
      <c r="A12" s="195"/>
      <c r="B12" s="204"/>
      <c r="C12" s="205">
        <v>44391</v>
      </c>
      <c r="D12" s="205" t="s">
        <v>2319</v>
      </c>
      <c r="E12" s="206">
        <v>74.5</v>
      </c>
      <c r="F12" s="213" t="s">
        <v>2228</v>
      </c>
      <c r="G12" s="207" t="s">
        <v>2213</v>
      </c>
      <c r="H12" s="208" t="s">
        <v>2314</v>
      </c>
      <c r="I12" s="208" t="s">
        <v>2317</v>
      </c>
      <c r="J12" s="208" t="s">
        <v>2318</v>
      </c>
      <c r="K12" s="208">
        <v>184794</v>
      </c>
      <c r="L12" s="205">
        <v>45487</v>
      </c>
      <c r="M12" s="195"/>
    </row>
    <row r="13" spans="1:43" s="148" customFormat="1" ht="18" customHeight="1">
      <c r="A13" s="195"/>
      <c r="B13" s="204"/>
      <c r="C13" s="205">
        <v>44391</v>
      </c>
      <c r="D13" s="205" t="s">
        <v>2320</v>
      </c>
      <c r="E13" s="206"/>
      <c r="F13" s="213" t="s">
        <v>2228</v>
      </c>
      <c r="G13" s="207" t="s">
        <v>2213</v>
      </c>
      <c r="H13" s="208" t="s">
        <v>2315</v>
      </c>
      <c r="I13" s="208" t="s">
        <v>2316</v>
      </c>
      <c r="J13" s="208" t="s">
        <v>340</v>
      </c>
      <c r="K13" s="208" t="s">
        <v>340</v>
      </c>
      <c r="L13" s="205" t="s">
        <v>2321</v>
      </c>
      <c r="M13" s="195"/>
    </row>
    <row r="14" spans="1:43" s="148" customFormat="1" ht="17.25" customHeight="1">
      <c r="A14" s="195"/>
      <c r="B14" s="218"/>
      <c r="C14" s="211">
        <v>44390</v>
      </c>
      <c r="D14" s="204" t="s">
        <v>2212</v>
      </c>
      <c r="E14" s="212">
        <v>30.76</v>
      </c>
      <c r="F14" s="213" t="s">
        <v>2228</v>
      </c>
      <c r="G14" s="204" t="s">
        <v>2213</v>
      </c>
      <c r="H14" s="208" t="s">
        <v>2229</v>
      </c>
      <c r="I14" s="214" t="s">
        <v>2230</v>
      </c>
      <c r="J14" s="204" t="s">
        <v>2231</v>
      </c>
      <c r="K14" s="208">
        <v>16172</v>
      </c>
      <c r="L14" s="205">
        <v>44755</v>
      </c>
      <c r="M14" s="195"/>
    </row>
    <row r="15" spans="1:43" s="148" customFormat="1" ht="18" customHeight="1">
      <c r="A15" s="195"/>
      <c r="B15" s="218"/>
      <c r="C15" s="211">
        <v>44690</v>
      </c>
      <c r="D15" s="211" t="s">
        <v>2201</v>
      </c>
      <c r="E15" s="212">
        <v>86</v>
      </c>
      <c r="F15" s="286" t="s">
        <v>2509</v>
      </c>
      <c r="G15" s="286" t="s">
        <v>2213</v>
      </c>
      <c r="H15" s="214" t="s">
        <v>2232</v>
      </c>
      <c r="I15" s="214" t="s">
        <v>2214</v>
      </c>
      <c r="J15" s="214" t="s">
        <v>2513</v>
      </c>
      <c r="K15" s="214">
        <v>15933</v>
      </c>
      <c r="L15" s="211">
        <v>45786</v>
      </c>
      <c r="M15" s="195"/>
    </row>
    <row r="16" spans="1:43" s="148" customFormat="1" ht="18" customHeight="1">
      <c r="A16" s="195"/>
      <c r="B16" s="218"/>
      <c r="C16" s="211">
        <v>44690</v>
      </c>
      <c r="D16" s="211" t="s">
        <v>2201</v>
      </c>
      <c r="E16" s="212">
        <v>86</v>
      </c>
      <c r="F16" s="207" t="s">
        <v>1796</v>
      </c>
      <c r="G16" s="286" t="s">
        <v>2213</v>
      </c>
      <c r="H16" s="214" t="s">
        <v>2232</v>
      </c>
      <c r="I16" s="214" t="s">
        <v>2214</v>
      </c>
      <c r="J16" s="214" t="s">
        <v>2510</v>
      </c>
      <c r="K16" s="214">
        <v>15933</v>
      </c>
      <c r="L16" s="211">
        <v>45786</v>
      </c>
      <c r="M16" s="195"/>
    </row>
    <row r="17" spans="1:13" s="148" customFormat="1" ht="18" customHeight="1">
      <c r="A17" s="195"/>
      <c r="B17" s="218"/>
      <c r="C17" s="211">
        <v>44690</v>
      </c>
      <c r="D17" s="211" t="s">
        <v>2201</v>
      </c>
      <c r="E17" s="212">
        <v>86</v>
      </c>
      <c r="F17" s="286"/>
      <c r="G17" s="286" t="s">
        <v>2213</v>
      </c>
      <c r="H17" s="214" t="s">
        <v>2232</v>
      </c>
      <c r="I17" s="214" t="s">
        <v>2214</v>
      </c>
      <c r="J17" s="214"/>
      <c r="K17" s="214">
        <v>15933</v>
      </c>
      <c r="L17" s="211">
        <v>45786</v>
      </c>
      <c r="M17" s="195"/>
    </row>
    <row r="18" spans="1:13" s="148" customFormat="1" ht="18" customHeight="1">
      <c r="A18" s="195"/>
      <c r="B18" s="218"/>
      <c r="C18" s="211">
        <v>44686</v>
      </c>
      <c r="D18" s="211" t="s">
        <v>2201</v>
      </c>
      <c r="E18" s="212">
        <v>86</v>
      </c>
      <c r="F18" s="213"/>
      <c r="G18" s="213" t="s">
        <v>2521</v>
      </c>
      <c r="H18" s="214" t="s">
        <v>2232</v>
      </c>
      <c r="I18" s="214" t="s">
        <v>2214</v>
      </c>
      <c r="J18" s="214"/>
      <c r="K18" s="214">
        <v>1218186</v>
      </c>
      <c r="L18" s="211">
        <v>45782</v>
      </c>
      <c r="M18" s="195"/>
    </row>
    <row r="19" spans="1:13" s="148" customFormat="1" ht="18" customHeight="1">
      <c r="A19" s="195"/>
      <c r="B19" s="218"/>
      <c r="C19" s="205">
        <v>44784</v>
      </c>
      <c r="D19" s="204" t="s">
        <v>2212</v>
      </c>
      <c r="E19" s="206">
        <v>71</v>
      </c>
      <c r="F19" s="207" t="s">
        <v>2378</v>
      </c>
      <c r="G19" s="207" t="s">
        <v>2213</v>
      </c>
      <c r="H19" s="208" t="s">
        <v>2232</v>
      </c>
      <c r="I19" s="208" t="s">
        <v>2214</v>
      </c>
      <c r="J19" s="208" t="s">
        <v>2578</v>
      </c>
      <c r="K19" s="208">
        <v>7240</v>
      </c>
      <c r="L19" s="211"/>
      <c r="M19" s="195"/>
    </row>
    <row r="20" spans="1:13" s="148" customFormat="1" ht="18" customHeight="1">
      <c r="A20" s="195"/>
      <c r="B20" s="204"/>
      <c r="C20" s="205">
        <v>44784</v>
      </c>
      <c r="D20" s="204" t="s">
        <v>2212</v>
      </c>
      <c r="E20" s="206">
        <v>71</v>
      </c>
      <c r="F20" s="207" t="s">
        <v>1787</v>
      </c>
      <c r="G20" s="207" t="s">
        <v>2213</v>
      </c>
      <c r="H20" s="208" t="s">
        <v>2232</v>
      </c>
      <c r="I20" s="208" t="s">
        <v>2214</v>
      </c>
      <c r="J20" s="208" t="s">
        <v>2583</v>
      </c>
      <c r="K20" s="208">
        <v>7240</v>
      </c>
      <c r="L20" s="205"/>
      <c r="M20" s="195"/>
    </row>
    <row r="21" spans="1:13" s="148" customFormat="1" ht="18" customHeight="1">
      <c r="A21" s="195"/>
      <c r="B21" s="204"/>
      <c r="C21" s="205">
        <v>44784</v>
      </c>
      <c r="D21" s="204" t="s">
        <v>2212</v>
      </c>
      <c r="E21" s="206">
        <v>71</v>
      </c>
      <c r="F21" s="207" t="s">
        <v>2241</v>
      </c>
      <c r="G21" s="207" t="s">
        <v>2213</v>
      </c>
      <c r="H21" s="208" t="s">
        <v>2232</v>
      </c>
      <c r="I21" s="208" t="s">
        <v>2214</v>
      </c>
      <c r="J21" s="208" t="s">
        <v>2588</v>
      </c>
      <c r="K21" s="208">
        <v>7240</v>
      </c>
      <c r="L21" s="205"/>
      <c r="M21" s="195"/>
    </row>
    <row r="22" spans="1:13" s="148" customFormat="1" ht="18" customHeight="1">
      <c r="A22" s="195"/>
      <c r="B22" s="218"/>
      <c r="C22" s="205">
        <v>44784</v>
      </c>
      <c r="D22" s="204" t="s">
        <v>2212</v>
      </c>
      <c r="E22" s="206">
        <v>71</v>
      </c>
      <c r="F22" s="210" t="s">
        <v>1789</v>
      </c>
      <c r="G22" s="286" t="s">
        <v>2213</v>
      </c>
      <c r="H22" s="214" t="s">
        <v>2232</v>
      </c>
      <c r="I22" s="214" t="s">
        <v>2214</v>
      </c>
      <c r="J22" s="325" t="s">
        <v>2577</v>
      </c>
      <c r="K22" s="208">
        <v>7240</v>
      </c>
      <c r="L22" s="211"/>
      <c r="M22" s="195"/>
    </row>
    <row r="23" spans="1:13" s="148" customFormat="1" ht="18" customHeight="1">
      <c r="A23" s="195"/>
      <c r="B23" s="218"/>
      <c r="C23" s="211">
        <v>44708</v>
      </c>
      <c r="D23" s="211" t="s">
        <v>2212</v>
      </c>
      <c r="E23" s="212">
        <v>86</v>
      </c>
      <c r="F23" s="213" t="s">
        <v>2226</v>
      </c>
      <c r="G23" s="213" t="s">
        <v>2213</v>
      </c>
      <c r="H23" s="214" t="s">
        <v>2232</v>
      </c>
      <c r="I23" s="214" t="s">
        <v>2214</v>
      </c>
      <c r="J23" s="214" t="s">
        <v>2549</v>
      </c>
      <c r="K23" s="214">
        <v>15933</v>
      </c>
      <c r="L23" s="211">
        <v>45786</v>
      </c>
      <c r="M23" s="195"/>
    </row>
    <row r="24" spans="1:13" s="148" customFormat="1" ht="18" customHeight="1">
      <c r="A24" s="195"/>
      <c r="B24" s="204"/>
      <c r="C24" s="205"/>
      <c r="D24" s="211" t="s">
        <v>2212</v>
      </c>
      <c r="E24" s="212">
        <v>86</v>
      </c>
      <c r="F24" s="210" t="s">
        <v>2723</v>
      </c>
      <c r="G24" s="213" t="s">
        <v>2213</v>
      </c>
      <c r="H24" s="214" t="s">
        <v>2232</v>
      </c>
      <c r="I24" s="214" t="s">
        <v>2214</v>
      </c>
      <c r="J24" s="208" t="s">
        <v>2724</v>
      </c>
      <c r="K24" s="208"/>
      <c r="L24" s="205"/>
      <c r="M24" s="195"/>
    </row>
    <row r="25" spans="1:13" s="148" customFormat="1" ht="18" customHeight="1">
      <c r="A25" s="195"/>
      <c r="B25" s="204"/>
      <c r="C25" s="205"/>
      <c r="D25" s="211" t="s">
        <v>2212</v>
      </c>
      <c r="E25" s="212">
        <v>86</v>
      </c>
      <c r="F25" s="210" t="s">
        <v>2663</v>
      </c>
      <c r="G25" s="213" t="s">
        <v>2213</v>
      </c>
      <c r="H25" s="214" t="s">
        <v>2232</v>
      </c>
      <c r="I25" s="214" t="s">
        <v>2214</v>
      </c>
      <c r="J25" s="208" t="s">
        <v>2675</v>
      </c>
      <c r="K25" s="208"/>
      <c r="L25" s="205"/>
      <c r="M25" s="195"/>
    </row>
    <row r="26" spans="1:13" s="148" customFormat="1" ht="18" customHeight="1">
      <c r="A26" s="195"/>
      <c r="B26" s="204"/>
      <c r="C26" s="211"/>
      <c r="D26" s="211" t="s">
        <v>2212</v>
      </c>
      <c r="E26" s="212">
        <v>86</v>
      </c>
      <c r="F26" s="213" t="s">
        <v>2655</v>
      </c>
      <c r="G26" s="213" t="s">
        <v>2213</v>
      </c>
      <c r="H26" s="214" t="s">
        <v>2232</v>
      </c>
      <c r="I26" s="214" t="s">
        <v>2214</v>
      </c>
      <c r="J26" s="214" t="s">
        <v>2674</v>
      </c>
      <c r="K26" s="214"/>
      <c r="L26" s="211"/>
      <c r="M26" s="195"/>
    </row>
    <row r="27" spans="1:13" s="148" customFormat="1" ht="18" customHeight="1">
      <c r="A27" s="195"/>
      <c r="B27" s="204"/>
      <c r="C27" s="205">
        <v>45093</v>
      </c>
      <c r="D27" s="211" t="s">
        <v>2212</v>
      </c>
      <c r="E27" s="212">
        <v>129.9</v>
      </c>
      <c r="F27" s="210" t="s">
        <v>1787</v>
      </c>
      <c r="G27" s="213" t="s">
        <v>2213</v>
      </c>
      <c r="H27" s="214" t="s">
        <v>2232</v>
      </c>
      <c r="I27" s="208" t="s">
        <v>2720</v>
      </c>
      <c r="J27" s="208" t="s">
        <v>2721</v>
      </c>
      <c r="K27" s="208">
        <v>17116</v>
      </c>
      <c r="L27" s="205"/>
      <c r="M27" s="195"/>
    </row>
    <row r="28" spans="1:13" s="148" customFormat="1" ht="18" customHeight="1">
      <c r="A28" s="195"/>
      <c r="B28" s="204"/>
      <c r="C28" s="205">
        <v>45097</v>
      </c>
      <c r="D28" s="205" t="s">
        <v>2739</v>
      </c>
      <c r="E28" s="206">
        <v>79.900000000000006</v>
      </c>
      <c r="F28" s="210" t="s">
        <v>2740</v>
      </c>
      <c r="G28" s="213" t="s">
        <v>2213</v>
      </c>
      <c r="H28" s="214" t="s">
        <v>2232</v>
      </c>
      <c r="I28" s="208" t="s">
        <v>2214</v>
      </c>
      <c r="J28" s="208" t="s">
        <v>2741</v>
      </c>
      <c r="K28" s="208">
        <v>35199</v>
      </c>
      <c r="L28" s="205"/>
      <c r="M28" s="195"/>
    </row>
    <row r="29" spans="1:13" s="148" customFormat="1" ht="18" customHeight="1">
      <c r="A29" s="195"/>
      <c r="B29" s="204"/>
      <c r="C29" s="205">
        <v>45097</v>
      </c>
      <c r="D29" s="205" t="s">
        <v>2739</v>
      </c>
      <c r="E29" s="206">
        <v>79.900000000000006</v>
      </c>
      <c r="F29" s="210" t="s">
        <v>2743</v>
      </c>
      <c r="G29" s="213" t="s">
        <v>2213</v>
      </c>
      <c r="H29" s="214" t="s">
        <v>2232</v>
      </c>
      <c r="I29" s="208" t="s">
        <v>2214</v>
      </c>
      <c r="J29" s="208" t="s">
        <v>2744</v>
      </c>
      <c r="K29" s="208">
        <v>35199</v>
      </c>
      <c r="L29" s="205"/>
      <c r="M29" s="195"/>
    </row>
    <row r="30" spans="1:13" s="148" customFormat="1" ht="18" customHeight="1">
      <c r="A30" s="195"/>
      <c r="B30" s="204"/>
      <c r="C30" s="205">
        <v>45097</v>
      </c>
      <c r="D30" s="205" t="s">
        <v>2739</v>
      </c>
      <c r="E30" s="206">
        <v>79.900000000000006</v>
      </c>
      <c r="F30" s="210" t="s">
        <v>2740</v>
      </c>
      <c r="G30" s="213" t="s">
        <v>2213</v>
      </c>
      <c r="H30" s="214" t="s">
        <v>2232</v>
      </c>
      <c r="I30" s="208" t="s">
        <v>2214</v>
      </c>
      <c r="J30" s="208" t="s">
        <v>2742</v>
      </c>
      <c r="K30" s="208">
        <v>35199</v>
      </c>
      <c r="L30" s="205"/>
      <c r="M30" s="195"/>
    </row>
    <row r="31" spans="1:13" ht="18" customHeight="1">
      <c r="A31" s="195"/>
      <c r="B31" s="218"/>
      <c r="C31" s="211"/>
      <c r="D31" s="211" t="s">
        <v>2212</v>
      </c>
      <c r="E31" s="212">
        <v>67.2</v>
      </c>
      <c r="F31" s="210" t="s">
        <v>2719</v>
      </c>
      <c r="G31" s="213" t="s">
        <v>2213</v>
      </c>
      <c r="H31" s="214" t="s">
        <v>2232</v>
      </c>
      <c r="I31" s="214" t="s">
        <v>2214</v>
      </c>
      <c r="J31" s="214" t="s">
        <v>2722</v>
      </c>
      <c r="K31" s="208">
        <v>17116</v>
      </c>
      <c r="L31" s="211"/>
      <c r="M31" s="195"/>
    </row>
    <row r="32" spans="1:13" ht="18" customHeight="1">
      <c r="B32" s="148"/>
      <c r="C32" s="166"/>
      <c r="D32" s="148"/>
      <c r="E32" s="148"/>
      <c r="F32" s="148"/>
      <c r="G32" s="148"/>
      <c r="H32" s="148"/>
      <c r="I32" s="165"/>
      <c r="J32" s="148"/>
      <c r="K32" s="148"/>
      <c r="L32" s="148"/>
    </row>
    <row r="33" spans="2:12" ht="18" customHeight="1">
      <c r="B33" s="148"/>
      <c r="C33" s="166"/>
      <c r="D33" s="148"/>
      <c r="E33" s="148"/>
      <c r="F33" s="148"/>
      <c r="G33" s="148"/>
      <c r="H33" s="148"/>
      <c r="I33" s="165"/>
      <c r="J33" s="148"/>
      <c r="K33" s="148"/>
      <c r="L33" s="148"/>
    </row>
    <row r="34" spans="2:12" ht="18" customHeight="1">
      <c r="B34" s="148"/>
      <c r="C34" s="166"/>
      <c r="D34" s="148"/>
      <c r="E34" s="148"/>
      <c r="F34" s="148"/>
      <c r="G34" s="148"/>
      <c r="H34" s="148"/>
      <c r="I34" s="165"/>
      <c r="J34" s="148"/>
      <c r="K34" s="148"/>
      <c r="L34" s="148"/>
    </row>
  </sheetData>
  <phoneticPr fontId="75" type="noConversion"/>
  <printOptions horizontalCentered="1"/>
  <pageMargins left="0.25" right="0.25" top="0.75" bottom="0.75" header="0.3" footer="0.3"/>
  <pageSetup orientation="landscape" r:id="rId1"/>
  <headerFooter scaleWithDoc="0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7"/>
  <dimension ref="A1:K15"/>
  <sheetViews>
    <sheetView topLeftCell="C10" workbookViewId="0">
      <selection activeCell="K16" sqref="K16"/>
    </sheetView>
  </sheetViews>
  <sheetFormatPr defaultRowHeight="16.5"/>
  <cols>
    <col min="1" max="1" width="9.25" customWidth="1"/>
    <col min="2" max="2" width="30.375" customWidth="1"/>
    <col min="3" max="3" width="10.25" customWidth="1"/>
    <col min="4" max="4" width="23.25" customWidth="1"/>
    <col min="5" max="5" width="22.375" customWidth="1"/>
    <col min="6" max="6" width="18.875" customWidth="1"/>
    <col min="7" max="7" width="14" customWidth="1"/>
    <col min="8" max="8" width="18.5" customWidth="1"/>
    <col min="9" max="9" width="31.375" customWidth="1"/>
    <col min="10" max="10" width="22.5" customWidth="1"/>
    <col min="11" max="11" width="66.875" customWidth="1"/>
  </cols>
  <sheetData>
    <row r="1" spans="1:11">
      <c r="A1" s="355"/>
      <c r="B1" s="356"/>
      <c r="C1" s="356"/>
      <c r="D1" s="356"/>
      <c r="E1" s="356"/>
      <c r="F1" s="356"/>
      <c r="G1" s="356"/>
      <c r="H1" s="356"/>
      <c r="I1" s="356"/>
      <c r="J1" s="357"/>
    </row>
    <row r="2" spans="1:11">
      <c r="A2" s="345" t="s">
        <v>184</v>
      </c>
      <c r="B2" s="346" t="s">
        <v>298</v>
      </c>
      <c r="C2" s="346" t="s">
        <v>182</v>
      </c>
      <c r="D2" s="346" t="s">
        <v>185</v>
      </c>
      <c r="E2" s="346" t="s">
        <v>1302</v>
      </c>
      <c r="F2" s="346" t="s">
        <v>1320</v>
      </c>
      <c r="G2" s="346" t="s">
        <v>1303</v>
      </c>
      <c r="H2" s="346" t="s">
        <v>1305</v>
      </c>
      <c r="I2" s="346" t="s">
        <v>1304</v>
      </c>
      <c r="J2" s="346" t="s">
        <v>1306</v>
      </c>
      <c r="K2" s="347" t="s">
        <v>1430</v>
      </c>
    </row>
    <row r="3" spans="1:11">
      <c r="A3" s="349" t="s">
        <v>2112</v>
      </c>
      <c r="B3" s="87" t="s">
        <v>2113</v>
      </c>
      <c r="C3" s="9" t="s">
        <v>900</v>
      </c>
      <c r="D3" s="9" t="s">
        <v>2116</v>
      </c>
      <c r="E3" s="9">
        <v>5639160047</v>
      </c>
      <c r="F3" s="9"/>
      <c r="G3" s="9" t="s">
        <v>1296</v>
      </c>
      <c r="H3" s="9" t="s">
        <v>1065</v>
      </c>
      <c r="I3" s="9" t="s">
        <v>2114</v>
      </c>
      <c r="J3" s="9" t="s">
        <v>2115</v>
      </c>
      <c r="K3" s="358" t="s">
        <v>2117</v>
      </c>
    </row>
    <row r="4" spans="1:11">
      <c r="A4" s="350"/>
      <c r="B4" s="87" t="s">
        <v>2113</v>
      </c>
      <c r="C4" s="9" t="s">
        <v>925</v>
      </c>
      <c r="D4" s="9" t="s">
        <v>2116</v>
      </c>
      <c r="E4" s="9">
        <v>5883200331</v>
      </c>
      <c r="F4" s="1"/>
      <c r="G4" s="9" t="s">
        <v>1296</v>
      </c>
      <c r="H4" s="1"/>
      <c r="I4" s="1"/>
      <c r="J4" s="1"/>
      <c r="K4" s="358" t="s">
        <v>2589</v>
      </c>
    </row>
    <row r="5" spans="1:11">
      <c r="A5" s="350"/>
      <c r="B5" s="3" t="s">
        <v>1311</v>
      </c>
      <c r="C5" s="3"/>
      <c r="D5" s="3"/>
      <c r="E5" s="1"/>
      <c r="F5" s="1"/>
      <c r="G5" s="1"/>
      <c r="H5" s="1"/>
      <c r="I5" s="1"/>
      <c r="J5" s="1"/>
      <c r="K5" s="359"/>
    </row>
    <row r="6" spans="1:11">
      <c r="A6" s="350"/>
      <c r="B6" s="3" t="s">
        <v>1312</v>
      </c>
      <c r="C6" s="3"/>
      <c r="D6" s="3"/>
      <c r="E6" s="1"/>
      <c r="F6" s="1"/>
      <c r="G6" s="1"/>
      <c r="H6" s="1"/>
      <c r="I6" s="1"/>
      <c r="J6" s="1"/>
      <c r="K6" s="359"/>
    </row>
    <row r="7" spans="1:11">
      <c r="A7" s="350"/>
      <c r="B7" s="3" t="s">
        <v>1313</v>
      </c>
      <c r="C7" s="3"/>
      <c r="D7" s="3"/>
      <c r="E7" s="1"/>
      <c r="F7" s="1"/>
      <c r="G7" s="1"/>
      <c r="H7" s="1"/>
      <c r="I7" s="1"/>
      <c r="J7" s="1"/>
      <c r="K7" s="359"/>
    </row>
    <row r="8" spans="1:11">
      <c r="A8" s="350"/>
      <c r="B8" s="3" t="s">
        <v>1314</v>
      </c>
      <c r="C8" s="3"/>
      <c r="D8" s="3"/>
      <c r="E8" s="1"/>
      <c r="F8" s="1"/>
      <c r="G8" s="1"/>
      <c r="H8" s="1"/>
      <c r="I8" s="1"/>
      <c r="J8" s="1"/>
      <c r="K8" s="359"/>
    </row>
    <row r="9" spans="1:11">
      <c r="A9" s="350"/>
      <c r="B9" s="3" t="s">
        <v>1315</v>
      </c>
      <c r="C9" s="3"/>
      <c r="D9" s="3"/>
      <c r="E9" s="1"/>
      <c r="F9" s="1"/>
      <c r="G9" s="1"/>
      <c r="H9" s="1"/>
      <c r="I9" s="1"/>
      <c r="J9" s="1"/>
      <c r="K9" s="359"/>
    </row>
    <row r="10" spans="1:11">
      <c r="A10" s="351" t="s">
        <v>2591</v>
      </c>
      <c r="B10" s="87" t="s">
        <v>2113</v>
      </c>
      <c r="C10" s="9" t="s">
        <v>925</v>
      </c>
      <c r="D10" s="9" t="s">
        <v>2590</v>
      </c>
      <c r="E10" s="9">
        <v>5756160019</v>
      </c>
      <c r="F10" s="146"/>
      <c r="G10" s="9" t="s">
        <v>1296</v>
      </c>
      <c r="H10" s="1"/>
      <c r="I10" s="1"/>
      <c r="J10" s="1"/>
      <c r="K10" s="358" t="s">
        <v>2589</v>
      </c>
    </row>
    <row r="11" spans="1:11">
      <c r="A11" s="350"/>
      <c r="B11" s="3" t="s">
        <v>1316</v>
      </c>
      <c r="C11" s="3"/>
      <c r="D11" s="3"/>
      <c r="E11" s="1"/>
      <c r="F11" s="1"/>
      <c r="G11" s="1"/>
      <c r="H11" s="1"/>
      <c r="I11" s="1"/>
      <c r="J11" s="1"/>
      <c r="K11" s="359"/>
    </row>
    <row r="12" spans="1:11">
      <c r="A12" s="351" t="s">
        <v>1323</v>
      </c>
      <c r="B12" s="3" t="s">
        <v>1317</v>
      </c>
      <c r="C12" s="3" t="s">
        <v>920</v>
      </c>
      <c r="D12" s="3" t="s">
        <v>1318</v>
      </c>
      <c r="E12" s="360">
        <v>273920133614</v>
      </c>
      <c r="F12" s="146">
        <v>221849</v>
      </c>
      <c r="G12" s="1" t="s">
        <v>1319</v>
      </c>
      <c r="H12" s="3" t="s">
        <v>9</v>
      </c>
      <c r="I12" s="1" t="s">
        <v>1321</v>
      </c>
      <c r="J12" s="3" t="s">
        <v>1065</v>
      </c>
      <c r="K12" s="359"/>
    </row>
    <row r="13" spans="1:11">
      <c r="A13" s="352" t="s">
        <v>1324</v>
      </c>
      <c r="B13" s="35" t="s">
        <v>1322</v>
      </c>
      <c r="C13" s="35" t="s">
        <v>920</v>
      </c>
      <c r="D13" s="35" t="s">
        <v>1318</v>
      </c>
      <c r="E13" s="361">
        <v>273920134972</v>
      </c>
      <c r="F13" s="354">
        <v>221837</v>
      </c>
      <c r="G13" s="353" t="s">
        <v>1319</v>
      </c>
      <c r="H13" s="353"/>
      <c r="I13" s="353"/>
      <c r="J13" s="353"/>
      <c r="K13" s="348"/>
    </row>
    <row r="14" spans="1:11">
      <c r="A14" s="352"/>
      <c r="B14" s="35" t="s">
        <v>2623</v>
      </c>
      <c r="C14" s="35" t="s">
        <v>2622</v>
      </c>
      <c r="D14" s="35" t="s">
        <v>2621</v>
      </c>
      <c r="E14" s="362">
        <v>121610600030001</v>
      </c>
      <c r="F14" s="363" t="s">
        <v>2624</v>
      </c>
      <c r="G14" s="9" t="s">
        <v>1296</v>
      </c>
      <c r="H14" s="35" t="s">
        <v>1065</v>
      </c>
      <c r="I14" s="353" t="s">
        <v>2625</v>
      </c>
      <c r="J14" s="9" t="s">
        <v>2115</v>
      </c>
      <c r="K14" s="364" t="s">
        <v>2626</v>
      </c>
    </row>
    <row r="15" spans="1:11">
      <c r="A15" s="352"/>
      <c r="B15" s="35" t="s">
        <v>3036</v>
      </c>
      <c r="C15" s="35" t="s">
        <v>920</v>
      </c>
      <c r="D15" s="35" t="s">
        <v>3037</v>
      </c>
      <c r="E15" s="462"/>
      <c r="F15" s="463"/>
      <c r="G15" s="353"/>
      <c r="H15" s="353"/>
      <c r="I15" s="353"/>
      <c r="J15" s="353"/>
      <c r="K15" s="348" t="s">
        <v>3038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E801-073B-4F4C-A077-AAE867F085C5}">
  <sheetPr>
    <pageSetUpPr fitToPage="1"/>
  </sheetPr>
  <dimension ref="A1:AD38"/>
  <sheetViews>
    <sheetView topLeftCell="A7" zoomScaleNormal="100" workbookViewId="0">
      <selection activeCell="L23" sqref="L23"/>
    </sheetView>
  </sheetViews>
  <sheetFormatPr defaultColWidth="9" defaultRowHeight="16.5"/>
  <cols>
    <col min="1" max="1" width="2.25" style="162" customWidth="1"/>
    <col min="2" max="2" width="7" customWidth="1"/>
    <col min="3" max="3" width="16.875" customWidth="1"/>
    <col min="18" max="18" width="9.625" customWidth="1"/>
    <col min="20" max="20" width="4.25" customWidth="1"/>
  </cols>
  <sheetData>
    <row r="1" spans="2:30" s="162" customFormat="1" ht="45.75" customHeight="1">
      <c r="B1" s="309" t="s">
        <v>2302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2:30"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2"/>
      <c r="Y2" s="162"/>
      <c r="Z2" s="162"/>
      <c r="AA2" s="162"/>
      <c r="AB2" s="162"/>
      <c r="AC2" s="162"/>
      <c r="AD2" s="162"/>
    </row>
    <row r="3" spans="2:30">
      <c r="B3" s="168"/>
      <c r="C3" s="169" t="s">
        <v>2243</v>
      </c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2"/>
      <c r="Y3" s="162"/>
      <c r="Z3" s="162"/>
      <c r="AA3" s="162"/>
      <c r="AB3" s="162"/>
      <c r="AC3" s="162"/>
      <c r="AD3" s="162"/>
    </row>
    <row r="4" spans="2:30" ht="12" customHeight="1" thickBot="1">
      <c r="B4" s="168"/>
      <c r="C4" s="170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2"/>
      <c r="Y4" s="162"/>
      <c r="Z4" s="162"/>
      <c r="AA4" s="162"/>
      <c r="AB4" s="162"/>
      <c r="AC4" s="162"/>
      <c r="AD4" s="162"/>
    </row>
    <row r="5" spans="2:30">
      <c r="B5" s="168"/>
      <c r="C5" s="171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3"/>
      <c r="U5" s="168"/>
      <c r="V5" s="168"/>
      <c r="W5" s="168"/>
      <c r="X5" s="162"/>
      <c r="Y5" s="162"/>
      <c r="Z5" s="162"/>
      <c r="AA5" s="162"/>
      <c r="AB5" s="162"/>
      <c r="AC5" s="162"/>
      <c r="AD5" s="162"/>
    </row>
    <row r="6" spans="2:30">
      <c r="B6" s="168"/>
      <c r="C6" s="174"/>
      <c r="D6" s="167"/>
      <c r="E6" s="167"/>
      <c r="F6" s="167"/>
      <c r="G6" s="167"/>
      <c r="H6" s="161">
        <v>1</v>
      </c>
      <c r="I6" s="161">
        <v>3</v>
      </c>
      <c r="J6" s="161">
        <v>5</v>
      </c>
      <c r="K6" s="161">
        <v>7</v>
      </c>
      <c r="L6" s="161">
        <v>9</v>
      </c>
      <c r="M6" s="161">
        <v>11</v>
      </c>
      <c r="N6" s="161">
        <v>13</v>
      </c>
      <c r="O6" s="161">
        <v>15</v>
      </c>
      <c r="P6" s="161">
        <v>17</v>
      </c>
      <c r="Q6" s="161">
        <v>19</v>
      </c>
      <c r="R6" s="161">
        <v>21</v>
      </c>
      <c r="S6" s="161">
        <v>23</v>
      </c>
      <c r="T6" s="175"/>
      <c r="U6" s="168"/>
      <c r="V6" s="168"/>
      <c r="W6" s="168"/>
      <c r="X6" s="162"/>
      <c r="Y6" s="162"/>
      <c r="Z6" s="162"/>
      <c r="AA6" s="162"/>
      <c r="AB6" s="162"/>
      <c r="AC6" s="162"/>
      <c r="AD6" s="162"/>
    </row>
    <row r="7" spans="2:30" ht="22.5">
      <c r="B7" s="168"/>
      <c r="C7" s="174"/>
      <c r="D7" s="167"/>
      <c r="E7" s="167"/>
      <c r="F7" s="167"/>
      <c r="G7" s="167"/>
      <c r="H7" s="176"/>
      <c r="I7" s="176"/>
      <c r="J7" s="177" t="s">
        <v>2485</v>
      </c>
      <c r="K7" s="177" t="s">
        <v>2244</v>
      </c>
      <c r="L7" s="177" t="s">
        <v>2245</v>
      </c>
      <c r="M7" s="177" t="s">
        <v>2246</v>
      </c>
      <c r="N7" s="177" t="s">
        <v>2247</v>
      </c>
      <c r="O7" s="177" t="s">
        <v>2248</v>
      </c>
      <c r="P7" s="177" t="s">
        <v>2249</v>
      </c>
      <c r="Q7" s="177" t="s">
        <v>2250</v>
      </c>
      <c r="R7" s="178" t="s">
        <v>2309</v>
      </c>
      <c r="S7" s="178" t="s">
        <v>2251</v>
      </c>
      <c r="T7" s="175"/>
      <c r="U7" s="168"/>
      <c r="V7" s="168"/>
      <c r="W7" s="168"/>
      <c r="X7" s="162"/>
      <c r="Y7" s="162"/>
      <c r="Z7" s="162"/>
      <c r="AA7" s="162"/>
      <c r="AB7" s="162"/>
      <c r="AC7" s="162"/>
      <c r="AD7" s="162"/>
    </row>
    <row r="8" spans="2:30" ht="5.25" customHeight="1">
      <c r="B8" s="168"/>
      <c r="C8" s="174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75"/>
      <c r="U8" s="168"/>
      <c r="V8" s="168"/>
      <c r="W8" s="168"/>
      <c r="X8" s="162"/>
      <c r="Y8" s="162"/>
      <c r="Z8" s="162"/>
      <c r="AA8" s="162"/>
      <c r="AB8" s="162"/>
      <c r="AC8" s="162"/>
      <c r="AD8" s="162"/>
    </row>
    <row r="9" spans="2:30" ht="33" customHeight="1">
      <c r="B9" s="168"/>
      <c r="C9" s="174"/>
      <c r="D9" s="167"/>
      <c r="E9" s="167"/>
      <c r="F9" s="167"/>
      <c r="G9" s="167"/>
      <c r="H9" s="179" t="s">
        <v>2313</v>
      </c>
      <c r="I9" s="180"/>
      <c r="J9" s="180"/>
      <c r="K9" s="180"/>
      <c r="L9" s="180"/>
      <c r="M9" s="180"/>
      <c r="N9" s="180"/>
      <c r="O9" s="177" t="s">
        <v>2252</v>
      </c>
      <c r="P9" s="177" t="s">
        <v>2312</v>
      </c>
      <c r="Q9" s="181"/>
      <c r="R9" s="178" t="s">
        <v>2310</v>
      </c>
      <c r="S9" s="178" t="s">
        <v>2311</v>
      </c>
      <c r="T9" s="175"/>
      <c r="U9" s="168"/>
      <c r="V9" s="168"/>
      <c r="W9" s="168"/>
      <c r="X9" s="162"/>
      <c r="Y9" s="162"/>
      <c r="Z9" s="162"/>
      <c r="AA9" s="162"/>
      <c r="AB9" s="162"/>
      <c r="AC9" s="162"/>
      <c r="AD9" s="162"/>
    </row>
    <row r="10" spans="2:30">
      <c r="B10" s="168"/>
      <c r="C10" s="174"/>
      <c r="D10" s="167"/>
      <c r="E10" s="167"/>
      <c r="F10" s="167"/>
      <c r="G10" s="167"/>
      <c r="H10" s="161">
        <v>2</v>
      </c>
      <c r="I10" s="161">
        <v>4</v>
      </c>
      <c r="J10" s="161">
        <v>6</v>
      </c>
      <c r="K10" s="161">
        <v>8</v>
      </c>
      <c r="L10" s="161">
        <v>10</v>
      </c>
      <c r="M10" s="161">
        <v>12</v>
      </c>
      <c r="N10" s="161">
        <v>14</v>
      </c>
      <c r="O10" s="161">
        <v>16</v>
      </c>
      <c r="P10" s="161">
        <v>18</v>
      </c>
      <c r="Q10" s="161">
        <v>20</v>
      </c>
      <c r="R10" s="161">
        <v>22</v>
      </c>
      <c r="S10" s="161">
        <v>24</v>
      </c>
      <c r="T10" s="175"/>
      <c r="U10" s="168"/>
      <c r="V10" s="168"/>
      <c r="W10" s="168"/>
      <c r="X10" s="162"/>
      <c r="Y10" s="162"/>
      <c r="Z10" s="162"/>
      <c r="AA10" s="162"/>
      <c r="AB10" s="162"/>
      <c r="AC10" s="162"/>
      <c r="AD10" s="162"/>
    </row>
    <row r="11" spans="2:30" ht="17.25" thickBot="1">
      <c r="B11" s="168"/>
      <c r="C11" s="182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4"/>
      <c r="U11" s="168"/>
      <c r="V11" s="168"/>
      <c r="W11" s="168"/>
      <c r="X11" s="162"/>
      <c r="Y11" s="162"/>
      <c r="Z11" s="162"/>
      <c r="AA11" s="162"/>
      <c r="AB11" s="162"/>
      <c r="AC11" s="162"/>
      <c r="AD11" s="162"/>
    </row>
    <row r="12" spans="2:30">
      <c r="B12" s="168"/>
      <c r="C12" s="168"/>
      <c r="D12" s="185" t="s">
        <v>2253</v>
      </c>
      <c r="E12" s="560"/>
      <c r="F12" s="560"/>
      <c r="G12" s="560"/>
      <c r="H12" s="186" t="s">
        <v>2254</v>
      </c>
      <c r="I12" s="560" t="s">
        <v>2255</v>
      </c>
      <c r="J12" s="560"/>
      <c r="K12" s="560"/>
      <c r="L12" s="186" t="s">
        <v>2256</v>
      </c>
      <c r="M12" s="560" t="s">
        <v>2257</v>
      </c>
      <c r="N12" s="560"/>
      <c r="O12" s="560"/>
      <c r="P12" s="186" t="s">
        <v>2258</v>
      </c>
      <c r="Q12" s="560" t="s">
        <v>2259</v>
      </c>
      <c r="R12" s="560"/>
      <c r="S12" s="560"/>
      <c r="T12" s="168"/>
      <c r="U12" s="168"/>
      <c r="V12" s="168"/>
      <c r="W12" s="168"/>
      <c r="X12" s="162"/>
      <c r="Y12" s="162"/>
      <c r="Z12" s="162"/>
      <c r="AA12" s="162"/>
      <c r="AB12" s="162"/>
      <c r="AC12" s="162"/>
      <c r="AD12" s="162"/>
    </row>
    <row r="13" spans="2:30">
      <c r="B13" s="168"/>
      <c r="C13" s="168"/>
      <c r="D13" s="187" t="s">
        <v>2260</v>
      </c>
      <c r="E13" s="555" t="s">
        <v>2306</v>
      </c>
      <c r="F13" s="555"/>
      <c r="G13" s="555"/>
      <c r="H13" s="188" t="s">
        <v>2261</v>
      </c>
      <c r="I13" s="555"/>
      <c r="J13" s="555"/>
      <c r="K13" s="555"/>
      <c r="L13" s="188" t="s">
        <v>2262</v>
      </c>
      <c r="M13" s="555"/>
      <c r="N13" s="555"/>
      <c r="O13" s="555"/>
      <c r="P13" s="188" t="s">
        <v>2263</v>
      </c>
      <c r="Q13" s="555"/>
      <c r="R13" s="555"/>
      <c r="S13" s="555"/>
      <c r="T13" s="168"/>
      <c r="U13" s="168"/>
      <c r="V13" s="168"/>
      <c r="W13" s="168"/>
      <c r="X13" s="162"/>
      <c r="Y13" s="162"/>
      <c r="Z13" s="162"/>
      <c r="AA13" s="162"/>
      <c r="AB13" s="162"/>
      <c r="AC13" s="162"/>
      <c r="AD13" s="162"/>
    </row>
    <row r="14" spans="2:30">
      <c r="B14" s="168"/>
      <c r="C14" s="168"/>
      <c r="D14" s="187" t="s">
        <v>2264</v>
      </c>
      <c r="E14" s="555"/>
      <c r="F14" s="555"/>
      <c r="G14" s="555"/>
      <c r="H14" s="188" t="s">
        <v>2265</v>
      </c>
      <c r="I14" s="555" t="s">
        <v>2266</v>
      </c>
      <c r="J14" s="555"/>
      <c r="K14" s="555"/>
      <c r="L14" s="188" t="s">
        <v>2267</v>
      </c>
      <c r="M14" s="555" t="s">
        <v>2268</v>
      </c>
      <c r="N14" s="555"/>
      <c r="O14" s="555"/>
      <c r="P14" s="188" t="s">
        <v>2269</v>
      </c>
      <c r="Q14" s="555" t="s">
        <v>2303</v>
      </c>
      <c r="R14" s="555"/>
      <c r="S14" s="555"/>
      <c r="T14" s="168"/>
      <c r="U14" s="168"/>
      <c r="V14" s="168"/>
      <c r="W14" s="168"/>
      <c r="X14" s="162"/>
      <c r="Y14" s="162"/>
      <c r="Z14" s="162"/>
      <c r="AA14" s="162"/>
      <c r="AB14" s="162"/>
      <c r="AC14" s="162"/>
      <c r="AD14" s="162"/>
    </row>
    <row r="15" spans="2:30">
      <c r="B15" s="168"/>
      <c r="C15" s="168"/>
      <c r="D15" s="187" t="s">
        <v>2270</v>
      </c>
      <c r="E15" s="555"/>
      <c r="F15" s="555"/>
      <c r="G15" s="555"/>
      <c r="H15" s="188" t="s">
        <v>2271</v>
      </c>
      <c r="I15" s="555"/>
      <c r="J15" s="555"/>
      <c r="K15" s="555"/>
      <c r="L15" s="188" t="s">
        <v>2272</v>
      </c>
      <c r="M15" s="555" t="s">
        <v>2284</v>
      </c>
      <c r="N15" s="555"/>
      <c r="O15" s="555"/>
      <c r="P15" s="188" t="s">
        <v>2273</v>
      </c>
      <c r="Q15" s="555" t="s">
        <v>2274</v>
      </c>
      <c r="R15" s="555"/>
      <c r="S15" s="555"/>
      <c r="T15" s="168"/>
      <c r="U15" s="168"/>
      <c r="V15" s="168"/>
      <c r="W15" s="168"/>
      <c r="X15" s="162"/>
      <c r="Y15" s="162"/>
      <c r="Z15" s="162"/>
      <c r="AA15" s="162"/>
      <c r="AB15" s="162"/>
      <c r="AC15" s="162"/>
      <c r="AD15" s="162"/>
    </row>
    <row r="16" spans="2:30">
      <c r="B16" s="168"/>
      <c r="C16" s="168"/>
      <c r="D16" s="187" t="s">
        <v>2275</v>
      </c>
      <c r="E16" s="555" t="s">
        <v>2307</v>
      </c>
      <c r="F16" s="555"/>
      <c r="G16" s="555"/>
      <c r="H16" s="188" t="s">
        <v>2276</v>
      </c>
      <c r="I16" s="555" t="s">
        <v>2308</v>
      </c>
      <c r="J16" s="555"/>
      <c r="K16" s="555"/>
      <c r="L16" s="188" t="s">
        <v>2277</v>
      </c>
      <c r="M16" s="555" t="s">
        <v>2278</v>
      </c>
      <c r="N16" s="555"/>
      <c r="O16" s="555"/>
      <c r="P16" s="188" t="s">
        <v>2279</v>
      </c>
      <c r="Q16" s="555" t="s">
        <v>2280</v>
      </c>
      <c r="R16" s="555"/>
      <c r="S16" s="555"/>
      <c r="T16" s="168"/>
      <c r="U16" s="168"/>
      <c r="V16" s="168"/>
      <c r="W16" s="168"/>
      <c r="X16" s="162"/>
      <c r="Y16" s="162"/>
      <c r="Z16" s="162"/>
      <c r="AA16" s="162"/>
      <c r="AB16" s="162"/>
      <c r="AC16" s="162"/>
      <c r="AD16" s="162"/>
    </row>
    <row r="17" spans="2:30">
      <c r="B17" s="168"/>
      <c r="C17" s="168"/>
      <c r="D17" s="187" t="s">
        <v>2281</v>
      </c>
      <c r="E17" s="555"/>
      <c r="F17" s="555"/>
      <c r="G17" s="555"/>
      <c r="H17" s="188" t="s">
        <v>2282</v>
      </c>
      <c r="I17" s="555"/>
      <c r="J17" s="555"/>
      <c r="K17" s="555"/>
      <c r="L17" s="188" t="s">
        <v>2283</v>
      </c>
      <c r="M17" s="556" t="s">
        <v>2305</v>
      </c>
      <c r="N17" s="556"/>
      <c r="O17" s="556"/>
      <c r="P17" s="188" t="s">
        <v>2285</v>
      </c>
      <c r="Q17" s="555" t="s">
        <v>2304</v>
      </c>
      <c r="R17" s="555"/>
      <c r="S17" s="555"/>
      <c r="T17" s="168"/>
      <c r="U17" s="168"/>
      <c r="V17" s="168"/>
      <c r="W17" s="168"/>
      <c r="X17" s="162"/>
      <c r="Y17" s="162"/>
      <c r="Z17" s="162"/>
      <c r="AA17" s="162"/>
      <c r="AB17" s="162"/>
      <c r="AC17" s="162"/>
      <c r="AD17" s="162"/>
    </row>
    <row r="18" spans="2:30"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2"/>
      <c r="Y18" s="162"/>
      <c r="Z18" s="162"/>
      <c r="AA18" s="162"/>
      <c r="AB18" s="162"/>
      <c r="AC18" s="162"/>
      <c r="AD18" s="162"/>
    </row>
    <row r="19" spans="2:30">
      <c r="B19" s="168"/>
      <c r="C19" s="169" t="s">
        <v>2286</v>
      </c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2"/>
      <c r="Y19" s="162"/>
      <c r="Z19" s="162"/>
      <c r="AA19" s="162"/>
      <c r="AB19" s="162"/>
      <c r="AC19" s="162"/>
      <c r="AD19" s="162"/>
    </row>
    <row r="20" spans="2:30" ht="11.25" customHeight="1">
      <c r="B20" s="168"/>
      <c r="C20" s="170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2"/>
      <c r="Y20" s="162"/>
      <c r="Z20" s="162"/>
      <c r="AA20" s="162"/>
      <c r="AB20" s="162"/>
      <c r="AC20" s="162"/>
      <c r="AD20" s="162"/>
    </row>
    <row r="21" spans="2:30">
      <c r="B21" s="168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68"/>
      <c r="V21" s="168"/>
      <c r="W21" s="168"/>
      <c r="X21" s="162"/>
      <c r="Y21" s="162"/>
      <c r="Z21" s="162"/>
      <c r="AA21" s="162"/>
      <c r="AB21" s="162"/>
      <c r="AC21" s="162"/>
      <c r="AD21" s="162"/>
    </row>
    <row r="22" spans="2:30">
      <c r="B22" s="168"/>
      <c r="C22" s="189"/>
      <c r="D22" s="190">
        <v>1</v>
      </c>
      <c r="E22" s="190">
        <v>2</v>
      </c>
      <c r="F22" s="190">
        <v>3</v>
      </c>
      <c r="G22" s="190">
        <v>4</v>
      </c>
      <c r="H22" s="190">
        <v>5</v>
      </c>
      <c r="I22" s="190">
        <v>6</v>
      </c>
      <c r="J22" s="190">
        <v>7</v>
      </c>
      <c r="K22" s="190">
        <v>8</v>
      </c>
      <c r="L22" s="190">
        <v>9</v>
      </c>
      <c r="M22" s="190">
        <v>10</v>
      </c>
      <c r="N22" s="190">
        <v>11</v>
      </c>
      <c r="O22" s="190">
        <v>12</v>
      </c>
      <c r="P22" s="190">
        <v>13</v>
      </c>
      <c r="Q22" s="190">
        <v>14</v>
      </c>
      <c r="R22" s="190">
        <v>15</v>
      </c>
      <c r="S22" s="190">
        <v>16</v>
      </c>
      <c r="T22" s="189"/>
      <c r="U22" s="168"/>
      <c r="V22" s="168"/>
      <c r="W22" s="168"/>
      <c r="X22" s="162"/>
      <c r="Y22" s="162"/>
      <c r="Z22" s="162"/>
      <c r="AA22" s="162"/>
      <c r="AB22" s="162"/>
      <c r="AC22" s="162"/>
      <c r="AD22" s="162"/>
    </row>
    <row r="23" spans="2:30" ht="32.25" customHeight="1">
      <c r="B23" s="168"/>
      <c r="C23" s="189"/>
      <c r="D23" s="177" t="s">
        <v>1799</v>
      </c>
      <c r="E23" s="177" t="s">
        <v>2287</v>
      </c>
      <c r="F23" s="177" t="s">
        <v>2288</v>
      </c>
      <c r="G23" s="177" t="s">
        <v>1757</v>
      </c>
      <c r="H23" s="177" t="s">
        <v>2289</v>
      </c>
      <c r="I23" s="177" t="s">
        <v>2290</v>
      </c>
      <c r="J23" s="191"/>
      <c r="K23" s="191"/>
      <c r="L23" s="191"/>
      <c r="M23" s="191"/>
      <c r="N23" s="191"/>
      <c r="O23" s="191"/>
      <c r="P23" s="191"/>
      <c r="Q23" s="191"/>
      <c r="R23" s="178" t="s">
        <v>2291</v>
      </c>
      <c r="S23" s="177" t="s">
        <v>2292</v>
      </c>
      <c r="T23" s="189"/>
      <c r="U23" s="168"/>
      <c r="V23" s="168"/>
      <c r="W23" s="168"/>
      <c r="X23" s="162"/>
      <c r="Y23" s="162"/>
      <c r="Z23" s="162"/>
      <c r="AA23" s="162"/>
      <c r="AB23" s="162"/>
      <c r="AC23" s="162"/>
      <c r="AD23" s="162"/>
    </row>
    <row r="24" spans="2:30" ht="19.5" customHeight="1">
      <c r="B24" s="168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68"/>
      <c r="V24" s="168"/>
      <c r="W24" s="168"/>
      <c r="X24" s="162"/>
      <c r="Y24" s="162"/>
      <c r="Z24" s="162"/>
      <c r="AA24" s="162"/>
      <c r="AB24" s="162"/>
      <c r="AC24" s="162"/>
      <c r="AD24" s="162"/>
    </row>
    <row r="25" spans="2:30">
      <c r="B25" s="168"/>
      <c r="C25" s="168"/>
      <c r="D25" s="188" t="s">
        <v>2253</v>
      </c>
      <c r="E25" s="557" t="s">
        <v>2293</v>
      </c>
      <c r="F25" s="558"/>
      <c r="G25" s="558"/>
      <c r="H25" s="558"/>
      <c r="I25" s="558"/>
      <c r="J25" s="559"/>
      <c r="K25" s="188" t="s">
        <v>2265</v>
      </c>
      <c r="L25" s="555" t="s">
        <v>2294</v>
      </c>
      <c r="M25" s="555"/>
      <c r="N25" s="555"/>
      <c r="O25" s="555"/>
      <c r="P25" s="555"/>
      <c r="Q25" s="555"/>
      <c r="R25" s="168"/>
      <c r="S25" s="168"/>
      <c r="T25" s="168"/>
      <c r="U25" s="168"/>
      <c r="V25" s="168"/>
      <c r="W25" s="168"/>
      <c r="X25" s="162"/>
      <c r="Y25" s="162"/>
      <c r="Z25" s="162"/>
      <c r="AA25" s="162"/>
      <c r="AB25" s="162"/>
      <c r="AC25" s="162"/>
      <c r="AD25" s="162"/>
    </row>
    <row r="26" spans="2:30">
      <c r="B26" s="168"/>
      <c r="C26" s="168"/>
      <c r="D26" s="188" t="s">
        <v>2260</v>
      </c>
      <c r="E26" s="555" t="s">
        <v>2295</v>
      </c>
      <c r="F26" s="555"/>
      <c r="G26" s="555"/>
      <c r="H26" s="555"/>
      <c r="I26" s="555"/>
      <c r="J26" s="555"/>
      <c r="K26" s="188" t="s">
        <v>2271</v>
      </c>
      <c r="L26" s="555" t="s">
        <v>2294</v>
      </c>
      <c r="M26" s="555"/>
      <c r="N26" s="555"/>
      <c r="O26" s="555"/>
      <c r="P26" s="555"/>
      <c r="Q26" s="555"/>
      <c r="R26" s="168"/>
      <c r="S26" s="168"/>
      <c r="T26" s="168"/>
      <c r="U26" s="168"/>
      <c r="V26" s="168"/>
      <c r="W26" s="168"/>
      <c r="X26" s="162"/>
      <c r="Y26" s="162"/>
      <c r="Z26" s="162"/>
      <c r="AA26" s="162"/>
      <c r="AB26" s="162"/>
      <c r="AC26" s="162"/>
      <c r="AD26" s="162"/>
    </row>
    <row r="27" spans="2:30">
      <c r="B27" s="168"/>
      <c r="C27" s="168"/>
      <c r="D27" s="188" t="s">
        <v>2264</v>
      </c>
      <c r="E27" s="555" t="s">
        <v>2296</v>
      </c>
      <c r="F27" s="555"/>
      <c r="G27" s="555"/>
      <c r="H27" s="555"/>
      <c r="I27" s="555"/>
      <c r="J27" s="555"/>
      <c r="K27" s="188" t="s">
        <v>2276</v>
      </c>
      <c r="L27" s="555" t="s">
        <v>2294</v>
      </c>
      <c r="M27" s="555"/>
      <c r="N27" s="555"/>
      <c r="O27" s="555"/>
      <c r="P27" s="555"/>
      <c r="Q27" s="555"/>
      <c r="R27" s="168"/>
      <c r="S27" s="168"/>
      <c r="T27" s="168"/>
      <c r="U27" s="168"/>
      <c r="V27" s="168"/>
      <c r="W27" s="168"/>
      <c r="X27" s="162"/>
      <c r="Y27" s="162"/>
      <c r="Z27" s="162"/>
      <c r="AA27" s="162"/>
      <c r="AB27" s="162"/>
      <c r="AC27" s="162"/>
      <c r="AD27" s="162"/>
    </row>
    <row r="28" spans="2:30">
      <c r="B28" s="168"/>
      <c r="C28" s="168"/>
      <c r="D28" s="188" t="s">
        <v>2270</v>
      </c>
      <c r="E28" s="555" t="s">
        <v>2297</v>
      </c>
      <c r="F28" s="555"/>
      <c r="G28" s="555"/>
      <c r="H28" s="555"/>
      <c r="I28" s="555"/>
      <c r="J28" s="555"/>
      <c r="K28" s="188" t="s">
        <v>2282</v>
      </c>
      <c r="L28" s="555" t="s">
        <v>2294</v>
      </c>
      <c r="M28" s="555"/>
      <c r="N28" s="555"/>
      <c r="O28" s="555"/>
      <c r="P28" s="555"/>
      <c r="Q28" s="555"/>
      <c r="R28" s="168"/>
      <c r="S28" s="168"/>
      <c r="T28" s="168"/>
      <c r="U28" s="168"/>
      <c r="V28" s="168"/>
      <c r="W28" s="168"/>
      <c r="X28" s="162"/>
      <c r="Y28" s="162"/>
      <c r="Z28" s="162"/>
      <c r="AA28" s="162"/>
      <c r="AB28" s="162"/>
      <c r="AC28" s="162"/>
      <c r="AD28" s="162"/>
    </row>
    <row r="29" spans="2:30">
      <c r="B29" s="168"/>
      <c r="C29" s="168"/>
      <c r="D29" s="188" t="s">
        <v>2275</v>
      </c>
      <c r="E29" s="555" t="s">
        <v>2298</v>
      </c>
      <c r="F29" s="555"/>
      <c r="G29" s="555"/>
      <c r="H29" s="555"/>
      <c r="I29" s="555"/>
      <c r="J29" s="555"/>
      <c r="K29" s="188" t="s">
        <v>2256</v>
      </c>
      <c r="L29" s="555" t="s">
        <v>2294</v>
      </c>
      <c r="M29" s="555"/>
      <c r="N29" s="555"/>
      <c r="O29" s="555"/>
      <c r="P29" s="555"/>
      <c r="Q29" s="555"/>
      <c r="R29" s="168"/>
      <c r="S29" s="168"/>
      <c r="T29" s="168"/>
      <c r="U29" s="168"/>
      <c r="V29" s="168"/>
      <c r="W29" s="168"/>
      <c r="X29" s="162"/>
      <c r="Y29" s="162"/>
      <c r="Z29" s="162"/>
      <c r="AA29" s="162"/>
      <c r="AB29" s="162"/>
      <c r="AC29" s="162"/>
      <c r="AD29" s="162"/>
    </row>
    <row r="30" spans="2:30">
      <c r="B30" s="168"/>
      <c r="C30" s="168"/>
      <c r="D30" s="188" t="s">
        <v>2281</v>
      </c>
      <c r="E30" s="555" t="s">
        <v>2299</v>
      </c>
      <c r="F30" s="555"/>
      <c r="G30" s="555"/>
      <c r="H30" s="555"/>
      <c r="I30" s="555"/>
      <c r="J30" s="555"/>
      <c r="K30" s="188" t="s">
        <v>2262</v>
      </c>
      <c r="L30" s="555" t="s">
        <v>2294</v>
      </c>
      <c r="M30" s="555"/>
      <c r="N30" s="555"/>
      <c r="O30" s="555"/>
      <c r="P30" s="555"/>
      <c r="Q30" s="555"/>
      <c r="R30" s="168"/>
      <c r="S30" s="168"/>
      <c r="T30" s="168"/>
      <c r="U30" s="168"/>
      <c r="V30" s="168"/>
      <c r="W30" s="168"/>
      <c r="X30" s="162"/>
      <c r="Y30" s="162"/>
      <c r="Z30" s="162"/>
      <c r="AA30" s="162"/>
      <c r="AB30" s="162"/>
      <c r="AC30" s="162"/>
      <c r="AD30" s="162"/>
    </row>
    <row r="31" spans="2:30">
      <c r="B31" s="168"/>
      <c r="C31" s="168"/>
      <c r="D31" s="188" t="s">
        <v>2254</v>
      </c>
      <c r="E31" s="555" t="s">
        <v>2294</v>
      </c>
      <c r="F31" s="555"/>
      <c r="G31" s="555"/>
      <c r="H31" s="555"/>
      <c r="I31" s="555"/>
      <c r="J31" s="555"/>
      <c r="K31" s="188" t="s">
        <v>2267</v>
      </c>
      <c r="L31" s="555" t="s">
        <v>2300</v>
      </c>
      <c r="M31" s="555"/>
      <c r="N31" s="555"/>
      <c r="O31" s="555"/>
      <c r="P31" s="555"/>
      <c r="Q31" s="555"/>
      <c r="R31" s="168"/>
      <c r="S31" s="168"/>
      <c r="T31" s="168"/>
      <c r="U31" s="168"/>
      <c r="V31" s="168"/>
      <c r="W31" s="168"/>
      <c r="X31" s="162"/>
      <c r="Y31" s="162"/>
      <c r="Z31" s="162"/>
      <c r="AA31" s="162"/>
      <c r="AB31" s="162"/>
      <c r="AC31" s="162"/>
      <c r="AD31" s="162"/>
    </row>
    <row r="32" spans="2:30">
      <c r="B32" s="168"/>
      <c r="C32" s="168"/>
      <c r="D32" s="188" t="s">
        <v>2261</v>
      </c>
      <c r="E32" s="555" t="s">
        <v>2294</v>
      </c>
      <c r="F32" s="555"/>
      <c r="G32" s="555"/>
      <c r="H32" s="555"/>
      <c r="I32" s="555"/>
      <c r="J32" s="555"/>
      <c r="K32" s="188" t="s">
        <v>2272</v>
      </c>
      <c r="L32" s="555" t="s">
        <v>2301</v>
      </c>
      <c r="M32" s="555"/>
      <c r="N32" s="555"/>
      <c r="O32" s="555"/>
      <c r="P32" s="555"/>
      <c r="Q32" s="555"/>
      <c r="R32" s="168"/>
      <c r="S32" s="168"/>
      <c r="T32" s="168"/>
      <c r="U32" s="168"/>
      <c r="V32" s="168"/>
      <c r="W32" s="168"/>
      <c r="X32" s="162"/>
      <c r="Y32" s="162"/>
      <c r="Z32" s="162"/>
      <c r="AA32" s="162"/>
      <c r="AB32" s="162"/>
      <c r="AC32" s="162"/>
      <c r="AD32" s="162"/>
    </row>
    <row r="33" spans="2:30">
      <c r="B33" s="162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2"/>
      <c r="W33" s="162"/>
      <c r="X33" s="162"/>
      <c r="Y33" s="162"/>
      <c r="Z33" s="162"/>
      <c r="AA33" s="162"/>
      <c r="AB33" s="162"/>
      <c r="AC33" s="162"/>
      <c r="AD33" s="162"/>
    </row>
    <row r="34" spans="2:30">
      <c r="B34" s="162"/>
      <c r="C34" s="164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2"/>
      <c r="W34" s="162"/>
      <c r="X34" s="162"/>
      <c r="Y34" s="162"/>
      <c r="Z34" s="162"/>
      <c r="AA34" s="162"/>
      <c r="AB34" s="162"/>
      <c r="AC34" s="162"/>
      <c r="AD34" s="162"/>
    </row>
    <row r="35" spans="2:30">
      <c r="B35" s="162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2"/>
      <c r="W35" s="162"/>
      <c r="X35" s="162"/>
      <c r="Y35" s="162"/>
      <c r="Z35" s="162"/>
      <c r="AA35" s="162"/>
      <c r="AB35" s="162"/>
      <c r="AC35" s="162"/>
      <c r="AD35" s="162"/>
    </row>
    <row r="36" spans="2:30">
      <c r="B36" s="162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2"/>
      <c r="W36" s="162"/>
      <c r="X36" s="162"/>
      <c r="Y36" s="162"/>
      <c r="Z36" s="162"/>
      <c r="AA36" s="162"/>
      <c r="AB36" s="162"/>
      <c r="AC36" s="162"/>
      <c r="AD36" s="162"/>
    </row>
    <row r="37" spans="2:30">
      <c r="B37" s="162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2"/>
      <c r="W37" s="162"/>
      <c r="X37" s="162"/>
      <c r="Y37" s="162"/>
      <c r="Z37" s="162"/>
      <c r="AA37" s="162"/>
      <c r="AB37" s="162"/>
      <c r="AC37" s="162"/>
      <c r="AD37" s="162"/>
    </row>
    <row r="38" spans="2:30">
      <c r="B38" s="162"/>
    </row>
  </sheetData>
  <mergeCells count="40">
    <mergeCell ref="E12:G12"/>
    <mergeCell ref="I12:K12"/>
    <mergeCell ref="M12:O12"/>
    <mergeCell ref="Q12:S12"/>
    <mergeCell ref="E13:G13"/>
    <mergeCell ref="I13:K13"/>
    <mergeCell ref="M13:O13"/>
    <mergeCell ref="Q13:S13"/>
    <mergeCell ref="M15:O15"/>
    <mergeCell ref="Q17:S17"/>
    <mergeCell ref="E14:G14"/>
    <mergeCell ref="I14:K14"/>
    <mergeCell ref="M14:O14"/>
    <mergeCell ref="Q14:S14"/>
    <mergeCell ref="E15:G15"/>
    <mergeCell ref="I15:K15"/>
    <mergeCell ref="Q15:S15"/>
    <mergeCell ref="L27:Q27"/>
    <mergeCell ref="E16:G16"/>
    <mergeCell ref="I16:K16"/>
    <mergeCell ref="M16:O16"/>
    <mergeCell ref="Q16:S16"/>
    <mergeCell ref="E17:G17"/>
    <mergeCell ref="I17:K17"/>
    <mergeCell ref="E31:J31"/>
    <mergeCell ref="L31:Q31"/>
    <mergeCell ref="E32:J32"/>
    <mergeCell ref="L32:Q32"/>
    <mergeCell ref="M17:O17"/>
    <mergeCell ref="E28:J28"/>
    <mergeCell ref="L28:Q28"/>
    <mergeCell ref="E29:J29"/>
    <mergeCell ref="L29:Q29"/>
    <mergeCell ref="E30:J30"/>
    <mergeCell ref="L30:Q30"/>
    <mergeCell ref="E25:J25"/>
    <mergeCell ref="L25:Q25"/>
    <mergeCell ref="E26:J26"/>
    <mergeCell ref="L26:Q26"/>
    <mergeCell ref="E27:J27"/>
  </mergeCells>
  <pageMargins left="0.25" right="0.25" top="0.75" bottom="0.75" header="0.3" footer="0.3"/>
  <pageSetup paperSize="9" scale="76" fitToWidth="0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02CC-D8AA-4762-8798-3B22AD62BCE6}">
  <dimension ref="A1:B51"/>
  <sheetViews>
    <sheetView workbookViewId="0">
      <selection activeCell="B20" sqref="B20"/>
    </sheetView>
  </sheetViews>
  <sheetFormatPr defaultRowHeight="16.5"/>
  <cols>
    <col min="1" max="1" width="13.125" bestFit="1" customWidth="1"/>
    <col min="2" max="2" width="22" customWidth="1"/>
  </cols>
  <sheetData>
    <row r="1" spans="1:2">
      <c r="A1" s="23" t="s">
        <v>3022</v>
      </c>
      <c r="B1" s="23" t="s">
        <v>3023</v>
      </c>
    </row>
    <row r="2" spans="1:2">
      <c r="A2" s="225">
        <v>1</v>
      </c>
      <c r="B2" s="57" t="s">
        <v>3025</v>
      </c>
    </row>
    <row r="3" spans="1:2">
      <c r="A3" s="225">
        <v>2</v>
      </c>
      <c r="B3" s="57" t="s">
        <v>3026</v>
      </c>
    </row>
    <row r="4" spans="1:2">
      <c r="A4" s="225">
        <v>3</v>
      </c>
      <c r="B4" s="57" t="s">
        <v>3027</v>
      </c>
    </row>
    <row r="5" spans="1:2">
      <c r="A5" s="225">
        <v>4</v>
      </c>
      <c r="B5" s="57" t="s">
        <v>3028</v>
      </c>
    </row>
    <row r="6" spans="1:2">
      <c r="A6" s="225">
        <v>5</v>
      </c>
      <c r="B6" s="57" t="s">
        <v>3028</v>
      </c>
    </row>
    <row r="7" spans="1:2">
      <c r="A7" s="225">
        <v>6</v>
      </c>
      <c r="B7" s="57" t="s">
        <v>3028</v>
      </c>
    </row>
    <row r="8" spans="1:2">
      <c r="A8" s="23">
        <v>7</v>
      </c>
      <c r="B8" s="57" t="s">
        <v>2080</v>
      </c>
    </row>
    <row r="9" spans="1:2">
      <c r="A9" s="23">
        <v>8</v>
      </c>
      <c r="B9" s="57" t="s">
        <v>2155</v>
      </c>
    </row>
    <row r="10" spans="1:2">
      <c r="A10" s="23">
        <v>9</v>
      </c>
      <c r="B10" s="57" t="s">
        <v>2401</v>
      </c>
    </row>
    <row r="11" spans="1:2">
      <c r="A11" s="23">
        <v>10</v>
      </c>
      <c r="B11" s="461" t="s">
        <v>2768</v>
      </c>
    </row>
    <row r="12" spans="1:2">
      <c r="A12" s="23">
        <v>11</v>
      </c>
      <c r="B12" s="57" t="s">
        <v>3024</v>
      </c>
    </row>
    <row r="13" spans="1:2">
      <c r="A13" s="23">
        <v>12</v>
      </c>
      <c r="B13" s="57" t="s">
        <v>2606</v>
      </c>
    </row>
    <row r="14" spans="1:2">
      <c r="A14" s="23">
        <v>13</v>
      </c>
      <c r="B14" s="57" t="s">
        <v>2728</v>
      </c>
    </row>
    <row r="15" spans="1:2">
      <c r="A15" s="23">
        <v>14</v>
      </c>
      <c r="B15" s="57" t="s">
        <v>2067</v>
      </c>
    </row>
    <row r="16" spans="1:2">
      <c r="A16" s="23">
        <v>15</v>
      </c>
      <c r="B16" s="57" t="s">
        <v>2180</v>
      </c>
    </row>
    <row r="17" spans="1:2">
      <c r="A17" s="23">
        <v>16</v>
      </c>
      <c r="B17" s="57" t="s">
        <v>2768</v>
      </c>
    </row>
    <row r="18" spans="1:2">
      <c r="A18" s="23">
        <v>17</v>
      </c>
      <c r="B18" s="57" t="s">
        <v>3029</v>
      </c>
    </row>
    <row r="19" spans="1:2">
      <c r="A19" s="23">
        <v>18</v>
      </c>
      <c r="B19" s="57" t="s">
        <v>3020</v>
      </c>
    </row>
    <row r="20" spans="1:2">
      <c r="A20" s="23">
        <v>19</v>
      </c>
      <c r="B20" s="57"/>
    </row>
    <row r="21" spans="1:2">
      <c r="A21" s="23">
        <v>20</v>
      </c>
      <c r="B21" s="57"/>
    </row>
    <row r="22" spans="1:2">
      <c r="A22" s="23">
        <v>21</v>
      </c>
      <c r="B22" s="57"/>
    </row>
    <row r="23" spans="1:2">
      <c r="A23" s="23">
        <v>22</v>
      </c>
      <c r="B23" s="57"/>
    </row>
    <row r="24" spans="1:2">
      <c r="A24" s="23">
        <v>23</v>
      </c>
      <c r="B24" s="57"/>
    </row>
    <row r="25" spans="1:2">
      <c r="A25" s="23">
        <v>24</v>
      </c>
      <c r="B25" s="57"/>
    </row>
    <row r="26" spans="1:2">
      <c r="A26" s="23">
        <v>25</v>
      </c>
      <c r="B26" s="57"/>
    </row>
    <row r="27" spans="1:2">
      <c r="A27" s="23">
        <v>26</v>
      </c>
      <c r="B27" s="57"/>
    </row>
    <row r="28" spans="1:2">
      <c r="A28" s="23">
        <v>27</v>
      </c>
      <c r="B28" s="57"/>
    </row>
    <row r="29" spans="1:2">
      <c r="A29" s="23">
        <v>28</v>
      </c>
      <c r="B29" s="57"/>
    </row>
    <row r="30" spans="1:2">
      <c r="A30" s="23">
        <v>29</v>
      </c>
      <c r="B30" s="57"/>
    </row>
    <row r="31" spans="1:2">
      <c r="A31" s="23">
        <v>30</v>
      </c>
      <c r="B31" s="57"/>
    </row>
    <row r="32" spans="1:2">
      <c r="A32" s="23">
        <v>31</v>
      </c>
      <c r="B32" s="57"/>
    </row>
    <row r="33" spans="1:2">
      <c r="A33" s="23">
        <v>32</v>
      </c>
      <c r="B33" s="57"/>
    </row>
    <row r="34" spans="1:2">
      <c r="A34" s="23">
        <v>33</v>
      </c>
      <c r="B34" s="57"/>
    </row>
    <row r="35" spans="1:2">
      <c r="A35" s="23">
        <v>34</v>
      </c>
      <c r="B35" s="57"/>
    </row>
    <row r="36" spans="1:2">
      <c r="A36" s="23">
        <v>35</v>
      </c>
      <c r="B36" s="57"/>
    </row>
    <row r="37" spans="1:2">
      <c r="A37" s="23">
        <v>36</v>
      </c>
      <c r="B37" s="57"/>
    </row>
    <row r="38" spans="1:2">
      <c r="A38" s="23">
        <v>37</v>
      </c>
      <c r="B38" s="57"/>
    </row>
    <row r="39" spans="1:2">
      <c r="A39" s="23">
        <v>38</v>
      </c>
      <c r="B39" s="57"/>
    </row>
    <row r="40" spans="1:2">
      <c r="A40" s="23">
        <v>39</v>
      </c>
      <c r="B40" s="57"/>
    </row>
    <row r="41" spans="1:2">
      <c r="A41" s="23">
        <v>40</v>
      </c>
      <c r="B41" s="57"/>
    </row>
    <row r="42" spans="1:2">
      <c r="A42" s="23">
        <v>41</v>
      </c>
      <c r="B42" s="57"/>
    </row>
    <row r="43" spans="1:2">
      <c r="A43" s="23">
        <v>42</v>
      </c>
      <c r="B43" s="57"/>
    </row>
    <row r="44" spans="1:2">
      <c r="A44" s="23">
        <v>43</v>
      </c>
      <c r="B44" s="57"/>
    </row>
    <row r="45" spans="1:2">
      <c r="A45" s="23">
        <v>44</v>
      </c>
      <c r="B45" s="57"/>
    </row>
    <row r="46" spans="1:2">
      <c r="A46" s="23">
        <v>45</v>
      </c>
      <c r="B46" s="57"/>
    </row>
    <row r="47" spans="1:2">
      <c r="A47" s="23">
        <v>46</v>
      </c>
      <c r="B47" s="57"/>
    </row>
    <row r="48" spans="1:2">
      <c r="A48" s="23">
        <v>47</v>
      </c>
      <c r="B48" s="57"/>
    </row>
    <row r="49" spans="1:2">
      <c r="A49" s="23">
        <v>48</v>
      </c>
      <c r="B49" s="57"/>
    </row>
    <row r="50" spans="1:2">
      <c r="A50" s="23">
        <v>49</v>
      </c>
      <c r="B50" s="57"/>
    </row>
    <row r="51" spans="1:2">
      <c r="A51" s="23">
        <v>50</v>
      </c>
      <c r="B51" s="57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G60"/>
  <sheetViews>
    <sheetView zoomScale="85" zoomScaleNormal="85" workbookViewId="0">
      <selection activeCell="C53" sqref="C53"/>
    </sheetView>
  </sheetViews>
  <sheetFormatPr defaultColWidth="9" defaultRowHeight="16.5"/>
  <cols>
    <col min="1" max="1" width="13.875" customWidth="1"/>
    <col min="2" max="2" width="12.25" style="2" customWidth="1"/>
    <col min="3" max="3" width="35.625" style="23" customWidth="1"/>
    <col min="4" max="4" width="29.5" style="23" customWidth="1"/>
    <col min="5" max="5" width="34.25" style="23" customWidth="1"/>
    <col min="6" max="6" width="38.625" customWidth="1"/>
    <col min="7" max="7" width="9.625" customWidth="1"/>
  </cols>
  <sheetData>
    <row r="1" spans="1:7" s="4" customFormat="1" ht="17.25" customHeight="1" thickBot="1">
      <c r="A1" s="502" t="s">
        <v>16</v>
      </c>
      <c r="B1" s="503"/>
      <c r="C1" s="503"/>
      <c r="D1" s="503"/>
      <c r="E1" s="503"/>
      <c r="F1" s="503"/>
      <c r="G1" s="504"/>
    </row>
    <row r="2" spans="1:7" s="4" customFormat="1" ht="17.25" customHeight="1" thickBot="1">
      <c r="A2" s="487" t="s">
        <v>227</v>
      </c>
      <c r="B2" s="487"/>
      <c r="C2" s="487"/>
      <c r="D2" s="487"/>
      <c r="E2" s="487"/>
      <c r="F2" s="487"/>
      <c r="G2" s="487"/>
    </row>
    <row r="3" spans="1:7" s="8" customFormat="1" ht="17.25" customHeight="1">
      <c r="A3" s="5" t="s">
        <v>18</v>
      </c>
      <c r="B3" s="5" t="s">
        <v>217</v>
      </c>
      <c r="C3" s="6" t="s">
        <v>19</v>
      </c>
      <c r="D3" s="6" t="s">
        <v>20</v>
      </c>
      <c r="E3" s="6" t="s">
        <v>21</v>
      </c>
      <c r="F3" s="7" t="s">
        <v>22</v>
      </c>
      <c r="G3" s="7" t="s">
        <v>23</v>
      </c>
    </row>
    <row r="4" spans="1:7" s="8" customFormat="1" ht="17.25" customHeight="1">
      <c r="A4" s="1"/>
      <c r="B4" s="513" t="s">
        <v>228</v>
      </c>
      <c r="C4" s="9" t="s">
        <v>229</v>
      </c>
      <c r="D4" s="9" t="s">
        <v>168</v>
      </c>
      <c r="E4" s="9" t="s">
        <v>230</v>
      </c>
      <c r="F4" s="1"/>
      <c r="G4" s="10"/>
    </row>
    <row r="5" spans="1:7" s="8" customFormat="1" ht="17.25" customHeight="1" thickBot="1">
      <c r="A5" s="1"/>
      <c r="B5" s="516"/>
      <c r="C5" s="9" t="s">
        <v>231</v>
      </c>
      <c r="D5" s="9"/>
      <c r="E5" s="9"/>
      <c r="F5" s="1"/>
      <c r="G5" s="10"/>
    </row>
    <row r="6" spans="1:7" ht="17.25" thickBot="1">
      <c r="A6" s="487" t="s">
        <v>232</v>
      </c>
      <c r="B6" s="487"/>
      <c r="C6" s="487"/>
      <c r="D6" s="487"/>
      <c r="E6" s="487"/>
      <c r="F6" s="487"/>
      <c r="G6" s="487"/>
    </row>
    <row r="7" spans="1:7">
      <c r="A7" s="5" t="s">
        <v>18</v>
      </c>
      <c r="B7" s="5" t="s">
        <v>217</v>
      </c>
      <c r="C7" s="6" t="s">
        <v>19</v>
      </c>
      <c r="D7" s="6" t="s">
        <v>20</v>
      </c>
      <c r="E7" s="6" t="s">
        <v>21</v>
      </c>
      <c r="F7" s="7" t="s">
        <v>22</v>
      </c>
      <c r="G7" s="7" t="s">
        <v>23</v>
      </c>
    </row>
    <row r="8" spans="1:7">
      <c r="A8" s="517"/>
      <c r="B8" s="519" t="s">
        <v>364</v>
      </c>
      <c r="C8" s="9" t="s">
        <v>233</v>
      </c>
      <c r="D8" s="9" t="s">
        <v>234</v>
      </c>
      <c r="E8" s="9" t="s">
        <v>235</v>
      </c>
      <c r="F8" s="12" t="s">
        <v>236</v>
      </c>
      <c r="G8" s="10"/>
    </row>
    <row r="9" spans="1:7">
      <c r="A9" s="518"/>
      <c r="B9" s="490"/>
      <c r="C9" s="14" t="s">
        <v>345</v>
      </c>
      <c r="D9" s="14"/>
      <c r="E9" s="14" t="s">
        <v>346</v>
      </c>
      <c r="F9" s="15" t="s">
        <v>351</v>
      </c>
      <c r="G9" s="16"/>
    </row>
    <row r="10" spans="1:7">
      <c r="A10" s="518"/>
      <c r="B10" s="490"/>
      <c r="C10" s="14" t="s">
        <v>347</v>
      </c>
      <c r="D10" s="14"/>
      <c r="E10" s="14" t="s">
        <v>348</v>
      </c>
      <c r="F10" s="15"/>
      <c r="G10" s="16"/>
    </row>
    <row r="11" spans="1:7">
      <c r="A11" s="518"/>
      <c r="B11" s="520"/>
      <c r="C11" s="14" t="s">
        <v>349</v>
      </c>
      <c r="D11" s="14"/>
      <c r="E11" s="14" t="s">
        <v>350</v>
      </c>
      <c r="F11" s="15" t="s">
        <v>352</v>
      </c>
      <c r="G11" s="16"/>
    </row>
    <row r="12" spans="1:7" ht="17.25" thickBot="1">
      <c r="A12" s="30"/>
      <c r="B12" s="27"/>
      <c r="C12" s="27" t="s">
        <v>356</v>
      </c>
      <c r="D12" s="27" t="s">
        <v>359</v>
      </c>
      <c r="E12" s="27" t="s">
        <v>357</v>
      </c>
      <c r="F12" s="28" t="s">
        <v>358</v>
      </c>
      <c r="G12" s="29"/>
    </row>
    <row r="13" spans="1:7" ht="17.25" thickBot="1">
      <c r="A13" s="487" t="s">
        <v>237</v>
      </c>
      <c r="B13" s="487"/>
      <c r="C13" s="487"/>
      <c r="D13" s="487"/>
      <c r="E13" s="487"/>
      <c r="F13" s="487"/>
      <c r="G13" s="487"/>
    </row>
    <row r="14" spans="1:7">
      <c r="A14" s="5" t="s">
        <v>18</v>
      </c>
      <c r="B14" s="5" t="s">
        <v>217</v>
      </c>
      <c r="C14" s="6" t="s">
        <v>19</v>
      </c>
      <c r="D14" s="6" t="s">
        <v>20</v>
      </c>
      <c r="E14" s="6" t="s">
        <v>21</v>
      </c>
      <c r="F14" s="7" t="s">
        <v>22</v>
      </c>
      <c r="G14" s="7" t="s">
        <v>23</v>
      </c>
    </row>
    <row r="15" spans="1:7">
      <c r="A15" s="519" t="s">
        <v>238</v>
      </c>
      <c r="B15" s="513" t="s">
        <v>239</v>
      </c>
      <c r="C15" s="9" t="s">
        <v>176</v>
      </c>
      <c r="D15" s="9"/>
      <c r="E15" s="9" t="s">
        <v>177</v>
      </c>
      <c r="F15" s="1"/>
      <c r="G15" s="10"/>
    </row>
    <row r="16" spans="1:7">
      <c r="A16" s="490"/>
      <c r="B16" s="516"/>
      <c r="C16" s="9" t="s">
        <v>178</v>
      </c>
      <c r="D16" s="9" t="s">
        <v>179</v>
      </c>
      <c r="E16" s="9" t="s">
        <v>180</v>
      </c>
      <c r="F16" s="1"/>
      <c r="G16" s="10"/>
    </row>
    <row r="17" spans="1:7" ht="17.25" thickBot="1">
      <c r="A17" s="523"/>
      <c r="B17" s="516"/>
      <c r="C17" s="9" t="s">
        <v>240</v>
      </c>
      <c r="D17" s="9"/>
      <c r="E17" s="9" t="s">
        <v>241</v>
      </c>
      <c r="F17" s="1"/>
      <c r="G17" s="10"/>
    </row>
    <row r="18" spans="1:7" ht="17.25" thickBot="1">
      <c r="A18" s="487" t="s">
        <v>242</v>
      </c>
      <c r="B18" s="487"/>
      <c r="C18" s="487"/>
      <c r="D18" s="487"/>
      <c r="E18" s="487"/>
      <c r="F18" s="487"/>
      <c r="G18" s="487"/>
    </row>
    <row r="19" spans="1:7">
      <c r="A19" s="5" t="s">
        <v>18</v>
      </c>
      <c r="B19" s="5" t="s">
        <v>217</v>
      </c>
      <c r="C19" s="6" t="s">
        <v>19</v>
      </c>
      <c r="D19" s="6" t="s">
        <v>20</v>
      </c>
      <c r="E19" s="6" t="s">
        <v>21</v>
      </c>
      <c r="F19" s="7" t="s">
        <v>22</v>
      </c>
      <c r="G19" s="7" t="s">
        <v>23</v>
      </c>
    </row>
    <row r="20" spans="1:7">
      <c r="A20" s="525"/>
      <c r="B20" s="513" t="s">
        <v>228</v>
      </c>
      <c r="C20" s="9" t="s">
        <v>243</v>
      </c>
      <c r="D20" s="9" t="s">
        <v>244</v>
      </c>
      <c r="E20" s="9"/>
      <c r="F20" s="1"/>
      <c r="G20" s="10"/>
    </row>
    <row r="21" spans="1:7">
      <c r="A21" s="526"/>
      <c r="B21" s="516"/>
      <c r="C21" s="9" t="s">
        <v>245</v>
      </c>
      <c r="D21" s="9" t="s">
        <v>246</v>
      </c>
      <c r="E21" s="9"/>
      <c r="F21" s="1"/>
      <c r="G21" s="10"/>
    </row>
    <row r="22" spans="1:7" ht="17.25" thickBot="1">
      <c r="A22" s="527"/>
      <c r="B22" s="514"/>
      <c r="C22" s="9" t="s">
        <v>247</v>
      </c>
      <c r="D22" s="9" t="s">
        <v>248</v>
      </c>
      <c r="E22" s="9"/>
      <c r="F22" s="1"/>
      <c r="G22" s="10"/>
    </row>
    <row r="23" spans="1:7" ht="17.25" thickBot="1">
      <c r="A23" s="487" t="s">
        <v>249</v>
      </c>
      <c r="B23" s="487"/>
      <c r="C23" s="487"/>
      <c r="D23" s="487"/>
      <c r="E23" s="487"/>
      <c r="F23" s="487"/>
      <c r="G23" s="487"/>
    </row>
    <row r="24" spans="1:7">
      <c r="A24" s="5" t="s">
        <v>18</v>
      </c>
      <c r="B24" s="5" t="s">
        <v>217</v>
      </c>
      <c r="C24" s="6" t="s">
        <v>19</v>
      </c>
      <c r="D24" s="6" t="s">
        <v>20</v>
      </c>
      <c r="E24" s="6" t="s">
        <v>21</v>
      </c>
      <c r="F24" s="7" t="s">
        <v>22</v>
      </c>
      <c r="G24" s="7" t="s">
        <v>23</v>
      </c>
    </row>
    <row r="25" spans="1:7">
      <c r="A25" s="519"/>
      <c r="B25" s="519" t="s">
        <v>250</v>
      </c>
      <c r="C25" s="9" t="s">
        <v>251</v>
      </c>
      <c r="D25" s="9"/>
      <c r="E25" s="9" t="s">
        <v>252</v>
      </c>
      <c r="F25" s="1"/>
      <c r="G25" s="10"/>
    </row>
    <row r="26" spans="1:7" ht="31.5" thickBot="1">
      <c r="A26" s="490"/>
      <c r="B26" s="523"/>
      <c r="C26" s="9" t="s">
        <v>253</v>
      </c>
      <c r="D26" s="9" t="s">
        <v>254</v>
      </c>
      <c r="E26" s="9" t="s">
        <v>255</v>
      </c>
      <c r="F26" s="24" t="s">
        <v>256</v>
      </c>
      <c r="G26" s="10"/>
    </row>
    <row r="27" spans="1:7" s="4" customFormat="1" ht="15.75" thickBot="1">
      <c r="A27" s="528" t="s">
        <v>257</v>
      </c>
      <c r="B27" s="491"/>
      <c r="C27" s="487"/>
      <c r="D27" s="487"/>
      <c r="E27" s="487"/>
      <c r="F27" s="487"/>
      <c r="G27" s="487"/>
    </row>
    <row r="28" spans="1:7" s="8" customFormat="1" ht="17.25" customHeight="1">
      <c r="A28" s="5" t="s">
        <v>18</v>
      </c>
      <c r="B28" s="5" t="s">
        <v>217</v>
      </c>
      <c r="C28" s="6" t="s">
        <v>19</v>
      </c>
      <c r="D28" s="6" t="s">
        <v>20</v>
      </c>
      <c r="E28" s="6" t="s">
        <v>21</v>
      </c>
      <c r="F28" s="7" t="s">
        <v>22</v>
      </c>
      <c r="G28" s="7" t="s">
        <v>23</v>
      </c>
    </row>
    <row r="29" spans="1:7" s="8" customFormat="1" ht="17.25" customHeight="1">
      <c r="A29" s="485"/>
      <c r="B29" s="513"/>
      <c r="C29" s="9" t="s">
        <v>174</v>
      </c>
      <c r="D29" s="9" t="s">
        <v>258</v>
      </c>
      <c r="E29" s="9" t="s">
        <v>259</v>
      </c>
      <c r="F29" s="12" t="s">
        <v>260</v>
      </c>
      <c r="G29" s="10"/>
    </row>
    <row r="30" spans="1:7">
      <c r="A30" s="485"/>
      <c r="B30" s="516"/>
      <c r="C30" s="9" t="s">
        <v>175</v>
      </c>
      <c r="D30" s="9" t="s">
        <v>168</v>
      </c>
      <c r="E30" s="9" t="s">
        <v>261</v>
      </c>
      <c r="F30" s="1"/>
      <c r="G30" s="10"/>
    </row>
    <row r="31" spans="1:7">
      <c r="A31" s="485"/>
      <c r="B31" s="516"/>
      <c r="C31" s="9" t="s">
        <v>262</v>
      </c>
      <c r="D31" s="9" t="s">
        <v>263</v>
      </c>
      <c r="E31" s="9" t="s">
        <v>264</v>
      </c>
      <c r="F31" s="12" t="s">
        <v>265</v>
      </c>
      <c r="G31" s="10"/>
    </row>
    <row r="32" spans="1:7" s="4" customFormat="1" ht="17.25" customHeight="1">
      <c r="A32" s="22" t="s">
        <v>266</v>
      </c>
      <c r="B32" s="516"/>
      <c r="C32" s="9" t="s">
        <v>267</v>
      </c>
      <c r="D32" s="9" t="s">
        <v>268</v>
      </c>
      <c r="E32" s="9" t="s">
        <v>269</v>
      </c>
      <c r="F32" s="12" t="s">
        <v>270</v>
      </c>
      <c r="G32" s="10"/>
    </row>
    <row r="33" spans="1:7" s="8" customFormat="1" ht="17.25" customHeight="1">
      <c r="A33" s="519"/>
      <c r="B33" s="516"/>
      <c r="C33" s="9" t="s">
        <v>271</v>
      </c>
      <c r="D33" s="9"/>
      <c r="E33" s="9" t="s">
        <v>272</v>
      </c>
      <c r="F33" s="12"/>
      <c r="G33" s="10"/>
    </row>
    <row r="34" spans="1:7" s="8" customFormat="1" ht="17.25" customHeight="1">
      <c r="A34" s="490"/>
      <c r="B34" s="516"/>
      <c r="C34" s="9" t="s">
        <v>273</v>
      </c>
      <c r="D34" s="9" t="s">
        <v>274</v>
      </c>
      <c r="E34" s="9"/>
      <c r="F34" s="12"/>
      <c r="G34" s="10"/>
    </row>
    <row r="35" spans="1:7" s="8" customFormat="1" ht="17.25" customHeight="1">
      <c r="A35" s="490"/>
      <c r="B35" s="516"/>
      <c r="C35" s="9" t="s">
        <v>275</v>
      </c>
      <c r="D35" s="9" t="s">
        <v>276</v>
      </c>
      <c r="E35" s="9"/>
      <c r="F35" s="12"/>
      <c r="G35" s="10"/>
    </row>
    <row r="36" spans="1:7" s="8" customFormat="1" ht="17.25" customHeight="1">
      <c r="A36" s="520"/>
      <c r="B36" s="529"/>
      <c r="C36" s="9" t="s">
        <v>277</v>
      </c>
      <c r="D36" s="9" t="s">
        <v>278</v>
      </c>
      <c r="E36" s="9"/>
      <c r="F36" s="12"/>
      <c r="G36" s="10"/>
    </row>
    <row r="37" spans="1:7" ht="17.25" thickBot="1">
      <c r="A37" s="26"/>
      <c r="B37" s="26"/>
      <c r="C37" s="26"/>
      <c r="D37" s="26"/>
      <c r="E37" s="26"/>
      <c r="F37" s="26"/>
      <c r="G37" s="26"/>
    </row>
    <row r="38" spans="1:7" ht="17.25" thickBot="1">
      <c r="A38" s="487" t="s">
        <v>171</v>
      </c>
      <c r="B38" s="487"/>
      <c r="C38" s="487"/>
      <c r="D38" s="487"/>
      <c r="E38" s="487"/>
      <c r="F38" s="487"/>
      <c r="G38" s="487"/>
    </row>
    <row r="39" spans="1:7">
      <c r="A39" s="5" t="s">
        <v>18</v>
      </c>
      <c r="B39" s="5" t="s">
        <v>217</v>
      </c>
      <c r="C39" s="6" t="s">
        <v>19</v>
      </c>
      <c r="D39" s="6" t="s">
        <v>20</v>
      </c>
      <c r="E39" s="6" t="s">
        <v>21</v>
      </c>
      <c r="F39" s="7" t="s">
        <v>22</v>
      </c>
      <c r="G39" s="7" t="s">
        <v>23</v>
      </c>
    </row>
    <row r="40" spans="1:7">
      <c r="A40" s="1"/>
      <c r="B40" s="3" t="s">
        <v>279</v>
      </c>
      <c r="C40" s="9" t="s">
        <v>172</v>
      </c>
      <c r="D40" s="9"/>
      <c r="E40" s="9" t="s">
        <v>173</v>
      </c>
      <c r="F40" s="1"/>
      <c r="G40" s="10"/>
    </row>
    <row r="41" spans="1:7" ht="17.25" thickBot="1">
      <c r="A41" s="524" t="s">
        <v>280</v>
      </c>
      <c r="B41" s="524"/>
      <c r="C41" s="524"/>
      <c r="D41" s="524"/>
      <c r="E41" s="524"/>
      <c r="F41" s="524"/>
      <c r="G41" s="524"/>
    </row>
    <row r="42" spans="1:7">
      <c r="A42" s="5" t="s">
        <v>18</v>
      </c>
      <c r="B42" s="5" t="s">
        <v>217</v>
      </c>
      <c r="C42" s="6" t="s">
        <v>19</v>
      </c>
      <c r="D42" s="6" t="s">
        <v>20</v>
      </c>
      <c r="E42" s="6" t="s">
        <v>21</v>
      </c>
      <c r="F42" s="7" t="s">
        <v>22</v>
      </c>
      <c r="G42" s="7" t="s">
        <v>23</v>
      </c>
    </row>
    <row r="43" spans="1:7">
      <c r="A43" s="1"/>
      <c r="B43" s="515" t="s">
        <v>281</v>
      </c>
      <c r="C43" s="9" t="s">
        <v>169</v>
      </c>
      <c r="D43" s="9" t="s">
        <v>168</v>
      </c>
      <c r="E43" s="9" t="s">
        <v>170</v>
      </c>
      <c r="F43" s="1"/>
      <c r="G43" s="10"/>
    </row>
    <row r="44" spans="1:7" ht="17.25" thickBot="1">
      <c r="A44" s="1"/>
      <c r="B44" s="515"/>
      <c r="C44" s="9" t="s">
        <v>282</v>
      </c>
      <c r="D44" s="9"/>
      <c r="E44" s="9" t="s">
        <v>283</v>
      </c>
      <c r="F44" s="1"/>
      <c r="G44" s="10"/>
    </row>
    <row r="45" spans="1:7" ht="17.25" thickBot="1">
      <c r="A45" s="487" t="s">
        <v>284</v>
      </c>
      <c r="B45" s="487"/>
      <c r="C45" s="487"/>
      <c r="D45" s="487"/>
      <c r="E45" s="487"/>
      <c r="F45" s="487"/>
      <c r="G45" s="487"/>
    </row>
    <row r="46" spans="1:7">
      <c r="A46" s="5" t="s">
        <v>18</v>
      </c>
      <c r="B46" s="5" t="s">
        <v>217</v>
      </c>
      <c r="C46" s="6" t="s">
        <v>19</v>
      </c>
      <c r="D46" s="6" t="s">
        <v>20</v>
      </c>
      <c r="E46" s="6" t="s">
        <v>21</v>
      </c>
      <c r="F46" s="7" t="s">
        <v>22</v>
      </c>
      <c r="G46" s="7" t="s">
        <v>23</v>
      </c>
    </row>
    <row r="47" spans="1:7" ht="17.25" thickBot="1">
      <c r="A47" s="1"/>
      <c r="B47" s="3" t="s">
        <v>285</v>
      </c>
      <c r="C47" s="9" t="s">
        <v>286</v>
      </c>
      <c r="D47" s="9"/>
      <c r="E47" s="9" t="s">
        <v>287</v>
      </c>
      <c r="F47" s="1"/>
      <c r="G47" s="10"/>
    </row>
    <row r="48" spans="1:7" ht="17.25" thickBot="1">
      <c r="A48" s="487" t="s">
        <v>288</v>
      </c>
      <c r="B48" s="487"/>
      <c r="C48" s="487"/>
      <c r="D48" s="487"/>
      <c r="E48" s="487"/>
      <c r="F48" s="487"/>
      <c r="G48" s="487"/>
    </row>
    <row r="49" spans="1:7">
      <c r="A49" s="5" t="s">
        <v>18</v>
      </c>
      <c r="B49" s="5" t="s">
        <v>217</v>
      </c>
      <c r="C49" s="6" t="s">
        <v>19</v>
      </c>
      <c r="D49" s="6" t="s">
        <v>20</v>
      </c>
      <c r="E49" s="6" t="s">
        <v>21</v>
      </c>
      <c r="F49" s="7" t="s">
        <v>22</v>
      </c>
      <c r="G49" s="7" t="s">
        <v>23</v>
      </c>
    </row>
    <row r="50" spans="1:7" ht="17.25" thickBot="1">
      <c r="A50" s="1"/>
      <c r="B50" s="3" t="s">
        <v>285</v>
      </c>
      <c r="C50" s="9" t="s">
        <v>289</v>
      </c>
      <c r="D50" s="9"/>
      <c r="E50" s="9" t="s">
        <v>290</v>
      </c>
      <c r="F50" s="1"/>
      <c r="G50" s="10"/>
    </row>
    <row r="51" spans="1:7" ht="17.25" thickBot="1">
      <c r="A51" s="487" t="s">
        <v>291</v>
      </c>
      <c r="B51" s="487"/>
      <c r="C51" s="487"/>
      <c r="D51" s="487"/>
      <c r="E51" s="487"/>
      <c r="F51" s="487"/>
      <c r="G51" s="487"/>
    </row>
    <row r="52" spans="1:7">
      <c r="A52" s="5" t="s">
        <v>18</v>
      </c>
      <c r="B52" s="5" t="s">
        <v>217</v>
      </c>
      <c r="C52" s="6" t="s">
        <v>19</v>
      </c>
      <c r="D52" s="6" t="s">
        <v>20</v>
      </c>
      <c r="E52" s="6" t="s">
        <v>21</v>
      </c>
      <c r="F52" s="7" t="s">
        <v>22</v>
      </c>
      <c r="G52" s="7" t="s">
        <v>23</v>
      </c>
    </row>
    <row r="53" spans="1:7" ht="17.25" thickBot="1">
      <c r="A53" s="1"/>
      <c r="B53" s="3" t="s">
        <v>292</v>
      </c>
      <c r="C53" s="9" t="s">
        <v>293</v>
      </c>
      <c r="D53" s="9"/>
      <c r="E53" s="9" t="s">
        <v>294</v>
      </c>
      <c r="F53" s="1"/>
      <c r="G53" s="10"/>
    </row>
    <row r="54" spans="1:7" ht="17.25" thickBot="1">
      <c r="A54" s="487" t="s">
        <v>295</v>
      </c>
      <c r="B54" s="487"/>
      <c r="C54" s="487"/>
      <c r="D54" s="487"/>
      <c r="E54" s="487"/>
      <c r="F54" s="487"/>
      <c r="G54" s="487"/>
    </row>
    <row r="55" spans="1:7">
      <c r="A55" s="5" t="s">
        <v>18</v>
      </c>
      <c r="B55" s="5" t="s">
        <v>217</v>
      </c>
      <c r="C55" s="6" t="s">
        <v>19</v>
      </c>
      <c r="D55" s="6" t="s">
        <v>20</v>
      </c>
      <c r="E55" s="6" t="s">
        <v>21</v>
      </c>
      <c r="F55" s="7" t="s">
        <v>22</v>
      </c>
      <c r="G55" s="7" t="s">
        <v>23</v>
      </c>
    </row>
    <row r="56" spans="1:7" ht="17.25" thickBot="1">
      <c r="A56" s="1"/>
      <c r="B56" s="3" t="s">
        <v>285</v>
      </c>
      <c r="C56" s="9" t="s">
        <v>296</v>
      </c>
      <c r="D56" s="9"/>
      <c r="E56" s="9" t="s">
        <v>297</v>
      </c>
      <c r="F56" s="1"/>
      <c r="G56" s="10"/>
    </row>
    <row r="57" spans="1:7" ht="17.25" thickBot="1">
      <c r="A57" s="487" t="s">
        <v>360</v>
      </c>
      <c r="B57" s="487"/>
      <c r="C57" s="487"/>
      <c r="D57" s="487"/>
      <c r="E57" s="487"/>
      <c r="F57" s="487"/>
      <c r="G57" s="487"/>
    </row>
    <row r="58" spans="1:7">
      <c r="A58" s="5" t="s">
        <v>18</v>
      </c>
      <c r="B58" s="5" t="s">
        <v>217</v>
      </c>
      <c r="C58" s="6" t="s">
        <v>19</v>
      </c>
      <c r="D58" s="6" t="s">
        <v>20</v>
      </c>
      <c r="E58" s="6" t="s">
        <v>21</v>
      </c>
      <c r="F58" s="7" t="s">
        <v>22</v>
      </c>
      <c r="G58" s="7" t="s">
        <v>23</v>
      </c>
    </row>
    <row r="59" spans="1:7">
      <c r="A59" s="519"/>
      <c r="B59" s="521" t="s">
        <v>361</v>
      </c>
      <c r="C59" s="9" t="s">
        <v>362</v>
      </c>
      <c r="D59" s="9"/>
      <c r="E59" s="9" t="s">
        <v>363</v>
      </c>
      <c r="F59" s="1"/>
      <c r="G59" s="10"/>
    </row>
    <row r="60" spans="1:7">
      <c r="A60" s="520"/>
      <c r="B60" s="522"/>
      <c r="C60" s="9"/>
      <c r="D60" s="9"/>
      <c r="E60" s="9"/>
      <c r="F60" s="24"/>
      <c r="G60" s="10"/>
    </row>
  </sheetData>
  <mergeCells count="29">
    <mergeCell ref="A57:G57"/>
    <mergeCell ref="A59:A60"/>
    <mergeCell ref="B59:B60"/>
    <mergeCell ref="A15:A17"/>
    <mergeCell ref="B15:B17"/>
    <mergeCell ref="A41:G41"/>
    <mergeCell ref="A18:G18"/>
    <mergeCell ref="A20:A22"/>
    <mergeCell ref="B20:B22"/>
    <mergeCell ref="A23:G23"/>
    <mergeCell ref="A25:A26"/>
    <mergeCell ref="B25:B26"/>
    <mergeCell ref="A27:G27"/>
    <mergeCell ref="A29:A31"/>
    <mergeCell ref="B29:B36"/>
    <mergeCell ref="A33:A36"/>
    <mergeCell ref="A1:G1"/>
    <mergeCell ref="A2:G2"/>
    <mergeCell ref="B4:B5"/>
    <mergeCell ref="A6:G6"/>
    <mergeCell ref="A13:G13"/>
    <mergeCell ref="A8:A11"/>
    <mergeCell ref="B8:B11"/>
    <mergeCell ref="A54:G54"/>
    <mergeCell ref="A38:G38"/>
    <mergeCell ref="B43:B44"/>
    <mergeCell ref="A45:G45"/>
    <mergeCell ref="A48:G48"/>
    <mergeCell ref="A51:G51"/>
  </mergeCells>
  <hyperlinks>
    <hyperlink ref="F8" r:id="rId1" xr:uid="{00000000-0004-0000-0300-000000000000}"/>
    <hyperlink ref="F32" r:id="rId2" xr:uid="{00000000-0004-0000-0300-000001000000}"/>
    <hyperlink ref="F26" r:id="rId3" display="gersonmonteiro@udihospital.com.br" xr:uid="{00000000-0004-0000-0300-000002000000}"/>
    <hyperlink ref="F29" r:id="rId4" xr:uid="{00000000-0004-0000-0300-000003000000}"/>
    <hyperlink ref="F31" r:id="rId5" xr:uid="{00000000-0004-0000-0300-000004000000}"/>
    <hyperlink ref="F12" r:id="rId6" xr:uid="{00000000-0004-0000-0300-000005000000}"/>
  </hyperlinks>
  <printOptions horizontalCentered="1"/>
  <pageMargins left="0.51181102362204722" right="0.51181102362204722" top="0.51181102362204722" bottom="0.51181102362204722" header="0.31496062992125984" footer="0.31496062992125984"/>
  <pageSetup paperSize="9" orientation="landscape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G52"/>
  <sheetViews>
    <sheetView topLeftCell="A25" zoomScale="85" zoomScaleNormal="85" workbookViewId="0">
      <selection activeCell="L43" sqref="L43"/>
    </sheetView>
  </sheetViews>
  <sheetFormatPr defaultColWidth="9" defaultRowHeight="16.5"/>
  <cols>
    <col min="1" max="1" width="13.875" customWidth="1"/>
    <col min="2" max="2" width="10.5" style="2" customWidth="1"/>
    <col min="3" max="3" width="35.625" style="23" customWidth="1"/>
    <col min="4" max="4" width="29.5" style="23" customWidth="1"/>
    <col min="5" max="5" width="34.25" style="23" customWidth="1"/>
    <col min="6" max="6" width="38.625" customWidth="1"/>
    <col min="7" max="7" width="9.625" customWidth="1"/>
  </cols>
  <sheetData>
    <row r="1" spans="1:7" s="4" customFormat="1" ht="17.25" customHeight="1" thickBot="1">
      <c r="A1" s="502" t="s">
        <v>16</v>
      </c>
      <c r="B1" s="503"/>
      <c r="C1" s="503"/>
      <c r="D1" s="503"/>
      <c r="E1" s="503"/>
      <c r="F1" s="503"/>
      <c r="G1" s="504"/>
    </row>
    <row r="2" spans="1:7" s="4" customFormat="1" ht="17.25" customHeight="1" thickBot="1">
      <c r="A2" s="487" t="s">
        <v>227</v>
      </c>
      <c r="B2" s="487"/>
      <c r="C2" s="487"/>
      <c r="D2" s="487"/>
      <c r="E2" s="487"/>
      <c r="F2" s="487"/>
      <c r="G2" s="487"/>
    </row>
    <row r="3" spans="1:7" s="8" customFormat="1" ht="17.25" customHeight="1">
      <c r="A3" s="5" t="s">
        <v>18</v>
      </c>
      <c r="B3" s="5" t="s">
        <v>217</v>
      </c>
      <c r="C3" s="6" t="s">
        <v>19</v>
      </c>
      <c r="D3" s="6" t="s">
        <v>20</v>
      </c>
      <c r="E3" s="6" t="s">
        <v>21</v>
      </c>
      <c r="F3" s="7" t="s">
        <v>22</v>
      </c>
      <c r="G3" s="7" t="s">
        <v>23</v>
      </c>
    </row>
    <row r="4" spans="1:7" s="8" customFormat="1" ht="17.25" customHeight="1">
      <c r="A4" s="1"/>
      <c r="B4" s="513" t="s">
        <v>228</v>
      </c>
      <c r="C4" s="9" t="s">
        <v>229</v>
      </c>
      <c r="D4" s="9" t="s">
        <v>168</v>
      </c>
      <c r="E4" s="9" t="s">
        <v>230</v>
      </c>
      <c r="F4" s="1"/>
      <c r="G4" s="10"/>
    </row>
    <row r="5" spans="1:7" s="8" customFormat="1" ht="17.25" customHeight="1" thickBot="1">
      <c r="A5" s="1"/>
      <c r="B5" s="516"/>
      <c r="C5" s="9" t="s">
        <v>231</v>
      </c>
      <c r="D5" s="9"/>
      <c r="E5" s="9"/>
      <c r="F5" s="1"/>
      <c r="G5" s="10"/>
    </row>
    <row r="6" spans="1:7" ht="17.25" thickBot="1">
      <c r="A6" s="487" t="s">
        <v>232</v>
      </c>
      <c r="B6" s="487"/>
      <c r="C6" s="487"/>
      <c r="D6" s="487"/>
      <c r="E6" s="487"/>
      <c r="F6" s="487"/>
      <c r="G6" s="487"/>
    </row>
    <row r="7" spans="1:7">
      <c r="A7" s="5" t="s">
        <v>18</v>
      </c>
      <c r="B7" s="5" t="s">
        <v>217</v>
      </c>
      <c r="C7" s="6" t="s">
        <v>19</v>
      </c>
      <c r="D7" s="6" t="s">
        <v>20</v>
      </c>
      <c r="E7" s="6" t="s">
        <v>21</v>
      </c>
      <c r="F7" s="7" t="s">
        <v>22</v>
      </c>
      <c r="G7" s="7" t="s">
        <v>23</v>
      </c>
    </row>
    <row r="8" spans="1:7" ht="17.25" thickBot="1">
      <c r="A8" s="1"/>
      <c r="B8" s="3" t="s">
        <v>228</v>
      </c>
      <c r="C8" s="9" t="s">
        <v>233</v>
      </c>
      <c r="D8" s="9" t="s">
        <v>234</v>
      </c>
      <c r="E8" s="9" t="s">
        <v>235</v>
      </c>
      <c r="F8" s="12" t="s">
        <v>236</v>
      </c>
      <c r="G8" s="10"/>
    </row>
    <row r="9" spans="1:7" ht="17.25" thickBot="1">
      <c r="A9" s="487" t="s">
        <v>237</v>
      </c>
      <c r="B9" s="487"/>
      <c r="C9" s="487"/>
      <c r="D9" s="487"/>
      <c r="E9" s="487"/>
      <c r="F9" s="487"/>
      <c r="G9" s="487"/>
    </row>
    <row r="10" spans="1:7">
      <c r="A10" s="5" t="s">
        <v>18</v>
      </c>
      <c r="B10" s="5" t="s">
        <v>217</v>
      </c>
      <c r="C10" s="6" t="s">
        <v>19</v>
      </c>
      <c r="D10" s="6" t="s">
        <v>20</v>
      </c>
      <c r="E10" s="6" t="s">
        <v>21</v>
      </c>
      <c r="F10" s="7" t="s">
        <v>22</v>
      </c>
      <c r="G10" s="7" t="s">
        <v>23</v>
      </c>
    </row>
    <row r="11" spans="1:7">
      <c r="A11" s="519" t="s">
        <v>238</v>
      </c>
      <c r="B11" s="513" t="s">
        <v>239</v>
      </c>
      <c r="C11" s="9" t="s">
        <v>176</v>
      </c>
      <c r="D11" s="9"/>
      <c r="E11" s="9" t="s">
        <v>177</v>
      </c>
      <c r="F11" s="1"/>
      <c r="G11" s="10"/>
    </row>
    <row r="12" spans="1:7">
      <c r="A12" s="490"/>
      <c r="B12" s="516"/>
      <c r="C12" s="9" t="s">
        <v>178</v>
      </c>
      <c r="D12" s="9" t="s">
        <v>179</v>
      </c>
      <c r="E12" s="9" t="s">
        <v>180</v>
      </c>
      <c r="F12" s="1"/>
      <c r="G12" s="10"/>
    </row>
    <row r="13" spans="1:7" ht="17.25" thickBot="1">
      <c r="A13" s="523"/>
      <c r="B13" s="516"/>
      <c r="C13" s="9" t="s">
        <v>240</v>
      </c>
      <c r="D13" s="9"/>
      <c r="E13" s="9" t="s">
        <v>241</v>
      </c>
      <c r="F13" s="1"/>
      <c r="G13" s="10"/>
    </row>
    <row r="14" spans="1:7" ht="17.25" thickBot="1">
      <c r="A14" s="487" t="s">
        <v>242</v>
      </c>
      <c r="B14" s="487"/>
      <c r="C14" s="487"/>
      <c r="D14" s="487"/>
      <c r="E14" s="487"/>
      <c r="F14" s="487"/>
      <c r="G14" s="487"/>
    </row>
    <row r="15" spans="1:7">
      <c r="A15" s="5" t="s">
        <v>18</v>
      </c>
      <c r="B15" s="5" t="s">
        <v>217</v>
      </c>
      <c r="C15" s="6" t="s">
        <v>19</v>
      </c>
      <c r="D15" s="6" t="s">
        <v>20</v>
      </c>
      <c r="E15" s="6" t="s">
        <v>21</v>
      </c>
      <c r="F15" s="7" t="s">
        <v>22</v>
      </c>
      <c r="G15" s="7" t="s">
        <v>23</v>
      </c>
    </row>
    <row r="16" spans="1:7">
      <c r="A16" s="525"/>
      <c r="B16" s="513" t="s">
        <v>228</v>
      </c>
      <c r="C16" s="9" t="s">
        <v>243</v>
      </c>
      <c r="D16" s="9" t="s">
        <v>244</v>
      </c>
      <c r="E16" s="9"/>
      <c r="F16" s="1"/>
      <c r="G16" s="10"/>
    </row>
    <row r="17" spans="1:7">
      <c r="A17" s="526"/>
      <c r="B17" s="516"/>
      <c r="C17" s="9" t="s">
        <v>245</v>
      </c>
      <c r="D17" s="9" t="s">
        <v>246</v>
      </c>
      <c r="E17" s="9"/>
      <c r="F17" s="1"/>
      <c r="G17" s="10"/>
    </row>
    <row r="18" spans="1:7" ht="17.25" thickBot="1">
      <c r="A18" s="527"/>
      <c r="B18" s="514"/>
      <c r="C18" s="9" t="s">
        <v>247</v>
      </c>
      <c r="D18" s="9" t="s">
        <v>248</v>
      </c>
      <c r="E18" s="9"/>
      <c r="F18" s="1"/>
      <c r="G18" s="10"/>
    </row>
    <row r="19" spans="1:7" ht="17.25" thickBot="1">
      <c r="A19" s="487" t="s">
        <v>249</v>
      </c>
      <c r="B19" s="487"/>
      <c r="C19" s="487"/>
      <c r="D19" s="487"/>
      <c r="E19" s="487"/>
      <c r="F19" s="487"/>
      <c r="G19" s="487"/>
    </row>
    <row r="20" spans="1:7">
      <c r="A20" s="5" t="s">
        <v>18</v>
      </c>
      <c r="B20" s="5" t="s">
        <v>217</v>
      </c>
      <c r="C20" s="6" t="s">
        <v>19</v>
      </c>
      <c r="D20" s="6" t="s">
        <v>20</v>
      </c>
      <c r="E20" s="6" t="s">
        <v>21</v>
      </c>
      <c r="F20" s="7" t="s">
        <v>22</v>
      </c>
      <c r="G20" s="7" t="s">
        <v>23</v>
      </c>
    </row>
    <row r="21" spans="1:7">
      <c r="A21" s="519"/>
      <c r="B21" s="519" t="s">
        <v>250</v>
      </c>
      <c r="C21" s="9" t="s">
        <v>251</v>
      </c>
      <c r="D21" s="9"/>
      <c r="E21" s="9" t="s">
        <v>252</v>
      </c>
      <c r="F21" s="1"/>
      <c r="G21" s="10"/>
    </row>
    <row r="22" spans="1:7" ht="31.5" thickBot="1">
      <c r="A22" s="490"/>
      <c r="B22" s="523"/>
      <c r="C22" s="9" t="s">
        <v>253</v>
      </c>
      <c r="D22" s="9" t="s">
        <v>254</v>
      </c>
      <c r="E22" s="9" t="s">
        <v>255</v>
      </c>
      <c r="F22" s="24" t="s">
        <v>256</v>
      </c>
      <c r="G22" s="10"/>
    </row>
    <row r="23" spans="1:7" s="4" customFormat="1" ht="15.75" thickBot="1">
      <c r="A23" s="528" t="s">
        <v>257</v>
      </c>
      <c r="B23" s="491"/>
      <c r="C23" s="487"/>
      <c r="D23" s="487"/>
      <c r="E23" s="487"/>
      <c r="F23" s="487"/>
      <c r="G23" s="487"/>
    </row>
    <row r="24" spans="1:7" s="8" customFormat="1" ht="17.25" customHeight="1">
      <c r="A24" s="5" t="s">
        <v>18</v>
      </c>
      <c r="B24" s="5" t="s">
        <v>217</v>
      </c>
      <c r="C24" s="6" t="s">
        <v>19</v>
      </c>
      <c r="D24" s="6" t="s">
        <v>20</v>
      </c>
      <c r="E24" s="6" t="s">
        <v>21</v>
      </c>
      <c r="F24" s="7" t="s">
        <v>22</v>
      </c>
      <c r="G24" s="7" t="s">
        <v>23</v>
      </c>
    </row>
    <row r="25" spans="1:7" s="8" customFormat="1" ht="17.25" customHeight="1">
      <c r="A25" s="485"/>
      <c r="B25" s="513"/>
      <c r="C25" s="9" t="s">
        <v>174</v>
      </c>
      <c r="D25" s="9" t="s">
        <v>258</v>
      </c>
      <c r="E25" s="9" t="s">
        <v>259</v>
      </c>
      <c r="F25" s="12" t="s">
        <v>260</v>
      </c>
      <c r="G25" s="10"/>
    </row>
    <row r="26" spans="1:7">
      <c r="A26" s="485"/>
      <c r="B26" s="516"/>
      <c r="C26" s="9" t="s">
        <v>175</v>
      </c>
      <c r="D26" s="9" t="s">
        <v>168</v>
      </c>
      <c r="E26" s="9" t="s">
        <v>261</v>
      </c>
      <c r="F26" s="1"/>
      <c r="G26" s="10"/>
    </row>
    <row r="27" spans="1:7">
      <c r="A27" s="485"/>
      <c r="B27" s="516"/>
      <c r="C27" s="9" t="s">
        <v>262</v>
      </c>
      <c r="D27" s="9" t="s">
        <v>263</v>
      </c>
      <c r="E27" s="9" t="s">
        <v>264</v>
      </c>
      <c r="F27" s="12" t="s">
        <v>265</v>
      </c>
      <c r="G27" s="10"/>
    </row>
    <row r="28" spans="1:7" s="4" customFormat="1" ht="17.25" customHeight="1">
      <c r="A28" s="22" t="s">
        <v>266</v>
      </c>
      <c r="B28" s="516"/>
      <c r="C28" s="9" t="s">
        <v>267</v>
      </c>
      <c r="D28" s="9" t="s">
        <v>268</v>
      </c>
      <c r="E28" s="9" t="s">
        <v>269</v>
      </c>
      <c r="F28" s="12" t="s">
        <v>270</v>
      </c>
      <c r="G28" s="10"/>
    </row>
    <row r="29" spans="1:7" s="8" customFormat="1" ht="17.25" customHeight="1">
      <c r="A29" s="519"/>
      <c r="B29" s="516"/>
      <c r="C29" s="9" t="s">
        <v>271</v>
      </c>
      <c r="D29" s="9"/>
      <c r="E29" s="9" t="s">
        <v>272</v>
      </c>
      <c r="F29" s="12"/>
      <c r="G29" s="10"/>
    </row>
    <row r="30" spans="1:7" s="8" customFormat="1" ht="17.25" customHeight="1">
      <c r="A30" s="490"/>
      <c r="B30" s="516"/>
      <c r="C30" s="9" t="s">
        <v>273</v>
      </c>
      <c r="D30" s="9" t="s">
        <v>274</v>
      </c>
      <c r="E30" s="9"/>
      <c r="F30" s="12"/>
      <c r="G30" s="10"/>
    </row>
    <row r="31" spans="1:7" s="8" customFormat="1" ht="17.25" customHeight="1">
      <c r="A31" s="490"/>
      <c r="B31" s="516"/>
      <c r="C31" s="9" t="s">
        <v>275</v>
      </c>
      <c r="D31" s="9" t="s">
        <v>276</v>
      </c>
      <c r="E31" s="9"/>
      <c r="F31" s="12"/>
      <c r="G31" s="10"/>
    </row>
    <row r="32" spans="1:7" s="8" customFormat="1" ht="17.25" customHeight="1">
      <c r="A32" s="520"/>
      <c r="B32" s="529"/>
      <c r="C32" s="9" t="s">
        <v>277</v>
      </c>
      <c r="D32" s="9" t="s">
        <v>278</v>
      </c>
      <c r="E32" s="9"/>
      <c r="F32" s="12"/>
      <c r="G32" s="10"/>
    </row>
    <row r="33" spans="1:7" ht="17.25" thickBot="1">
      <c r="A33" s="26"/>
      <c r="B33" s="26"/>
      <c r="C33" s="26"/>
      <c r="D33" s="26"/>
      <c r="E33" s="26"/>
      <c r="F33" s="26"/>
      <c r="G33" s="26"/>
    </row>
    <row r="34" spans="1:7" ht="17.25" thickBot="1">
      <c r="A34" s="487" t="s">
        <v>171</v>
      </c>
      <c r="B34" s="487"/>
      <c r="C34" s="487"/>
      <c r="D34" s="487"/>
      <c r="E34" s="487"/>
      <c r="F34" s="487"/>
      <c r="G34" s="487"/>
    </row>
    <row r="35" spans="1:7">
      <c r="A35" s="5" t="s">
        <v>18</v>
      </c>
      <c r="B35" s="5" t="s">
        <v>217</v>
      </c>
      <c r="C35" s="6" t="s">
        <v>19</v>
      </c>
      <c r="D35" s="6" t="s">
        <v>20</v>
      </c>
      <c r="E35" s="6" t="s">
        <v>21</v>
      </c>
      <c r="F35" s="7" t="s">
        <v>22</v>
      </c>
      <c r="G35" s="7" t="s">
        <v>23</v>
      </c>
    </row>
    <row r="36" spans="1:7">
      <c r="A36" s="1"/>
      <c r="B36" s="3" t="s">
        <v>279</v>
      </c>
      <c r="C36" s="9" t="s">
        <v>172</v>
      </c>
      <c r="D36" s="9"/>
      <c r="E36" s="9" t="s">
        <v>173</v>
      </c>
      <c r="F36" s="1"/>
      <c r="G36" s="10"/>
    </row>
    <row r="37" spans="1:7" ht="17.25" thickBot="1">
      <c r="A37" s="524" t="s">
        <v>280</v>
      </c>
      <c r="B37" s="524"/>
      <c r="C37" s="524"/>
      <c r="D37" s="524"/>
      <c r="E37" s="524"/>
      <c r="F37" s="524"/>
      <c r="G37" s="524"/>
    </row>
    <row r="38" spans="1:7">
      <c r="A38" s="5" t="s">
        <v>18</v>
      </c>
      <c r="B38" s="5" t="s">
        <v>217</v>
      </c>
      <c r="C38" s="6" t="s">
        <v>19</v>
      </c>
      <c r="D38" s="6" t="s">
        <v>20</v>
      </c>
      <c r="E38" s="6" t="s">
        <v>21</v>
      </c>
      <c r="F38" s="7" t="s">
        <v>22</v>
      </c>
      <c r="G38" s="7" t="s">
        <v>23</v>
      </c>
    </row>
    <row r="39" spans="1:7">
      <c r="A39" s="1"/>
      <c r="B39" s="515" t="s">
        <v>281</v>
      </c>
      <c r="C39" s="9" t="s">
        <v>169</v>
      </c>
      <c r="D39" s="9" t="s">
        <v>168</v>
      </c>
      <c r="E39" s="9" t="s">
        <v>170</v>
      </c>
      <c r="F39" s="1"/>
      <c r="G39" s="10"/>
    </row>
    <row r="40" spans="1:7" ht="17.25" thickBot="1">
      <c r="A40" s="1"/>
      <c r="B40" s="515"/>
      <c r="C40" s="9" t="s">
        <v>282</v>
      </c>
      <c r="D40" s="9"/>
      <c r="E40" s="9" t="s">
        <v>283</v>
      </c>
      <c r="F40" s="1"/>
      <c r="G40" s="10"/>
    </row>
    <row r="41" spans="1:7" ht="17.25" thickBot="1">
      <c r="A41" s="487" t="s">
        <v>284</v>
      </c>
      <c r="B41" s="487"/>
      <c r="C41" s="487"/>
      <c r="D41" s="487"/>
      <c r="E41" s="487"/>
      <c r="F41" s="487"/>
      <c r="G41" s="487"/>
    </row>
    <row r="42" spans="1:7">
      <c r="A42" s="5" t="s">
        <v>18</v>
      </c>
      <c r="B42" s="5" t="s">
        <v>217</v>
      </c>
      <c r="C42" s="6" t="s">
        <v>19</v>
      </c>
      <c r="D42" s="6" t="s">
        <v>20</v>
      </c>
      <c r="E42" s="6" t="s">
        <v>21</v>
      </c>
      <c r="F42" s="7" t="s">
        <v>22</v>
      </c>
      <c r="G42" s="7" t="s">
        <v>23</v>
      </c>
    </row>
    <row r="43" spans="1:7" ht="17.25" thickBot="1">
      <c r="A43" s="1"/>
      <c r="B43" s="3" t="s">
        <v>285</v>
      </c>
      <c r="C43" s="9" t="s">
        <v>286</v>
      </c>
      <c r="D43" s="9"/>
      <c r="E43" s="9" t="s">
        <v>287</v>
      </c>
      <c r="F43" s="1"/>
      <c r="G43" s="10"/>
    </row>
    <row r="44" spans="1:7" ht="17.25" thickBot="1">
      <c r="A44" s="487" t="s">
        <v>288</v>
      </c>
      <c r="B44" s="487"/>
      <c r="C44" s="487"/>
      <c r="D44" s="487"/>
      <c r="E44" s="487"/>
      <c r="F44" s="487"/>
      <c r="G44" s="487"/>
    </row>
    <row r="45" spans="1:7">
      <c r="A45" s="5" t="s">
        <v>18</v>
      </c>
      <c r="B45" s="5" t="s">
        <v>217</v>
      </c>
      <c r="C45" s="6" t="s">
        <v>19</v>
      </c>
      <c r="D45" s="6" t="s">
        <v>20</v>
      </c>
      <c r="E45" s="6" t="s">
        <v>21</v>
      </c>
      <c r="F45" s="7" t="s">
        <v>22</v>
      </c>
      <c r="G45" s="7" t="s">
        <v>23</v>
      </c>
    </row>
    <row r="46" spans="1:7" ht="17.25" thickBot="1">
      <c r="A46" s="1"/>
      <c r="B46" s="3" t="s">
        <v>285</v>
      </c>
      <c r="C46" s="9" t="s">
        <v>289</v>
      </c>
      <c r="D46" s="9"/>
      <c r="E46" s="9" t="s">
        <v>290</v>
      </c>
      <c r="F46" s="1"/>
      <c r="G46" s="10"/>
    </row>
    <row r="47" spans="1:7" ht="17.25" thickBot="1">
      <c r="A47" s="487" t="s">
        <v>291</v>
      </c>
      <c r="B47" s="487"/>
      <c r="C47" s="487"/>
      <c r="D47" s="487"/>
      <c r="E47" s="487"/>
      <c r="F47" s="487"/>
      <c r="G47" s="487"/>
    </row>
    <row r="48" spans="1:7">
      <c r="A48" s="5" t="s">
        <v>18</v>
      </c>
      <c r="B48" s="5" t="s">
        <v>217</v>
      </c>
      <c r="C48" s="6" t="s">
        <v>19</v>
      </c>
      <c r="D48" s="6" t="s">
        <v>20</v>
      </c>
      <c r="E48" s="6" t="s">
        <v>21</v>
      </c>
      <c r="F48" s="7" t="s">
        <v>22</v>
      </c>
      <c r="G48" s="7" t="s">
        <v>23</v>
      </c>
    </row>
    <row r="49" spans="1:7" ht="17.25" thickBot="1">
      <c r="A49" s="1"/>
      <c r="B49" s="3" t="s">
        <v>292</v>
      </c>
      <c r="C49" s="9" t="s">
        <v>293</v>
      </c>
      <c r="D49" s="9"/>
      <c r="E49" s="9" t="s">
        <v>294</v>
      </c>
      <c r="F49" s="1"/>
      <c r="G49" s="10"/>
    </row>
    <row r="50" spans="1:7" ht="17.25" thickBot="1">
      <c r="A50" s="487" t="s">
        <v>295</v>
      </c>
      <c r="B50" s="487"/>
      <c r="C50" s="487"/>
      <c r="D50" s="487"/>
      <c r="E50" s="487"/>
      <c r="F50" s="487"/>
      <c r="G50" s="487"/>
    </row>
    <row r="51" spans="1:7">
      <c r="A51" s="5" t="s">
        <v>18</v>
      </c>
      <c r="B51" s="5" t="s">
        <v>217</v>
      </c>
      <c r="C51" s="6" t="s">
        <v>19</v>
      </c>
      <c r="D51" s="6" t="s">
        <v>20</v>
      </c>
      <c r="E51" s="6" t="s">
        <v>21</v>
      </c>
      <c r="F51" s="7" t="s">
        <v>22</v>
      </c>
      <c r="G51" s="7" t="s">
        <v>23</v>
      </c>
    </row>
    <row r="52" spans="1:7">
      <c r="A52" s="1"/>
      <c r="B52" s="3" t="s">
        <v>285</v>
      </c>
      <c r="C52" s="9" t="s">
        <v>296</v>
      </c>
      <c r="D52" s="9"/>
      <c r="E52" s="9" t="s">
        <v>297</v>
      </c>
      <c r="F52" s="1"/>
      <c r="G52" s="10"/>
    </row>
  </sheetData>
  <mergeCells count="24">
    <mergeCell ref="B39:B40"/>
    <mergeCell ref="A41:G41"/>
    <mergeCell ref="A44:G44"/>
    <mergeCell ref="A47:G47"/>
    <mergeCell ref="A50:G50"/>
    <mergeCell ref="A37:G37"/>
    <mergeCell ref="A14:G14"/>
    <mergeCell ref="A16:A18"/>
    <mergeCell ref="B16:B18"/>
    <mergeCell ref="A19:G19"/>
    <mergeCell ref="A21:A22"/>
    <mergeCell ref="B21:B22"/>
    <mergeCell ref="A23:G23"/>
    <mergeCell ref="A25:A27"/>
    <mergeCell ref="B25:B32"/>
    <mergeCell ref="A29:A32"/>
    <mergeCell ref="A34:G34"/>
    <mergeCell ref="A11:A13"/>
    <mergeCell ref="B11:B13"/>
    <mergeCell ref="A1:G1"/>
    <mergeCell ref="A2:G2"/>
    <mergeCell ref="B4:B5"/>
    <mergeCell ref="A6:G6"/>
    <mergeCell ref="A9:G9"/>
  </mergeCells>
  <hyperlinks>
    <hyperlink ref="F8" r:id="rId1" xr:uid="{00000000-0004-0000-0400-000000000000}"/>
    <hyperlink ref="F28" r:id="rId2" xr:uid="{00000000-0004-0000-0400-000001000000}"/>
    <hyperlink ref="F22" r:id="rId3" display="gersonmonteiro@udihospital.com.br" xr:uid="{00000000-0004-0000-0400-000002000000}"/>
    <hyperlink ref="F25" r:id="rId4" xr:uid="{00000000-0004-0000-0400-000003000000}"/>
    <hyperlink ref="F27" r:id="rId5" xr:uid="{00000000-0004-0000-0400-000004000000}"/>
  </hyperlinks>
  <printOptions horizontalCentered="1"/>
  <pageMargins left="0.51181102362204722" right="0.51181102362204722" top="0.51181102362204722" bottom="0.51181102362204722" header="0.31496062992125984" footer="0.31496062992125984"/>
  <pageSetup paperSize="9" orientation="landscape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1:D25"/>
  <sheetViews>
    <sheetView zoomScale="85" zoomScaleNormal="85" workbookViewId="0">
      <selection activeCell="B25" sqref="B25"/>
    </sheetView>
  </sheetViews>
  <sheetFormatPr defaultColWidth="9" defaultRowHeight="16.5"/>
  <cols>
    <col min="1" max="1" width="13.875" customWidth="1"/>
    <col min="2" max="2" width="7" style="2" customWidth="1"/>
    <col min="3" max="3" width="35.75" style="23" customWidth="1"/>
    <col min="4" max="4" width="8.875" style="2" customWidth="1"/>
  </cols>
  <sheetData>
    <row r="1" spans="1:4" s="4" customFormat="1" ht="17.25" customHeight="1" thickBot="1">
      <c r="A1" s="502" t="s">
        <v>16</v>
      </c>
      <c r="B1" s="503"/>
      <c r="C1" s="503"/>
      <c r="D1" s="504"/>
    </row>
    <row r="2" spans="1:4" s="4" customFormat="1" ht="17.25" customHeight="1" thickBot="1">
      <c r="A2" s="36" t="s">
        <v>227</v>
      </c>
      <c r="B2" s="36"/>
      <c r="C2" s="36"/>
      <c r="D2" s="37"/>
    </row>
    <row r="3" spans="1:4" s="8" customFormat="1" ht="17.25" customHeight="1">
      <c r="A3" s="5" t="s">
        <v>18</v>
      </c>
      <c r="B3" s="5" t="s">
        <v>217</v>
      </c>
      <c r="C3" s="6" t="s">
        <v>387</v>
      </c>
      <c r="D3" s="5" t="s">
        <v>388</v>
      </c>
    </row>
    <row r="4" spans="1:4" s="8" customFormat="1" ht="17.25" customHeight="1" thickBot="1">
      <c r="A4" s="1"/>
      <c r="B4" s="34" t="s">
        <v>228</v>
      </c>
      <c r="C4" s="9" t="s">
        <v>198</v>
      </c>
      <c r="D4" s="34">
        <v>161636</v>
      </c>
    </row>
    <row r="5" spans="1:4" ht="17.25" thickBot="1">
      <c r="A5" s="38" t="s">
        <v>232</v>
      </c>
      <c r="B5" s="38"/>
      <c r="C5" s="38"/>
      <c r="D5" s="37"/>
    </row>
    <row r="6" spans="1:4">
      <c r="A6" s="5" t="s">
        <v>18</v>
      </c>
      <c r="B6" s="5" t="s">
        <v>217</v>
      </c>
      <c r="C6" s="6" t="s">
        <v>387</v>
      </c>
      <c r="D6" s="5" t="s">
        <v>217</v>
      </c>
    </row>
    <row r="7" spans="1:4" ht="17.25" thickBot="1">
      <c r="A7" s="1"/>
      <c r="B7" s="3" t="s">
        <v>228</v>
      </c>
      <c r="C7" s="9" t="s">
        <v>198</v>
      </c>
      <c r="D7" s="3">
        <v>177662</v>
      </c>
    </row>
    <row r="8" spans="1:4" ht="17.25" thickBot="1">
      <c r="A8" s="38" t="s">
        <v>242</v>
      </c>
      <c r="B8" s="38"/>
      <c r="C8" s="38"/>
      <c r="D8" s="37"/>
    </row>
    <row r="9" spans="1:4">
      <c r="A9" s="5" t="s">
        <v>18</v>
      </c>
      <c r="B9" s="5" t="s">
        <v>217</v>
      </c>
      <c r="C9" s="6" t="s">
        <v>387</v>
      </c>
      <c r="D9" s="5" t="s">
        <v>217</v>
      </c>
    </row>
    <row r="10" spans="1:4" ht="17.25" thickBot="1">
      <c r="A10" s="35"/>
      <c r="B10" s="14" t="s">
        <v>228</v>
      </c>
      <c r="C10" s="9" t="s">
        <v>198</v>
      </c>
      <c r="D10" s="14">
        <v>177668</v>
      </c>
    </row>
    <row r="11" spans="1:4" s="4" customFormat="1" ht="17.25" customHeight="1" thickBot="1">
      <c r="A11" s="38" t="s">
        <v>389</v>
      </c>
      <c r="B11" s="38"/>
      <c r="C11" s="38"/>
      <c r="D11" s="37"/>
    </row>
    <row r="12" spans="1:4" s="8" customFormat="1" ht="17.25" customHeight="1">
      <c r="A12" s="5" t="s">
        <v>18</v>
      </c>
      <c r="B12" s="5" t="s">
        <v>217</v>
      </c>
      <c r="C12" s="6" t="s">
        <v>387</v>
      </c>
      <c r="D12" s="5" t="s">
        <v>217</v>
      </c>
    </row>
    <row r="13" spans="1:4" s="8" customFormat="1" ht="17.25" customHeight="1" thickBot="1">
      <c r="A13" s="1"/>
      <c r="B13" s="34" t="s">
        <v>228</v>
      </c>
      <c r="C13" s="9" t="s">
        <v>390</v>
      </c>
      <c r="D13" s="34"/>
    </row>
    <row r="14" spans="1:4" s="4" customFormat="1" ht="17.25" customHeight="1" thickBot="1">
      <c r="A14" s="38" t="s">
        <v>391</v>
      </c>
      <c r="B14" s="38"/>
      <c r="C14" s="38"/>
      <c r="D14" s="37"/>
    </row>
    <row r="15" spans="1:4" s="8" customFormat="1" ht="17.25" customHeight="1">
      <c r="A15" s="5" t="s">
        <v>18</v>
      </c>
      <c r="B15" s="5" t="s">
        <v>217</v>
      </c>
      <c r="C15" s="6" t="s">
        <v>387</v>
      </c>
      <c r="D15" s="5" t="s">
        <v>217</v>
      </c>
    </row>
    <row r="16" spans="1:4" s="8" customFormat="1" ht="17.25" customHeight="1" thickBot="1">
      <c r="A16" s="1"/>
      <c r="B16" s="34" t="s">
        <v>228</v>
      </c>
      <c r="C16" s="39" t="s">
        <v>392</v>
      </c>
      <c r="D16" s="34"/>
    </row>
    <row r="17" spans="1:4" ht="17.25" thickBot="1">
      <c r="A17" s="38" t="s">
        <v>249</v>
      </c>
      <c r="B17" s="38"/>
      <c r="C17" s="38"/>
      <c r="D17" s="37"/>
    </row>
    <row r="18" spans="1:4">
      <c r="A18" s="5" t="s">
        <v>18</v>
      </c>
      <c r="B18" s="5" t="s">
        <v>217</v>
      </c>
      <c r="C18" s="6" t="s">
        <v>387</v>
      </c>
      <c r="D18" s="5" t="s">
        <v>217</v>
      </c>
    </row>
    <row r="19" spans="1:4" ht="17.25" thickBot="1">
      <c r="A19" s="32"/>
      <c r="B19" s="33" t="s">
        <v>239</v>
      </c>
      <c r="C19" s="39" t="s">
        <v>392</v>
      </c>
      <c r="D19" s="33"/>
    </row>
    <row r="20" spans="1:4" ht="17.25" thickBot="1">
      <c r="A20" s="38" t="s">
        <v>237</v>
      </c>
      <c r="B20" s="38"/>
      <c r="C20" s="38"/>
      <c r="D20" s="37"/>
    </row>
    <row r="21" spans="1:4">
      <c r="A21" s="5" t="s">
        <v>18</v>
      </c>
      <c r="B21" s="5" t="s">
        <v>217</v>
      </c>
      <c r="C21" s="6" t="s">
        <v>387</v>
      </c>
      <c r="D21" s="5" t="s">
        <v>217</v>
      </c>
    </row>
    <row r="22" spans="1:4" ht="17.25" thickBot="1">
      <c r="A22" s="33"/>
      <c r="B22" s="33" t="s">
        <v>239</v>
      </c>
      <c r="C22" s="9" t="s">
        <v>390</v>
      </c>
      <c r="D22" s="33"/>
    </row>
    <row r="23" spans="1:4" ht="17.25" thickBot="1">
      <c r="A23" s="38" t="s">
        <v>393</v>
      </c>
      <c r="B23" s="38"/>
      <c r="C23" s="38"/>
      <c r="D23" s="37"/>
    </row>
    <row r="24" spans="1:4">
      <c r="A24" s="5" t="s">
        <v>18</v>
      </c>
      <c r="B24" s="5" t="s">
        <v>217</v>
      </c>
      <c r="C24" s="6" t="s">
        <v>387</v>
      </c>
      <c r="D24" s="5" t="s">
        <v>217</v>
      </c>
    </row>
    <row r="25" spans="1:4" ht="17.25" thickBot="1">
      <c r="A25" s="33"/>
      <c r="B25" s="33" t="s">
        <v>394</v>
      </c>
      <c r="C25" s="9" t="s">
        <v>390</v>
      </c>
      <c r="D25" s="33"/>
    </row>
  </sheetData>
  <mergeCells count="1">
    <mergeCell ref="A1:D1"/>
  </mergeCells>
  <printOptions horizontalCentered="1"/>
  <pageMargins left="0.51181102362204722" right="0.51181102362204722" top="0.51181102362204722" bottom="0.5118110236220472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1"/>
  <dimension ref="A1:M58"/>
  <sheetViews>
    <sheetView view="pageBreakPreview" topLeftCell="A10" zoomScale="85" zoomScaleNormal="65" zoomScaleSheetLayoutView="85" workbookViewId="0">
      <selection activeCell="C21" sqref="C21"/>
    </sheetView>
  </sheetViews>
  <sheetFormatPr defaultColWidth="18.625" defaultRowHeight="15"/>
  <cols>
    <col min="1" max="1" width="8.875" style="42" customWidth="1"/>
    <col min="2" max="2" width="17.25" style="42" customWidth="1"/>
    <col min="3" max="3" width="15.25" style="42" customWidth="1"/>
    <col min="4" max="4" width="24.375" style="42" customWidth="1"/>
    <col min="5" max="5" width="31.5" style="42" customWidth="1"/>
    <col min="6" max="6" width="10.25" style="42" customWidth="1"/>
    <col min="7" max="7" width="15.5" style="42" customWidth="1"/>
    <col min="8" max="8" width="17.625" style="42" customWidth="1"/>
    <col min="9" max="9" width="13.375" style="42" customWidth="1"/>
    <col min="10" max="10" width="12.25" style="42" customWidth="1"/>
    <col min="11" max="12" width="20.25" style="42" customWidth="1"/>
    <col min="13" max="13" width="71.5" style="70" customWidth="1"/>
    <col min="14" max="16384" width="18.625" style="42"/>
  </cols>
  <sheetData>
    <row r="1" spans="1:13" ht="16.5" thickBot="1">
      <c r="A1" s="530" t="s">
        <v>405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  <c r="M1" s="532"/>
    </row>
    <row r="2" spans="1:13" s="44" customFormat="1" ht="31.5">
      <c r="A2" s="43" t="s">
        <v>406</v>
      </c>
      <c r="B2" s="43" t="s">
        <v>18</v>
      </c>
      <c r="C2" s="43" t="s">
        <v>796</v>
      </c>
      <c r="D2" s="43" t="s">
        <v>407</v>
      </c>
      <c r="E2" s="43" t="s">
        <v>933</v>
      </c>
      <c r="F2" s="43" t="s">
        <v>893</v>
      </c>
      <c r="G2" s="43" t="s">
        <v>894</v>
      </c>
      <c r="H2" s="43" t="s">
        <v>408</v>
      </c>
      <c r="I2" s="43" t="s">
        <v>409</v>
      </c>
      <c r="J2" s="43" t="s">
        <v>410</v>
      </c>
      <c r="K2" s="43" t="s">
        <v>399</v>
      </c>
      <c r="L2" s="43" t="s">
        <v>411</v>
      </c>
      <c r="M2" s="68" t="s">
        <v>522</v>
      </c>
    </row>
    <row r="3" spans="1:13" ht="15.75">
      <c r="A3" s="59">
        <v>1</v>
      </c>
      <c r="B3" s="62" t="s">
        <v>910</v>
      </c>
      <c r="C3" s="59" t="s">
        <v>911</v>
      </c>
      <c r="D3" s="59" t="s">
        <v>197</v>
      </c>
      <c r="E3" s="59" t="s">
        <v>460</v>
      </c>
      <c r="F3" s="61" t="s">
        <v>461</v>
      </c>
      <c r="G3" s="59"/>
      <c r="H3" s="59"/>
      <c r="I3" s="59"/>
      <c r="J3" s="59"/>
      <c r="K3" s="59" t="s">
        <v>437</v>
      </c>
      <c r="L3" s="59" t="s">
        <v>448</v>
      </c>
      <c r="M3" s="62"/>
    </row>
    <row r="4" spans="1:13" ht="15.75">
      <c r="A4" s="59">
        <v>2</v>
      </c>
      <c r="B4" s="62" t="s">
        <v>910</v>
      </c>
      <c r="C4" s="59" t="s">
        <v>911</v>
      </c>
      <c r="D4" s="59" t="s">
        <v>197</v>
      </c>
      <c r="E4" s="59" t="s">
        <v>464</v>
      </c>
      <c r="F4" s="61" t="s">
        <v>465</v>
      </c>
      <c r="G4" s="59"/>
      <c r="H4" s="59"/>
      <c r="I4" s="59"/>
      <c r="J4" s="59"/>
      <c r="K4" s="59" t="s">
        <v>304</v>
      </c>
      <c r="L4" s="59" t="s">
        <v>459</v>
      </c>
      <c r="M4" s="62"/>
    </row>
    <row r="5" spans="1:13" ht="15.75">
      <c r="A5" s="59">
        <v>3</v>
      </c>
      <c r="B5" s="62" t="s">
        <v>905</v>
      </c>
      <c r="C5" s="59" t="s">
        <v>903</v>
      </c>
      <c r="D5" s="59" t="s">
        <v>432</v>
      </c>
      <c r="E5" s="59" t="s">
        <v>433</v>
      </c>
      <c r="F5" s="61" t="s">
        <v>434</v>
      </c>
      <c r="G5" s="59"/>
      <c r="H5" s="59"/>
      <c r="I5" s="59"/>
      <c r="J5" s="59"/>
      <c r="K5" s="59" t="s">
        <v>15</v>
      </c>
      <c r="L5" s="59" t="s">
        <v>414</v>
      </c>
      <c r="M5" s="62"/>
    </row>
    <row r="6" spans="1:13" ht="15.75">
      <c r="A6" s="59">
        <v>4</v>
      </c>
      <c r="B6" s="62" t="s">
        <v>908</v>
      </c>
      <c r="C6" s="59" t="s">
        <v>904</v>
      </c>
      <c r="D6" s="59" t="s">
        <v>907</v>
      </c>
      <c r="E6" s="59" t="s">
        <v>435</v>
      </c>
      <c r="F6" s="61" t="s">
        <v>436</v>
      </c>
      <c r="G6" s="59"/>
      <c r="H6" s="59"/>
      <c r="I6" s="59"/>
      <c r="J6" s="59"/>
      <c r="K6" s="59" t="s">
        <v>437</v>
      </c>
      <c r="L6" s="59" t="s">
        <v>438</v>
      </c>
      <c r="M6" s="62"/>
    </row>
    <row r="7" spans="1:13" ht="15.75">
      <c r="A7" s="59">
        <v>5</v>
      </c>
      <c r="B7" s="62" t="s">
        <v>908</v>
      </c>
      <c r="C7" s="59" t="s">
        <v>904</v>
      </c>
      <c r="D7" s="59" t="s">
        <v>907</v>
      </c>
      <c r="E7" s="59"/>
      <c r="F7" s="61" t="s">
        <v>193</v>
      </c>
      <c r="G7" s="59"/>
      <c r="H7" s="59"/>
      <c r="I7" s="59"/>
      <c r="J7" s="59"/>
      <c r="K7" s="59" t="s">
        <v>302</v>
      </c>
      <c r="L7" s="59" t="s">
        <v>455</v>
      </c>
      <c r="M7" s="62"/>
    </row>
    <row r="8" spans="1:13" ht="15.75">
      <c r="A8" s="59">
        <v>6</v>
      </c>
      <c r="B8" s="62" t="s">
        <v>908</v>
      </c>
      <c r="C8" s="63" t="s">
        <v>916</v>
      </c>
      <c r="D8" s="63" t="s">
        <v>353</v>
      </c>
      <c r="E8" s="63" t="s">
        <v>353</v>
      </c>
      <c r="F8" s="61" t="s">
        <v>472</v>
      </c>
      <c r="G8" s="59"/>
      <c r="H8" s="59"/>
      <c r="I8" s="59"/>
      <c r="J8" s="59"/>
      <c r="K8" s="59" t="s">
        <v>426</v>
      </c>
      <c r="L8" s="59" t="s">
        <v>427</v>
      </c>
      <c r="M8" s="62"/>
    </row>
    <row r="9" spans="1:13" ht="15.75">
      <c r="A9" s="59">
        <v>7</v>
      </c>
      <c r="B9" s="62" t="s">
        <v>908</v>
      </c>
      <c r="C9" s="63" t="s">
        <v>916</v>
      </c>
      <c r="D9" s="63" t="s">
        <v>353</v>
      </c>
      <c r="E9" s="63" t="s">
        <v>353</v>
      </c>
      <c r="F9" s="61" t="s">
        <v>473</v>
      </c>
      <c r="G9" s="59"/>
      <c r="H9" s="59"/>
      <c r="I9" s="59"/>
      <c r="J9" s="59"/>
      <c r="K9" s="59" t="s">
        <v>426</v>
      </c>
      <c r="L9" s="59" t="s">
        <v>429</v>
      </c>
      <c r="M9" s="62"/>
    </row>
    <row r="10" spans="1:13" ht="31.5">
      <c r="A10" s="59">
        <v>8</v>
      </c>
      <c r="B10" s="62" t="s">
        <v>908</v>
      </c>
      <c r="C10" s="59" t="s">
        <v>904</v>
      </c>
      <c r="D10" s="59" t="s">
        <v>943</v>
      </c>
      <c r="E10" s="59" t="s">
        <v>207</v>
      </c>
      <c r="F10" s="66" t="s">
        <v>521</v>
      </c>
      <c r="G10" s="59"/>
      <c r="H10" s="59"/>
      <c r="I10" s="59"/>
      <c r="J10" s="59"/>
      <c r="K10" s="59" t="s">
        <v>934</v>
      </c>
      <c r="L10" s="59"/>
      <c r="M10" s="62"/>
    </row>
    <row r="11" spans="1:13" ht="15.75">
      <c r="A11" s="59">
        <v>9</v>
      </c>
      <c r="B11" s="62" t="s">
        <v>917</v>
      </c>
      <c r="C11" s="59" t="s">
        <v>918</v>
      </c>
      <c r="D11" s="59" t="s">
        <v>196</v>
      </c>
      <c r="E11" s="64" t="s">
        <v>206</v>
      </c>
      <c r="F11" s="61" t="s">
        <v>489</v>
      </c>
      <c r="G11" s="59"/>
      <c r="H11" s="59"/>
      <c r="I11" s="59"/>
      <c r="J11" s="59"/>
      <c r="K11" s="59" t="s">
        <v>452</v>
      </c>
      <c r="L11" s="59" t="s">
        <v>490</v>
      </c>
      <c r="M11" s="62"/>
    </row>
    <row r="12" spans="1:13" ht="15.75">
      <c r="A12" s="59">
        <v>10</v>
      </c>
      <c r="B12" s="62" t="s">
        <v>941</v>
      </c>
      <c r="C12" s="63" t="s">
        <v>206</v>
      </c>
      <c r="D12" s="63" t="s">
        <v>206</v>
      </c>
      <c r="E12" s="61" t="s">
        <v>494</v>
      </c>
      <c r="F12" s="61" t="s">
        <v>495</v>
      </c>
      <c r="G12" s="59"/>
      <c r="H12" s="59"/>
      <c r="I12" s="59"/>
      <c r="J12" s="59"/>
      <c r="K12" s="59" t="s">
        <v>308</v>
      </c>
      <c r="L12" s="59" t="s">
        <v>308</v>
      </c>
      <c r="M12" s="62" t="s">
        <v>493</v>
      </c>
    </row>
    <row r="13" spans="1:13" ht="15.75">
      <c r="A13" s="59">
        <v>11</v>
      </c>
      <c r="B13" s="62" t="s">
        <v>941</v>
      </c>
      <c r="C13" s="63" t="s">
        <v>206</v>
      </c>
      <c r="D13" s="63" t="s">
        <v>206</v>
      </c>
      <c r="E13" s="59" t="s">
        <v>481</v>
      </c>
      <c r="F13" s="61" t="s">
        <v>482</v>
      </c>
      <c r="G13" s="59"/>
      <c r="H13" s="59"/>
      <c r="I13" s="59"/>
      <c r="J13" s="59"/>
      <c r="K13" s="59" t="s">
        <v>308</v>
      </c>
      <c r="L13" s="59" t="s">
        <v>308</v>
      </c>
      <c r="M13" s="62" t="s">
        <v>480</v>
      </c>
    </row>
    <row r="14" spans="1:13" ht="15.75">
      <c r="A14" s="59">
        <v>12</v>
      </c>
      <c r="B14" s="62" t="s">
        <v>474</v>
      </c>
      <c r="C14" s="59" t="s">
        <v>228</v>
      </c>
      <c r="D14" s="59" t="s">
        <v>228</v>
      </c>
      <c r="E14" s="63" t="s">
        <v>475</v>
      </c>
      <c r="F14" s="61" t="s">
        <v>476</v>
      </c>
      <c r="G14" s="59"/>
      <c r="H14" s="59"/>
      <c r="I14" s="59"/>
      <c r="J14" s="59"/>
      <c r="K14" s="59" t="s">
        <v>308</v>
      </c>
      <c r="L14" s="59" t="s">
        <v>308</v>
      </c>
      <c r="M14" s="62"/>
    </row>
    <row r="15" spans="1:13" ht="15.75">
      <c r="A15" s="59">
        <v>13</v>
      </c>
      <c r="B15" s="62" t="s">
        <v>474</v>
      </c>
      <c r="C15" s="59" t="s">
        <v>40</v>
      </c>
      <c r="D15" s="59" t="s">
        <v>484</v>
      </c>
      <c r="E15" s="61" t="s">
        <v>485</v>
      </c>
      <c r="F15" s="61" t="s">
        <v>486</v>
      </c>
      <c r="G15" s="59"/>
      <c r="H15" s="59"/>
      <c r="I15" s="59"/>
      <c r="J15" s="59"/>
      <c r="K15" s="59" t="s">
        <v>308</v>
      </c>
      <c r="L15" s="59" t="s">
        <v>308</v>
      </c>
      <c r="M15" s="62"/>
    </row>
    <row r="16" spans="1:13" ht="15.75">
      <c r="A16" s="59">
        <v>14</v>
      </c>
      <c r="B16" s="62" t="s">
        <v>474</v>
      </c>
      <c r="C16" s="59" t="s">
        <v>40</v>
      </c>
      <c r="D16" s="59">
        <v>4110</v>
      </c>
      <c r="E16" s="64" t="s">
        <v>487</v>
      </c>
      <c r="F16" s="61" t="s">
        <v>488</v>
      </c>
      <c r="G16" s="59"/>
      <c r="H16" s="59"/>
      <c r="I16" s="59"/>
      <c r="J16" s="59"/>
      <c r="K16" s="59" t="s">
        <v>308</v>
      </c>
      <c r="L16" s="59" t="s">
        <v>308</v>
      </c>
      <c r="M16" s="62"/>
    </row>
    <row r="17" spans="1:13" ht="15.75">
      <c r="A17" s="59">
        <v>15</v>
      </c>
      <c r="B17" s="62" t="s">
        <v>906</v>
      </c>
      <c r="C17" s="59" t="s">
        <v>902</v>
      </c>
      <c r="D17" s="59" t="s">
        <v>942</v>
      </c>
      <c r="E17" s="59" t="s">
        <v>430</v>
      </c>
      <c r="F17" s="61" t="s">
        <v>431</v>
      </c>
      <c r="G17" s="59"/>
      <c r="H17" s="59"/>
      <c r="I17" s="59"/>
      <c r="J17" s="59"/>
      <c r="K17" s="59" t="s">
        <v>15</v>
      </c>
      <c r="L17" s="59" t="s">
        <v>414</v>
      </c>
      <c r="M17" s="62"/>
    </row>
    <row r="18" spans="1:13" ht="15.75">
      <c r="A18" s="59">
        <v>16</v>
      </c>
      <c r="B18" s="62" t="s">
        <v>906</v>
      </c>
      <c r="C18" s="59" t="s">
        <v>904</v>
      </c>
      <c r="D18" s="59" t="s">
        <v>439</v>
      </c>
      <c r="E18" s="59" t="s">
        <v>440</v>
      </c>
      <c r="F18" s="61" t="s">
        <v>441</v>
      </c>
      <c r="G18" s="59"/>
      <c r="H18" s="59"/>
      <c r="I18" s="59"/>
      <c r="J18" s="59"/>
      <c r="K18" s="59" t="s">
        <v>437</v>
      </c>
      <c r="L18" s="59" t="s">
        <v>438</v>
      </c>
      <c r="M18" s="62"/>
    </row>
    <row r="19" spans="1:13" ht="15.75">
      <c r="A19" s="59">
        <v>17</v>
      </c>
      <c r="B19" s="62" t="s">
        <v>906</v>
      </c>
      <c r="C19" s="59" t="s">
        <v>904</v>
      </c>
      <c r="D19" s="59" t="s">
        <v>439</v>
      </c>
      <c r="E19" s="59" t="s">
        <v>453</v>
      </c>
      <c r="F19" s="61" t="s">
        <v>454</v>
      </c>
      <c r="G19" s="59"/>
      <c r="H19" s="59"/>
      <c r="I19" s="59"/>
      <c r="J19" s="59"/>
      <c r="K19" s="59" t="s">
        <v>302</v>
      </c>
      <c r="L19" s="59" t="s">
        <v>455</v>
      </c>
      <c r="M19" s="62"/>
    </row>
    <row r="20" spans="1:13" ht="15.75">
      <c r="A20" s="59">
        <v>18</v>
      </c>
      <c r="B20" s="62" t="s">
        <v>906</v>
      </c>
      <c r="C20" s="59" t="s">
        <v>915</v>
      </c>
      <c r="D20" s="59"/>
      <c r="E20" s="59" t="s">
        <v>468</v>
      </c>
      <c r="F20" s="61" t="s">
        <v>469</v>
      </c>
      <c r="G20" s="59"/>
      <c r="H20" s="59"/>
      <c r="I20" s="59"/>
      <c r="J20" s="59"/>
      <c r="K20" s="59" t="s">
        <v>426</v>
      </c>
      <c r="L20" s="59" t="s">
        <v>427</v>
      </c>
      <c r="M20" s="62"/>
    </row>
    <row r="21" spans="1:13" ht="15.75">
      <c r="A21" s="59">
        <v>19</v>
      </c>
      <c r="B21" s="62" t="s">
        <v>906</v>
      </c>
      <c r="C21" s="59" t="s">
        <v>915</v>
      </c>
      <c r="D21" s="59"/>
      <c r="E21" s="59" t="s">
        <v>470</v>
      </c>
      <c r="F21" s="61" t="s">
        <v>471</v>
      </c>
      <c r="G21" s="59"/>
      <c r="H21" s="59"/>
      <c r="I21" s="59"/>
      <c r="J21" s="59"/>
      <c r="K21" s="59" t="s">
        <v>426</v>
      </c>
      <c r="L21" s="59" t="s">
        <v>429</v>
      </c>
      <c r="M21" s="62"/>
    </row>
    <row r="22" spans="1:13" ht="15.75">
      <c r="A22" s="59">
        <v>20</v>
      </c>
      <c r="B22" s="62" t="s">
        <v>906</v>
      </c>
      <c r="C22" s="63" t="s">
        <v>40</v>
      </c>
      <c r="D22" s="63" t="s">
        <v>477</v>
      </c>
      <c r="E22" s="61" t="s">
        <v>478</v>
      </c>
      <c r="F22" s="61" t="s">
        <v>479</v>
      </c>
      <c r="G22" s="59"/>
      <c r="H22" s="59"/>
      <c r="I22" s="59"/>
      <c r="J22" s="59"/>
      <c r="K22" s="59" t="s">
        <v>308</v>
      </c>
      <c r="L22" s="59" t="s">
        <v>308</v>
      </c>
      <c r="M22" s="62" t="s">
        <v>919</v>
      </c>
    </row>
    <row r="23" spans="1:13" ht="15.75">
      <c r="A23" s="59">
        <v>21</v>
      </c>
      <c r="B23" s="62" t="s">
        <v>906</v>
      </c>
      <c r="C23" s="63" t="s">
        <v>40</v>
      </c>
      <c r="D23" s="59" t="s">
        <v>477</v>
      </c>
      <c r="E23" s="61" t="s">
        <v>491</v>
      </c>
      <c r="F23" s="61" t="s">
        <v>492</v>
      </c>
      <c r="G23" s="59"/>
      <c r="H23" s="59"/>
      <c r="I23" s="59"/>
      <c r="J23" s="59"/>
      <c r="K23" s="59" t="s">
        <v>308</v>
      </c>
      <c r="L23" s="59" t="s">
        <v>308</v>
      </c>
      <c r="M23" s="62" t="s">
        <v>919</v>
      </c>
    </row>
    <row r="24" spans="1:13" ht="31.5">
      <c r="A24" s="59">
        <v>22</v>
      </c>
      <c r="B24" s="62" t="s">
        <v>906</v>
      </c>
      <c r="C24" s="63" t="s">
        <v>924</v>
      </c>
      <c r="D24" s="63" t="s">
        <v>944</v>
      </c>
      <c r="E24" s="61" t="s">
        <v>516</v>
      </c>
      <c r="F24" s="61" t="s">
        <v>517</v>
      </c>
      <c r="G24" s="59">
        <v>661990</v>
      </c>
      <c r="H24" s="59" t="s">
        <v>507</v>
      </c>
      <c r="I24" s="65">
        <v>41143</v>
      </c>
      <c r="J24" s="59"/>
      <c r="K24" s="59" t="s">
        <v>508</v>
      </c>
      <c r="L24" s="59" t="s">
        <v>343</v>
      </c>
      <c r="M24" s="62" t="s">
        <v>523</v>
      </c>
    </row>
    <row r="25" spans="1:13" ht="15.75">
      <c r="A25" s="59">
        <v>23</v>
      </c>
      <c r="B25" s="62" t="s">
        <v>906</v>
      </c>
      <c r="C25" s="59" t="s">
        <v>924</v>
      </c>
      <c r="D25" s="59" t="s">
        <v>558</v>
      </c>
      <c r="E25" s="59" t="s">
        <v>569</v>
      </c>
      <c r="F25" s="66" t="s">
        <v>568</v>
      </c>
      <c r="G25" s="61" t="s">
        <v>567</v>
      </c>
      <c r="H25" s="59" t="s">
        <v>507</v>
      </c>
      <c r="I25" s="65">
        <v>41457</v>
      </c>
      <c r="J25" s="59"/>
      <c r="K25" s="59" t="s">
        <v>935</v>
      </c>
      <c r="L25" s="59"/>
      <c r="M25" s="62"/>
    </row>
    <row r="26" spans="1:13" ht="15.75">
      <c r="A26" s="59">
        <v>24</v>
      </c>
      <c r="B26" s="62" t="s">
        <v>923</v>
      </c>
      <c r="C26" s="63" t="s">
        <v>195</v>
      </c>
      <c r="D26" s="63" t="s">
        <v>512</v>
      </c>
      <c r="E26" s="61" t="s">
        <v>513</v>
      </c>
      <c r="F26" s="61" t="s">
        <v>514</v>
      </c>
      <c r="G26" s="59">
        <v>661990</v>
      </c>
      <c r="H26" s="59" t="s">
        <v>507</v>
      </c>
      <c r="I26" s="65">
        <v>41143</v>
      </c>
      <c r="J26" s="59"/>
      <c r="K26" s="59" t="s">
        <v>508</v>
      </c>
      <c r="L26" s="59" t="s">
        <v>343</v>
      </c>
      <c r="M26" s="69" t="s">
        <v>503</v>
      </c>
    </row>
    <row r="27" spans="1:13" ht="15.75">
      <c r="A27" s="59">
        <v>25</v>
      </c>
      <c r="B27" s="62" t="s">
        <v>914</v>
      </c>
      <c r="C27" s="59" t="s">
        <v>904</v>
      </c>
      <c r="D27" s="59" t="s">
        <v>466</v>
      </c>
      <c r="E27" s="59"/>
      <c r="F27" s="61" t="s">
        <v>193</v>
      </c>
      <c r="G27" s="59"/>
      <c r="H27" s="59"/>
      <c r="I27" s="59"/>
      <c r="J27" s="59"/>
      <c r="K27" s="59" t="s">
        <v>437</v>
      </c>
      <c r="L27" s="59" t="s">
        <v>467</v>
      </c>
      <c r="M27" s="62"/>
    </row>
    <row r="28" spans="1:13" ht="15.75">
      <c r="A28" s="59">
        <v>26</v>
      </c>
      <c r="B28" s="62" t="s">
        <v>518</v>
      </c>
      <c r="C28" s="59" t="s">
        <v>900</v>
      </c>
      <c r="D28" s="59" t="s">
        <v>424</v>
      </c>
      <c r="E28" s="59">
        <v>1153700066</v>
      </c>
      <c r="F28" s="61" t="s">
        <v>425</v>
      </c>
      <c r="G28" s="59"/>
      <c r="H28" s="59"/>
      <c r="I28" s="59"/>
      <c r="J28" s="59"/>
      <c r="K28" s="59" t="s">
        <v>426</v>
      </c>
      <c r="L28" s="59" t="s">
        <v>427</v>
      </c>
      <c r="M28" s="62"/>
    </row>
    <row r="29" spans="1:13" ht="15.75">
      <c r="A29" s="59">
        <v>27</v>
      </c>
      <c r="B29" s="62" t="s">
        <v>518</v>
      </c>
      <c r="C29" s="59" t="s">
        <v>900</v>
      </c>
      <c r="D29" s="59" t="s">
        <v>424</v>
      </c>
      <c r="E29" s="59">
        <v>5639160047</v>
      </c>
      <c r="F29" s="61" t="s">
        <v>428</v>
      </c>
      <c r="G29" s="59"/>
      <c r="H29" s="59"/>
      <c r="I29" s="59"/>
      <c r="J29" s="59"/>
      <c r="K29" s="59" t="s">
        <v>426</v>
      </c>
      <c r="L29" s="59" t="s">
        <v>429</v>
      </c>
      <c r="M29" s="62"/>
    </row>
    <row r="30" spans="1:13" ht="15.75">
      <c r="A30" s="59">
        <v>28</v>
      </c>
      <c r="B30" s="62" t="s">
        <v>518</v>
      </c>
      <c r="C30" s="63" t="s">
        <v>920</v>
      </c>
      <c r="D30" s="63" t="s">
        <v>228</v>
      </c>
      <c r="E30" s="61" t="s">
        <v>497</v>
      </c>
      <c r="F30" s="61" t="s">
        <v>498</v>
      </c>
      <c r="G30" s="59"/>
      <c r="H30" s="59"/>
      <c r="I30" s="59"/>
      <c r="J30" s="59"/>
      <c r="K30" s="59" t="s">
        <v>308</v>
      </c>
      <c r="L30" s="59" t="s">
        <v>308</v>
      </c>
      <c r="M30" s="62"/>
    </row>
    <row r="31" spans="1:13" ht="15.75">
      <c r="A31" s="59">
        <v>29</v>
      </c>
      <c r="B31" s="62" t="s">
        <v>518</v>
      </c>
      <c r="C31" s="59" t="s">
        <v>921</v>
      </c>
      <c r="D31" s="59" t="s">
        <v>499</v>
      </c>
      <c r="E31" s="61" t="s">
        <v>500</v>
      </c>
      <c r="F31" s="61" t="s">
        <v>501</v>
      </c>
      <c r="G31" s="59"/>
      <c r="H31" s="59"/>
      <c r="I31" s="59"/>
      <c r="J31" s="59"/>
      <c r="K31" s="59" t="s">
        <v>308</v>
      </c>
      <c r="L31" s="59" t="s">
        <v>502</v>
      </c>
      <c r="M31" s="62"/>
    </row>
    <row r="32" spans="1:13" ht="31.5">
      <c r="A32" s="59">
        <v>30</v>
      </c>
      <c r="B32" s="62" t="s">
        <v>518</v>
      </c>
      <c r="C32" s="59" t="s">
        <v>925</v>
      </c>
      <c r="D32" s="59" t="s">
        <v>926</v>
      </c>
      <c r="E32" s="59">
        <v>5834260204</v>
      </c>
      <c r="F32" s="61" t="s">
        <v>519</v>
      </c>
      <c r="G32" s="59">
        <v>101456</v>
      </c>
      <c r="H32" s="59" t="s">
        <v>937</v>
      </c>
      <c r="I32" s="65">
        <v>41180</v>
      </c>
      <c r="J32" s="59"/>
      <c r="K32" s="59" t="s">
        <v>308</v>
      </c>
      <c r="L32" s="59"/>
      <c r="M32" s="62"/>
    </row>
    <row r="33" spans="1:13" ht="31.5">
      <c r="A33" s="59">
        <v>31</v>
      </c>
      <c r="B33" s="62" t="s">
        <v>518</v>
      </c>
      <c r="C33" s="59" t="s">
        <v>925</v>
      </c>
      <c r="D33" s="59" t="s">
        <v>926</v>
      </c>
      <c r="E33" s="59">
        <v>5834290339</v>
      </c>
      <c r="F33" s="61" t="s">
        <v>520</v>
      </c>
      <c r="G33" s="59"/>
      <c r="H33" s="59" t="s">
        <v>937</v>
      </c>
      <c r="I33" s="65">
        <v>41180</v>
      </c>
      <c r="J33" s="59"/>
      <c r="K33" s="59" t="s">
        <v>308</v>
      </c>
      <c r="L33" s="59"/>
      <c r="M33" s="62"/>
    </row>
    <row r="34" spans="1:13" ht="63">
      <c r="A34" s="59">
        <v>32</v>
      </c>
      <c r="B34" s="62" t="s">
        <v>518</v>
      </c>
      <c r="C34" s="59" t="s">
        <v>925</v>
      </c>
      <c r="D34" s="59" t="s">
        <v>424</v>
      </c>
      <c r="E34" s="59">
        <v>5919670249</v>
      </c>
      <c r="F34" s="61" t="s">
        <v>524</v>
      </c>
      <c r="G34" s="59">
        <v>136973</v>
      </c>
      <c r="H34" s="59" t="s">
        <v>937</v>
      </c>
      <c r="I34" s="65">
        <v>41449</v>
      </c>
      <c r="J34" s="65">
        <v>41449</v>
      </c>
      <c r="K34" s="59" t="s">
        <v>939</v>
      </c>
      <c r="L34" s="59" t="s">
        <v>502</v>
      </c>
      <c r="M34" s="62" t="s">
        <v>526</v>
      </c>
    </row>
    <row r="35" spans="1:13" ht="63">
      <c r="A35" s="59">
        <v>33</v>
      </c>
      <c r="B35" s="62" t="s">
        <v>518</v>
      </c>
      <c r="C35" s="59" t="s">
        <v>925</v>
      </c>
      <c r="D35" s="59" t="s">
        <v>424</v>
      </c>
      <c r="E35" s="59">
        <v>5910300110</v>
      </c>
      <c r="F35" s="61" t="s">
        <v>525</v>
      </c>
      <c r="G35" s="59">
        <v>136973</v>
      </c>
      <c r="H35" s="59" t="s">
        <v>937</v>
      </c>
      <c r="I35" s="65">
        <v>41449</v>
      </c>
      <c r="J35" s="65">
        <v>41449</v>
      </c>
      <c r="K35" s="59" t="s">
        <v>939</v>
      </c>
      <c r="L35" s="59" t="s">
        <v>502</v>
      </c>
      <c r="M35" s="62" t="s">
        <v>526</v>
      </c>
    </row>
    <row r="36" spans="1:13" ht="15.75">
      <c r="A36" s="59">
        <v>34</v>
      </c>
      <c r="B36" s="62" t="s">
        <v>909</v>
      </c>
      <c r="C36" s="59" t="s">
        <v>904</v>
      </c>
      <c r="D36" s="59" t="s">
        <v>442</v>
      </c>
      <c r="E36" s="59" t="s">
        <v>443</v>
      </c>
      <c r="F36" s="61" t="s">
        <v>203</v>
      </c>
      <c r="G36" s="59"/>
      <c r="H36" s="59"/>
      <c r="I36" s="59"/>
      <c r="J36" s="59"/>
      <c r="K36" s="59" t="s">
        <v>437</v>
      </c>
      <c r="L36" s="59" t="s">
        <v>444</v>
      </c>
      <c r="M36" s="62"/>
    </row>
    <row r="37" spans="1:13" ht="15.75">
      <c r="A37" s="59">
        <v>35</v>
      </c>
      <c r="B37" s="62" t="s">
        <v>909</v>
      </c>
      <c r="C37" s="59" t="s">
        <v>445</v>
      </c>
      <c r="D37" s="59" t="s">
        <v>445</v>
      </c>
      <c r="E37" s="59" t="s">
        <v>446</v>
      </c>
      <c r="F37" s="61" t="s">
        <v>447</v>
      </c>
      <c r="G37" s="59"/>
      <c r="H37" s="59"/>
      <c r="I37" s="59"/>
      <c r="J37" s="59"/>
      <c r="K37" s="59" t="s">
        <v>437</v>
      </c>
      <c r="L37" s="59" t="s">
        <v>448</v>
      </c>
      <c r="M37" s="62"/>
    </row>
    <row r="38" spans="1:13" ht="15.75">
      <c r="A38" s="59">
        <v>36</v>
      </c>
      <c r="B38" s="62" t="s">
        <v>909</v>
      </c>
      <c r="C38" s="59" t="s">
        <v>449</v>
      </c>
      <c r="D38" s="59" t="s">
        <v>449</v>
      </c>
      <c r="E38" s="59" t="s">
        <v>450</v>
      </c>
      <c r="F38" s="61" t="s">
        <v>451</v>
      </c>
      <c r="G38" s="59"/>
      <c r="H38" s="59"/>
      <c r="I38" s="59"/>
      <c r="J38" s="59"/>
      <c r="K38" s="59" t="s">
        <v>452</v>
      </c>
      <c r="L38" s="59" t="s">
        <v>414</v>
      </c>
      <c r="M38" s="62"/>
    </row>
    <row r="39" spans="1:13" ht="15.75">
      <c r="A39" s="59">
        <v>37</v>
      </c>
      <c r="B39" s="62" t="s">
        <v>909</v>
      </c>
      <c r="C39" s="59" t="s">
        <v>904</v>
      </c>
      <c r="D39" s="59" t="s">
        <v>456</v>
      </c>
      <c r="E39" s="59" t="s">
        <v>457</v>
      </c>
      <c r="F39" s="61" t="s">
        <v>458</v>
      </c>
      <c r="G39" s="59"/>
      <c r="H39" s="59"/>
      <c r="I39" s="59"/>
      <c r="J39" s="59"/>
      <c r="K39" s="59" t="s">
        <v>304</v>
      </c>
      <c r="L39" s="59" t="s">
        <v>459</v>
      </c>
      <c r="M39" s="62"/>
    </row>
    <row r="40" spans="1:13" ht="15.75">
      <c r="A40" s="59">
        <v>38</v>
      </c>
      <c r="B40" s="62" t="s">
        <v>909</v>
      </c>
      <c r="C40" s="59" t="s">
        <v>904</v>
      </c>
      <c r="D40" s="59" t="s">
        <v>191</v>
      </c>
      <c r="E40" s="61" t="s">
        <v>189</v>
      </c>
      <c r="F40" s="61" t="s">
        <v>190</v>
      </c>
      <c r="G40" s="59"/>
      <c r="H40" s="59"/>
      <c r="I40" s="59"/>
      <c r="J40" s="59"/>
      <c r="K40" s="59" t="s">
        <v>304</v>
      </c>
      <c r="L40" s="59" t="s">
        <v>515</v>
      </c>
      <c r="M40" s="62"/>
    </row>
    <row r="41" spans="1:13" ht="15.75">
      <c r="A41" s="59">
        <v>39</v>
      </c>
      <c r="B41" s="62" t="s">
        <v>909</v>
      </c>
      <c r="C41" s="59" t="s">
        <v>904</v>
      </c>
      <c r="D41" s="59" t="s">
        <v>932</v>
      </c>
      <c r="E41" s="59" t="s">
        <v>342</v>
      </c>
      <c r="F41" s="59"/>
      <c r="G41" s="59">
        <v>519380</v>
      </c>
      <c r="H41" s="59" t="s">
        <v>938</v>
      </c>
      <c r="I41" s="65">
        <v>39778</v>
      </c>
      <c r="J41" s="59"/>
      <c r="K41" s="59" t="s">
        <v>304</v>
      </c>
      <c r="L41" s="59" t="s">
        <v>721</v>
      </c>
      <c r="M41" s="62" t="s">
        <v>720</v>
      </c>
    </row>
    <row r="42" spans="1:13" ht="15.75" customHeight="1">
      <c r="A42" s="59">
        <v>40</v>
      </c>
      <c r="B42" s="62" t="s">
        <v>909</v>
      </c>
      <c r="C42" s="67" t="s">
        <v>904</v>
      </c>
      <c r="D42" s="67" t="s">
        <v>904</v>
      </c>
      <c r="E42" s="67" t="s">
        <v>722</v>
      </c>
      <c r="F42" s="59"/>
      <c r="G42" s="59">
        <v>195599</v>
      </c>
      <c r="H42" s="59" t="s">
        <v>940</v>
      </c>
      <c r="I42" s="65">
        <v>40143</v>
      </c>
      <c r="J42" s="59"/>
      <c r="K42" s="59" t="s">
        <v>344</v>
      </c>
      <c r="L42" s="59" t="s">
        <v>723</v>
      </c>
      <c r="M42" s="62" t="s">
        <v>720</v>
      </c>
    </row>
    <row r="43" spans="1:13" ht="15.75">
      <c r="A43" s="59">
        <v>41</v>
      </c>
      <c r="B43" s="62" t="s">
        <v>931</v>
      </c>
      <c r="C43" s="63" t="s">
        <v>206</v>
      </c>
      <c r="D43" s="63" t="s">
        <v>206</v>
      </c>
      <c r="E43" s="64" t="s">
        <v>206</v>
      </c>
      <c r="F43" s="61" t="s">
        <v>496</v>
      </c>
      <c r="G43" s="59"/>
      <c r="H43" s="59"/>
      <c r="I43" s="59"/>
      <c r="J43" s="59"/>
      <c r="K43" s="59" t="s">
        <v>308</v>
      </c>
      <c r="L43" s="59" t="s">
        <v>308</v>
      </c>
      <c r="M43" s="62" t="s">
        <v>493</v>
      </c>
    </row>
    <row r="44" spans="1:13" ht="15.75">
      <c r="A44" s="59">
        <v>42</v>
      </c>
      <c r="B44" s="62" t="s">
        <v>931</v>
      </c>
      <c r="C44" s="63" t="s">
        <v>206</v>
      </c>
      <c r="D44" s="63" t="s">
        <v>206</v>
      </c>
      <c r="E44" s="63" t="s">
        <v>353</v>
      </c>
      <c r="F44" s="61" t="s">
        <v>483</v>
      </c>
      <c r="G44" s="59"/>
      <c r="H44" s="59"/>
      <c r="I44" s="59"/>
      <c r="J44" s="59"/>
      <c r="K44" s="59" t="s">
        <v>308</v>
      </c>
      <c r="L44" s="59" t="s">
        <v>308</v>
      </c>
      <c r="M44" s="62" t="s">
        <v>480</v>
      </c>
    </row>
    <row r="45" spans="1:13" ht="15.75">
      <c r="A45" s="59">
        <v>43</v>
      </c>
      <c r="B45" s="60" t="s">
        <v>901</v>
      </c>
      <c r="C45" s="59" t="s">
        <v>895</v>
      </c>
      <c r="D45" s="59" t="s">
        <v>896</v>
      </c>
      <c r="E45" s="59" t="s">
        <v>412</v>
      </c>
      <c r="F45" s="61" t="s">
        <v>413</v>
      </c>
      <c r="G45" s="59"/>
      <c r="H45" s="59"/>
      <c r="I45" s="59"/>
      <c r="J45" s="59"/>
      <c r="K45" s="59" t="s">
        <v>15</v>
      </c>
      <c r="L45" s="59" t="s">
        <v>414</v>
      </c>
      <c r="M45" s="62"/>
    </row>
    <row r="46" spans="1:13" ht="15.75">
      <c r="A46" s="59">
        <v>44</v>
      </c>
      <c r="B46" s="60" t="s">
        <v>901</v>
      </c>
      <c r="C46" s="59" t="s">
        <v>895</v>
      </c>
      <c r="D46" s="59" t="s">
        <v>897</v>
      </c>
      <c r="E46" s="59" t="s">
        <v>415</v>
      </c>
      <c r="F46" s="61" t="s">
        <v>416</v>
      </c>
      <c r="G46" s="59"/>
      <c r="H46" s="59"/>
      <c r="I46" s="59"/>
      <c r="J46" s="59"/>
      <c r="K46" s="59" t="s">
        <v>15</v>
      </c>
      <c r="L46" s="59" t="s">
        <v>414</v>
      </c>
      <c r="M46" s="62"/>
    </row>
    <row r="47" spans="1:13" ht="15.75">
      <c r="A47" s="59">
        <v>45</v>
      </c>
      <c r="B47" s="60" t="s">
        <v>901</v>
      </c>
      <c r="C47" s="59" t="s">
        <v>895</v>
      </c>
      <c r="D47" s="59" t="s">
        <v>898</v>
      </c>
      <c r="E47" s="59" t="s">
        <v>417</v>
      </c>
      <c r="F47" s="61" t="s">
        <v>418</v>
      </c>
      <c r="G47" s="59"/>
      <c r="H47" s="59"/>
      <c r="I47" s="59"/>
      <c r="J47" s="59"/>
      <c r="K47" s="59" t="s">
        <v>15</v>
      </c>
      <c r="L47" s="59" t="s">
        <v>414</v>
      </c>
      <c r="M47" s="62"/>
    </row>
    <row r="48" spans="1:13" ht="15.75">
      <c r="A48" s="59">
        <v>46</v>
      </c>
      <c r="B48" s="60" t="s">
        <v>901</v>
      </c>
      <c r="C48" s="59" t="s">
        <v>895</v>
      </c>
      <c r="D48" s="59" t="s">
        <v>899</v>
      </c>
      <c r="E48" s="59" t="s">
        <v>419</v>
      </c>
      <c r="F48" s="61" t="s">
        <v>420</v>
      </c>
      <c r="G48" s="59"/>
      <c r="H48" s="59"/>
      <c r="I48" s="59"/>
      <c r="J48" s="59"/>
      <c r="K48" s="59" t="s">
        <v>15</v>
      </c>
      <c r="L48" s="59" t="s">
        <v>414</v>
      </c>
      <c r="M48" s="62"/>
    </row>
    <row r="49" spans="1:13" ht="15.75">
      <c r="A49" s="59">
        <v>47</v>
      </c>
      <c r="B49" s="62" t="s">
        <v>901</v>
      </c>
      <c r="C49" s="59" t="s">
        <v>195</v>
      </c>
      <c r="D49" s="59" t="s">
        <v>421</v>
      </c>
      <c r="E49" s="59" t="s">
        <v>422</v>
      </c>
      <c r="F49" s="61" t="s">
        <v>423</v>
      </c>
      <c r="G49" s="59"/>
      <c r="H49" s="59"/>
      <c r="I49" s="59"/>
      <c r="J49" s="59"/>
      <c r="K49" s="59" t="s">
        <v>15</v>
      </c>
      <c r="L49" s="59" t="s">
        <v>414</v>
      </c>
      <c r="M49" s="62"/>
    </row>
    <row r="50" spans="1:13" ht="19.5" customHeight="1">
      <c r="A50" s="59">
        <v>48</v>
      </c>
      <c r="B50" s="62" t="s">
        <v>901</v>
      </c>
      <c r="C50" s="63" t="s">
        <v>195</v>
      </c>
      <c r="D50" s="63" t="s">
        <v>504</v>
      </c>
      <c r="E50" s="61" t="s">
        <v>505</v>
      </c>
      <c r="F50" s="61" t="s">
        <v>506</v>
      </c>
      <c r="G50" s="59">
        <v>661990</v>
      </c>
      <c r="H50" s="59" t="s">
        <v>507</v>
      </c>
      <c r="I50" s="65">
        <v>41143</v>
      </c>
      <c r="J50" s="59"/>
      <c r="K50" s="59" t="s">
        <v>508</v>
      </c>
      <c r="L50" s="59" t="s">
        <v>343</v>
      </c>
      <c r="M50" s="62"/>
    </row>
    <row r="51" spans="1:13" ht="19.5" customHeight="1">
      <c r="A51" s="59">
        <v>49</v>
      </c>
      <c r="B51" s="62" t="s">
        <v>901</v>
      </c>
      <c r="C51" s="59" t="s">
        <v>195</v>
      </c>
      <c r="D51" s="59" t="s">
        <v>555</v>
      </c>
      <c r="E51" s="59" t="s">
        <v>556</v>
      </c>
      <c r="F51" s="61" t="s">
        <v>563</v>
      </c>
      <c r="G51" s="61" t="s">
        <v>564</v>
      </c>
      <c r="H51" s="59" t="s">
        <v>507</v>
      </c>
      <c r="I51" s="65">
        <v>41457</v>
      </c>
      <c r="J51" s="59"/>
      <c r="K51" s="59" t="s">
        <v>936</v>
      </c>
      <c r="L51" s="59" t="s">
        <v>781</v>
      </c>
      <c r="M51" s="62" t="s">
        <v>927</v>
      </c>
    </row>
    <row r="52" spans="1:13" ht="15.75">
      <c r="A52" s="59">
        <v>50</v>
      </c>
      <c r="B52" s="62" t="s">
        <v>901</v>
      </c>
      <c r="C52" s="59" t="s">
        <v>195</v>
      </c>
      <c r="D52" s="59" t="s">
        <v>555</v>
      </c>
      <c r="E52" s="59" t="s">
        <v>561</v>
      </c>
      <c r="F52" s="61" t="s">
        <v>562</v>
      </c>
      <c r="G52" s="61" t="s">
        <v>565</v>
      </c>
      <c r="H52" s="59" t="s">
        <v>507</v>
      </c>
      <c r="I52" s="65">
        <v>41457</v>
      </c>
      <c r="J52" s="59"/>
      <c r="K52" s="59"/>
      <c r="L52" s="59" t="s">
        <v>782</v>
      </c>
      <c r="M52" s="62" t="s">
        <v>929</v>
      </c>
    </row>
    <row r="53" spans="1:13" ht="15.75">
      <c r="A53" s="59">
        <v>51</v>
      </c>
      <c r="B53" s="62" t="s">
        <v>901</v>
      </c>
      <c r="C53" s="59" t="s">
        <v>195</v>
      </c>
      <c r="D53" s="59" t="s">
        <v>557</v>
      </c>
      <c r="E53" s="59"/>
      <c r="F53" s="61"/>
      <c r="G53" s="61" t="s">
        <v>566</v>
      </c>
      <c r="H53" s="59" t="s">
        <v>507</v>
      </c>
      <c r="I53" s="65">
        <v>41457</v>
      </c>
      <c r="J53" s="59"/>
      <c r="K53" s="59"/>
      <c r="L53" s="59" t="s">
        <v>782</v>
      </c>
      <c r="M53" s="62" t="s">
        <v>928</v>
      </c>
    </row>
    <row r="54" spans="1:13" ht="15.75">
      <c r="A54" s="59">
        <v>52</v>
      </c>
      <c r="B54" s="62" t="s">
        <v>901</v>
      </c>
      <c r="C54" s="59" t="s">
        <v>195</v>
      </c>
      <c r="D54" s="59" t="s">
        <v>557</v>
      </c>
      <c r="E54" s="59" t="s">
        <v>559</v>
      </c>
      <c r="F54" s="66" t="s">
        <v>560</v>
      </c>
      <c r="G54" s="61" t="s">
        <v>567</v>
      </c>
      <c r="H54" s="59" t="s">
        <v>507</v>
      </c>
      <c r="I54" s="65">
        <v>41457</v>
      </c>
      <c r="J54" s="59"/>
      <c r="K54" s="59" t="s">
        <v>935</v>
      </c>
      <c r="L54" s="59" t="s">
        <v>783</v>
      </c>
      <c r="M54" s="62" t="s">
        <v>930</v>
      </c>
    </row>
    <row r="55" spans="1:13" ht="15.75">
      <c r="A55" s="59">
        <v>53</v>
      </c>
      <c r="B55" s="62" t="s">
        <v>912</v>
      </c>
      <c r="C55" s="59" t="s">
        <v>913</v>
      </c>
      <c r="D55" s="59" t="s">
        <v>462</v>
      </c>
      <c r="E55" s="59"/>
      <c r="F55" s="61" t="s">
        <v>463</v>
      </c>
      <c r="G55" s="59"/>
      <c r="H55" s="59"/>
      <c r="I55" s="59"/>
      <c r="J55" s="59"/>
      <c r="K55" s="59" t="s">
        <v>437</v>
      </c>
      <c r="L55" s="59" t="s">
        <v>448</v>
      </c>
      <c r="M55" s="62"/>
    </row>
    <row r="56" spans="1:13" ht="15.75">
      <c r="A56" s="59">
        <v>54</v>
      </c>
      <c r="B56" s="62" t="s">
        <v>922</v>
      </c>
      <c r="C56" s="63" t="s">
        <v>195</v>
      </c>
      <c r="D56" s="63" t="s">
        <v>509</v>
      </c>
      <c r="E56" s="61" t="s">
        <v>510</v>
      </c>
      <c r="F56" s="61" t="s">
        <v>511</v>
      </c>
      <c r="G56" s="59">
        <v>661990</v>
      </c>
      <c r="H56" s="59" t="s">
        <v>507</v>
      </c>
      <c r="I56" s="65">
        <v>41143</v>
      </c>
      <c r="J56" s="59"/>
      <c r="K56" s="59" t="s">
        <v>508</v>
      </c>
      <c r="L56" s="59" t="s">
        <v>343</v>
      </c>
      <c r="M56" s="69" t="s">
        <v>503</v>
      </c>
    </row>
    <row r="57" spans="1:13" ht="15.75">
      <c r="A57" s="59">
        <v>54</v>
      </c>
      <c r="B57" s="62" t="s">
        <v>922</v>
      </c>
      <c r="C57" s="63" t="s">
        <v>195</v>
      </c>
      <c r="D57" s="63" t="s">
        <v>509</v>
      </c>
      <c r="E57" s="61" t="s">
        <v>510</v>
      </c>
      <c r="F57" s="61" t="s">
        <v>511</v>
      </c>
      <c r="G57" s="59">
        <v>661990</v>
      </c>
      <c r="H57" s="59" t="s">
        <v>507</v>
      </c>
      <c r="I57" s="65">
        <v>41143</v>
      </c>
      <c r="J57" s="59"/>
      <c r="K57" s="59" t="s">
        <v>508</v>
      </c>
      <c r="L57" s="59" t="s">
        <v>343</v>
      </c>
      <c r="M57" s="69" t="s">
        <v>503</v>
      </c>
    </row>
    <row r="58" spans="1:13" ht="15.75">
      <c r="A58" s="153"/>
      <c r="B58" s="154"/>
      <c r="C58" s="155"/>
      <c r="D58" s="155"/>
      <c r="E58" s="156"/>
      <c r="F58" s="156"/>
      <c r="G58" s="153"/>
      <c r="H58" s="153"/>
      <c r="I58" s="157"/>
      <c r="J58" s="153"/>
      <c r="K58" s="153"/>
      <c r="L58" s="153"/>
      <c r="M58" s="158"/>
    </row>
  </sheetData>
  <autoFilter ref="A2:M57" xr:uid="{00000000-0009-0000-0000-000008000000}"/>
  <sortState xmlns:xlrd2="http://schemas.microsoft.com/office/spreadsheetml/2017/richdata2" ref="B3:M57">
    <sortCondition ref="B3:B57"/>
  </sortState>
  <mergeCells count="1">
    <mergeCell ref="A1:M1"/>
  </mergeCells>
  <printOptions horizontalCentered="1"/>
  <pageMargins left="0.51181102362204722" right="0.51181102362204722" top="0.51181102362204722" bottom="0.51181102362204722" header="0.31496062992125984" footer="0.31496062992125984"/>
  <pageSetup paperSize="9" scale="69" orientation="landscape" r:id="rId1"/>
  <rowBreaks count="1" manualBreakCount="1">
    <brk id="35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4">
    <pageSetUpPr fitToPage="1"/>
  </sheetPr>
  <dimension ref="A1:N100"/>
  <sheetViews>
    <sheetView view="pageBreakPreview" topLeftCell="A74" zoomScale="85" zoomScaleNormal="25" zoomScaleSheetLayoutView="85" workbookViewId="0">
      <selection activeCell="K34" sqref="K34"/>
    </sheetView>
  </sheetViews>
  <sheetFormatPr defaultColWidth="9" defaultRowHeight="16.5"/>
  <cols>
    <col min="1" max="1" width="11.5" style="31" customWidth="1"/>
    <col min="2" max="2" width="32" style="57" customWidth="1"/>
    <col min="3" max="3" width="32.75" style="23" customWidth="1"/>
    <col min="4" max="4" width="11.875" style="23" customWidth="1"/>
    <col min="5" max="5" width="32.375" style="23" customWidth="1"/>
    <col min="6" max="6" width="19" style="23" customWidth="1"/>
    <col min="7" max="7" width="29.875" style="31" customWidth="1"/>
    <col min="8" max="8" width="10.5" style="31" customWidth="1"/>
    <col min="9" max="9" width="9.875" style="31" customWidth="1"/>
    <col min="10" max="10" width="9.625" style="31" customWidth="1"/>
    <col min="11" max="11" width="11.625" style="31" customWidth="1"/>
    <col min="12" max="12" width="12" style="31" customWidth="1"/>
    <col min="13" max="13" width="8.75" style="31" customWidth="1"/>
    <col min="14" max="14" width="11.625" style="31" customWidth="1"/>
    <col min="15" max="16384" width="9" style="31"/>
  </cols>
  <sheetData>
    <row r="1" spans="1:14" ht="17.25" thickBot="1"/>
    <row r="2" spans="1:14" ht="19.5" thickBot="1">
      <c r="A2" s="533" t="s">
        <v>1043</v>
      </c>
      <c r="B2" s="534"/>
      <c r="C2" s="534"/>
      <c r="D2" s="534"/>
      <c r="E2" s="534"/>
      <c r="F2" s="534"/>
      <c r="G2" s="534"/>
      <c r="H2" s="144"/>
      <c r="I2" s="144"/>
      <c r="J2" s="144"/>
      <c r="K2" s="144"/>
      <c r="L2" s="144"/>
      <c r="M2" s="144"/>
      <c r="N2" s="145"/>
    </row>
    <row r="3" spans="1:14" ht="19.5" thickBot="1">
      <c r="A3" s="88"/>
      <c r="B3" s="95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90"/>
    </row>
    <row r="4" spans="1:14" ht="19.5" thickBot="1">
      <c r="A4" s="88"/>
      <c r="B4" s="533" t="s">
        <v>1041</v>
      </c>
      <c r="C4" s="534"/>
      <c r="D4" s="534"/>
      <c r="E4" s="534"/>
      <c r="F4" s="534"/>
      <c r="G4" s="535"/>
      <c r="H4" s="533" t="s">
        <v>1042</v>
      </c>
      <c r="I4" s="534"/>
      <c r="J4" s="534"/>
      <c r="K4" s="534"/>
      <c r="L4" s="534"/>
      <c r="M4" s="534"/>
      <c r="N4" s="535"/>
    </row>
    <row r="5" spans="1:14" s="46" customFormat="1" ht="48" thickBot="1">
      <c r="A5" s="23"/>
      <c r="B5" s="102" t="s">
        <v>596</v>
      </c>
      <c r="C5" s="102" t="s">
        <v>185</v>
      </c>
      <c r="D5" s="102" t="s">
        <v>884</v>
      </c>
      <c r="E5" s="102" t="s">
        <v>183</v>
      </c>
      <c r="F5" s="102" t="s">
        <v>597</v>
      </c>
      <c r="G5" s="102" t="s">
        <v>4</v>
      </c>
      <c r="H5" s="103" t="s">
        <v>945</v>
      </c>
      <c r="I5" s="103" t="s">
        <v>946</v>
      </c>
      <c r="J5" s="103" t="s">
        <v>1044</v>
      </c>
      <c r="K5" s="103" t="s">
        <v>947</v>
      </c>
      <c r="L5" s="103" t="s">
        <v>948</v>
      </c>
      <c r="M5" s="102" t="s">
        <v>949</v>
      </c>
      <c r="N5" s="102" t="s">
        <v>950</v>
      </c>
    </row>
    <row r="6" spans="1:14" s="46" customFormat="1" ht="33">
      <c r="A6" s="546" t="s">
        <v>1018</v>
      </c>
      <c r="B6" s="142" t="s">
        <v>1271</v>
      </c>
      <c r="C6" s="84" t="s">
        <v>598</v>
      </c>
      <c r="D6" s="85" t="s">
        <v>599</v>
      </c>
      <c r="E6" s="84" t="s">
        <v>951</v>
      </c>
      <c r="F6" s="84" t="s">
        <v>600</v>
      </c>
      <c r="G6" s="94"/>
      <c r="H6" s="94">
        <v>220</v>
      </c>
      <c r="I6" s="94">
        <v>12</v>
      </c>
      <c r="J6" s="94">
        <f>(H6*I6)/1000</f>
        <v>2.64</v>
      </c>
      <c r="K6" s="94">
        <f>(J6)*8</f>
        <v>21.12</v>
      </c>
      <c r="L6" s="94">
        <f t="shared" ref="L6" si="0">(K6*20)</f>
        <v>422.40000000000003</v>
      </c>
      <c r="M6" s="94">
        <v>0.45</v>
      </c>
      <c r="N6" s="94">
        <f>L6*M6</f>
        <v>190.08</v>
      </c>
    </row>
    <row r="7" spans="1:14" s="46" customFormat="1">
      <c r="A7" s="547"/>
      <c r="B7" s="96" t="s">
        <v>1273</v>
      </c>
      <c r="C7" s="81" t="s">
        <v>952</v>
      </c>
      <c r="D7" s="79" t="s">
        <v>953</v>
      </c>
      <c r="E7" s="55" t="s">
        <v>954</v>
      </c>
      <c r="F7" s="55" t="s">
        <v>600</v>
      </c>
      <c r="G7" s="71"/>
      <c r="H7" s="71">
        <v>220</v>
      </c>
      <c r="I7" s="71">
        <v>1</v>
      </c>
      <c r="J7" s="71">
        <f t="shared" ref="J7:J9" si="1">(H7*I7)/1000</f>
        <v>0.22</v>
      </c>
      <c r="K7" s="71">
        <f t="shared" ref="K7:K9" si="2">(J7)*8</f>
        <v>1.76</v>
      </c>
      <c r="L7" s="71">
        <f t="shared" ref="L7:L9" si="3">(K7*20)</f>
        <v>35.200000000000003</v>
      </c>
      <c r="M7" s="71">
        <v>0.45</v>
      </c>
      <c r="N7" s="71">
        <f t="shared" ref="N7:N9" si="4">L7*M7</f>
        <v>15.840000000000002</v>
      </c>
    </row>
    <row r="8" spans="1:14" s="46" customFormat="1">
      <c r="A8" s="547"/>
      <c r="B8" s="96" t="s">
        <v>1165</v>
      </c>
      <c r="C8" s="81" t="s">
        <v>962</v>
      </c>
      <c r="D8" s="79" t="s">
        <v>963</v>
      </c>
      <c r="E8" s="54"/>
      <c r="F8" s="55" t="s">
        <v>600</v>
      </c>
      <c r="G8" s="91"/>
      <c r="H8" s="71"/>
      <c r="I8" s="71"/>
      <c r="J8" s="82"/>
      <c r="K8" s="71"/>
      <c r="L8" s="83"/>
      <c r="M8" s="71"/>
      <c r="N8" s="82"/>
    </row>
    <row r="9" spans="1:14" s="46" customFormat="1">
      <c r="A9" s="547"/>
      <c r="B9" s="97" t="s">
        <v>1022</v>
      </c>
      <c r="C9" s="55" t="s">
        <v>598</v>
      </c>
      <c r="D9" s="79" t="s">
        <v>601</v>
      </c>
      <c r="E9" s="55" t="s">
        <v>955</v>
      </c>
      <c r="F9" s="55" t="s">
        <v>600</v>
      </c>
      <c r="G9" s="71"/>
      <c r="H9" s="71">
        <v>220</v>
      </c>
      <c r="I9" s="71">
        <v>12</v>
      </c>
      <c r="J9" s="71">
        <f t="shared" si="1"/>
        <v>2.64</v>
      </c>
      <c r="K9" s="71">
        <f t="shared" si="2"/>
        <v>21.12</v>
      </c>
      <c r="L9" s="71">
        <f t="shared" si="3"/>
        <v>422.40000000000003</v>
      </c>
      <c r="M9" s="71">
        <v>0.45</v>
      </c>
      <c r="N9" s="71">
        <f t="shared" si="4"/>
        <v>190.08</v>
      </c>
    </row>
    <row r="10" spans="1:14" s="46" customFormat="1">
      <c r="A10" s="547"/>
      <c r="B10" s="96" t="s">
        <v>1272</v>
      </c>
      <c r="C10" s="81" t="s">
        <v>952</v>
      </c>
      <c r="D10" s="79" t="s">
        <v>956</v>
      </c>
      <c r="E10" s="55">
        <v>3902261469</v>
      </c>
      <c r="F10" s="55" t="s">
        <v>600</v>
      </c>
      <c r="G10" s="71"/>
      <c r="H10" s="71">
        <v>220</v>
      </c>
      <c r="I10" s="71">
        <v>1</v>
      </c>
      <c r="J10" s="71">
        <f t="shared" ref="J10:J13" si="5">(H10*I10)/1000</f>
        <v>0.22</v>
      </c>
      <c r="K10" s="71">
        <f t="shared" ref="K10:K12" si="6">(J10)*8</f>
        <v>1.76</v>
      </c>
      <c r="L10" s="71">
        <f t="shared" ref="L10:L13" si="7">(K10*20)</f>
        <v>35.200000000000003</v>
      </c>
      <c r="M10" s="71">
        <v>0.45</v>
      </c>
      <c r="N10" s="71">
        <f t="shared" ref="N10:N13" si="8">L10*M10</f>
        <v>15.840000000000002</v>
      </c>
    </row>
    <row r="11" spans="1:14" s="46" customFormat="1">
      <c r="A11" s="547"/>
      <c r="B11" s="96" t="s">
        <v>1166</v>
      </c>
      <c r="C11" s="81" t="s">
        <v>962</v>
      </c>
      <c r="D11" s="79" t="s">
        <v>964</v>
      </c>
      <c r="E11" s="54"/>
      <c r="F11" s="55" t="s">
        <v>600</v>
      </c>
      <c r="G11" s="91"/>
      <c r="H11" s="71"/>
      <c r="I11" s="71"/>
      <c r="J11" s="71"/>
      <c r="K11" s="71"/>
      <c r="L11" s="71"/>
      <c r="M11" s="71"/>
      <c r="N11" s="71"/>
    </row>
    <row r="12" spans="1:14" s="46" customFormat="1">
      <c r="A12" s="547"/>
      <c r="B12" s="97" t="s">
        <v>734</v>
      </c>
      <c r="C12" s="55">
        <v>4110</v>
      </c>
      <c r="D12" s="79" t="s">
        <v>602</v>
      </c>
      <c r="E12" s="55" t="s">
        <v>957</v>
      </c>
      <c r="F12" s="55" t="s">
        <v>600</v>
      </c>
      <c r="G12" s="92"/>
      <c r="H12" s="71">
        <v>220</v>
      </c>
      <c r="I12" s="71">
        <v>12</v>
      </c>
      <c r="J12" s="71">
        <f t="shared" si="5"/>
        <v>2.64</v>
      </c>
      <c r="K12" s="71">
        <f t="shared" si="6"/>
        <v>21.12</v>
      </c>
      <c r="L12" s="71">
        <f t="shared" si="7"/>
        <v>422.40000000000003</v>
      </c>
      <c r="M12" s="71">
        <v>0.45</v>
      </c>
      <c r="N12" s="71">
        <f t="shared" si="8"/>
        <v>190.08</v>
      </c>
    </row>
    <row r="13" spans="1:14" s="46" customFormat="1">
      <c r="A13" s="547"/>
      <c r="B13" s="96" t="s">
        <v>958</v>
      </c>
      <c r="C13" s="81"/>
      <c r="D13" s="79" t="s">
        <v>959</v>
      </c>
      <c r="E13" s="55">
        <v>3123271504</v>
      </c>
      <c r="F13" s="55" t="s">
        <v>600</v>
      </c>
      <c r="G13" s="92"/>
      <c r="H13" s="71">
        <v>220</v>
      </c>
      <c r="I13" s="71">
        <v>1</v>
      </c>
      <c r="J13" s="71">
        <f t="shared" si="5"/>
        <v>0.22</v>
      </c>
      <c r="K13" s="71">
        <f>(J13)*8</f>
        <v>1.76</v>
      </c>
      <c r="L13" s="71">
        <f t="shared" si="7"/>
        <v>35.200000000000003</v>
      </c>
      <c r="M13" s="71">
        <v>0.45</v>
      </c>
      <c r="N13" s="71">
        <f t="shared" si="8"/>
        <v>15.840000000000002</v>
      </c>
    </row>
    <row r="14" spans="1:14" s="46" customFormat="1">
      <c r="A14" s="547"/>
      <c r="B14" s="96" t="s">
        <v>1167</v>
      </c>
      <c r="C14" s="81" t="s">
        <v>962</v>
      </c>
      <c r="D14" s="79" t="s">
        <v>483</v>
      </c>
      <c r="E14" s="55"/>
      <c r="F14" s="55"/>
      <c r="G14" s="71"/>
      <c r="H14" s="71"/>
      <c r="I14" s="71"/>
      <c r="J14" s="71"/>
      <c r="K14" s="71"/>
      <c r="L14" s="71"/>
      <c r="M14" s="71"/>
      <c r="N14" s="71"/>
    </row>
    <row r="15" spans="1:14" s="46" customFormat="1">
      <c r="A15" s="547"/>
      <c r="B15" s="97">
        <v>5675</v>
      </c>
      <c r="C15" s="55" t="s">
        <v>1119</v>
      </c>
      <c r="D15" s="79" t="s">
        <v>1168</v>
      </c>
      <c r="E15" s="55" t="s">
        <v>1275</v>
      </c>
      <c r="F15" s="55" t="s">
        <v>5</v>
      </c>
      <c r="G15" s="91" t="s">
        <v>1274</v>
      </c>
      <c r="H15" s="71">
        <v>110</v>
      </c>
      <c r="I15" s="71">
        <v>16</v>
      </c>
      <c r="J15" s="71">
        <f t="shared" ref="J15" si="9">(H15*I15)/1000</f>
        <v>1.76</v>
      </c>
      <c r="K15" s="71">
        <f t="shared" ref="K15" si="10">(J15)*8</f>
        <v>14.08</v>
      </c>
      <c r="L15" s="71">
        <f t="shared" ref="L15" si="11">(K15*20)</f>
        <v>281.60000000000002</v>
      </c>
      <c r="M15" s="71"/>
      <c r="N15" s="71">
        <f>L15*M15</f>
        <v>0</v>
      </c>
    </row>
    <row r="16" spans="1:14" s="46" customFormat="1">
      <c r="A16" s="547"/>
      <c r="B16" s="97">
        <v>5755</v>
      </c>
      <c r="C16" s="55" t="s">
        <v>1299</v>
      </c>
      <c r="D16" s="79" t="s">
        <v>1300</v>
      </c>
      <c r="E16" s="55" t="s">
        <v>1301</v>
      </c>
      <c r="F16" s="55" t="s">
        <v>5</v>
      </c>
      <c r="G16" s="91"/>
      <c r="H16" s="71"/>
      <c r="I16" s="71"/>
      <c r="J16" s="71"/>
      <c r="K16" s="71"/>
      <c r="L16" s="71"/>
      <c r="M16" s="71"/>
      <c r="N16" s="71"/>
    </row>
    <row r="17" spans="1:14" s="46" customFormat="1">
      <c r="A17" s="547"/>
      <c r="B17" s="97" t="s">
        <v>960</v>
      </c>
      <c r="C17" s="55"/>
      <c r="D17" s="79" t="s">
        <v>1169</v>
      </c>
      <c r="E17" s="55"/>
      <c r="F17" s="55" t="s">
        <v>5</v>
      </c>
      <c r="G17" s="71" t="s">
        <v>1096</v>
      </c>
      <c r="H17" s="71"/>
      <c r="I17" s="71"/>
      <c r="J17" s="82"/>
      <c r="K17" s="71"/>
      <c r="L17" s="71"/>
      <c r="M17" s="71"/>
      <c r="N17" s="71"/>
    </row>
    <row r="18" spans="1:14" s="46" customFormat="1">
      <c r="A18" s="547"/>
      <c r="B18" s="97" t="s">
        <v>1276</v>
      </c>
      <c r="C18" s="55" t="s">
        <v>1277</v>
      </c>
      <c r="D18" s="79"/>
      <c r="E18" s="55"/>
      <c r="F18" s="55" t="s">
        <v>5</v>
      </c>
      <c r="G18" s="93" t="s">
        <v>1278</v>
      </c>
      <c r="H18" s="71"/>
      <c r="I18" s="71"/>
      <c r="J18" s="82"/>
      <c r="K18" s="71"/>
      <c r="L18" s="71"/>
      <c r="M18" s="71"/>
      <c r="N18" s="71"/>
    </row>
    <row r="19" spans="1:14" s="46" customFormat="1">
      <c r="A19" s="547"/>
      <c r="B19" s="97">
        <v>4112</v>
      </c>
      <c r="C19" s="55">
        <v>4112</v>
      </c>
      <c r="D19" s="79" t="s">
        <v>961</v>
      </c>
      <c r="E19" s="55" t="s">
        <v>885</v>
      </c>
      <c r="F19" s="55" t="s">
        <v>5</v>
      </c>
      <c r="G19" s="92"/>
      <c r="H19" s="71"/>
      <c r="I19" s="71"/>
      <c r="J19" s="82"/>
      <c r="K19" s="71"/>
      <c r="L19" s="71"/>
      <c r="M19" s="71"/>
      <c r="N19" s="71"/>
    </row>
    <row r="20" spans="1:14" s="46" customFormat="1" ht="17.25" thickBot="1">
      <c r="A20" s="548"/>
      <c r="B20" s="96" t="s">
        <v>1019</v>
      </c>
      <c r="C20" s="143"/>
      <c r="D20" s="79"/>
      <c r="E20" s="55"/>
      <c r="F20" s="55" t="s">
        <v>600</v>
      </c>
      <c r="G20" s="92"/>
      <c r="H20" s="71"/>
      <c r="I20" s="71"/>
      <c r="J20" s="71"/>
      <c r="K20" s="71"/>
      <c r="L20" s="71"/>
      <c r="M20" s="71"/>
      <c r="N20" s="71"/>
    </row>
    <row r="21" spans="1:14" s="46" customFormat="1" ht="33">
      <c r="A21" s="539" t="s">
        <v>603</v>
      </c>
      <c r="B21" s="97" t="s">
        <v>604</v>
      </c>
      <c r="C21" s="55" t="s">
        <v>605</v>
      </c>
      <c r="D21" s="79" t="s">
        <v>606</v>
      </c>
      <c r="E21" s="54" t="s">
        <v>607</v>
      </c>
      <c r="F21" s="55" t="s">
        <v>600</v>
      </c>
      <c r="G21" s="91"/>
      <c r="H21" s="71"/>
      <c r="I21" s="71"/>
      <c r="J21" s="71"/>
      <c r="K21" s="71"/>
      <c r="L21" s="71"/>
      <c r="M21" s="71"/>
      <c r="N21" s="71"/>
    </row>
    <row r="22" spans="1:14" s="46" customFormat="1" ht="33">
      <c r="A22" s="539"/>
      <c r="B22" s="97" t="s">
        <v>608</v>
      </c>
      <c r="C22" s="55" t="s">
        <v>605</v>
      </c>
      <c r="D22" s="79" t="s">
        <v>609</v>
      </c>
      <c r="E22" s="54" t="s">
        <v>610</v>
      </c>
      <c r="F22" s="55" t="s">
        <v>600</v>
      </c>
      <c r="G22" s="91"/>
      <c r="H22" s="71"/>
      <c r="I22" s="71"/>
      <c r="J22" s="71"/>
      <c r="K22" s="71"/>
      <c r="L22" s="71"/>
      <c r="M22" s="71"/>
      <c r="N22" s="71"/>
    </row>
    <row r="23" spans="1:14" s="46" customFormat="1">
      <c r="A23" s="539"/>
      <c r="B23" s="97" t="s">
        <v>611</v>
      </c>
      <c r="C23" s="55" t="s">
        <v>612</v>
      </c>
      <c r="D23" s="79" t="s">
        <v>495</v>
      </c>
      <c r="E23" s="55" t="s">
        <v>494</v>
      </c>
      <c r="F23" s="55" t="s">
        <v>600</v>
      </c>
      <c r="G23" s="91"/>
      <c r="H23" s="71"/>
      <c r="I23" s="71"/>
      <c r="J23" s="71"/>
      <c r="K23" s="71"/>
      <c r="L23" s="71"/>
      <c r="M23" s="71"/>
      <c r="N23" s="71"/>
    </row>
    <row r="24" spans="1:14" s="46" customFormat="1" ht="17.25" thickBot="1">
      <c r="A24" s="540"/>
      <c r="B24" s="97" t="s">
        <v>1279</v>
      </c>
      <c r="C24" s="55" t="s">
        <v>1280</v>
      </c>
      <c r="D24" s="79"/>
      <c r="E24" s="55" t="s">
        <v>1281</v>
      </c>
      <c r="F24" s="55" t="s">
        <v>5</v>
      </c>
      <c r="G24" s="71" t="s">
        <v>1282</v>
      </c>
      <c r="H24" s="71"/>
      <c r="I24" s="71"/>
      <c r="J24" s="71"/>
      <c r="K24" s="71"/>
      <c r="L24" s="71"/>
      <c r="M24" s="71"/>
      <c r="N24" s="71"/>
    </row>
    <row r="25" spans="1:14" s="46" customFormat="1" ht="15" customHeight="1">
      <c r="A25" s="537" t="s">
        <v>613</v>
      </c>
      <c r="B25" s="97" t="s">
        <v>188</v>
      </c>
      <c r="C25" s="55" t="s">
        <v>194</v>
      </c>
      <c r="D25" s="79" t="s">
        <v>193</v>
      </c>
      <c r="E25" s="55" t="s">
        <v>192</v>
      </c>
      <c r="F25" s="55" t="s">
        <v>600</v>
      </c>
      <c r="G25" s="71" t="s">
        <v>1055</v>
      </c>
      <c r="H25" s="71"/>
      <c r="I25" s="71"/>
      <c r="J25" s="71"/>
      <c r="K25" s="71"/>
      <c r="L25" s="71"/>
      <c r="M25" s="71"/>
      <c r="N25" s="71"/>
    </row>
    <row r="26" spans="1:14" s="46" customFormat="1">
      <c r="A26" s="537"/>
      <c r="B26" s="97" t="s">
        <v>1048</v>
      </c>
      <c r="C26" s="55" t="s">
        <v>965</v>
      </c>
      <c r="D26" s="79" t="s">
        <v>966</v>
      </c>
      <c r="E26" s="55" t="s">
        <v>340</v>
      </c>
      <c r="F26" s="55" t="s">
        <v>1026</v>
      </c>
      <c r="G26" s="71"/>
      <c r="H26" s="78"/>
      <c r="I26" s="78"/>
      <c r="J26" s="71"/>
      <c r="K26" s="71"/>
      <c r="L26" s="71"/>
      <c r="M26" s="71"/>
      <c r="N26" s="71"/>
    </row>
    <row r="27" spans="1:14" s="46" customFormat="1" ht="15" customHeight="1">
      <c r="A27" s="552" t="s">
        <v>614</v>
      </c>
      <c r="B27" s="118" t="s">
        <v>616</v>
      </c>
      <c r="C27" s="55" t="s">
        <v>617</v>
      </c>
      <c r="D27" s="79" t="s">
        <v>1289</v>
      </c>
      <c r="E27" s="55" t="s">
        <v>618</v>
      </c>
      <c r="F27" s="55" t="s">
        <v>600</v>
      </c>
      <c r="G27" s="71" t="s">
        <v>1057</v>
      </c>
      <c r="H27" s="71"/>
      <c r="I27" s="71"/>
      <c r="J27" s="71"/>
      <c r="K27" s="71"/>
      <c r="L27" s="71"/>
      <c r="M27" s="71"/>
      <c r="N27" s="71"/>
    </row>
    <row r="28" spans="1:14" s="46" customFormat="1">
      <c r="A28" s="552"/>
      <c r="B28" s="118" t="s">
        <v>616</v>
      </c>
      <c r="C28" s="55" t="s">
        <v>1286</v>
      </c>
      <c r="D28" s="79"/>
      <c r="E28" s="55">
        <v>80854066</v>
      </c>
      <c r="F28" s="55" t="s">
        <v>1287</v>
      </c>
      <c r="G28" s="71" t="s">
        <v>1288</v>
      </c>
      <c r="H28" s="71"/>
      <c r="I28" s="71"/>
      <c r="J28" s="71"/>
      <c r="K28" s="71"/>
      <c r="L28" s="71"/>
      <c r="M28" s="71"/>
      <c r="N28" s="71"/>
    </row>
    <row r="29" spans="1:14" s="46" customFormat="1">
      <c r="A29" s="552"/>
      <c r="B29" s="118" t="s">
        <v>615</v>
      </c>
      <c r="C29" s="55" t="s">
        <v>1174</v>
      </c>
      <c r="D29" s="79" t="s">
        <v>1086</v>
      </c>
      <c r="E29" s="55" t="s">
        <v>1283</v>
      </c>
      <c r="F29" s="55" t="s">
        <v>5</v>
      </c>
      <c r="G29" s="71" t="s">
        <v>1285</v>
      </c>
      <c r="H29" s="71"/>
      <c r="I29" s="71"/>
      <c r="J29" s="71"/>
      <c r="K29" s="71"/>
      <c r="L29" s="71"/>
      <c r="M29" s="71"/>
      <c r="N29" s="71"/>
    </row>
    <row r="30" spans="1:14" s="46" customFormat="1">
      <c r="A30" s="552"/>
      <c r="B30" s="118" t="s">
        <v>615</v>
      </c>
      <c r="C30" s="55" t="s">
        <v>1174</v>
      </c>
      <c r="D30" s="79" t="s">
        <v>967</v>
      </c>
      <c r="E30" s="55" t="s">
        <v>1284</v>
      </c>
      <c r="F30" s="55" t="s">
        <v>600</v>
      </c>
      <c r="G30" s="71" t="s">
        <v>1056</v>
      </c>
      <c r="H30" s="71"/>
      <c r="I30" s="71"/>
      <c r="J30" s="71"/>
      <c r="K30" s="71"/>
      <c r="L30" s="71"/>
      <c r="M30" s="71"/>
      <c r="N30" s="71"/>
    </row>
    <row r="31" spans="1:14" s="46" customFormat="1" ht="17.25" thickBot="1">
      <c r="A31" s="553"/>
      <c r="B31" s="118" t="s">
        <v>615</v>
      </c>
      <c r="C31" s="55" t="s">
        <v>619</v>
      </c>
      <c r="D31" s="79" t="s">
        <v>517</v>
      </c>
      <c r="E31" s="55" t="s">
        <v>1290</v>
      </c>
      <c r="F31" s="55" t="s">
        <v>600</v>
      </c>
      <c r="G31" s="71" t="s">
        <v>1291</v>
      </c>
      <c r="H31" s="71"/>
      <c r="I31" s="71"/>
      <c r="J31" s="71"/>
      <c r="K31" s="71"/>
      <c r="L31" s="71"/>
      <c r="M31" s="71"/>
      <c r="N31" s="71"/>
    </row>
    <row r="32" spans="1:14" s="46" customFormat="1" ht="30" customHeight="1">
      <c r="A32" s="549" t="s">
        <v>308</v>
      </c>
      <c r="B32" s="92" t="s">
        <v>1258</v>
      </c>
      <c r="C32" s="55" t="s">
        <v>1252</v>
      </c>
      <c r="D32" s="79" t="s">
        <v>620</v>
      </c>
      <c r="E32" s="55" t="s">
        <v>340</v>
      </c>
      <c r="F32" s="54" t="s">
        <v>1020</v>
      </c>
      <c r="G32" s="71" t="s">
        <v>621</v>
      </c>
      <c r="H32" s="71"/>
      <c r="I32" s="71"/>
      <c r="J32" s="71"/>
      <c r="K32" s="71"/>
      <c r="L32" s="71"/>
      <c r="M32" s="71"/>
      <c r="N32" s="71"/>
    </row>
    <row r="33" spans="1:14" s="46" customFormat="1" ht="49.5">
      <c r="A33" s="550"/>
      <c r="B33" s="92" t="s">
        <v>1053</v>
      </c>
      <c r="C33" s="55" t="s">
        <v>622</v>
      </c>
      <c r="D33" s="79" t="s">
        <v>623</v>
      </c>
      <c r="E33" s="55" t="s">
        <v>340</v>
      </c>
      <c r="F33" s="55" t="s">
        <v>600</v>
      </c>
      <c r="G33" s="91"/>
      <c r="H33" s="71"/>
      <c r="I33" s="71"/>
      <c r="J33" s="71"/>
      <c r="K33" s="71"/>
      <c r="L33" s="71"/>
      <c r="M33" s="71"/>
      <c r="N33" s="71"/>
    </row>
    <row r="34" spans="1:14" s="46" customFormat="1" ht="33">
      <c r="A34" s="550"/>
      <c r="B34" s="41" t="s">
        <v>1259</v>
      </c>
      <c r="C34" s="109" t="s">
        <v>1260</v>
      </c>
      <c r="D34" s="79" t="s">
        <v>624</v>
      </c>
      <c r="E34" s="55">
        <v>562</v>
      </c>
      <c r="F34" s="55" t="s">
        <v>600</v>
      </c>
      <c r="G34" s="71"/>
      <c r="H34" s="71"/>
      <c r="I34" s="71"/>
      <c r="J34" s="71"/>
      <c r="K34" s="71"/>
      <c r="L34" s="71"/>
      <c r="M34" s="71"/>
      <c r="N34" s="71"/>
    </row>
    <row r="35" spans="1:14" s="46" customFormat="1" ht="33">
      <c r="A35" s="550"/>
      <c r="B35" s="77" t="s">
        <v>1052</v>
      </c>
      <c r="C35" s="55" t="s">
        <v>625</v>
      </c>
      <c r="D35" s="79" t="s">
        <v>626</v>
      </c>
      <c r="E35" s="55" t="s">
        <v>627</v>
      </c>
      <c r="F35" s="54" t="s">
        <v>1054</v>
      </c>
      <c r="G35" s="71" t="s">
        <v>628</v>
      </c>
      <c r="H35" s="71"/>
      <c r="I35" s="71"/>
      <c r="J35" s="71"/>
      <c r="K35" s="71"/>
      <c r="L35" s="71"/>
      <c r="M35" s="71"/>
      <c r="N35" s="71"/>
    </row>
    <row r="36" spans="1:14" s="46" customFormat="1" ht="33">
      <c r="A36" s="550"/>
      <c r="B36" s="77" t="s">
        <v>1292</v>
      </c>
      <c r="C36" s="55" t="s">
        <v>625</v>
      </c>
      <c r="D36" s="79"/>
      <c r="E36" s="55"/>
      <c r="F36" s="54" t="s">
        <v>1054</v>
      </c>
      <c r="G36" s="71" t="s">
        <v>628</v>
      </c>
      <c r="H36" s="71"/>
      <c r="I36" s="71"/>
      <c r="J36" s="71"/>
      <c r="K36" s="71"/>
      <c r="L36" s="71"/>
      <c r="M36" s="71"/>
      <c r="N36" s="71"/>
    </row>
    <row r="37" spans="1:14" s="46" customFormat="1" ht="33">
      <c r="A37" s="550"/>
      <c r="B37" s="140" t="s">
        <v>1253</v>
      </c>
      <c r="C37" s="55" t="s">
        <v>1255</v>
      </c>
      <c r="D37" s="79" t="s">
        <v>968</v>
      </c>
      <c r="E37" s="55"/>
      <c r="F37" s="55" t="s">
        <v>600</v>
      </c>
      <c r="G37" s="91" t="s">
        <v>1254</v>
      </c>
      <c r="H37" s="71"/>
      <c r="I37" s="71"/>
      <c r="J37" s="71"/>
      <c r="K37" s="71"/>
      <c r="L37" s="71"/>
      <c r="M37" s="71"/>
      <c r="N37" s="71"/>
    </row>
    <row r="38" spans="1:14" s="46" customFormat="1" ht="30">
      <c r="A38" s="550"/>
      <c r="B38" s="140" t="s">
        <v>1257</v>
      </c>
      <c r="C38" s="55" t="s">
        <v>1256</v>
      </c>
      <c r="D38" s="79"/>
      <c r="E38" s="55"/>
      <c r="F38" s="55"/>
      <c r="G38" s="91"/>
      <c r="H38" s="71"/>
      <c r="I38" s="71"/>
      <c r="J38" s="71"/>
      <c r="K38" s="71"/>
      <c r="L38" s="71"/>
      <c r="M38" s="71"/>
      <c r="N38" s="71"/>
    </row>
    <row r="39" spans="1:14" s="46" customFormat="1" ht="17.25" thickBot="1">
      <c r="A39" s="551"/>
      <c r="B39" s="77" t="s">
        <v>1170</v>
      </c>
      <c r="C39" s="55" t="s">
        <v>1171</v>
      </c>
      <c r="D39" s="79" t="s">
        <v>1172</v>
      </c>
      <c r="E39" s="55" t="s">
        <v>1173</v>
      </c>
      <c r="F39" s="55" t="s">
        <v>5</v>
      </c>
      <c r="G39" s="71"/>
      <c r="H39" s="71"/>
      <c r="I39" s="71"/>
      <c r="J39" s="71"/>
      <c r="K39" s="71"/>
      <c r="L39" s="71"/>
      <c r="M39" s="71"/>
      <c r="N39" s="71"/>
    </row>
    <row r="40" spans="1:14" s="46" customFormat="1">
      <c r="A40" s="538" t="s">
        <v>1045</v>
      </c>
      <c r="B40" s="97" t="s">
        <v>1023</v>
      </c>
      <c r="C40" s="55" t="s">
        <v>629</v>
      </c>
      <c r="D40" s="79" t="s">
        <v>630</v>
      </c>
      <c r="E40" s="55" t="s">
        <v>340</v>
      </c>
      <c r="F40" s="55" t="s">
        <v>600</v>
      </c>
      <c r="G40" s="71"/>
      <c r="H40" s="71"/>
      <c r="I40" s="71"/>
      <c r="J40" s="71"/>
      <c r="K40" s="71"/>
      <c r="L40" s="71"/>
      <c r="M40" s="71"/>
      <c r="N40" s="71"/>
    </row>
    <row r="41" spans="1:14" s="46" customFormat="1">
      <c r="A41" s="539"/>
      <c r="B41" s="97" t="s">
        <v>1024</v>
      </c>
      <c r="C41" s="55" t="s">
        <v>629</v>
      </c>
      <c r="D41" s="79" t="s">
        <v>631</v>
      </c>
      <c r="E41" s="55" t="s">
        <v>340</v>
      </c>
      <c r="F41" s="55" t="s">
        <v>600</v>
      </c>
      <c r="G41" s="71"/>
      <c r="H41" s="71"/>
      <c r="I41" s="71"/>
      <c r="J41" s="71"/>
      <c r="K41" s="71"/>
      <c r="L41" s="71"/>
      <c r="M41" s="71"/>
      <c r="N41" s="71"/>
    </row>
    <row r="42" spans="1:14" s="46" customFormat="1">
      <c r="A42" s="539"/>
      <c r="B42" s="97" t="s">
        <v>1025</v>
      </c>
      <c r="C42" s="55" t="s">
        <v>629</v>
      </c>
      <c r="D42" s="79" t="s">
        <v>969</v>
      </c>
      <c r="E42" s="55" t="s">
        <v>340</v>
      </c>
      <c r="F42" s="55" t="s">
        <v>600</v>
      </c>
      <c r="G42" s="71"/>
      <c r="H42" s="71"/>
      <c r="I42" s="71"/>
      <c r="J42" s="71"/>
      <c r="K42" s="71"/>
      <c r="L42" s="71"/>
      <c r="M42" s="71"/>
      <c r="N42" s="71"/>
    </row>
    <row r="43" spans="1:14" s="46" customFormat="1">
      <c r="A43" s="539"/>
      <c r="B43" s="97" t="s">
        <v>1021</v>
      </c>
      <c r="C43" s="55" t="s">
        <v>970</v>
      </c>
      <c r="D43" s="79" t="s">
        <v>635</v>
      </c>
      <c r="E43" s="55" t="s">
        <v>340</v>
      </c>
      <c r="F43" s="55" t="s">
        <v>1026</v>
      </c>
      <c r="G43" s="71"/>
      <c r="H43" s="71"/>
      <c r="I43" s="71"/>
      <c r="J43" s="71"/>
      <c r="K43" s="71"/>
      <c r="L43" s="71"/>
      <c r="M43" s="71"/>
      <c r="N43" s="71"/>
    </row>
    <row r="44" spans="1:14" s="46" customFormat="1">
      <c r="A44" s="539"/>
      <c r="B44" s="97" t="s">
        <v>341</v>
      </c>
      <c r="C44" s="55" t="s">
        <v>970</v>
      </c>
      <c r="D44" s="79" t="s">
        <v>632</v>
      </c>
      <c r="E44" s="55">
        <v>5805720352</v>
      </c>
      <c r="F44" s="55" t="s">
        <v>600</v>
      </c>
      <c r="G44" s="71" t="s">
        <v>1175</v>
      </c>
      <c r="H44" s="71"/>
      <c r="I44" s="71"/>
      <c r="J44" s="71"/>
      <c r="K44" s="71"/>
      <c r="L44" s="71"/>
      <c r="M44" s="71"/>
      <c r="N44" s="71"/>
    </row>
    <row r="45" spans="1:14" s="46" customFormat="1">
      <c r="A45" s="539"/>
      <c r="B45" s="97" t="s">
        <v>1141</v>
      </c>
      <c r="C45" s="55" t="s">
        <v>971</v>
      </c>
      <c r="D45" s="79" t="s">
        <v>972</v>
      </c>
      <c r="E45" s="55" t="s">
        <v>340</v>
      </c>
      <c r="F45" s="55" t="s">
        <v>1026</v>
      </c>
      <c r="G45" s="71"/>
      <c r="H45" s="71"/>
      <c r="I45" s="71"/>
      <c r="J45" s="71"/>
      <c r="K45" s="71"/>
      <c r="L45" s="71"/>
      <c r="M45" s="71"/>
      <c r="N45" s="71"/>
    </row>
    <row r="46" spans="1:14" s="46" customFormat="1">
      <c r="A46" s="539"/>
      <c r="B46" s="97" t="s">
        <v>633</v>
      </c>
      <c r="C46" s="55" t="s">
        <v>973</v>
      </c>
      <c r="D46" s="79" t="s">
        <v>974</v>
      </c>
      <c r="E46" s="55" t="s">
        <v>340</v>
      </c>
      <c r="F46" s="55" t="s">
        <v>1026</v>
      </c>
      <c r="G46" s="71"/>
      <c r="H46" s="71"/>
      <c r="I46" s="71"/>
      <c r="J46" s="71"/>
      <c r="K46" s="71"/>
      <c r="L46" s="71"/>
      <c r="M46" s="71"/>
      <c r="N46" s="71"/>
    </row>
    <row r="47" spans="1:14" s="46" customFormat="1" ht="33">
      <c r="A47" s="539"/>
      <c r="B47" s="92" t="s">
        <v>1049</v>
      </c>
      <c r="C47" s="55" t="s">
        <v>634</v>
      </c>
      <c r="D47" s="79" t="s">
        <v>635</v>
      </c>
      <c r="E47" s="86">
        <v>654106171957</v>
      </c>
      <c r="F47" s="55" t="s">
        <v>1026</v>
      </c>
      <c r="G47" s="71"/>
      <c r="H47" s="71"/>
      <c r="I47" s="71"/>
      <c r="J47" s="71"/>
      <c r="K47" s="71"/>
      <c r="L47" s="71"/>
      <c r="M47" s="71"/>
      <c r="N47" s="71"/>
    </row>
    <row r="48" spans="1:14" s="46" customFormat="1">
      <c r="A48" s="539"/>
      <c r="B48" s="97" t="s">
        <v>636</v>
      </c>
      <c r="C48" s="55" t="s">
        <v>637</v>
      </c>
      <c r="D48" s="79" t="s">
        <v>638</v>
      </c>
      <c r="E48" s="86">
        <v>159550539139</v>
      </c>
      <c r="F48" s="55" t="s">
        <v>600</v>
      </c>
      <c r="G48" s="71"/>
      <c r="H48" s="71"/>
      <c r="I48" s="71"/>
      <c r="J48" s="71"/>
      <c r="K48" s="71"/>
      <c r="L48" s="71"/>
      <c r="M48" s="71"/>
      <c r="N48" s="71"/>
    </row>
    <row r="49" spans="1:14" s="46" customFormat="1">
      <c r="A49" s="539"/>
      <c r="B49" s="97" t="s">
        <v>1176</v>
      </c>
      <c r="C49" s="55" t="s">
        <v>976</v>
      </c>
      <c r="D49" s="79" t="s">
        <v>977</v>
      </c>
      <c r="E49" s="55"/>
      <c r="F49" s="55" t="s">
        <v>600</v>
      </c>
      <c r="G49" s="71"/>
      <c r="H49" s="71"/>
      <c r="I49" s="71"/>
      <c r="J49" s="71"/>
      <c r="K49" s="71"/>
      <c r="L49" s="71"/>
      <c r="M49" s="71"/>
      <c r="N49" s="71"/>
    </row>
    <row r="50" spans="1:14" s="46" customFormat="1">
      <c r="A50" s="539"/>
      <c r="B50" s="97" t="s">
        <v>975</v>
      </c>
      <c r="C50" s="55" t="s">
        <v>976</v>
      </c>
      <c r="D50" s="79" t="s">
        <v>978</v>
      </c>
      <c r="E50" s="55"/>
      <c r="F50" s="55" t="s">
        <v>600</v>
      </c>
      <c r="G50" s="71"/>
      <c r="H50" s="71"/>
      <c r="I50" s="71"/>
      <c r="J50" s="71"/>
      <c r="K50" s="71"/>
      <c r="L50" s="71"/>
      <c r="M50" s="71"/>
      <c r="N50" s="71"/>
    </row>
    <row r="51" spans="1:14" s="46" customFormat="1">
      <c r="A51" s="539"/>
      <c r="B51" s="97" t="s">
        <v>639</v>
      </c>
      <c r="C51" s="55" t="s">
        <v>640</v>
      </c>
      <c r="D51" s="79" t="s">
        <v>979</v>
      </c>
      <c r="E51" s="55"/>
      <c r="F51" s="55" t="s">
        <v>1026</v>
      </c>
      <c r="G51" s="71"/>
      <c r="H51" s="71"/>
      <c r="I51" s="71"/>
      <c r="J51" s="71"/>
      <c r="K51" s="71"/>
      <c r="L51" s="71"/>
      <c r="M51" s="71"/>
      <c r="N51" s="71"/>
    </row>
    <row r="52" spans="1:14" s="46" customFormat="1">
      <c r="A52" s="539"/>
      <c r="B52" s="97" t="s">
        <v>1177</v>
      </c>
      <c r="C52" s="55"/>
      <c r="D52" s="79" t="s">
        <v>980</v>
      </c>
      <c r="E52" s="55"/>
      <c r="F52" s="55" t="s">
        <v>600</v>
      </c>
      <c r="G52" s="71"/>
      <c r="H52" s="71"/>
      <c r="I52" s="71"/>
      <c r="J52" s="71"/>
      <c r="K52" s="71"/>
      <c r="L52" s="71"/>
      <c r="M52" s="71"/>
      <c r="N52" s="71"/>
    </row>
    <row r="53" spans="1:14" s="46" customFormat="1">
      <c r="A53" s="539"/>
      <c r="B53" s="97" t="s">
        <v>981</v>
      </c>
      <c r="C53" s="55" t="s">
        <v>641</v>
      </c>
      <c r="D53" s="79" t="s">
        <v>982</v>
      </c>
      <c r="E53" s="55"/>
      <c r="F53" s="55" t="s">
        <v>600</v>
      </c>
      <c r="G53" s="71"/>
      <c r="H53" s="71"/>
      <c r="I53" s="71"/>
      <c r="J53" s="71"/>
      <c r="K53" s="71"/>
      <c r="L53" s="71"/>
      <c r="M53" s="71"/>
      <c r="N53" s="71"/>
    </row>
    <row r="54" spans="1:14">
      <c r="A54" s="539"/>
      <c r="B54" s="10" t="s">
        <v>983</v>
      </c>
      <c r="C54" s="9" t="s">
        <v>641</v>
      </c>
      <c r="D54" s="87" t="s">
        <v>984</v>
      </c>
      <c r="E54" s="9"/>
      <c r="F54" s="9" t="s">
        <v>600</v>
      </c>
      <c r="G54" s="47"/>
      <c r="H54" s="47"/>
      <c r="I54" s="47"/>
      <c r="J54" s="47"/>
      <c r="K54" s="47"/>
      <c r="L54" s="47"/>
      <c r="M54" s="47"/>
      <c r="N54" s="47"/>
    </row>
    <row r="55" spans="1:14">
      <c r="A55" s="539"/>
      <c r="B55" s="10" t="s">
        <v>983</v>
      </c>
      <c r="C55" s="9" t="s">
        <v>641</v>
      </c>
      <c r="D55" s="87" t="s">
        <v>984</v>
      </c>
      <c r="E55" s="9"/>
      <c r="F55" s="9" t="s">
        <v>600</v>
      </c>
      <c r="G55" s="47"/>
      <c r="H55" s="47"/>
      <c r="I55" s="47"/>
      <c r="J55" s="47"/>
      <c r="K55" s="47"/>
      <c r="L55" s="47"/>
      <c r="M55" s="47"/>
      <c r="N55" s="47"/>
    </row>
    <row r="56" spans="1:14">
      <c r="A56" s="539"/>
      <c r="B56" s="10" t="s">
        <v>985</v>
      </c>
      <c r="C56" s="9" t="s">
        <v>1137</v>
      </c>
      <c r="D56" s="87" t="s">
        <v>1136</v>
      </c>
      <c r="E56" s="9"/>
      <c r="F56" s="9" t="s">
        <v>5</v>
      </c>
      <c r="G56" s="47" t="s">
        <v>1135</v>
      </c>
      <c r="H56" s="47"/>
      <c r="I56" s="47"/>
      <c r="J56" s="47"/>
      <c r="K56" s="47"/>
      <c r="L56" s="47"/>
      <c r="M56" s="47"/>
      <c r="N56" s="47"/>
    </row>
    <row r="57" spans="1:14" ht="33">
      <c r="A57" s="539"/>
      <c r="B57" s="10" t="s">
        <v>985</v>
      </c>
      <c r="C57" s="9" t="s">
        <v>641</v>
      </c>
      <c r="D57" s="87" t="s">
        <v>642</v>
      </c>
      <c r="E57" s="9"/>
      <c r="F57" s="109" t="s">
        <v>1054</v>
      </c>
      <c r="G57" s="47"/>
      <c r="H57" s="47"/>
      <c r="I57" s="47"/>
      <c r="J57" s="47"/>
      <c r="K57" s="47"/>
      <c r="L57" s="47"/>
      <c r="M57" s="47"/>
      <c r="N57" s="47"/>
    </row>
    <row r="58" spans="1:14" ht="17.25" thickBot="1">
      <c r="A58" s="540"/>
      <c r="B58" s="10" t="s">
        <v>983</v>
      </c>
      <c r="C58" s="9" t="s">
        <v>1140</v>
      </c>
      <c r="D58" s="87" t="s">
        <v>1139</v>
      </c>
      <c r="E58" s="9"/>
      <c r="F58" s="9" t="s">
        <v>5</v>
      </c>
      <c r="G58" s="47" t="s">
        <v>1138</v>
      </c>
      <c r="H58" s="47"/>
      <c r="I58" s="47"/>
      <c r="J58" s="47"/>
      <c r="K58" s="47"/>
      <c r="L58" s="47"/>
      <c r="M58" s="47"/>
      <c r="N58" s="47"/>
    </row>
    <row r="59" spans="1:14" s="46" customFormat="1">
      <c r="A59" s="541" t="s">
        <v>1294</v>
      </c>
      <c r="B59" s="97" t="s">
        <v>1293</v>
      </c>
      <c r="C59" s="55" t="s">
        <v>1102</v>
      </c>
      <c r="D59" s="79" t="s">
        <v>1101</v>
      </c>
      <c r="E59" s="55" t="s">
        <v>1103</v>
      </c>
      <c r="F59" s="55" t="s">
        <v>1026</v>
      </c>
      <c r="G59" s="71" t="s">
        <v>1104</v>
      </c>
      <c r="H59" s="71">
        <v>12</v>
      </c>
      <c r="I59" s="71">
        <v>4</v>
      </c>
      <c r="J59" s="71"/>
      <c r="K59" s="71"/>
      <c r="L59" s="71"/>
      <c r="M59" s="71"/>
      <c r="N59" s="71"/>
    </row>
    <row r="60" spans="1:14" s="46" customFormat="1">
      <c r="A60" s="542"/>
      <c r="B60" s="97" t="s">
        <v>1027</v>
      </c>
      <c r="C60" s="55"/>
      <c r="D60" s="55"/>
      <c r="E60" s="55"/>
      <c r="F60" s="55" t="s">
        <v>5</v>
      </c>
      <c r="G60" s="71" t="s">
        <v>1105</v>
      </c>
      <c r="H60" s="71"/>
      <c r="I60" s="71"/>
      <c r="J60" s="71"/>
      <c r="K60" s="71"/>
      <c r="L60" s="71"/>
      <c r="M60" s="71"/>
      <c r="N60" s="71"/>
    </row>
    <row r="61" spans="1:14" s="46" customFormat="1">
      <c r="A61" s="542"/>
      <c r="B61" s="97" t="s">
        <v>1028</v>
      </c>
      <c r="C61" s="55"/>
      <c r="D61" s="55"/>
      <c r="E61" s="55"/>
      <c r="F61" s="55" t="s">
        <v>600</v>
      </c>
      <c r="G61" s="71"/>
      <c r="H61" s="71"/>
      <c r="I61" s="71"/>
      <c r="J61" s="71"/>
      <c r="K61" s="71"/>
      <c r="L61" s="71"/>
      <c r="M61" s="71"/>
      <c r="N61" s="71"/>
    </row>
    <row r="62" spans="1:14" s="46" customFormat="1">
      <c r="A62" s="543"/>
      <c r="B62" s="97" t="s">
        <v>1029</v>
      </c>
      <c r="C62" s="55"/>
      <c r="D62" s="55"/>
      <c r="E62" s="55"/>
      <c r="F62" s="55" t="s">
        <v>600</v>
      </c>
      <c r="G62" s="71"/>
      <c r="H62" s="71"/>
      <c r="I62" s="71"/>
      <c r="J62" s="71"/>
      <c r="K62" s="71"/>
      <c r="L62" s="71"/>
      <c r="M62" s="71"/>
      <c r="N62" s="71"/>
    </row>
    <row r="63" spans="1:14" s="46" customFormat="1" ht="17.25" thickBot="1">
      <c r="A63" s="544"/>
      <c r="B63" s="97" t="s">
        <v>1030</v>
      </c>
      <c r="C63" s="55"/>
      <c r="D63" s="55"/>
      <c r="E63" s="55"/>
      <c r="F63" s="55" t="s">
        <v>1026</v>
      </c>
      <c r="G63" s="71"/>
      <c r="H63" s="71"/>
      <c r="I63" s="71"/>
      <c r="J63" s="71"/>
      <c r="K63" s="71"/>
      <c r="L63" s="71"/>
      <c r="M63" s="71"/>
      <c r="N63" s="71"/>
    </row>
    <row r="64" spans="1:14" s="46" customFormat="1">
      <c r="A64" s="545" t="s">
        <v>1046</v>
      </c>
      <c r="B64" s="97" t="s">
        <v>1031</v>
      </c>
      <c r="C64" s="55"/>
      <c r="D64" s="79" t="s">
        <v>643</v>
      </c>
      <c r="E64" s="55" t="s">
        <v>340</v>
      </c>
      <c r="F64" s="55" t="s">
        <v>5</v>
      </c>
      <c r="G64" s="71"/>
      <c r="H64" s="71"/>
      <c r="I64" s="71"/>
      <c r="J64" s="71"/>
      <c r="K64" s="71"/>
      <c r="L64" s="71"/>
      <c r="M64" s="71"/>
      <c r="N64" s="71"/>
    </row>
    <row r="65" spans="1:14" s="46" customFormat="1">
      <c r="A65" s="545"/>
      <c r="B65" s="97" t="s">
        <v>1032</v>
      </c>
      <c r="C65" s="55"/>
      <c r="D65" s="79" t="s">
        <v>644</v>
      </c>
      <c r="E65" s="55" t="s">
        <v>340</v>
      </c>
      <c r="F65" s="55" t="s">
        <v>1026</v>
      </c>
      <c r="G65" s="71"/>
      <c r="H65" s="71"/>
      <c r="I65" s="71"/>
      <c r="J65" s="71"/>
      <c r="K65" s="71"/>
      <c r="L65" s="71"/>
      <c r="M65" s="71"/>
      <c r="N65" s="71"/>
    </row>
    <row r="66" spans="1:14" s="46" customFormat="1">
      <c r="A66" s="545"/>
      <c r="B66" s="97" t="s">
        <v>1033</v>
      </c>
      <c r="C66" s="55"/>
      <c r="D66" s="79" t="s">
        <v>645</v>
      </c>
      <c r="E66" s="55" t="s">
        <v>340</v>
      </c>
      <c r="F66" s="55" t="s">
        <v>1026</v>
      </c>
      <c r="G66" s="71"/>
      <c r="H66" s="71"/>
      <c r="I66" s="71"/>
      <c r="J66" s="71"/>
      <c r="K66" s="71"/>
      <c r="L66" s="71"/>
      <c r="M66" s="71"/>
      <c r="N66" s="71"/>
    </row>
    <row r="67" spans="1:14" s="46" customFormat="1" ht="33">
      <c r="A67" s="545"/>
      <c r="B67" s="97" t="s">
        <v>1034</v>
      </c>
      <c r="C67" s="55"/>
      <c r="D67" s="79" t="s">
        <v>646</v>
      </c>
      <c r="E67" s="55" t="s">
        <v>340</v>
      </c>
      <c r="F67" s="54" t="s">
        <v>1020</v>
      </c>
      <c r="G67" s="71"/>
      <c r="H67" s="71"/>
      <c r="I67" s="71"/>
      <c r="J67" s="71"/>
      <c r="K67" s="71"/>
      <c r="L67" s="71"/>
      <c r="M67" s="71"/>
      <c r="N67" s="71"/>
    </row>
    <row r="68" spans="1:14" s="46" customFormat="1" ht="33">
      <c r="A68" s="545"/>
      <c r="B68" s="97" t="s">
        <v>1035</v>
      </c>
      <c r="C68" s="55"/>
      <c r="D68" s="79" t="s">
        <v>647</v>
      </c>
      <c r="E68" s="55" t="s">
        <v>340</v>
      </c>
      <c r="F68" s="54" t="s">
        <v>1020</v>
      </c>
      <c r="G68" s="71"/>
      <c r="H68" s="71"/>
      <c r="I68" s="71"/>
      <c r="J68" s="71"/>
      <c r="K68" s="71"/>
      <c r="L68" s="71"/>
      <c r="M68" s="71"/>
      <c r="N68" s="71"/>
    </row>
    <row r="69" spans="1:14" s="46" customFormat="1" ht="33">
      <c r="A69" s="545"/>
      <c r="B69" s="97" t="s">
        <v>1036</v>
      </c>
      <c r="C69" s="55"/>
      <c r="D69" s="79" t="s">
        <v>648</v>
      </c>
      <c r="E69" s="55" t="s">
        <v>340</v>
      </c>
      <c r="F69" s="54" t="s">
        <v>1020</v>
      </c>
      <c r="G69" s="71"/>
      <c r="H69" s="71"/>
      <c r="I69" s="71"/>
      <c r="J69" s="71"/>
      <c r="K69" s="80"/>
      <c r="L69" s="71"/>
      <c r="M69" s="71"/>
      <c r="N69" s="71"/>
    </row>
    <row r="70" spans="1:14" s="46" customFormat="1" ht="33">
      <c r="A70" s="545"/>
      <c r="B70" s="97" t="s">
        <v>1037</v>
      </c>
      <c r="C70" s="55"/>
      <c r="D70" s="79" t="s">
        <v>649</v>
      </c>
      <c r="E70" s="55" t="s">
        <v>340</v>
      </c>
      <c r="F70" s="54" t="s">
        <v>1020</v>
      </c>
      <c r="G70" s="71"/>
      <c r="H70" s="71"/>
      <c r="I70" s="71"/>
      <c r="J70" s="71"/>
      <c r="K70" s="71"/>
      <c r="L70" s="71"/>
      <c r="M70" s="71"/>
      <c r="N70" s="71"/>
    </row>
    <row r="71" spans="1:14" s="46" customFormat="1" ht="33">
      <c r="A71" s="545"/>
      <c r="B71" s="97" t="s">
        <v>1038</v>
      </c>
      <c r="C71" s="55"/>
      <c r="D71" s="79" t="s">
        <v>650</v>
      </c>
      <c r="E71" s="55" t="s">
        <v>340</v>
      </c>
      <c r="F71" s="54" t="s">
        <v>1054</v>
      </c>
      <c r="G71" s="71"/>
      <c r="H71" s="71"/>
      <c r="I71" s="71"/>
      <c r="J71" s="71"/>
      <c r="K71" s="71"/>
      <c r="L71" s="71"/>
      <c r="M71" s="71"/>
      <c r="N71" s="71"/>
    </row>
    <row r="72" spans="1:14" s="46" customFormat="1">
      <c r="A72" s="545"/>
      <c r="B72" s="97" t="s">
        <v>986</v>
      </c>
      <c r="C72" s="55"/>
      <c r="D72" s="79" t="s">
        <v>987</v>
      </c>
      <c r="E72" s="55" t="s">
        <v>340</v>
      </c>
      <c r="F72" s="55" t="s">
        <v>5</v>
      </c>
      <c r="G72" s="71"/>
      <c r="H72" s="71"/>
      <c r="I72" s="71"/>
      <c r="J72" s="71"/>
      <c r="K72" s="71"/>
      <c r="L72" s="71"/>
      <c r="M72" s="71"/>
      <c r="N72" s="71"/>
    </row>
    <row r="73" spans="1:14" s="46" customFormat="1">
      <c r="A73" s="545"/>
      <c r="B73" s="97" t="s">
        <v>988</v>
      </c>
      <c r="C73" s="55"/>
      <c r="D73" s="79" t="s">
        <v>989</v>
      </c>
      <c r="E73" s="55" t="s">
        <v>340</v>
      </c>
      <c r="F73" s="55" t="s">
        <v>600</v>
      </c>
      <c r="G73" s="71"/>
      <c r="H73" s="71"/>
      <c r="I73" s="71"/>
      <c r="J73" s="71"/>
      <c r="K73" s="71"/>
      <c r="L73" s="71"/>
      <c r="M73" s="71"/>
      <c r="N73" s="71"/>
    </row>
    <row r="74" spans="1:14" s="46" customFormat="1">
      <c r="A74" s="545"/>
      <c r="B74" s="97" t="s">
        <v>1039</v>
      </c>
      <c r="C74" s="55"/>
      <c r="D74" s="79" t="s">
        <v>990</v>
      </c>
      <c r="E74" s="55" t="s">
        <v>340</v>
      </c>
      <c r="F74" s="55" t="s">
        <v>600</v>
      </c>
      <c r="G74" s="71"/>
      <c r="H74" s="71"/>
      <c r="I74" s="71"/>
      <c r="J74" s="71"/>
      <c r="K74" s="71"/>
      <c r="L74" s="71"/>
      <c r="M74" s="71"/>
      <c r="N74" s="71"/>
    </row>
    <row r="75" spans="1:14" s="46" customFormat="1">
      <c r="A75" s="545"/>
      <c r="B75" s="97" t="s">
        <v>1040</v>
      </c>
      <c r="C75" s="55"/>
      <c r="D75" s="79" t="s">
        <v>991</v>
      </c>
      <c r="E75" s="55" t="s">
        <v>340</v>
      </c>
      <c r="F75" s="55" t="s">
        <v>600</v>
      </c>
      <c r="G75" s="71"/>
      <c r="H75" s="71"/>
      <c r="I75" s="71"/>
      <c r="J75" s="71"/>
      <c r="K75" s="71"/>
      <c r="L75" s="71"/>
      <c r="M75" s="71"/>
      <c r="N75" s="71"/>
    </row>
    <row r="76" spans="1:14" s="46" customFormat="1">
      <c r="A76" s="545" t="s">
        <v>1047</v>
      </c>
      <c r="B76" s="97" t="s">
        <v>651</v>
      </c>
      <c r="C76" s="55"/>
      <c r="D76" s="79" t="s">
        <v>652</v>
      </c>
      <c r="E76" s="55" t="s">
        <v>653</v>
      </c>
      <c r="F76" s="55" t="s">
        <v>600</v>
      </c>
      <c r="G76" s="71"/>
      <c r="H76" s="71"/>
      <c r="I76" s="71"/>
      <c r="J76" s="71"/>
      <c r="K76" s="71"/>
      <c r="L76" s="71"/>
      <c r="M76" s="71"/>
      <c r="N76" s="71"/>
    </row>
    <row r="77" spans="1:14" s="46" customFormat="1">
      <c r="A77" s="545"/>
      <c r="B77" s="97" t="s">
        <v>651</v>
      </c>
      <c r="C77" s="55" t="s">
        <v>654</v>
      </c>
      <c r="D77" s="79" t="s">
        <v>655</v>
      </c>
      <c r="E77" s="55" t="s">
        <v>340</v>
      </c>
      <c r="F77" s="55" t="s">
        <v>5</v>
      </c>
      <c r="G77" s="71"/>
      <c r="H77" s="71"/>
      <c r="I77" s="71"/>
      <c r="J77" s="71"/>
      <c r="K77" s="71"/>
      <c r="L77" s="71"/>
      <c r="M77" s="71"/>
      <c r="N77" s="71"/>
    </row>
    <row r="78" spans="1:14" s="46" customFormat="1" ht="33">
      <c r="A78" s="545"/>
      <c r="B78" s="97" t="s">
        <v>651</v>
      </c>
      <c r="C78" s="55" t="s">
        <v>656</v>
      </c>
      <c r="D78" s="79" t="s">
        <v>657</v>
      </c>
      <c r="E78" s="55" t="s">
        <v>340</v>
      </c>
      <c r="F78" s="54" t="s">
        <v>1054</v>
      </c>
      <c r="G78" s="71"/>
      <c r="H78" s="71">
        <v>220</v>
      </c>
      <c r="I78" s="71">
        <v>2</v>
      </c>
      <c r="J78" s="71">
        <f>(H78*I78)/1000</f>
        <v>0.44</v>
      </c>
      <c r="K78" s="71">
        <f>(J78)*8</f>
        <v>3.52</v>
      </c>
      <c r="L78" s="71">
        <f>(K78*20)</f>
        <v>70.400000000000006</v>
      </c>
      <c r="M78" s="71">
        <v>0.45</v>
      </c>
      <c r="N78" s="71">
        <f>L78*M78</f>
        <v>31.680000000000003</v>
      </c>
    </row>
    <row r="79" spans="1:14" s="46" customFormat="1">
      <c r="A79" s="545"/>
      <c r="B79" s="97" t="s">
        <v>658</v>
      </c>
      <c r="C79" s="55"/>
      <c r="D79" s="79" t="s">
        <v>659</v>
      </c>
      <c r="E79" s="55" t="s">
        <v>340</v>
      </c>
      <c r="F79" s="55" t="s">
        <v>1026</v>
      </c>
      <c r="G79" s="71"/>
      <c r="H79" s="71"/>
      <c r="I79" s="71"/>
      <c r="J79" s="71"/>
      <c r="K79" s="71"/>
      <c r="L79" s="71"/>
      <c r="M79" s="71"/>
      <c r="N79" s="71"/>
    </row>
    <row r="80" spans="1:14" s="46" customFormat="1" ht="33">
      <c r="A80" s="545"/>
      <c r="B80" s="92" t="s">
        <v>1051</v>
      </c>
      <c r="C80" s="55" t="s">
        <v>924</v>
      </c>
      <c r="D80" s="79" t="s">
        <v>992</v>
      </c>
      <c r="E80" s="55" t="s">
        <v>1058</v>
      </c>
      <c r="F80" s="55" t="s">
        <v>600</v>
      </c>
      <c r="G80" s="71" t="s">
        <v>1059</v>
      </c>
      <c r="H80" s="71"/>
      <c r="I80" s="71"/>
      <c r="J80" s="71"/>
      <c r="K80" s="71"/>
      <c r="L80" s="71"/>
      <c r="M80" s="71"/>
      <c r="N80" s="71"/>
    </row>
    <row r="81" spans="1:14" s="46" customFormat="1">
      <c r="A81" s="545"/>
      <c r="B81" s="97" t="s">
        <v>993</v>
      </c>
      <c r="C81" s="55"/>
      <c r="D81" s="79" t="s">
        <v>994</v>
      </c>
      <c r="E81" s="55" t="s">
        <v>340</v>
      </c>
      <c r="F81" s="55" t="s">
        <v>5</v>
      </c>
      <c r="G81" s="71"/>
      <c r="H81" s="71"/>
      <c r="I81" s="71"/>
      <c r="J81" s="71"/>
      <c r="K81" s="80"/>
      <c r="L81" s="71"/>
      <c r="M81" s="71"/>
      <c r="N81" s="71"/>
    </row>
    <row r="82" spans="1:14" s="46" customFormat="1">
      <c r="A82" s="545"/>
      <c r="B82" s="97" t="s">
        <v>995</v>
      </c>
      <c r="C82" s="55"/>
      <c r="D82" s="79" t="s">
        <v>996</v>
      </c>
      <c r="E82" s="55" t="s">
        <v>340</v>
      </c>
      <c r="F82" s="55" t="s">
        <v>5</v>
      </c>
      <c r="G82" s="71"/>
      <c r="H82" s="71"/>
      <c r="I82" s="71"/>
      <c r="J82" s="71"/>
      <c r="K82" s="71"/>
      <c r="L82" s="71"/>
      <c r="M82" s="71"/>
      <c r="N82" s="71"/>
    </row>
    <row r="83" spans="1:14" s="46" customFormat="1" ht="33">
      <c r="A83" s="545"/>
      <c r="B83" s="97" t="s">
        <v>1113</v>
      </c>
      <c r="C83" s="55" t="s">
        <v>660</v>
      </c>
      <c r="D83" s="79" t="s">
        <v>661</v>
      </c>
      <c r="E83" s="55" t="s">
        <v>340</v>
      </c>
      <c r="F83" s="54" t="s">
        <v>1020</v>
      </c>
      <c r="G83" s="71"/>
      <c r="H83" s="78">
        <v>220</v>
      </c>
      <c r="I83" s="78">
        <v>1.7</v>
      </c>
      <c r="J83" s="71">
        <f>(H83*I83)/1000</f>
        <v>0.374</v>
      </c>
      <c r="K83" s="71">
        <f t="shared" ref="K83:K84" si="12">(J83)*8</f>
        <v>2.992</v>
      </c>
      <c r="L83" s="71">
        <f t="shared" ref="L83:L84" si="13">(K83*20)</f>
        <v>59.84</v>
      </c>
      <c r="M83" s="71">
        <v>0.45</v>
      </c>
      <c r="N83" s="71">
        <f t="shared" ref="N83:N84" si="14">L83*M83</f>
        <v>26.928000000000001</v>
      </c>
    </row>
    <row r="84" spans="1:14" s="46" customFormat="1" ht="17.25" thickBot="1">
      <c r="A84" s="545"/>
      <c r="B84" s="97" t="s">
        <v>1113</v>
      </c>
      <c r="C84" s="55" t="s">
        <v>660</v>
      </c>
      <c r="D84" s="79" t="s">
        <v>662</v>
      </c>
      <c r="E84" s="55" t="s">
        <v>340</v>
      </c>
      <c r="F84" s="55" t="s">
        <v>5</v>
      </c>
      <c r="G84" s="71"/>
      <c r="H84" s="78">
        <v>220</v>
      </c>
      <c r="I84" s="78">
        <v>1.7</v>
      </c>
      <c r="J84" s="71">
        <f>(H84*I84)/1000</f>
        <v>0.374</v>
      </c>
      <c r="K84" s="71">
        <f t="shared" si="12"/>
        <v>2.992</v>
      </c>
      <c r="L84" s="71">
        <f t="shared" si="13"/>
        <v>59.84</v>
      </c>
      <c r="M84" s="71">
        <v>0.45</v>
      </c>
      <c r="N84" s="71">
        <f t="shared" si="14"/>
        <v>26.928000000000001</v>
      </c>
    </row>
    <row r="85" spans="1:14" s="46" customFormat="1">
      <c r="A85" s="546" t="s">
        <v>663</v>
      </c>
      <c r="B85" s="97" t="s">
        <v>1178</v>
      </c>
      <c r="C85" s="55" t="s">
        <v>664</v>
      </c>
      <c r="D85" s="79" t="s">
        <v>665</v>
      </c>
      <c r="E85" s="55">
        <v>812123146</v>
      </c>
      <c r="F85" s="55" t="s">
        <v>600</v>
      </c>
      <c r="G85" s="71" t="s">
        <v>997</v>
      </c>
      <c r="H85" s="71"/>
      <c r="I85" s="71"/>
      <c r="J85" s="71"/>
      <c r="K85" s="71"/>
      <c r="L85" s="71"/>
      <c r="M85" s="71"/>
      <c r="N85" s="71"/>
    </row>
    <row r="86" spans="1:14">
      <c r="A86" s="547"/>
      <c r="B86" s="10" t="s">
        <v>1295</v>
      </c>
      <c r="C86" s="9" t="s">
        <v>664</v>
      </c>
      <c r="D86" s="87" t="s">
        <v>666</v>
      </c>
      <c r="E86" s="9">
        <v>812220450</v>
      </c>
      <c r="F86" s="9" t="s">
        <v>600</v>
      </c>
      <c r="G86" s="47" t="s">
        <v>998</v>
      </c>
      <c r="H86" s="47"/>
      <c r="I86" s="47"/>
      <c r="J86" s="47"/>
      <c r="K86" s="47"/>
      <c r="L86" s="47"/>
      <c r="M86" s="47"/>
      <c r="N86" s="47"/>
    </row>
    <row r="87" spans="1:14">
      <c r="A87" s="547"/>
      <c r="B87" s="10" t="s">
        <v>667</v>
      </c>
      <c r="C87" s="9" t="s">
        <v>668</v>
      </c>
      <c r="D87" s="87" t="s">
        <v>669</v>
      </c>
      <c r="E87" s="9" t="s">
        <v>670</v>
      </c>
      <c r="F87" s="9" t="s">
        <v>1026</v>
      </c>
      <c r="G87" s="47"/>
      <c r="H87" s="47"/>
      <c r="I87" s="47"/>
      <c r="J87" s="47"/>
      <c r="K87" s="47"/>
      <c r="L87" s="47"/>
      <c r="M87" s="47"/>
      <c r="N87" s="47"/>
    </row>
    <row r="88" spans="1:14" s="46" customFormat="1" ht="33">
      <c r="A88" s="547"/>
      <c r="B88" s="92" t="s">
        <v>1050</v>
      </c>
      <c r="C88" s="55" t="s">
        <v>197</v>
      </c>
      <c r="D88" s="79" t="s">
        <v>999</v>
      </c>
      <c r="E88" s="55" t="s">
        <v>464</v>
      </c>
      <c r="F88" s="55" t="s">
        <v>1296</v>
      </c>
      <c r="G88" s="71"/>
      <c r="H88" s="71"/>
      <c r="I88" s="71"/>
      <c r="J88" s="71"/>
      <c r="K88" s="71"/>
      <c r="L88" s="71"/>
      <c r="M88" s="71"/>
      <c r="N88" s="71"/>
    </row>
    <row r="89" spans="1:14" s="46" customFormat="1">
      <c r="A89" s="547"/>
      <c r="B89" s="97" t="s">
        <v>1000</v>
      </c>
      <c r="C89" s="55" t="s">
        <v>1001</v>
      </c>
      <c r="D89" s="79" t="s">
        <v>1002</v>
      </c>
      <c r="E89" s="55"/>
      <c r="F89" s="55" t="s">
        <v>1026</v>
      </c>
      <c r="G89" s="71"/>
      <c r="H89" s="71"/>
      <c r="I89" s="71"/>
      <c r="J89" s="71"/>
      <c r="K89" s="71"/>
      <c r="L89" s="71"/>
      <c r="M89" s="71"/>
      <c r="N89" s="71"/>
    </row>
    <row r="90" spans="1:14" s="46" customFormat="1">
      <c r="A90" s="547"/>
      <c r="B90" s="97" t="s">
        <v>1000</v>
      </c>
      <c r="C90" s="55" t="s">
        <v>1180</v>
      </c>
      <c r="D90" s="79" t="s">
        <v>1181</v>
      </c>
      <c r="E90" s="55"/>
      <c r="F90" s="55" t="s">
        <v>600</v>
      </c>
      <c r="G90" s="71"/>
      <c r="H90" s="71"/>
      <c r="I90" s="71"/>
      <c r="J90" s="71"/>
      <c r="K90" s="71"/>
      <c r="L90" s="71"/>
      <c r="M90" s="71"/>
      <c r="N90" s="71"/>
    </row>
    <row r="91" spans="1:14" s="46" customFormat="1" ht="17.25" thickBot="1">
      <c r="A91" s="548"/>
      <c r="B91" s="97" t="s">
        <v>1297</v>
      </c>
      <c r="C91" s="55" t="s">
        <v>1179</v>
      </c>
      <c r="D91" s="79" t="s">
        <v>1298</v>
      </c>
      <c r="E91" s="55"/>
      <c r="F91" s="55" t="s">
        <v>600</v>
      </c>
      <c r="G91"/>
      <c r="H91" s="71"/>
      <c r="I91" s="71"/>
      <c r="J91" s="71"/>
      <c r="K91" s="71"/>
      <c r="L91" s="71"/>
      <c r="M91" s="71"/>
      <c r="N91" s="100"/>
    </row>
    <row r="92" spans="1:14" ht="17.25" thickBot="1">
      <c r="N92" s="101">
        <f>SUM(N6:N91)</f>
        <v>703.29599999999994</v>
      </c>
    </row>
    <row r="94" spans="1:14">
      <c r="B94" s="98"/>
      <c r="C94" s="73"/>
      <c r="D94" s="73"/>
      <c r="E94" s="73"/>
      <c r="F94" s="73"/>
      <c r="G94" s="46"/>
    </row>
    <row r="95" spans="1:14" s="46" customFormat="1">
      <c r="A95" s="536"/>
      <c r="B95" s="99"/>
      <c r="C95" s="72"/>
      <c r="D95" s="72"/>
      <c r="E95" s="72"/>
      <c r="F95" s="72"/>
      <c r="G95" s="72"/>
    </row>
    <row r="96" spans="1:14" s="46" customFormat="1">
      <c r="A96" s="536"/>
      <c r="B96" s="98"/>
      <c r="C96" s="73"/>
      <c r="D96" s="74"/>
      <c r="E96" s="73"/>
      <c r="F96" s="73"/>
    </row>
    <row r="97" spans="1:7" s="46" customFormat="1">
      <c r="A97" s="536"/>
      <c r="B97" s="98"/>
      <c r="C97" s="73"/>
      <c r="D97" s="74"/>
      <c r="E97" s="73"/>
      <c r="F97" s="73"/>
    </row>
    <row r="98" spans="1:7" s="46" customFormat="1">
      <c r="A98" s="536"/>
      <c r="B98" s="98"/>
      <c r="C98" s="73"/>
      <c r="D98" s="74"/>
      <c r="E98" s="73"/>
      <c r="F98" s="73"/>
      <c r="G98" s="75"/>
    </row>
    <row r="99" spans="1:7" s="46" customFormat="1">
      <c r="A99" s="536"/>
      <c r="B99" s="98"/>
      <c r="C99" s="73"/>
      <c r="D99" s="74"/>
      <c r="E99" s="73"/>
      <c r="F99" s="73"/>
      <c r="G99" s="75"/>
    </row>
    <row r="100" spans="1:7" s="46" customFormat="1">
      <c r="A100" s="536"/>
      <c r="B100" s="98"/>
      <c r="C100" s="73"/>
      <c r="D100" s="74"/>
      <c r="E100" s="73"/>
      <c r="F100" s="73"/>
      <c r="G100" s="76"/>
    </row>
  </sheetData>
  <mergeCells count="14">
    <mergeCell ref="A2:G2"/>
    <mergeCell ref="H4:N4"/>
    <mergeCell ref="B4:G4"/>
    <mergeCell ref="A95:A100"/>
    <mergeCell ref="A25:A26"/>
    <mergeCell ref="A40:A58"/>
    <mergeCell ref="A59:A63"/>
    <mergeCell ref="A64:A75"/>
    <mergeCell ref="A76:A84"/>
    <mergeCell ref="A85:A91"/>
    <mergeCell ref="A6:A20"/>
    <mergeCell ref="A21:A24"/>
    <mergeCell ref="A32:A39"/>
    <mergeCell ref="A27:A31"/>
  </mergeCells>
  <pageMargins left="0.51181102362204722" right="0.51181102362204722" top="0.51181102362204722" bottom="0.51181102362204722" header="0.31496062992125984" footer="0.31496062992125984"/>
  <pageSetup paperSize="9" scale="3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7"/>
  <dimension ref="A1:G24"/>
  <sheetViews>
    <sheetView view="pageBreakPreview" topLeftCell="B1" zoomScaleNormal="100" zoomScaleSheetLayoutView="100" workbookViewId="0">
      <selection activeCell="C11" sqref="C11"/>
    </sheetView>
  </sheetViews>
  <sheetFormatPr defaultRowHeight="16.5"/>
  <cols>
    <col min="1" max="1" width="40" customWidth="1"/>
    <col min="3" max="3" width="33.25" customWidth="1"/>
    <col min="5" max="5" width="24.875" customWidth="1"/>
    <col min="7" max="7" width="46.875" customWidth="1"/>
  </cols>
  <sheetData>
    <row r="1" spans="1:7">
      <c r="A1" s="48" t="s">
        <v>704</v>
      </c>
      <c r="C1" s="48" t="s">
        <v>705</v>
      </c>
      <c r="E1" s="48" t="s">
        <v>706</v>
      </c>
      <c r="G1" s="48" t="s">
        <v>707</v>
      </c>
    </row>
    <row r="2" spans="1:7">
      <c r="A2" s="31" t="s">
        <v>682</v>
      </c>
      <c r="C2" s="31" t="s">
        <v>682</v>
      </c>
      <c r="E2" s="31" t="s">
        <v>682</v>
      </c>
      <c r="G2" s="31" t="s">
        <v>671</v>
      </c>
    </row>
    <row r="3" spans="1:7">
      <c r="A3" s="31" t="s">
        <v>683</v>
      </c>
      <c r="C3" s="31" t="s">
        <v>683</v>
      </c>
      <c r="E3" s="31" t="s">
        <v>683</v>
      </c>
      <c r="G3" s="31" t="s">
        <v>672</v>
      </c>
    </row>
    <row r="4" spans="1:7">
      <c r="A4" s="31" t="s">
        <v>684</v>
      </c>
      <c r="C4" s="31" t="s">
        <v>693</v>
      </c>
      <c r="E4" s="31" t="s">
        <v>693</v>
      </c>
      <c r="G4" s="31" t="s">
        <v>673</v>
      </c>
    </row>
    <row r="5" spans="1:7">
      <c r="A5" s="31" t="s">
        <v>685</v>
      </c>
      <c r="C5" s="31" t="s">
        <v>694</v>
      </c>
      <c r="E5" s="31" t="s">
        <v>694</v>
      </c>
      <c r="G5" s="31" t="s">
        <v>674</v>
      </c>
    </row>
    <row r="6" spans="1:7">
      <c r="A6" s="31" t="s">
        <v>686</v>
      </c>
      <c r="C6" s="31" t="s">
        <v>695</v>
      </c>
      <c r="E6" s="31" t="s">
        <v>695</v>
      </c>
      <c r="G6" s="31" t="s">
        <v>675</v>
      </c>
    </row>
    <row r="7" spans="1:7">
      <c r="A7" s="31" t="s">
        <v>687</v>
      </c>
      <c r="C7" s="31" t="s">
        <v>696</v>
      </c>
      <c r="E7" s="31" t="s">
        <v>696</v>
      </c>
      <c r="G7" s="31" t="s">
        <v>676</v>
      </c>
    </row>
    <row r="8" spans="1:7">
      <c r="A8" s="31" t="s">
        <v>688</v>
      </c>
      <c r="C8" s="31" t="s">
        <v>697</v>
      </c>
      <c r="E8" s="31" t="s">
        <v>697</v>
      </c>
      <c r="G8" s="31" t="s">
        <v>677</v>
      </c>
    </row>
    <row r="9" spans="1:7">
      <c r="A9" s="31" t="s">
        <v>689</v>
      </c>
      <c r="C9" s="31" t="s">
        <v>689</v>
      </c>
      <c r="E9" s="31" t="s">
        <v>701</v>
      </c>
      <c r="G9" s="31" t="s">
        <v>678</v>
      </c>
    </row>
    <row r="10" spans="1:7">
      <c r="A10" s="31" t="s">
        <v>690</v>
      </c>
      <c r="C10" s="31" t="s">
        <v>698</v>
      </c>
      <c r="E10" s="31" t="s">
        <v>698</v>
      </c>
      <c r="G10" s="31" t="s">
        <v>679</v>
      </c>
    </row>
    <row r="11" spans="1:7">
      <c r="A11" s="31" t="s">
        <v>691</v>
      </c>
      <c r="C11" s="31" t="s">
        <v>699</v>
      </c>
      <c r="E11" s="31" t="s">
        <v>702</v>
      </c>
      <c r="G11" s="31" t="s">
        <v>680</v>
      </c>
    </row>
    <row r="12" spans="1:7">
      <c r="A12" s="31" t="s">
        <v>692</v>
      </c>
      <c r="C12" s="31" t="s">
        <v>700</v>
      </c>
      <c r="E12" s="31" t="s">
        <v>703</v>
      </c>
      <c r="G12" s="31" t="s">
        <v>681</v>
      </c>
    </row>
    <row r="14" spans="1:7">
      <c r="A14" s="48" t="s">
        <v>719</v>
      </c>
      <c r="C14" s="48" t="s">
        <v>718</v>
      </c>
    </row>
    <row r="15" spans="1:7">
      <c r="A15" t="s">
        <v>339</v>
      </c>
      <c r="C15" t="s">
        <v>339</v>
      </c>
    </row>
    <row r="16" spans="1:7">
      <c r="A16" t="s">
        <v>708</v>
      </c>
      <c r="C16" t="s">
        <v>708</v>
      </c>
    </row>
    <row r="17" spans="1:6">
      <c r="A17" t="s">
        <v>709</v>
      </c>
      <c r="C17" t="s">
        <v>709</v>
      </c>
    </row>
    <row r="18" spans="1:6">
      <c r="A18" t="s">
        <v>710</v>
      </c>
      <c r="C18" t="s">
        <v>710</v>
      </c>
    </row>
    <row r="19" spans="1:6">
      <c r="A19" t="s">
        <v>711</v>
      </c>
      <c r="C19" t="s">
        <v>711</v>
      </c>
    </row>
    <row r="20" spans="1:6">
      <c r="A20" t="s">
        <v>712</v>
      </c>
      <c r="C20" t="s">
        <v>712</v>
      </c>
      <c r="F20" s="49">
        <f>12000/80</f>
        <v>150</v>
      </c>
    </row>
    <row r="21" spans="1:6">
      <c r="A21" t="s">
        <v>713</v>
      </c>
      <c r="C21" t="s">
        <v>713</v>
      </c>
      <c r="F21">
        <f>F20/60</f>
        <v>2.5</v>
      </c>
    </row>
    <row r="22" spans="1:6">
      <c r="A22" t="s">
        <v>714</v>
      </c>
      <c r="C22" t="s">
        <v>714</v>
      </c>
    </row>
    <row r="23" spans="1:6">
      <c r="A23" t="s">
        <v>715</v>
      </c>
      <c r="C23" t="s">
        <v>715</v>
      </c>
    </row>
    <row r="24" spans="1:6">
      <c r="A24" t="s">
        <v>716</v>
      </c>
      <c r="C24" t="s">
        <v>717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7257-08E7-47C9-8F5D-BBD0E0E2FC42}">
  <dimension ref="B1:H285"/>
  <sheetViews>
    <sheetView topLeftCell="A85" zoomScaleNormal="100" workbookViewId="0">
      <selection activeCell="F101" sqref="F101"/>
    </sheetView>
  </sheetViews>
  <sheetFormatPr defaultColWidth="9" defaultRowHeight="14.25"/>
  <cols>
    <col min="1" max="1" width="1.75" style="161" customWidth="1"/>
    <col min="2" max="2" width="18.375" style="152" customWidth="1"/>
    <col min="3" max="3" width="19.625" style="152" customWidth="1"/>
    <col min="4" max="4" width="18.375" style="152" customWidth="1"/>
    <col min="5" max="5" width="34.75" style="152" customWidth="1"/>
    <col min="6" max="6" width="21.625" style="152" customWidth="1"/>
    <col min="7" max="7" width="13.25" style="152" customWidth="1"/>
    <col min="8" max="8" width="33.625" style="152" customWidth="1"/>
    <col min="9" max="16384" width="9" style="161"/>
  </cols>
  <sheetData>
    <row r="1" spans="2:8" ht="45" customHeight="1">
      <c r="B1" s="320" t="s">
        <v>2700</v>
      </c>
      <c r="C1" s="300"/>
      <c r="D1" s="300"/>
      <c r="E1" s="300"/>
      <c r="F1" s="300"/>
      <c r="G1" s="300"/>
      <c r="H1" s="300"/>
    </row>
    <row r="2" spans="2:8" ht="29.25" customHeight="1">
      <c r="B2" s="554" t="s">
        <v>2128</v>
      </c>
      <c r="C2" s="554"/>
      <c r="D2" s="554"/>
      <c r="E2" s="554"/>
      <c r="F2" s="554"/>
      <c r="G2" s="554"/>
      <c r="H2" s="554"/>
    </row>
    <row r="3" spans="2:8" ht="18.75" customHeight="1">
      <c r="B3" s="301" t="s">
        <v>181</v>
      </c>
      <c r="C3" s="301" t="s">
        <v>1740</v>
      </c>
      <c r="D3" s="301" t="s">
        <v>1741</v>
      </c>
      <c r="E3" s="301" t="s">
        <v>1742</v>
      </c>
      <c r="F3" s="301" t="s">
        <v>395</v>
      </c>
      <c r="G3" s="301" t="s">
        <v>2127</v>
      </c>
      <c r="H3" s="301" t="s">
        <v>1743</v>
      </c>
    </row>
    <row r="4" spans="2:8" ht="15" customHeight="1">
      <c r="B4" s="226" t="s">
        <v>1487</v>
      </c>
      <c r="C4" s="226" t="s">
        <v>452</v>
      </c>
      <c r="D4" s="226" t="s">
        <v>1745</v>
      </c>
      <c r="E4" s="226" t="s">
        <v>0</v>
      </c>
      <c r="F4" s="226" t="s">
        <v>1746</v>
      </c>
      <c r="G4" s="226" t="s">
        <v>1264</v>
      </c>
      <c r="H4" s="226" t="s">
        <v>2119</v>
      </c>
    </row>
    <row r="5" spans="2:8" ht="16.5">
      <c r="B5" s="226" t="s">
        <v>1488</v>
      </c>
      <c r="C5" s="226" t="s">
        <v>452</v>
      </c>
      <c r="D5" s="226" t="s">
        <v>1745</v>
      </c>
      <c r="E5" s="226" t="s">
        <v>1069</v>
      </c>
      <c r="F5" s="226" t="s">
        <v>1747</v>
      </c>
      <c r="G5" s="226" t="s">
        <v>1264</v>
      </c>
      <c r="H5" s="226" t="s">
        <v>2119</v>
      </c>
    </row>
    <row r="6" spans="2:8" ht="16.5">
      <c r="B6" s="226" t="s">
        <v>1489</v>
      </c>
      <c r="C6" s="226" t="s">
        <v>452</v>
      </c>
      <c r="D6" s="410" t="s">
        <v>2611</v>
      </c>
      <c r="E6" s="390" t="s">
        <v>2633</v>
      </c>
      <c r="F6" s="226" t="s">
        <v>1748</v>
      </c>
      <c r="G6" s="226" t="s">
        <v>1264</v>
      </c>
      <c r="H6" s="226" t="s">
        <v>2119</v>
      </c>
    </row>
    <row r="7" spans="2:8" ht="16.5">
      <c r="B7" s="226" t="s">
        <v>1490</v>
      </c>
      <c r="C7" s="226" t="s">
        <v>452</v>
      </c>
      <c r="D7" s="226" t="s">
        <v>1745</v>
      </c>
      <c r="E7" s="226" t="s">
        <v>1</v>
      </c>
      <c r="F7" s="226" t="s">
        <v>1371</v>
      </c>
      <c r="G7" s="226" t="s">
        <v>1264</v>
      </c>
      <c r="H7" s="226" t="s">
        <v>2119</v>
      </c>
    </row>
    <row r="8" spans="2:8" ht="16.5">
      <c r="B8" s="226" t="s">
        <v>1491</v>
      </c>
      <c r="C8" s="226" t="s">
        <v>452</v>
      </c>
      <c r="D8" s="226" t="s">
        <v>1745</v>
      </c>
      <c r="E8" s="226" t="s">
        <v>3</v>
      </c>
      <c r="F8" s="226" t="s">
        <v>1749</v>
      </c>
      <c r="G8" s="226" t="s">
        <v>1264</v>
      </c>
      <c r="H8" s="226" t="s">
        <v>2119</v>
      </c>
    </row>
    <row r="9" spans="2:8" ht="16.5">
      <c r="B9" s="226" t="s">
        <v>1492</v>
      </c>
      <c r="C9" s="226" t="s">
        <v>452</v>
      </c>
      <c r="D9" s="226" t="s">
        <v>1745</v>
      </c>
      <c r="E9" s="437" t="s">
        <v>2698</v>
      </c>
      <c r="F9" s="302" t="s">
        <v>1121</v>
      </c>
      <c r="G9" s="226" t="s">
        <v>1264</v>
      </c>
      <c r="H9" s="226" t="s">
        <v>2119</v>
      </c>
    </row>
    <row r="10" spans="2:8" ht="16.5">
      <c r="B10" s="226" t="s">
        <v>1493</v>
      </c>
      <c r="C10" s="327" t="s">
        <v>452</v>
      </c>
      <c r="D10" s="327" t="s">
        <v>1745</v>
      </c>
      <c r="E10" s="327" t="s">
        <v>2594</v>
      </c>
      <c r="F10" s="226"/>
      <c r="G10" s="327" t="s">
        <v>1264</v>
      </c>
      <c r="H10" s="327" t="s">
        <v>2119</v>
      </c>
    </row>
    <row r="11" spans="2:8" ht="16.5">
      <c r="B11" s="226" t="s">
        <v>1494</v>
      </c>
      <c r="C11" s="341" t="s">
        <v>452</v>
      </c>
      <c r="D11" s="341" t="s">
        <v>2611</v>
      </c>
      <c r="E11" s="341" t="s">
        <v>2610</v>
      </c>
      <c r="F11" s="226"/>
      <c r="G11" s="341" t="s">
        <v>1264</v>
      </c>
      <c r="H11" s="341" t="s">
        <v>2119</v>
      </c>
    </row>
    <row r="12" spans="2:8" ht="16.5">
      <c r="B12" s="226" t="s">
        <v>1495</v>
      </c>
      <c r="C12" s="410" t="s">
        <v>452</v>
      </c>
      <c r="D12" s="410" t="s">
        <v>1745</v>
      </c>
      <c r="E12" s="436" t="s">
        <v>2697</v>
      </c>
      <c r="F12" s="226"/>
      <c r="G12" s="410" t="s">
        <v>1264</v>
      </c>
      <c r="H12" s="410" t="s">
        <v>2119</v>
      </c>
    </row>
    <row r="13" spans="2:8" ht="16.5">
      <c r="B13" s="226" t="s">
        <v>1496</v>
      </c>
      <c r="C13" s="226" t="s">
        <v>452</v>
      </c>
      <c r="D13" s="444" t="s">
        <v>2767</v>
      </c>
      <c r="E13" s="226"/>
      <c r="F13" s="444"/>
      <c r="G13" s="226" t="s">
        <v>1264</v>
      </c>
      <c r="H13" s="226" t="s">
        <v>2118</v>
      </c>
    </row>
    <row r="14" spans="2:8" ht="16.5">
      <c r="B14" s="226" t="s">
        <v>1497</v>
      </c>
      <c r="C14" s="226" t="s">
        <v>452</v>
      </c>
      <c r="D14" s="226" t="s">
        <v>917</v>
      </c>
      <c r="E14" s="226" t="s">
        <v>918</v>
      </c>
      <c r="F14" s="226" t="s">
        <v>1750</v>
      </c>
      <c r="G14" s="226" t="s">
        <v>1264</v>
      </c>
      <c r="H14" s="226" t="s">
        <v>2118</v>
      </c>
    </row>
    <row r="15" spans="2:8" ht="16.5">
      <c r="B15" s="226" t="s">
        <v>1498</v>
      </c>
      <c r="C15" s="226" t="s">
        <v>452</v>
      </c>
      <c r="D15" s="226" t="s">
        <v>917</v>
      </c>
      <c r="E15" s="226" t="s">
        <v>1106</v>
      </c>
      <c r="F15" s="226" t="s">
        <v>1429</v>
      </c>
      <c r="G15" s="226" t="s">
        <v>1264</v>
      </c>
      <c r="H15" s="226" t="s">
        <v>2118</v>
      </c>
    </row>
    <row r="16" spans="2:8" ht="16.5">
      <c r="B16" s="226" t="s">
        <v>1499</v>
      </c>
      <c r="C16" s="437" t="s">
        <v>452</v>
      </c>
      <c r="D16" s="437" t="s">
        <v>912</v>
      </c>
      <c r="E16" s="437" t="s">
        <v>2699</v>
      </c>
      <c r="F16" s="437" t="s">
        <v>2701</v>
      </c>
      <c r="G16" s="437" t="s">
        <v>1264</v>
      </c>
      <c r="H16" s="226" t="s">
        <v>2118</v>
      </c>
    </row>
    <row r="17" spans="2:8" ht="16.5">
      <c r="B17" s="226" t="s">
        <v>1500</v>
      </c>
      <c r="C17" s="437" t="s">
        <v>452</v>
      </c>
      <c r="D17" s="437" t="s">
        <v>2611</v>
      </c>
      <c r="E17" s="437" t="s">
        <v>2702</v>
      </c>
      <c r="F17" s="437" t="s">
        <v>2703</v>
      </c>
      <c r="G17" s="437" t="s">
        <v>1264</v>
      </c>
      <c r="H17" s="226" t="s">
        <v>2118</v>
      </c>
    </row>
    <row r="18" spans="2:8" ht="16.5">
      <c r="B18" s="226" t="s">
        <v>1501</v>
      </c>
      <c r="C18" s="396" t="s">
        <v>452</v>
      </c>
      <c r="D18" s="396" t="s">
        <v>1745</v>
      </c>
      <c r="E18" s="396" t="s">
        <v>2463</v>
      </c>
      <c r="F18" s="444" t="s">
        <v>2766</v>
      </c>
      <c r="G18" s="396" t="s">
        <v>1264</v>
      </c>
      <c r="H18" s="396" t="s">
        <v>2118</v>
      </c>
    </row>
    <row r="19" spans="2:8" ht="16.5">
      <c r="B19" s="226" t="s">
        <v>1502</v>
      </c>
      <c r="C19" s="438" t="s">
        <v>452</v>
      </c>
      <c r="D19" s="438" t="s">
        <v>1745</v>
      </c>
      <c r="E19" s="438" t="s">
        <v>2704</v>
      </c>
      <c r="F19" s="226"/>
      <c r="G19" s="438" t="s">
        <v>1264</v>
      </c>
      <c r="H19" s="438" t="s">
        <v>2119</v>
      </c>
    </row>
    <row r="20" spans="2:8" ht="16.5">
      <c r="B20" s="226" t="s">
        <v>1503</v>
      </c>
      <c r="C20" s="444" t="s">
        <v>452</v>
      </c>
      <c r="D20" s="444" t="s">
        <v>1745</v>
      </c>
      <c r="E20" s="444" t="s">
        <v>2765</v>
      </c>
      <c r="F20" s="226"/>
      <c r="G20" s="226"/>
      <c r="H20" s="226"/>
    </row>
    <row r="21" spans="2:8" ht="16.5">
      <c r="B21" s="226" t="s">
        <v>1504</v>
      </c>
      <c r="C21" s="226"/>
      <c r="D21" s="226"/>
      <c r="E21" s="226"/>
      <c r="F21" s="226"/>
      <c r="G21" s="226"/>
      <c r="H21" s="226"/>
    </row>
    <row r="22" spans="2:8" ht="16.5">
      <c r="B22" s="226" t="s">
        <v>1505</v>
      </c>
      <c r="C22" s="226"/>
      <c r="D22" s="226"/>
      <c r="E22" s="226"/>
      <c r="F22" s="226"/>
      <c r="G22" s="226"/>
      <c r="H22" s="226"/>
    </row>
    <row r="23" spans="2:8" ht="16.5">
      <c r="B23" s="226" t="s">
        <v>1506</v>
      </c>
      <c r="C23" s="226" t="s">
        <v>1793</v>
      </c>
      <c r="D23" s="226" t="s">
        <v>1765</v>
      </c>
      <c r="E23" s="226"/>
      <c r="F23" s="226" t="s">
        <v>1425</v>
      </c>
      <c r="G23" s="226" t="s">
        <v>1264</v>
      </c>
      <c r="H23" s="226" t="s">
        <v>2118</v>
      </c>
    </row>
    <row r="24" spans="2:8" ht="16.5">
      <c r="B24" s="226" t="s">
        <v>1507</v>
      </c>
      <c r="C24" s="226" t="s">
        <v>1769</v>
      </c>
      <c r="D24" s="226" t="s">
        <v>1765</v>
      </c>
      <c r="E24" s="226"/>
      <c r="F24" s="226" t="s">
        <v>1422</v>
      </c>
      <c r="G24" s="226" t="s">
        <v>1264</v>
      </c>
      <c r="H24" s="226" t="s">
        <v>2118</v>
      </c>
    </row>
    <row r="25" spans="2:8" ht="16.5">
      <c r="B25" s="226" t="s">
        <v>1508</v>
      </c>
      <c r="C25" s="226" t="s">
        <v>1766</v>
      </c>
      <c r="D25" s="226" t="s">
        <v>1765</v>
      </c>
      <c r="E25" s="226"/>
      <c r="F25" s="226" t="s">
        <v>1773</v>
      </c>
      <c r="G25" s="226" t="s">
        <v>1264</v>
      </c>
      <c r="H25" s="226" t="s">
        <v>2118</v>
      </c>
    </row>
    <row r="26" spans="2:8" ht="16.5">
      <c r="B26" s="226" t="s">
        <v>1509</v>
      </c>
      <c r="C26" s="226" t="s">
        <v>304</v>
      </c>
      <c r="D26" s="226" t="s">
        <v>1765</v>
      </c>
      <c r="E26" s="226"/>
      <c r="F26" s="226" t="s">
        <v>1424</v>
      </c>
      <c r="G26" s="226" t="s">
        <v>1264</v>
      </c>
      <c r="H26" s="226" t="s">
        <v>2118</v>
      </c>
    </row>
    <row r="27" spans="2:8" ht="16.5">
      <c r="B27" s="226" t="s">
        <v>1510</v>
      </c>
      <c r="C27" s="226" t="s">
        <v>1767</v>
      </c>
      <c r="D27" s="226" t="s">
        <v>1765</v>
      </c>
      <c r="E27" s="226"/>
      <c r="F27" s="226" t="s">
        <v>1768</v>
      </c>
      <c r="G27" s="226" t="s">
        <v>1264</v>
      </c>
      <c r="H27" s="226" t="s">
        <v>2118</v>
      </c>
    </row>
    <row r="28" spans="2:8" ht="16.5">
      <c r="B28" s="226" t="s">
        <v>1511</v>
      </c>
      <c r="C28" s="226" t="s">
        <v>1764</v>
      </c>
      <c r="D28" s="226" t="s">
        <v>1765</v>
      </c>
      <c r="E28" s="226"/>
      <c r="F28" s="226" t="s">
        <v>1423</v>
      </c>
      <c r="G28" s="226" t="s">
        <v>1264</v>
      </c>
      <c r="H28" s="226" t="s">
        <v>2118</v>
      </c>
    </row>
    <row r="29" spans="2:8" ht="16.5">
      <c r="B29" s="226" t="s">
        <v>1512</v>
      </c>
      <c r="C29" s="226" t="s">
        <v>452</v>
      </c>
      <c r="D29" s="226" t="s">
        <v>1765</v>
      </c>
      <c r="E29" s="226"/>
      <c r="F29" s="226" t="s">
        <v>2464</v>
      </c>
      <c r="G29" s="226" t="s">
        <v>1264</v>
      </c>
      <c r="H29" s="226" t="s">
        <v>2118</v>
      </c>
    </row>
    <row r="30" spans="2:8" ht="16.5">
      <c r="B30" s="226" t="s">
        <v>1513</v>
      </c>
      <c r="C30" s="226" t="s">
        <v>2482</v>
      </c>
      <c r="D30" s="226" t="s">
        <v>1765</v>
      </c>
      <c r="E30" s="226"/>
      <c r="F30" s="226"/>
      <c r="G30" s="226" t="s">
        <v>1264</v>
      </c>
      <c r="H30" s="396" t="s">
        <v>2118</v>
      </c>
    </row>
    <row r="31" spans="2:8" ht="16.5">
      <c r="B31" s="226" t="s">
        <v>1514</v>
      </c>
      <c r="C31" s="226"/>
      <c r="D31" s="226"/>
      <c r="E31" s="226"/>
      <c r="F31" s="226"/>
      <c r="G31" s="226"/>
      <c r="H31" s="226"/>
    </row>
    <row r="32" spans="2:8" ht="16.5">
      <c r="B32" s="226" t="s">
        <v>1515</v>
      </c>
      <c r="C32" s="444" t="s">
        <v>2745</v>
      </c>
      <c r="D32" s="444" t="s">
        <v>2745</v>
      </c>
      <c r="E32" s="226"/>
      <c r="F32" s="226"/>
      <c r="G32" s="444" t="s">
        <v>1264</v>
      </c>
      <c r="H32" s="396" t="s">
        <v>2118</v>
      </c>
    </row>
    <row r="33" spans="2:8" ht="15" customHeight="1">
      <c r="B33" s="226" t="s">
        <v>1516</v>
      </c>
      <c r="C33" s="226"/>
      <c r="D33" s="226"/>
      <c r="E33" s="226"/>
      <c r="F33" s="226"/>
      <c r="G33" s="226"/>
      <c r="H33" s="226"/>
    </row>
    <row r="34" spans="2:8" ht="16.5">
      <c r="B34" s="226" t="s">
        <v>1517</v>
      </c>
      <c r="C34" s="226" t="s">
        <v>452</v>
      </c>
      <c r="D34" s="226" t="s">
        <v>1745</v>
      </c>
      <c r="E34" s="226" t="s">
        <v>2</v>
      </c>
      <c r="F34" s="226" t="s">
        <v>2059</v>
      </c>
      <c r="G34" s="226" t="s">
        <v>1264</v>
      </c>
      <c r="H34" s="226" t="s">
        <v>2119</v>
      </c>
    </row>
    <row r="35" spans="2:8" ht="16.5">
      <c r="B35" s="226" t="s">
        <v>1518</v>
      </c>
      <c r="C35" s="226" t="s">
        <v>452</v>
      </c>
      <c r="D35" s="226" t="s">
        <v>1745</v>
      </c>
      <c r="E35" s="226" t="s">
        <v>2132</v>
      </c>
      <c r="F35" s="226" t="s">
        <v>2059</v>
      </c>
      <c r="G35" s="226" t="s">
        <v>1264</v>
      </c>
      <c r="H35" s="226" t="s">
        <v>2119</v>
      </c>
    </row>
    <row r="36" spans="2:8" ht="16.5">
      <c r="B36" s="226" t="s">
        <v>1519</v>
      </c>
      <c r="C36" s="226"/>
      <c r="D36" s="226"/>
      <c r="E36" s="226"/>
      <c r="F36" s="226"/>
      <c r="G36" s="226"/>
      <c r="H36" s="226"/>
    </row>
    <row r="37" spans="2:8" ht="16.5">
      <c r="B37" s="226" t="s">
        <v>1520</v>
      </c>
      <c r="C37" s="226"/>
      <c r="D37" s="226"/>
      <c r="E37" s="226"/>
      <c r="F37" s="226"/>
      <c r="G37" s="226"/>
      <c r="H37" s="226"/>
    </row>
    <row r="38" spans="2:8" ht="16.5">
      <c r="B38" s="226" t="s">
        <v>1521</v>
      </c>
      <c r="C38" s="226"/>
      <c r="D38" s="226"/>
      <c r="E38" s="226"/>
      <c r="F38" s="226"/>
      <c r="G38" s="226"/>
      <c r="H38" s="226"/>
    </row>
    <row r="39" spans="2:8" ht="16.5">
      <c r="B39" s="226" t="s">
        <v>1522</v>
      </c>
      <c r="C39" s="226"/>
      <c r="D39" s="226"/>
      <c r="E39" s="226"/>
      <c r="F39" s="226"/>
      <c r="G39" s="226"/>
      <c r="H39" s="226"/>
    </row>
    <row r="40" spans="2:8" ht="16.5">
      <c r="B40" s="226" t="s">
        <v>1523</v>
      </c>
      <c r="C40" s="226"/>
      <c r="D40" s="226"/>
      <c r="E40" s="226"/>
      <c r="F40" s="226"/>
      <c r="G40" s="226"/>
      <c r="H40" s="226"/>
    </row>
    <row r="41" spans="2:8" ht="16.5">
      <c r="B41" s="226" t="s">
        <v>1524</v>
      </c>
      <c r="C41" s="226"/>
      <c r="D41" s="226"/>
      <c r="E41" s="226"/>
      <c r="F41" s="226"/>
      <c r="G41" s="226"/>
      <c r="H41" s="226"/>
    </row>
    <row r="42" spans="2:8" ht="16.5">
      <c r="B42" s="226" t="s">
        <v>1525</v>
      </c>
      <c r="C42" s="226"/>
      <c r="D42" s="226"/>
      <c r="E42" s="226"/>
      <c r="F42" s="226"/>
      <c r="G42" s="226"/>
      <c r="H42" s="226"/>
    </row>
    <row r="43" spans="2:8" ht="16.5">
      <c r="B43" s="226" t="s">
        <v>1526</v>
      </c>
      <c r="C43" s="226"/>
      <c r="D43" s="226"/>
      <c r="E43" s="226"/>
      <c r="F43" s="396"/>
      <c r="G43" s="226"/>
      <c r="H43" s="226"/>
    </row>
    <row r="44" spans="2:8" ht="16.5">
      <c r="B44" s="226" t="s">
        <v>1527</v>
      </c>
      <c r="C44" s="226"/>
      <c r="D44" s="226"/>
      <c r="E44" s="226"/>
      <c r="F44" s="226"/>
      <c r="G44" s="226"/>
      <c r="H44" s="226"/>
    </row>
    <row r="45" spans="2:8" ht="16.5">
      <c r="B45" s="226" t="s">
        <v>1528</v>
      </c>
      <c r="C45" s="226"/>
      <c r="D45" s="226"/>
      <c r="E45" s="226"/>
      <c r="F45" s="226"/>
      <c r="G45" s="226"/>
      <c r="H45" s="226"/>
    </row>
    <row r="46" spans="2:8" ht="16.5">
      <c r="B46" s="226" t="s">
        <v>1529</v>
      </c>
      <c r="C46" s="226"/>
      <c r="D46" s="226"/>
      <c r="E46" s="226"/>
      <c r="F46" s="226"/>
      <c r="G46" s="226"/>
      <c r="H46" s="226"/>
    </row>
    <row r="47" spans="2:8" ht="16.5">
      <c r="B47" s="226" t="s">
        <v>1530</v>
      </c>
      <c r="C47" s="226"/>
      <c r="D47" s="226"/>
      <c r="E47" s="226"/>
      <c r="F47" s="226"/>
      <c r="G47" s="226"/>
      <c r="H47" s="226"/>
    </row>
    <row r="48" spans="2:8" ht="16.5">
      <c r="B48" s="226" t="s">
        <v>1531</v>
      </c>
      <c r="C48" s="226"/>
      <c r="D48" s="226"/>
      <c r="E48" s="226"/>
      <c r="F48" s="226"/>
      <c r="G48" s="226"/>
      <c r="H48" s="226"/>
    </row>
    <row r="49" spans="2:8" ht="16.5">
      <c r="B49" s="226" t="s">
        <v>1532</v>
      </c>
      <c r="C49" s="226"/>
      <c r="D49" s="226"/>
      <c r="E49" s="226"/>
      <c r="F49" s="226"/>
      <c r="G49" s="226"/>
      <c r="H49" s="226"/>
    </row>
    <row r="50" spans="2:8" ht="16.5">
      <c r="B50" s="226" t="s">
        <v>1533</v>
      </c>
      <c r="C50" s="226"/>
      <c r="D50" s="226"/>
      <c r="E50" s="226"/>
      <c r="F50" s="226"/>
      <c r="G50" s="303"/>
      <c r="H50" s="226"/>
    </row>
    <row r="51" spans="2:8" ht="16.5">
      <c r="B51" s="226" t="s">
        <v>1534</v>
      </c>
      <c r="C51" s="226" t="s">
        <v>452</v>
      </c>
      <c r="D51" s="226" t="s">
        <v>2365</v>
      </c>
      <c r="E51" s="226" t="s">
        <v>2366</v>
      </c>
      <c r="F51" s="226"/>
      <c r="G51" s="226" t="s">
        <v>1264</v>
      </c>
      <c r="H51" s="226" t="s">
        <v>2119</v>
      </c>
    </row>
    <row r="52" spans="2:8" ht="16.5">
      <c r="B52" s="226" t="s">
        <v>1535</v>
      </c>
      <c r="C52" s="226" t="s">
        <v>452</v>
      </c>
      <c r="D52" s="226" t="s">
        <v>1801</v>
      </c>
      <c r="E52" s="226" t="s">
        <v>918</v>
      </c>
      <c r="F52" s="226"/>
      <c r="G52" s="226" t="s">
        <v>1264</v>
      </c>
      <c r="H52" s="226" t="s">
        <v>2119</v>
      </c>
    </row>
    <row r="53" spans="2:8" ht="16.5">
      <c r="B53" s="300"/>
      <c r="C53" s="300"/>
      <c r="D53" s="300"/>
      <c r="E53" s="300"/>
      <c r="F53" s="300"/>
      <c r="G53" s="300"/>
      <c r="H53" s="300"/>
    </row>
    <row r="54" spans="2:8" ht="25.5">
      <c r="B54" s="304" t="s">
        <v>301</v>
      </c>
      <c r="C54" s="300"/>
      <c r="D54" s="300"/>
      <c r="E54" s="300"/>
      <c r="F54" s="300"/>
      <c r="G54" s="300"/>
      <c r="H54" s="300"/>
    </row>
    <row r="55" spans="2:8" ht="16.5">
      <c r="B55" s="305" t="s">
        <v>181</v>
      </c>
      <c r="C55" s="306" t="s">
        <v>1740</v>
      </c>
      <c r="D55" s="306" t="s">
        <v>1741</v>
      </c>
      <c r="E55" s="306" t="s">
        <v>1742</v>
      </c>
      <c r="F55" s="306" t="s">
        <v>395</v>
      </c>
      <c r="G55" s="306" t="s">
        <v>2127</v>
      </c>
      <c r="H55" s="307" t="s">
        <v>1743</v>
      </c>
    </row>
    <row r="56" spans="2:8" ht="16.5">
      <c r="B56" s="226" t="s">
        <v>1536</v>
      </c>
      <c r="C56" s="226" t="s">
        <v>1770</v>
      </c>
      <c r="D56" s="226" t="s">
        <v>909</v>
      </c>
      <c r="E56" s="226" t="s">
        <v>1391</v>
      </c>
      <c r="F56" s="226" t="s">
        <v>1771</v>
      </c>
      <c r="G56" s="226" t="s">
        <v>1762</v>
      </c>
      <c r="H56" s="226" t="s">
        <v>2118</v>
      </c>
    </row>
    <row r="57" spans="2:8" ht="16.5">
      <c r="B57" s="226" t="s">
        <v>1537</v>
      </c>
      <c r="C57" s="226" t="s">
        <v>1770</v>
      </c>
      <c r="D57" s="226" t="s">
        <v>909</v>
      </c>
      <c r="E57" s="226" t="s">
        <v>1391</v>
      </c>
      <c r="F57" s="226" t="s">
        <v>2124</v>
      </c>
      <c r="G57" s="226" t="s">
        <v>1264</v>
      </c>
      <c r="H57" s="226" t="s">
        <v>2118</v>
      </c>
    </row>
    <row r="58" spans="2:8" ht="16.5">
      <c r="B58" s="226" t="s">
        <v>1538</v>
      </c>
      <c r="C58" s="226"/>
      <c r="D58" s="226"/>
      <c r="E58" s="226"/>
      <c r="F58" s="226"/>
      <c r="G58" s="226"/>
      <c r="H58" s="226"/>
    </row>
    <row r="59" spans="2:8" ht="16.5">
      <c r="B59" s="226" t="s">
        <v>1539</v>
      </c>
      <c r="C59" s="226" t="s">
        <v>1783</v>
      </c>
      <c r="D59" s="226" t="s">
        <v>909</v>
      </c>
      <c r="E59" s="226" t="s">
        <v>1476</v>
      </c>
      <c r="F59" s="226" t="s">
        <v>1784</v>
      </c>
      <c r="G59" s="226" t="s">
        <v>1762</v>
      </c>
      <c r="H59" s="226" t="s">
        <v>2118</v>
      </c>
    </row>
    <row r="60" spans="2:8" ht="16.5">
      <c r="B60" s="226" t="s">
        <v>1540</v>
      </c>
      <c r="C60" s="226" t="s">
        <v>1783</v>
      </c>
      <c r="D60" s="226" t="s">
        <v>909</v>
      </c>
      <c r="E60" s="226" t="s">
        <v>1476</v>
      </c>
      <c r="F60" s="326" t="s">
        <v>2592</v>
      </c>
      <c r="G60" s="326" t="s">
        <v>1264</v>
      </c>
      <c r="H60" s="226" t="s">
        <v>2118</v>
      </c>
    </row>
    <row r="61" spans="2:8" ht="16.5">
      <c r="B61" s="226" t="s">
        <v>1541</v>
      </c>
      <c r="C61" s="226" t="s">
        <v>1783</v>
      </c>
      <c r="D61" s="226" t="s">
        <v>1785</v>
      </c>
      <c r="E61" s="226" t="s">
        <v>1786</v>
      </c>
      <c r="F61" s="226" t="s">
        <v>2184</v>
      </c>
      <c r="G61" s="226" t="s">
        <v>1762</v>
      </c>
      <c r="H61" s="226" t="s">
        <v>2118</v>
      </c>
    </row>
    <row r="62" spans="2:8" ht="16.5">
      <c r="B62" s="226" t="s">
        <v>1542</v>
      </c>
      <c r="C62" s="226" t="s">
        <v>1787</v>
      </c>
      <c r="D62" s="226" t="s">
        <v>909</v>
      </c>
      <c r="E62" s="226" t="s">
        <v>1475</v>
      </c>
      <c r="F62" s="226" t="s">
        <v>1792</v>
      </c>
      <c r="G62" s="226" t="s">
        <v>1762</v>
      </c>
      <c r="H62" s="226" t="s">
        <v>2118</v>
      </c>
    </row>
    <row r="63" spans="2:8" ht="16.5">
      <c r="B63" s="226" t="s">
        <v>1543</v>
      </c>
      <c r="C63" s="226" t="s">
        <v>1787</v>
      </c>
      <c r="D63" s="226" t="s">
        <v>909</v>
      </c>
      <c r="E63" s="226" t="s">
        <v>1475</v>
      </c>
      <c r="F63" s="226" t="s">
        <v>1791</v>
      </c>
      <c r="G63" s="226" t="s">
        <v>1264</v>
      </c>
      <c r="H63" s="226" t="s">
        <v>2118</v>
      </c>
    </row>
    <row r="64" spans="2:8" ht="15" customHeight="1">
      <c r="B64" s="226" t="s">
        <v>1544</v>
      </c>
      <c r="C64" s="226" t="s">
        <v>1787</v>
      </c>
      <c r="D64" s="226" t="s">
        <v>1785</v>
      </c>
      <c r="E64" s="226" t="s">
        <v>1788</v>
      </c>
      <c r="F64" s="226" t="s">
        <v>2376</v>
      </c>
      <c r="G64" s="226" t="s">
        <v>1762</v>
      </c>
      <c r="H64" s="226" t="s">
        <v>2118</v>
      </c>
    </row>
    <row r="65" spans="2:8" ht="16.5">
      <c r="B65" s="226" t="s">
        <v>1545</v>
      </c>
      <c r="C65" s="226" t="s">
        <v>1793</v>
      </c>
      <c r="D65" s="226" t="s">
        <v>204</v>
      </c>
      <c r="E65" s="226" t="s">
        <v>2122</v>
      </c>
      <c r="F65" s="226" t="s">
        <v>2123</v>
      </c>
      <c r="G65" s="226" t="s">
        <v>1264</v>
      </c>
      <c r="H65" s="226" t="s">
        <v>2118</v>
      </c>
    </row>
    <row r="66" spans="2:8" ht="16.5">
      <c r="B66" s="226" t="s">
        <v>1546</v>
      </c>
      <c r="C66" s="226" t="s">
        <v>1793</v>
      </c>
      <c r="D66" s="226" t="s">
        <v>2449</v>
      </c>
      <c r="E66" s="226" t="s">
        <v>2466</v>
      </c>
      <c r="F66" s="226" t="s">
        <v>2465</v>
      </c>
      <c r="G66" s="226" t="s">
        <v>1264</v>
      </c>
      <c r="H66" s="226" t="s">
        <v>2118</v>
      </c>
    </row>
    <row r="67" spans="2:8" ht="16.5">
      <c r="B67" s="226" t="s">
        <v>1547</v>
      </c>
      <c r="C67" s="226" t="s">
        <v>1793</v>
      </c>
      <c r="D67" s="226" t="s">
        <v>895</v>
      </c>
      <c r="E67" s="226" t="s">
        <v>2455</v>
      </c>
      <c r="F67" s="226"/>
      <c r="G67" s="226"/>
      <c r="H67" s="226"/>
    </row>
    <row r="68" spans="2:8" ht="16.5">
      <c r="B68" s="226" t="s">
        <v>1548</v>
      </c>
      <c r="C68" s="435" t="s">
        <v>1787</v>
      </c>
      <c r="D68" s="226" t="s">
        <v>909</v>
      </c>
      <c r="E68" s="435" t="s">
        <v>2669</v>
      </c>
      <c r="F68" s="435" t="s">
        <v>2695</v>
      </c>
      <c r="G68" s="435" t="s">
        <v>1264</v>
      </c>
      <c r="H68" s="435" t="s">
        <v>2118</v>
      </c>
    </row>
    <row r="69" spans="2:8" ht="16.5">
      <c r="B69" s="226" t="s">
        <v>1549</v>
      </c>
      <c r="C69" s="435" t="s">
        <v>1787</v>
      </c>
      <c r="D69" s="226" t="s">
        <v>909</v>
      </c>
      <c r="E69" s="435" t="s">
        <v>2669</v>
      </c>
      <c r="F69" s="436" t="s">
        <v>2696</v>
      </c>
      <c r="G69" s="435" t="s">
        <v>1762</v>
      </c>
      <c r="H69" s="435" t="s">
        <v>2118</v>
      </c>
    </row>
    <row r="70" spans="2:8" ht="16.5">
      <c r="B70" s="226" t="s">
        <v>1550</v>
      </c>
      <c r="C70" s="226"/>
      <c r="D70" s="226"/>
      <c r="E70" s="226"/>
      <c r="F70" s="226"/>
      <c r="G70" s="226"/>
      <c r="H70" s="226"/>
    </row>
    <row r="71" spans="2:8" ht="16.5">
      <c r="B71" s="226" t="s">
        <v>1551</v>
      </c>
      <c r="C71" s="226"/>
      <c r="D71" s="226"/>
      <c r="E71" s="226"/>
      <c r="F71" s="226"/>
      <c r="G71" s="226"/>
      <c r="H71" s="226"/>
    </row>
    <row r="72" spans="2:8" ht="16.5">
      <c r="B72" s="226" t="s">
        <v>1552</v>
      </c>
      <c r="C72" s="226"/>
      <c r="D72" s="226"/>
      <c r="E72" s="226"/>
      <c r="F72" s="226"/>
      <c r="G72" s="226"/>
      <c r="H72" s="226"/>
    </row>
    <row r="73" spans="2:8" ht="16.5">
      <c r="B73" s="226" t="s">
        <v>1553</v>
      </c>
      <c r="C73" s="226"/>
      <c r="D73" s="226"/>
      <c r="E73" s="226"/>
      <c r="F73" s="226"/>
      <c r="G73" s="226"/>
      <c r="H73" s="226"/>
    </row>
    <row r="74" spans="2:8" ht="16.5">
      <c r="B74" s="226" t="s">
        <v>1554</v>
      </c>
      <c r="C74" s="226"/>
      <c r="D74" s="226"/>
      <c r="E74" s="226"/>
      <c r="F74" s="226"/>
      <c r="G74" s="226"/>
      <c r="H74" s="226"/>
    </row>
    <row r="75" spans="2:8" ht="16.5">
      <c r="B75" s="226" t="s">
        <v>1555</v>
      </c>
      <c r="C75" s="226"/>
      <c r="D75" s="226"/>
      <c r="E75" s="226"/>
      <c r="F75" s="226"/>
      <c r="G75" s="226"/>
      <c r="H75" s="226"/>
    </row>
    <row r="76" spans="2:8" ht="16.5">
      <c r="B76" s="300"/>
      <c r="C76" s="300"/>
      <c r="D76" s="300"/>
      <c r="E76" s="300"/>
      <c r="F76" s="300"/>
      <c r="G76" s="300"/>
      <c r="H76" s="300"/>
    </row>
    <row r="77" spans="2:8" ht="25.5">
      <c r="B77" s="304" t="s">
        <v>2630</v>
      </c>
      <c r="C77" s="300"/>
      <c r="D77" s="300"/>
      <c r="E77" s="300"/>
      <c r="F77" s="300"/>
      <c r="G77" s="300"/>
      <c r="H77" s="300"/>
    </row>
    <row r="78" spans="2:8" ht="16.5">
      <c r="B78" s="305" t="s">
        <v>181</v>
      </c>
      <c r="C78" s="306" t="s">
        <v>1740</v>
      </c>
      <c r="D78" s="306" t="s">
        <v>1741</v>
      </c>
      <c r="E78" s="306" t="s">
        <v>1742</v>
      </c>
      <c r="F78" s="306" t="s">
        <v>395</v>
      </c>
      <c r="G78" s="306" t="s">
        <v>2127</v>
      </c>
      <c r="H78" s="307" t="s">
        <v>1743</v>
      </c>
    </row>
    <row r="79" spans="2:8" ht="16.5">
      <c r="B79" s="321" t="s">
        <v>1556</v>
      </c>
      <c r="C79" s="226" t="s">
        <v>1789</v>
      </c>
      <c r="D79" s="226" t="s">
        <v>909</v>
      </c>
      <c r="E79" s="226" t="s">
        <v>1409</v>
      </c>
      <c r="F79" s="226" t="s">
        <v>1426</v>
      </c>
      <c r="G79" s="226" t="s">
        <v>1264</v>
      </c>
      <c r="H79" s="226" t="s">
        <v>2118</v>
      </c>
    </row>
    <row r="80" spans="2:8" ht="16.5">
      <c r="B80" s="226" t="s">
        <v>1557</v>
      </c>
      <c r="C80" s="226" t="s">
        <v>1789</v>
      </c>
      <c r="D80" s="226" t="s">
        <v>909</v>
      </c>
      <c r="E80" s="226" t="s">
        <v>1409</v>
      </c>
      <c r="F80" s="321" t="s">
        <v>2550</v>
      </c>
      <c r="G80" s="321" t="s">
        <v>1762</v>
      </c>
      <c r="H80" s="321" t="s">
        <v>2118</v>
      </c>
    </row>
    <row r="81" spans="2:8" ht="16.5">
      <c r="B81" s="226" t="s">
        <v>1558</v>
      </c>
      <c r="C81" s="389" t="s">
        <v>2225</v>
      </c>
      <c r="D81" s="226" t="s">
        <v>909</v>
      </c>
      <c r="E81" s="226" t="s">
        <v>1408</v>
      </c>
      <c r="F81" s="389" t="s">
        <v>2631</v>
      </c>
      <c r="G81" s="389" t="s">
        <v>1264</v>
      </c>
      <c r="H81" s="389" t="s">
        <v>2118</v>
      </c>
    </row>
    <row r="82" spans="2:8" ht="16.5">
      <c r="B82" s="226" t="s">
        <v>1559</v>
      </c>
      <c r="C82" s="226" t="s">
        <v>2225</v>
      </c>
      <c r="D82" s="226" t="s">
        <v>909</v>
      </c>
      <c r="E82" s="226" t="s">
        <v>1408</v>
      </c>
      <c r="F82" s="226" t="s">
        <v>2450</v>
      </c>
      <c r="G82" s="226" t="s">
        <v>1762</v>
      </c>
      <c r="H82" s="226" t="s">
        <v>2118</v>
      </c>
    </row>
    <row r="83" spans="2:8" ht="16.5">
      <c r="B83" s="226" t="s">
        <v>1560</v>
      </c>
      <c r="C83" s="339" t="s">
        <v>2226</v>
      </c>
      <c r="D83" s="339" t="s">
        <v>909</v>
      </c>
      <c r="E83" s="339" t="s">
        <v>2555</v>
      </c>
      <c r="F83" s="339" t="s">
        <v>2605</v>
      </c>
      <c r="G83" s="339" t="s">
        <v>1762</v>
      </c>
      <c r="H83" s="339" t="s">
        <v>2118</v>
      </c>
    </row>
    <row r="84" spans="2:8" ht="16.5">
      <c r="B84" s="226" t="s">
        <v>1561</v>
      </c>
      <c r="C84" s="339" t="s">
        <v>2226</v>
      </c>
      <c r="D84" s="339" t="s">
        <v>909</v>
      </c>
      <c r="E84" s="339" t="s">
        <v>2555</v>
      </c>
      <c r="F84" s="389" t="s">
        <v>2632</v>
      </c>
      <c r="G84" s="389" t="s">
        <v>1264</v>
      </c>
      <c r="H84" s="389" t="s">
        <v>2118</v>
      </c>
    </row>
    <row r="85" spans="2:8" ht="16.5">
      <c r="B85" s="226" t="s">
        <v>1562</v>
      </c>
      <c r="C85" s="226"/>
      <c r="D85" s="226" t="s">
        <v>909</v>
      </c>
      <c r="E85" s="226" t="s">
        <v>1308</v>
      </c>
      <c r="F85" s="226" t="s">
        <v>2467</v>
      </c>
      <c r="G85" s="226"/>
      <c r="H85" s="226" t="s">
        <v>2118</v>
      </c>
    </row>
    <row r="86" spans="2:8" ht="16.5">
      <c r="B86" s="226" t="s">
        <v>1563</v>
      </c>
      <c r="C86" s="226"/>
      <c r="D86" s="226" t="s">
        <v>909</v>
      </c>
      <c r="E86" s="226" t="s">
        <v>1308</v>
      </c>
      <c r="F86" s="226" t="s">
        <v>2468</v>
      </c>
      <c r="G86" s="226"/>
      <c r="H86" s="226" t="s">
        <v>2118</v>
      </c>
    </row>
    <row r="87" spans="2:8" ht="16.5">
      <c r="B87" s="226" t="s">
        <v>1564</v>
      </c>
      <c r="C87" s="226"/>
      <c r="D87" s="226"/>
      <c r="E87" s="226"/>
      <c r="F87" s="226"/>
      <c r="G87" s="226"/>
      <c r="H87" s="226"/>
    </row>
    <row r="88" spans="2:8" ht="16.5">
      <c r="B88" s="226" t="s">
        <v>1565</v>
      </c>
      <c r="C88" s="226"/>
      <c r="D88" s="417" t="s">
        <v>2657</v>
      </c>
      <c r="E88" s="226"/>
      <c r="F88" s="417" t="s">
        <v>2658</v>
      </c>
      <c r="G88" s="226"/>
      <c r="H88" s="417" t="s">
        <v>2118</v>
      </c>
    </row>
    <row r="89" spans="2:8" ht="16.5">
      <c r="B89" s="300"/>
      <c r="C89" s="300"/>
      <c r="D89" s="300"/>
      <c r="E89" s="300"/>
      <c r="F89" s="300"/>
      <c r="G89" s="300"/>
      <c r="H89" s="300"/>
    </row>
    <row r="90" spans="2:8" ht="25.5">
      <c r="B90" s="308" t="s">
        <v>304</v>
      </c>
      <c r="C90" s="300"/>
      <c r="D90" s="300"/>
      <c r="E90" s="300"/>
      <c r="F90" s="300"/>
      <c r="G90" s="300"/>
      <c r="H90" s="300"/>
    </row>
    <row r="91" spans="2:8" ht="16.5">
      <c r="B91" s="305" t="s">
        <v>181</v>
      </c>
      <c r="C91" s="306" t="s">
        <v>1740</v>
      </c>
      <c r="D91" s="306" t="s">
        <v>1741</v>
      </c>
      <c r="E91" s="306" t="s">
        <v>1742</v>
      </c>
      <c r="F91" s="306" t="s">
        <v>395</v>
      </c>
      <c r="G91" s="306" t="s">
        <v>2127</v>
      </c>
      <c r="H91" s="307" t="s">
        <v>1743</v>
      </c>
    </row>
    <row r="92" spans="2:8" ht="16.5">
      <c r="B92" s="226" t="s">
        <v>1566</v>
      </c>
      <c r="C92" s="413" t="s">
        <v>2617</v>
      </c>
      <c r="D92" s="226" t="s">
        <v>909</v>
      </c>
      <c r="E92" s="226" t="s">
        <v>2068</v>
      </c>
      <c r="F92" s="434" t="s">
        <v>1427</v>
      </c>
      <c r="G92" s="226" t="s">
        <v>1264</v>
      </c>
      <c r="H92" s="226" t="s">
        <v>2118</v>
      </c>
    </row>
    <row r="93" spans="2:8" ht="16.5">
      <c r="B93" s="226" t="s">
        <v>1567</v>
      </c>
      <c r="C93" s="413" t="s">
        <v>2617</v>
      </c>
      <c r="D93" s="226" t="s">
        <v>909</v>
      </c>
      <c r="E93" s="226" t="s">
        <v>2068</v>
      </c>
      <c r="F93" s="434" t="s">
        <v>1428</v>
      </c>
      <c r="G93" s="226" t="s">
        <v>1762</v>
      </c>
      <c r="H93" s="226" t="s">
        <v>2118</v>
      </c>
    </row>
    <row r="94" spans="2:8" ht="16.5">
      <c r="B94" s="226" t="s">
        <v>1568</v>
      </c>
      <c r="C94" s="315" t="s">
        <v>2202</v>
      </c>
      <c r="D94" s="315" t="s">
        <v>909</v>
      </c>
      <c r="E94" s="318" t="s">
        <v>2495</v>
      </c>
      <c r="F94" s="418" t="s">
        <v>2660</v>
      </c>
      <c r="G94" s="315" t="s">
        <v>1264</v>
      </c>
      <c r="H94" s="315" t="s">
        <v>2118</v>
      </c>
    </row>
    <row r="95" spans="2:8" ht="16.5">
      <c r="B95" s="226" t="s">
        <v>1569</v>
      </c>
      <c r="C95" s="315" t="s">
        <v>2202</v>
      </c>
      <c r="D95" s="315" t="s">
        <v>909</v>
      </c>
      <c r="E95" s="318" t="s">
        <v>2495</v>
      </c>
      <c r="F95" s="322" t="s">
        <v>2551</v>
      </c>
      <c r="G95" s="315" t="s">
        <v>1762</v>
      </c>
      <c r="H95" s="315" t="s">
        <v>2118</v>
      </c>
    </row>
    <row r="96" spans="2:8" ht="16.5">
      <c r="B96" s="226" t="s">
        <v>1570</v>
      </c>
      <c r="C96" s="333"/>
      <c r="D96" s="328" t="s">
        <v>909</v>
      </c>
      <c r="E96" s="226"/>
      <c r="F96" s="328" t="s">
        <v>2596</v>
      </c>
      <c r="G96" s="226"/>
      <c r="H96" s="226"/>
    </row>
    <row r="97" spans="2:8" ht="16.5">
      <c r="B97" s="226" t="s">
        <v>1571</v>
      </c>
      <c r="C97" s="333"/>
      <c r="D97" s="226"/>
      <c r="E97" s="226"/>
      <c r="F97" s="226"/>
      <c r="G97" s="226"/>
      <c r="H97" s="226"/>
    </row>
    <row r="98" spans="2:8" ht="16.5">
      <c r="B98" s="226" t="s">
        <v>1572</v>
      </c>
      <c r="C98" s="342" t="s">
        <v>2617</v>
      </c>
      <c r="D98" s="226"/>
      <c r="E98" s="333" t="s">
        <v>1785</v>
      </c>
      <c r="F98" s="333" t="s">
        <v>2601</v>
      </c>
      <c r="G98" s="226"/>
      <c r="H98" s="333" t="s">
        <v>2118</v>
      </c>
    </row>
    <row r="99" spans="2:8" ht="15" customHeight="1">
      <c r="B99" s="226" t="s">
        <v>1573</v>
      </c>
      <c r="C99" s="444" t="s">
        <v>2743</v>
      </c>
      <c r="D99" s="444" t="s">
        <v>909</v>
      </c>
      <c r="E99" s="444" t="s">
        <v>2064</v>
      </c>
      <c r="F99" s="444" t="s">
        <v>2755</v>
      </c>
      <c r="G99" s="444" t="s">
        <v>1264</v>
      </c>
      <c r="H99" s="342" t="s">
        <v>2118</v>
      </c>
    </row>
    <row r="100" spans="2:8" ht="16.5">
      <c r="B100" s="226" t="s">
        <v>1574</v>
      </c>
      <c r="C100" s="444" t="s">
        <v>2743</v>
      </c>
      <c r="D100" s="444" t="s">
        <v>909</v>
      </c>
      <c r="E100" s="444" t="s">
        <v>2064</v>
      </c>
      <c r="F100" s="444" t="s">
        <v>2756</v>
      </c>
      <c r="G100" s="444" t="s">
        <v>1762</v>
      </c>
      <c r="H100" s="342" t="s">
        <v>2118</v>
      </c>
    </row>
    <row r="101" spans="2:8" ht="16.5">
      <c r="B101" s="226" t="s">
        <v>1575</v>
      </c>
      <c r="C101" s="23" t="s">
        <v>474</v>
      </c>
      <c r="D101" s="23" t="s">
        <v>474</v>
      </c>
      <c r="E101" s="23" t="s">
        <v>3009</v>
      </c>
      <c r="F101" s="226" t="s">
        <v>3018</v>
      </c>
      <c r="G101" s="23" t="s">
        <v>1264</v>
      </c>
      <c r="H101" s="23" t="s">
        <v>2118</v>
      </c>
    </row>
    <row r="102" spans="2:8" ht="16.5">
      <c r="B102" s="300"/>
      <c r="C102" s="300"/>
      <c r="D102" s="300"/>
      <c r="E102" s="300"/>
      <c r="F102" s="300"/>
      <c r="G102" s="300"/>
      <c r="H102" s="300"/>
    </row>
    <row r="103" spans="2:8" ht="25.5">
      <c r="B103" s="304" t="s">
        <v>2129</v>
      </c>
      <c r="C103" s="300"/>
      <c r="D103" s="300"/>
      <c r="E103" s="300"/>
      <c r="F103" s="300"/>
      <c r="G103" s="300"/>
      <c r="H103" s="300"/>
    </row>
    <row r="104" spans="2:8" ht="16.5">
      <c r="B104" s="305" t="s">
        <v>181</v>
      </c>
      <c r="C104" s="306" t="s">
        <v>1740</v>
      </c>
      <c r="D104" s="306" t="s">
        <v>1741</v>
      </c>
      <c r="E104" s="306" t="s">
        <v>1742</v>
      </c>
      <c r="F104" s="306" t="s">
        <v>395</v>
      </c>
      <c r="G104" s="306" t="s">
        <v>2127</v>
      </c>
      <c r="H104" s="307" t="s">
        <v>1743</v>
      </c>
    </row>
    <row r="105" spans="2:8" ht="16.5">
      <c r="B105" s="226" t="s">
        <v>1576</v>
      </c>
      <c r="C105" s="23" t="s">
        <v>1767</v>
      </c>
      <c r="D105" s="226" t="s">
        <v>1751</v>
      </c>
      <c r="E105" s="23" t="s">
        <v>3012</v>
      </c>
      <c r="F105" s="226"/>
      <c r="G105" s="226" t="s">
        <v>1264</v>
      </c>
      <c r="H105" s="226" t="s">
        <v>2118</v>
      </c>
    </row>
    <row r="106" spans="2:8" ht="16.5">
      <c r="B106" s="324" t="s">
        <v>1577</v>
      </c>
      <c r="C106" s="23" t="s">
        <v>1744</v>
      </c>
      <c r="D106" s="226" t="s">
        <v>1751</v>
      </c>
      <c r="E106" s="23" t="s">
        <v>3010</v>
      </c>
      <c r="F106" s="226" t="s">
        <v>3011</v>
      </c>
      <c r="G106" s="226" t="s">
        <v>1264</v>
      </c>
      <c r="H106" s="226" t="s">
        <v>2118</v>
      </c>
    </row>
    <row r="107" spans="2:8" ht="16.5">
      <c r="B107" s="226" t="s">
        <v>1578</v>
      </c>
      <c r="C107" s="226" t="s">
        <v>303</v>
      </c>
      <c r="D107" s="226" t="s">
        <v>1751</v>
      </c>
      <c r="E107" s="23" t="s">
        <v>3014</v>
      </c>
      <c r="F107" s="226" t="s">
        <v>3013</v>
      </c>
      <c r="G107" s="226" t="s">
        <v>1264</v>
      </c>
      <c r="H107" s="226" t="s">
        <v>2118</v>
      </c>
    </row>
    <row r="108" spans="2:8" ht="16.5">
      <c r="B108" s="226" t="s">
        <v>1579</v>
      </c>
      <c r="C108" s="226" t="s">
        <v>1744</v>
      </c>
      <c r="D108" s="226" t="s">
        <v>1751</v>
      </c>
      <c r="E108" s="226" t="s">
        <v>1753</v>
      </c>
      <c r="F108" s="226" t="s">
        <v>1752</v>
      </c>
      <c r="G108" s="226" t="s">
        <v>1264</v>
      </c>
      <c r="H108" s="226" t="s">
        <v>2118</v>
      </c>
    </row>
    <row r="109" spans="2:8" ht="16.5">
      <c r="B109" s="226" t="s">
        <v>1580</v>
      </c>
      <c r="C109" s="23"/>
      <c r="D109" s="23"/>
      <c r="E109" s="23"/>
      <c r="F109" s="226"/>
      <c r="G109" s="23"/>
      <c r="H109" s="23" t="s">
        <v>2118</v>
      </c>
    </row>
    <row r="110" spans="2:8" ht="16.5">
      <c r="B110" s="226" t="s">
        <v>1581</v>
      </c>
      <c r="C110" s="444" t="s">
        <v>452</v>
      </c>
      <c r="D110" s="226"/>
      <c r="E110" s="444" t="s">
        <v>2753</v>
      </c>
      <c r="F110" s="226"/>
      <c r="G110" s="226"/>
      <c r="H110" s="444" t="s">
        <v>2119</v>
      </c>
    </row>
    <row r="111" spans="2:8" ht="16.5">
      <c r="B111" s="226" t="s">
        <v>1582</v>
      </c>
      <c r="C111" s="23" t="s">
        <v>304</v>
      </c>
      <c r="D111" s="23" t="s">
        <v>1751</v>
      </c>
      <c r="E111" s="23" t="s">
        <v>3009</v>
      </c>
      <c r="F111" s="226" t="s">
        <v>3008</v>
      </c>
      <c r="G111" s="23" t="s">
        <v>1264</v>
      </c>
      <c r="H111" s="226"/>
    </row>
    <row r="112" spans="2:8" ht="16.5">
      <c r="B112" s="226" t="s">
        <v>1583</v>
      </c>
      <c r="C112" s="226" t="s">
        <v>306</v>
      </c>
      <c r="D112" s="226" t="s">
        <v>1751</v>
      </c>
      <c r="E112" s="226" t="s">
        <v>1755</v>
      </c>
      <c r="F112" s="226" t="s">
        <v>1754</v>
      </c>
      <c r="G112" s="226" t="s">
        <v>1264</v>
      </c>
      <c r="H112" s="226" t="s">
        <v>2118</v>
      </c>
    </row>
    <row r="113" spans="2:8" ht="16.5">
      <c r="B113" s="226" t="s">
        <v>1584</v>
      </c>
      <c r="C113" s="23" t="s">
        <v>452</v>
      </c>
      <c r="D113" s="23" t="s">
        <v>1751</v>
      </c>
      <c r="E113" s="226">
        <v>4020</v>
      </c>
      <c r="F113" s="226" t="s">
        <v>3017</v>
      </c>
      <c r="G113" s="23" t="s">
        <v>1264</v>
      </c>
      <c r="H113" s="23" t="s">
        <v>2118</v>
      </c>
    </row>
    <row r="114" spans="2:8" ht="16.5">
      <c r="B114" s="226" t="s">
        <v>1585</v>
      </c>
      <c r="C114" s="23" t="s">
        <v>2652</v>
      </c>
      <c r="D114" s="433" t="s">
        <v>1751</v>
      </c>
      <c r="E114" s="23" t="s">
        <v>3016</v>
      </c>
      <c r="F114" s="226" t="s">
        <v>3015</v>
      </c>
      <c r="G114" s="23" t="s">
        <v>1264</v>
      </c>
      <c r="H114" s="23" t="s">
        <v>2118</v>
      </c>
    </row>
    <row r="115" spans="2:8" ht="16.5">
      <c r="B115" s="300"/>
      <c r="C115" s="300"/>
      <c r="D115" s="300"/>
      <c r="E115" s="300"/>
      <c r="F115" s="300"/>
      <c r="G115" s="300"/>
      <c r="H115" s="300"/>
    </row>
    <row r="116" spans="2:8" ht="25.5">
      <c r="B116" s="304" t="s">
        <v>910</v>
      </c>
      <c r="C116" s="300"/>
      <c r="D116" s="300"/>
      <c r="E116" s="300"/>
      <c r="F116" s="300"/>
      <c r="G116" s="300"/>
      <c r="H116" s="300"/>
    </row>
    <row r="117" spans="2:8" ht="16.5">
      <c r="B117" s="305" t="s">
        <v>181</v>
      </c>
      <c r="C117" s="306" t="s">
        <v>1740</v>
      </c>
      <c r="D117" s="306" t="s">
        <v>1741</v>
      </c>
      <c r="E117" s="306" t="s">
        <v>1742</v>
      </c>
      <c r="F117" s="306" t="s">
        <v>395</v>
      </c>
      <c r="G117" s="306" t="s">
        <v>2127</v>
      </c>
      <c r="H117" s="307" t="s">
        <v>1743</v>
      </c>
    </row>
    <row r="118" spans="2:8" ht="16.5">
      <c r="B118" s="226" t="s">
        <v>1586</v>
      </c>
      <c r="C118" s="226" t="s">
        <v>303</v>
      </c>
      <c r="D118" s="226" t="s">
        <v>1757</v>
      </c>
      <c r="E118" s="226" t="s">
        <v>918</v>
      </c>
      <c r="F118" s="226" t="s">
        <v>1756</v>
      </c>
      <c r="G118" s="226" t="s">
        <v>1264</v>
      </c>
      <c r="H118" s="226" t="s">
        <v>2118</v>
      </c>
    </row>
    <row r="119" spans="2:8" ht="16.5">
      <c r="B119" s="226" t="s">
        <v>1587</v>
      </c>
      <c r="C119" s="226" t="s">
        <v>306</v>
      </c>
      <c r="D119" s="226" t="s">
        <v>1757</v>
      </c>
      <c r="E119" s="226" t="s">
        <v>918</v>
      </c>
      <c r="F119" s="226" t="s">
        <v>1758</v>
      </c>
      <c r="G119" s="226" t="s">
        <v>1264</v>
      </c>
      <c r="H119" s="226" t="s">
        <v>2118</v>
      </c>
    </row>
    <row r="120" spans="2:8" ht="16.5">
      <c r="B120" s="226" t="s">
        <v>1588</v>
      </c>
      <c r="C120" s="226" t="s">
        <v>1780</v>
      </c>
      <c r="D120" s="226" t="s">
        <v>1757</v>
      </c>
      <c r="E120" s="226" t="s">
        <v>1781</v>
      </c>
      <c r="F120" s="226" t="s">
        <v>1782</v>
      </c>
      <c r="G120" s="226" t="s">
        <v>1264</v>
      </c>
      <c r="H120" s="226"/>
    </row>
    <row r="121" spans="2:8" ht="16.5">
      <c r="B121" s="226" t="s">
        <v>1589</v>
      </c>
      <c r="C121" s="226" t="s">
        <v>452</v>
      </c>
      <c r="D121" s="226" t="s">
        <v>1757</v>
      </c>
      <c r="E121" s="226" t="s">
        <v>2462</v>
      </c>
      <c r="F121" s="226"/>
      <c r="G121" s="226" t="s">
        <v>1264</v>
      </c>
      <c r="H121" s="226"/>
    </row>
    <row r="122" spans="2:8" ht="15" customHeight="1">
      <c r="B122" s="226" t="s">
        <v>1590</v>
      </c>
      <c r="C122" s="226"/>
      <c r="D122" s="226"/>
      <c r="E122" s="226"/>
      <c r="F122" s="226"/>
      <c r="G122" s="226"/>
      <c r="H122" s="226"/>
    </row>
    <row r="123" spans="2:8" ht="16.5">
      <c r="B123" s="226" t="s">
        <v>1591</v>
      </c>
      <c r="C123" s="226" t="s">
        <v>452</v>
      </c>
      <c r="D123" s="226" t="s">
        <v>1757</v>
      </c>
      <c r="E123" s="226" t="s">
        <v>1759</v>
      </c>
      <c r="F123" s="226" t="s">
        <v>1760</v>
      </c>
      <c r="G123" s="226" t="s">
        <v>1264</v>
      </c>
      <c r="H123" s="226" t="s">
        <v>2118</v>
      </c>
    </row>
    <row r="124" spans="2:8" ht="16.5">
      <c r="B124" s="226" t="s">
        <v>1592</v>
      </c>
      <c r="C124" s="226"/>
      <c r="D124" s="226"/>
      <c r="E124" s="226"/>
      <c r="F124" s="226"/>
      <c r="G124" s="226"/>
      <c r="H124" s="226"/>
    </row>
    <row r="125" spans="2:8" ht="16.5">
      <c r="B125" s="226" t="s">
        <v>1593</v>
      </c>
      <c r="C125" s="226"/>
      <c r="D125" s="226"/>
      <c r="E125" s="226"/>
      <c r="F125" s="226"/>
      <c r="G125" s="226"/>
      <c r="H125" s="226"/>
    </row>
    <row r="126" spans="2:8" ht="16.5">
      <c r="B126" s="226" t="s">
        <v>1594</v>
      </c>
      <c r="C126" s="226"/>
      <c r="D126" s="226"/>
      <c r="E126" s="226"/>
      <c r="F126" s="226"/>
      <c r="G126" s="226"/>
      <c r="H126" s="226"/>
    </row>
    <row r="127" spans="2:8" ht="16.5">
      <c r="B127" s="226" t="s">
        <v>1595</v>
      </c>
      <c r="C127" s="226"/>
      <c r="D127" s="226"/>
      <c r="E127" s="226"/>
      <c r="F127" s="226"/>
      <c r="G127" s="226"/>
      <c r="H127" s="226"/>
    </row>
    <row r="128" spans="2:8" ht="16.5">
      <c r="B128" s="300"/>
      <c r="C128" s="300"/>
      <c r="D128" s="300"/>
      <c r="E128" s="300"/>
      <c r="F128" s="300"/>
      <c r="G128" s="300"/>
      <c r="H128" s="300"/>
    </row>
    <row r="129" spans="2:8" ht="25.5">
      <c r="B129" s="304" t="s">
        <v>2130</v>
      </c>
      <c r="C129" s="300"/>
      <c r="D129" s="300"/>
      <c r="E129" s="300"/>
      <c r="F129" s="300"/>
      <c r="G129" s="300"/>
      <c r="H129" s="300"/>
    </row>
    <row r="130" spans="2:8" ht="16.5">
      <c r="B130" s="305" t="s">
        <v>181</v>
      </c>
      <c r="C130" s="306" t="s">
        <v>1740</v>
      </c>
      <c r="D130" s="306" t="s">
        <v>1741</v>
      </c>
      <c r="E130" s="306" t="s">
        <v>1742</v>
      </c>
      <c r="F130" s="306" t="s">
        <v>395</v>
      </c>
      <c r="G130" s="306" t="s">
        <v>2127</v>
      </c>
      <c r="H130" s="307" t="s">
        <v>1743</v>
      </c>
    </row>
    <row r="131" spans="2:8" ht="16.5">
      <c r="B131" s="226" t="s">
        <v>1596</v>
      </c>
      <c r="C131" s="315" t="s">
        <v>1796</v>
      </c>
      <c r="D131" s="409" t="s">
        <v>909</v>
      </c>
      <c r="E131" s="409" t="s">
        <v>2629</v>
      </c>
      <c r="F131" s="409" t="s">
        <v>2647</v>
      </c>
      <c r="G131" s="315" t="s">
        <v>1264</v>
      </c>
      <c r="H131" s="315" t="s">
        <v>2118</v>
      </c>
    </row>
    <row r="132" spans="2:8" ht="16.5">
      <c r="B132" s="226" t="s">
        <v>1597</v>
      </c>
      <c r="C132" s="315" t="s">
        <v>1796</v>
      </c>
      <c r="D132" s="409" t="s">
        <v>909</v>
      </c>
      <c r="E132" s="409" t="s">
        <v>2629</v>
      </c>
      <c r="F132" s="409" t="s">
        <v>2648</v>
      </c>
      <c r="G132" s="315" t="s">
        <v>1762</v>
      </c>
      <c r="H132" s="315" t="s">
        <v>2118</v>
      </c>
    </row>
    <row r="133" spans="2:8" ht="16.5">
      <c r="B133" s="226" t="s">
        <v>1598</v>
      </c>
      <c r="C133" s="319" t="s">
        <v>1796</v>
      </c>
      <c r="D133" s="319" t="s">
        <v>1800</v>
      </c>
      <c r="E133" s="319" t="s">
        <v>2125</v>
      </c>
      <c r="F133" s="319" t="s">
        <v>2540</v>
      </c>
      <c r="G133" s="319" t="s">
        <v>1762</v>
      </c>
      <c r="H133" s="319" t="s">
        <v>2118</v>
      </c>
    </row>
    <row r="134" spans="2:8" ht="16.5">
      <c r="B134" s="226" t="s">
        <v>1599</v>
      </c>
      <c r="C134" s="315" t="s">
        <v>1795</v>
      </c>
      <c r="D134" s="399" t="s">
        <v>909</v>
      </c>
      <c r="E134" s="399" t="s">
        <v>2636</v>
      </c>
      <c r="F134" s="399" t="s">
        <v>2643</v>
      </c>
      <c r="G134" s="399" t="s">
        <v>1264</v>
      </c>
      <c r="H134" s="315" t="s">
        <v>2118</v>
      </c>
    </row>
    <row r="135" spans="2:8" ht="16.5">
      <c r="B135" s="226" t="s">
        <v>1600</v>
      </c>
      <c r="C135" s="315" t="s">
        <v>1795</v>
      </c>
      <c r="D135" s="399" t="s">
        <v>909</v>
      </c>
      <c r="E135" s="399" t="s">
        <v>2636</v>
      </c>
      <c r="F135" s="399" t="s">
        <v>2645</v>
      </c>
      <c r="G135" s="399" t="s">
        <v>2644</v>
      </c>
      <c r="H135" s="315" t="s">
        <v>2118</v>
      </c>
    </row>
    <row r="136" spans="2:8" ht="16.5">
      <c r="B136" s="226" t="s">
        <v>1601</v>
      </c>
      <c r="C136" s="319" t="s">
        <v>1795</v>
      </c>
      <c r="D136" s="319" t="s">
        <v>1800</v>
      </c>
      <c r="E136" s="319" t="s">
        <v>2542</v>
      </c>
      <c r="F136" s="319" t="s">
        <v>2541</v>
      </c>
      <c r="G136" s="319" t="s">
        <v>1762</v>
      </c>
      <c r="H136" s="319" t="s">
        <v>2118</v>
      </c>
    </row>
    <row r="137" spans="2:8" ht="16.5">
      <c r="B137" s="226" t="s">
        <v>1602</v>
      </c>
      <c r="C137" s="413" t="s">
        <v>2655</v>
      </c>
      <c r="D137" s="413" t="s">
        <v>909</v>
      </c>
      <c r="E137" s="407" t="s">
        <v>2497</v>
      </c>
      <c r="F137" s="414" t="s">
        <v>2505</v>
      </c>
      <c r="G137" s="413" t="s">
        <v>1264</v>
      </c>
      <c r="H137" s="413" t="s">
        <v>2118</v>
      </c>
    </row>
    <row r="138" spans="2:8" ht="16.5">
      <c r="B138" s="226" t="s">
        <v>1603</v>
      </c>
      <c r="C138" s="413" t="s">
        <v>2655</v>
      </c>
      <c r="D138" s="413" t="s">
        <v>909</v>
      </c>
      <c r="E138" s="408" t="s">
        <v>2497</v>
      </c>
      <c r="F138" s="415" t="s">
        <v>2506</v>
      </c>
      <c r="G138" s="413" t="s">
        <v>1762</v>
      </c>
      <c r="H138" s="413" t="s">
        <v>2118</v>
      </c>
    </row>
    <row r="139" spans="2:8" ht="16.5">
      <c r="B139" s="226" t="s">
        <v>1604</v>
      </c>
      <c r="C139" s="226"/>
      <c r="D139" s="226"/>
      <c r="E139" s="389"/>
      <c r="F139" s="389"/>
      <c r="G139" s="226"/>
      <c r="H139" s="226"/>
    </row>
    <row r="140" spans="2:8" ht="16.5">
      <c r="B140" s="226" t="s">
        <v>1605</v>
      </c>
      <c r="C140" s="226"/>
      <c r="D140" s="226"/>
      <c r="E140" s="389"/>
      <c r="F140" s="389"/>
      <c r="G140" s="226"/>
      <c r="H140" s="226"/>
    </row>
    <row r="141" spans="2:8" ht="16.5">
      <c r="B141" s="226" t="s">
        <v>1606</v>
      </c>
      <c r="C141" s="226" t="s">
        <v>1797</v>
      </c>
      <c r="D141" s="226" t="s">
        <v>909</v>
      </c>
      <c r="E141" s="226" t="s">
        <v>1474</v>
      </c>
      <c r="F141" s="226" t="s">
        <v>1798</v>
      </c>
      <c r="G141" s="226" t="s">
        <v>1264</v>
      </c>
      <c r="H141" s="226" t="s">
        <v>2118</v>
      </c>
    </row>
    <row r="142" spans="2:8" ht="16.5">
      <c r="B142" s="226" t="s">
        <v>1607</v>
      </c>
      <c r="C142" s="226" t="s">
        <v>1797</v>
      </c>
      <c r="D142" s="226" t="s">
        <v>909</v>
      </c>
      <c r="E142" s="226" t="s">
        <v>1474</v>
      </c>
      <c r="F142" s="390" t="s">
        <v>2126</v>
      </c>
      <c r="G142" s="226" t="s">
        <v>1762</v>
      </c>
      <c r="H142" s="226" t="s">
        <v>2118</v>
      </c>
    </row>
    <row r="143" spans="2:8" ht="16.5">
      <c r="B143" s="226" t="s">
        <v>1608</v>
      </c>
      <c r="C143" s="226" t="s">
        <v>1797</v>
      </c>
      <c r="D143" s="226" t="s">
        <v>1800</v>
      </c>
      <c r="E143" s="226" t="s">
        <v>2370</v>
      </c>
      <c r="F143" s="226" t="s">
        <v>2369</v>
      </c>
      <c r="G143" s="226" t="s">
        <v>1762</v>
      </c>
      <c r="H143" s="226" t="s">
        <v>2118</v>
      </c>
    </row>
    <row r="144" spans="2:8" ht="15" customHeight="1">
      <c r="B144" s="226" t="s">
        <v>1609</v>
      </c>
      <c r="C144" s="226"/>
      <c r="D144" s="226"/>
      <c r="E144" s="226"/>
      <c r="F144" s="226"/>
      <c r="G144" s="226"/>
      <c r="H144" s="226"/>
    </row>
    <row r="145" spans="2:8" ht="16.5">
      <c r="B145" s="226" t="s">
        <v>1610</v>
      </c>
      <c r="C145" s="315" t="s">
        <v>904</v>
      </c>
      <c r="D145" s="226" t="s">
        <v>909</v>
      </c>
      <c r="E145" s="226" t="s">
        <v>2068</v>
      </c>
      <c r="F145" s="315" t="s">
        <v>1428</v>
      </c>
      <c r="G145" s="324"/>
      <c r="H145" s="324" t="s">
        <v>2118</v>
      </c>
    </row>
    <row r="146" spans="2:8" ht="16.5">
      <c r="B146" s="226" t="s">
        <v>1611</v>
      </c>
      <c r="C146" s="315" t="s">
        <v>904</v>
      </c>
      <c r="D146" s="226" t="s">
        <v>909</v>
      </c>
      <c r="E146" s="226" t="s">
        <v>2068</v>
      </c>
      <c r="F146" s="315" t="s">
        <v>1427</v>
      </c>
      <c r="G146" s="319"/>
      <c r="H146" s="319"/>
    </row>
    <row r="147" spans="2:8" ht="16.5">
      <c r="B147" s="226" t="s">
        <v>1612</v>
      </c>
      <c r="C147" s="432" t="s">
        <v>2663</v>
      </c>
      <c r="D147" s="226" t="s">
        <v>909</v>
      </c>
      <c r="E147" s="432" t="s">
        <v>2640</v>
      </c>
      <c r="F147" s="432" t="s">
        <v>2668</v>
      </c>
      <c r="G147" s="432" t="s">
        <v>1264</v>
      </c>
      <c r="H147" s="226" t="s">
        <v>2118</v>
      </c>
    </row>
    <row r="148" spans="2:8" ht="16.5">
      <c r="B148" s="226" t="s">
        <v>1613</v>
      </c>
      <c r="C148" s="432" t="s">
        <v>2663</v>
      </c>
      <c r="D148" s="226" t="s">
        <v>909</v>
      </c>
      <c r="E148" s="432" t="s">
        <v>2640</v>
      </c>
      <c r="F148" s="434" t="s">
        <v>2694</v>
      </c>
      <c r="G148" s="432" t="s">
        <v>1762</v>
      </c>
      <c r="H148" s="226" t="s">
        <v>2118</v>
      </c>
    </row>
    <row r="149" spans="2:8" ht="16.5">
      <c r="B149" s="226" t="s">
        <v>1614</v>
      </c>
      <c r="C149" s="419" t="s">
        <v>2663</v>
      </c>
      <c r="D149" s="419" t="s">
        <v>1800</v>
      </c>
      <c r="E149" s="432"/>
      <c r="F149" s="226" t="s">
        <v>2664</v>
      </c>
      <c r="G149" s="419" t="s">
        <v>1762</v>
      </c>
      <c r="H149" s="419" t="s">
        <v>2118</v>
      </c>
    </row>
    <row r="150" spans="2:8" ht="16.5">
      <c r="B150" s="226" t="s">
        <v>1615</v>
      </c>
      <c r="C150" s="315"/>
      <c r="D150" s="226"/>
      <c r="E150" s="226"/>
      <c r="F150" s="226"/>
      <c r="G150" s="226"/>
      <c r="H150" s="226"/>
    </row>
    <row r="151" spans="2:8" ht="16.5">
      <c r="B151" s="300"/>
      <c r="C151" s="300"/>
      <c r="D151" s="300"/>
      <c r="E151" s="300"/>
      <c r="F151" s="300"/>
      <c r="G151" s="300"/>
      <c r="H151" s="300"/>
    </row>
    <row r="152" spans="2:8" ht="25.5">
      <c r="B152" s="304" t="s">
        <v>2688</v>
      </c>
      <c r="C152" s="300"/>
      <c r="D152" s="300"/>
      <c r="E152" s="300"/>
      <c r="F152" s="300"/>
      <c r="G152" s="300"/>
      <c r="H152" s="300"/>
    </row>
    <row r="153" spans="2:8" ht="16.5">
      <c r="B153" s="305" t="s">
        <v>181</v>
      </c>
      <c r="C153" s="306" t="s">
        <v>1740</v>
      </c>
      <c r="D153" s="306" t="s">
        <v>1741</v>
      </c>
      <c r="E153" s="306" t="s">
        <v>1742</v>
      </c>
      <c r="F153" s="306" t="s">
        <v>395</v>
      </c>
      <c r="G153" s="306" t="s">
        <v>2127</v>
      </c>
      <c r="H153" s="307" t="s">
        <v>1743</v>
      </c>
    </row>
    <row r="154" spans="2:8" ht="16.5">
      <c r="B154" s="226" t="s">
        <v>1616</v>
      </c>
      <c r="C154" s="418" t="s">
        <v>2661</v>
      </c>
      <c r="D154" s="226" t="s">
        <v>909</v>
      </c>
      <c r="E154" s="418" t="s">
        <v>1379</v>
      </c>
      <c r="F154" s="226"/>
      <c r="G154" s="226" t="s">
        <v>1264</v>
      </c>
      <c r="H154" s="226" t="s">
        <v>2118</v>
      </c>
    </row>
    <row r="155" spans="2:8" ht="16.5">
      <c r="B155" s="226" t="s">
        <v>1617</v>
      </c>
      <c r="C155" s="418" t="s">
        <v>2661</v>
      </c>
      <c r="D155" s="226" t="s">
        <v>909</v>
      </c>
      <c r="E155" s="418" t="s">
        <v>1379</v>
      </c>
      <c r="F155" s="418" t="s">
        <v>2662</v>
      </c>
      <c r="G155" s="226" t="s">
        <v>1762</v>
      </c>
      <c r="H155" s="226" t="s">
        <v>2118</v>
      </c>
    </row>
    <row r="156" spans="2:8" ht="16.5">
      <c r="B156" s="226" t="s">
        <v>1618</v>
      </c>
      <c r="C156" s="226" t="s">
        <v>1774</v>
      </c>
      <c r="D156" s="226" t="s">
        <v>908</v>
      </c>
      <c r="E156" s="226" t="s">
        <v>1775</v>
      </c>
      <c r="F156" s="226" t="s">
        <v>1776</v>
      </c>
      <c r="G156" s="226" t="s">
        <v>1264</v>
      </c>
      <c r="H156" s="226"/>
    </row>
    <row r="157" spans="2:8" ht="16.5">
      <c r="B157" s="226" t="s">
        <v>1619</v>
      </c>
      <c r="C157" s="226" t="s">
        <v>1774</v>
      </c>
      <c r="D157" s="226" t="s">
        <v>908</v>
      </c>
      <c r="E157" s="226" t="s">
        <v>2371</v>
      </c>
      <c r="F157" s="226" t="s">
        <v>2446</v>
      </c>
      <c r="G157" s="226" t="s">
        <v>1264</v>
      </c>
      <c r="H157" s="226" t="s">
        <v>2118</v>
      </c>
    </row>
    <row r="158" spans="2:8" ht="16.5">
      <c r="B158" s="226" t="s">
        <v>1620</v>
      </c>
      <c r="C158" s="226" t="s">
        <v>2378</v>
      </c>
      <c r="D158" s="226" t="s">
        <v>1800</v>
      </c>
      <c r="E158" s="226"/>
      <c r="F158" s="226" t="s">
        <v>2448</v>
      </c>
      <c r="G158" s="226" t="s">
        <v>1762</v>
      </c>
      <c r="H158" s="226" t="s">
        <v>2118</v>
      </c>
    </row>
    <row r="159" spans="2:8" ht="16.5">
      <c r="B159" s="226" t="s">
        <v>1621</v>
      </c>
      <c r="C159" s="444" t="s">
        <v>2372</v>
      </c>
      <c r="D159" s="226"/>
      <c r="E159" s="444" t="s">
        <v>1461</v>
      </c>
      <c r="F159" s="444" t="s">
        <v>2781</v>
      </c>
      <c r="G159" s="226"/>
      <c r="H159" s="444" t="s">
        <v>2118</v>
      </c>
    </row>
    <row r="160" spans="2:8" ht="16.5">
      <c r="B160" s="226" t="s">
        <v>1622</v>
      </c>
      <c r="C160" s="226"/>
      <c r="D160" s="226"/>
      <c r="E160" s="226"/>
      <c r="F160" s="226"/>
      <c r="G160" s="226"/>
      <c r="H160" s="226"/>
    </row>
    <row r="161" spans="2:8" ht="16.5">
      <c r="B161" s="226" t="s">
        <v>1623</v>
      </c>
      <c r="C161" s="226" t="s">
        <v>2372</v>
      </c>
      <c r="D161" s="226" t="s">
        <v>1800</v>
      </c>
      <c r="E161" s="226" t="s">
        <v>2125</v>
      </c>
      <c r="F161" s="226" t="s">
        <v>2373</v>
      </c>
      <c r="G161" s="319" t="s">
        <v>1762</v>
      </c>
      <c r="H161" s="226" t="s">
        <v>2118</v>
      </c>
    </row>
    <row r="162" spans="2:8" ht="16.5">
      <c r="B162" s="226" t="s">
        <v>1624</v>
      </c>
      <c r="C162" s="226" t="s">
        <v>721</v>
      </c>
      <c r="D162" s="226" t="s">
        <v>1800</v>
      </c>
      <c r="E162" s="226" t="s">
        <v>2374</v>
      </c>
      <c r="F162" s="226" t="s">
        <v>2375</v>
      </c>
      <c r="G162" s="319" t="s">
        <v>1762</v>
      </c>
      <c r="H162" s="226" t="s">
        <v>2118</v>
      </c>
    </row>
    <row r="163" spans="2:8" ht="16.5">
      <c r="B163" s="226" t="s">
        <v>1625</v>
      </c>
      <c r="C163" s="226"/>
      <c r="D163" s="226"/>
      <c r="E163" s="226"/>
      <c r="F163" s="226"/>
      <c r="G163" s="226"/>
      <c r="H163" s="226"/>
    </row>
    <row r="164" spans="2:8" ht="16.5">
      <c r="B164" s="226" t="s">
        <v>1626</v>
      </c>
      <c r="C164" s="226"/>
      <c r="D164" s="226"/>
      <c r="E164" s="226"/>
      <c r="F164" s="226"/>
      <c r="G164" s="226"/>
      <c r="H164" s="226"/>
    </row>
    <row r="165" spans="2:8" ht="16.5">
      <c r="B165" s="226" t="s">
        <v>1627</v>
      </c>
      <c r="C165" s="226"/>
      <c r="D165" s="226"/>
      <c r="E165" s="226"/>
      <c r="F165" s="226"/>
      <c r="G165" s="226"/>
      <c r="H165" s="226"/>
    </row>
    <row r="166" spans="2:8" ht="16.5">
      <c r="B166" s="226" t="s">
        <v>1628</v>
      </c>
      <c r="C166" s="319" t="s">
        <v>2378</v>
      </c>
      <c r="D166" s="319" t="s">
        <v>909</v>
      </c>
      <c r="E166" s="319" t="s">
        <v>1446</v>
      </c>
      <c r="F166" s="319" t="s">
        <v>2543</v>
      </c>
      <c r="G166" s="319" t="s">
        <v>1762</v>
      </c>
      <c r="H166" s="319" t="s">
        <v>2118</v>
      </c>
    </row>
    <row r="167" spans="2:8" ht="16.5">
      <c r="B167" s="226" t="s">
        <v>1629</v>
      </c>
      <c r="C167" s="319" t="s">
        <v>2378</v>
      </c>
      <c r="D167" s="319" t="s">
        <v>909</v>
      </c>
      <c r="E167" s="319" t="s">
        <v>1446</v>
      </c>
      <c r="F167" s="319" t="s">
        <v>2544</v>
      </c>
      <c r="G167" s="319" t="s">
        <v>1264</v>
      </c>
      <c r="H167" s="319" t="s">
        <v>2118</v>
      </c>
    </row>
    <row r="168" spans="2:8" ht="16.5">
      <c r="B168" s="226" t="s">
        <v>1630</v>
      </c>
      <c r="C168" s="389" t="s">
        <v>2241</v>
      </c>
      <c r="D168" s="433" t="s">
        <v>908</v>
      </c>
      <c r="E168" s="433" t="s">
        <v>2683</v>
      </c>
      <c r="F168" s="389" t="s">
        <v>2689</v>
      </c>
      <c r="G168" s="226" t="s">
        <v>1264</v>
      </c>
      <c r="H168" s="411" t="s">
        <v>2118</v>
      </c>
    </row>
    <row r="169" spans="2:8" ht="16.5">
      <c r="B169" s="226" t="s">
        <v>1631</v>
      </c>
      <c r="C169" s="389" t="s">
        <v>2241</v>
      </c>
      <c r="D169" s="433" t="s">
        <v>908</v>
      </c>
      <c r="E169" s="433" t="s">
        <v>2683</v>
      </c>
      <c r="F169" s="434" t="s">
        <v>2693</v>
      </c>
      <c r="G169" s="226" t="s">
        <v>1762</v>
      </c>
      <c r="H169" s="411" t="s">
        <v>2118</v>
      </c>
    </row>
    <row r="170" spans="2:8" ht="16.5">
      <c r="B170" s="226" t="s">
        <v>1632</v>
      </c>
      <c r="C170" s="444" t="s">
        <v>2758</v>
      </c>
      <c r="D170" s="433" t="s">
        <v>908</v>
      </c>
      <c r="E170" s="444" t="s">
        <v>2759</v>
      </c>
      <c r="F170" s="444" t="s">
        <v>2760</v>
      </c>
      <c r="G170" s="226" t="s">
        <v>1264</v>
      </c>
      <c r="H170" s="411" t="s">
        <v>2118</v>
      </c>
    </row>
    <row r="171" spans="2:8" ht="16.5">
      <c r="B171" s="226" t="s">
        <v>1633</v>
      </c>
      <c r="C171" s="411"/>
      <c r="D171" s="226"/>
      <c r="E171" s="226"/>
      <c r="F171" s="226"/>
      <c r="G171" s="226" t="s">
        <v>1762</v>
      </c>
      <c r="H171" s="411" t="s">
        <v>2118</v>
      </c>
    </row>
    <row r="172" spans="2:8" ht="16.5">
      <c r="B172" s="226" t="s">
        <v>1634</v>
      </c>
      <c r="C172" s="226" t="s">
        <v>2691</v>
      </c>
      <c r="D172" s="226" t="s">
        <v>908</v>
      </c>
      <c r="E172" s="226" t="s">
        <v>2682</v>
      </c>
      <c r="F172" s="444" t="s">
        <v>2692</v>
      </c>
      <c r="G172" s="226"/>
      <c r="H172" s="226"/>
    </row>
    <row r="173" spans="2:8" ht="16.5">
      <c r="B173" s="226" t="s">
        <v>1635</v>
      </c>
      <c r="C173" s="444" t="s">
        <v>2783</v>
      </c>
      <c r="D173" s="444" t="s">
        <v>908</v>
      </c>
      <c r="E173" s="444" t="s">
        <v>2764</v>
      </c>
      <c r="F173" s="444" t="s">
        <v>2782</v>
      </c>
      <c r="G173" s="226"/>
      <c r="H173" s="444" t="s">
        <v>2118</v>
      </c>
    </row>
    <row r="174" spans="2:8" ht="16.5">
      <c r="B174" s="300"/>
      <c r="C174" s="433"/>
      <c r="D174" s="433"/>
      <c r="E174" s="433"/>
      <c r="F174" s="433"/>
      <c r="G174" s="300"/>
      <c r="H174" s="300"/>
    </row>
    <row r="175" spans="2:8" ht="25.5">
      <c r="B175" s="304" t="s">
        <v>303</v>
      </c>
      <c r="C175" s="300"/>
      <c r="D175" s="300"/>
      <c r="E175" s="300"/>
      <c r="F175" s="300"/>
      <c r="G175" s="300"/>
      <c r="H175" s="300"/>
    </row>
    <row r="176" spans="2:8" ht="16.5">
      <c r="B176" s="305" t="s">
        <v>181</v>
      </c>
      <c r="C176" s="306" t="s">
        <v>1740</v>
      </c>
      <c r="D176" s="306" t="s">
        <v>1741</v>
      </c>
      <c r="E176" s="306" t="s">
        <v>1742</v>
      </c>
      <c r="F176" s="306" t="s">
        <v>395</v>
      </c>
      <c r="G176" s="306" t="s">
        <v>2127</v>
      </c>
      <c r="H176" s="307" t="s">
        <v>1743</v>
      </c>
    </row>
    <row r="177" spans="2:8" ht="16.5">
      <c r="B177" s="226" t="s">
        <v>1636</v>
      </c>
      <c r="C177" s="226" t="s">
        <v>1772</v>
      </c>
      <c r="D177" s="226" t="s">
        <v>909</v>
      </c>
      <c r="E177" s="226" t="s">
        <v>1451</v>
      </c>
      <c r="F177" s="226" t="s">
        <v>1761</v>
      </c>
      <c r="G177" s="226" t="s">
        <v>1264</v>
      </c>
      <c r="H177" s="226"/>
    </row>
    <row r="178" spans="2:8" ht="16.5">
      <c r="B178" s="226" t="s">
        <v>1637</v>
      </c>
      <c r="C178" s="226" t="s">
        <v>1772</v>
      </c>
      <c r="D178" s="226" t="s">
        <v>909</v>
      </c>
      <c r="E178" s="226" t="s">
        <v>1451</v>
      </c>
      <c r="F178" s="226" t="s">
        <v>1763</v>
      </c>
      <c r="G178" s="226" t="s">
        <v>1762</v>
      </c>
      <c r="H178" s="226"/>
    </row>
    <row r="179" spans="2:8" ht="16.5">
      <c r="B179" s="226" t="s">
        <v>1638</v>
      </c>
      <c r="C179" s="226" t="s">
        <v>1772</v>
      </c>
      <c r="D179" s="226" t="s">
        <v>1800</v>
      </c>
      <c r="E179" s="226"/>
      <c r="F179" s="226" t="s">
        <v>2368</v>
      </c>
      <c r="G179" s="226"/>
      <c r="H179" s="226" t="s">
        <v>2118</v>
      </c>
    </row>
    <row r="180" spans="2:8" ht="16.5">
      <c r="B180" s="226" t="s">
        <v>1639</v>
      </c>
      <c r="C180" s="338" t="s">
        <v>2120</v>
      </c>
      <c r="D180" s="226" t="s">
        <v>909</v>
      </c>
      <c r="E180" s="411" t="s">
        <v>2496</v>
      </c>
      <c r="F180" s="444" t="s">
        <v>2757</v>
      </c>
      <c r="G180" s="444" t="s">
        <v>1762</v>
      </c>
      <c r="H180" s="226" t="s">
        <v>2118</v>
      </c>
    </row>
    <row r="181" spans="2:8" ht="16.5">
      <c r="B181" s="226" t="s">
        <v>1640</v>
      </c>
      <c r="C181" s="338" t="s">
        <v>2120</v>
      </c>
      <c r="D181" s="226" t="s">
        <v>909</v>
      </c>
      <c r="E181" s="411" t="s">
        <v>2496</v>
      </c>
      <c r="F181" s="444" t="s">
        <v>2784</v>
      </c>
      <c r="G181" s="444" t="s">
        <v>1264</v>
      </c>
      <c r="H181" s="226" t="s">
        <v>2118</v>
      </c>
    </row>
    <row r="182" spans="2:8" ht="16.5">
      <c r="B182" s="226" t="s">
        <v>1641</v>
      </c>
      <c r="C182" s="226" t="s">
        <v>2121</v>
      </c>
      <c r="D182" s="226" t="s">
        <v>1800</v>
      </c>
      <c r="E182" s="226"/>
      <c r="F182" s="226" t="s">
        <v>2186</v>
      </c>
      <c r="G182" s="226" t="s">
        <v>1762</v>
      </c>
      <c r="H182" s="226" t="s">
        <v>2118</v>
      </c>
    </row>
    <row r="183" spans="2:8" ht="16.5">
      <c r="B183" s="226" t="s">
        <v>1642</v>
      </c>
      <c r="C183" s="226" t="s">
        <v>1777</v>
      </c>
      <c r="D183" s="226" t="s">
        <v>909</v>
      </c>
      <c r="E183" s="226" t="s">
        <v>1450</v>
      </c>
      <c r="F183" s="226" t="s">
        <v>1778</v>
      </c>
      <c r="G183" s="226"/>
      <c r="H183" s="226" t="s">
        <v>2118</v>
      </c>
    </row>
    <row r="184" spans="2:8" ht="16.5">
      <c r="B184" s="226" t="s">
        <v>1643</v>
      </c>
      <c r="C184" s="226" t="s">
        <v>1777</v>
      </c>
      <c r="D184" s="226" t="s">
        <v>909</v>
      </c>
      <c r="E184" s="226" t="s">
        <v>1450</v>
      </c>
      <c r="F184" s="226" t="s">
        <v>1790</v>
      </c>
      <c r="G184" s="226"/>
      <c r="H184" s="226" t="s">
        <v>2118</v>
      </c>
    </row>
    <row r="185" spans="2:8" ht="16.5">
      <c r="B185" s="226" t="s">
        <v>1644</v>
      </c>
      <c r="C185" s="226" t="s">
        <v>1777</v>
      </c>
      <c r="D185" s="226" t="s">
        <v>1800</v>
      </c>
      <c r="E185" s="226"/>
      <c r="F185" s="226" t="s">
        <v>2367</v>
      </c>
      <c r="G185" s="226"/>
      <c r="H185" s="226" t="s">
        <v>2118</v>
      </c>
    </row>
    <row r="186" spans="2:8" ht="16.5">
      <c r="B186" s="226" t="s">
        <v>1645</v>
      </c>
      <c r="C186" s="338" t="s">
        <v>2121</v>
      </c>
      <c r="D186" s="226" t="s">
        <v>909</v>
      </c>
      <c r="E186" s="226" t="s">
        <v>1452</v>
      </c>
      <c r="F186" s="226" t="s">
        <v>1779</v>
      </c>
      <c r="G186" s="226"/>
      <c r="H186" s="226" t="s">
        <v>2118</v>
      </c>
    </row>
    <row r="187" spans="2:8" ht="16.5">
      <c r="B187" s="226" t="s">
        <v>1646</v>
      </c>
      <c r="C187" s="338" t="s">
        <v>2121</v>
      </c>
      <c r="D187" s="226" t="s">
        <v>909</v>
      </c>
      <c r="E187" s="226" t="s">
        <v>1452</v>
      </c>
      <c r="F187" s="226" t="s">
        <v>2322</v>
      </c>
      <c r="G187" s="226"/>
      <c r="H187" s="226" t="s">
        <v>2118</v>
      </c>
    </row>
    <row r="188" spans="2:8" ht="16.5">
      <c r="B188" s="226" t="s">
        <v>1647</v>
      </c>
      <c r="C188" s="311" t="s">
        <v>2121</v>
      </c>
      <c r="D188" s="311" t="s">
        <v>1800</v>
      </c>
      <c r="E188" s="311" t="s">
        <v>2370</v>
      </c>
      <c r="F188" s="311" t="s">
        <v>2492</v>
      </c>
      <c r="G188" s="226"/>
      <c r="H188" s="311" t="s">
        <v>2118</v>
      </c>
    </row>
    <row r="189" spans="2:8" ht="16.5">
      <c r="B189" s="226" t="s">
        <v>1648</v>
      </c>
      <c r="C189" s="433" t="s">
        <v>2690</v>
      </c>
      <c r="D189" s="433" t="s">
        <v>909</v>
      </c>
      <c r="E189" s="416" t="s">
        <v>1307</v>
      </c>
      <c r="F189" s="433" t="s">
        <v>2185</v>
      </c>
      <c r="G189" s="337" t="s">
        <v>1264</v>
      </c>
      <c r="H189" s="337" t="s">
        <v>2118</v>
      </c>
    </row>
    <row r="190" spans="2:8" ht="16.5">
      <c r="B190" s="226" t="s">
        <v>1649</v>
      </c>
      <c r="C190" s="433" t="s">
        <v>2690</v>
      </c>
      <c r="D190" s="433" t="s">
        <v>909</v>
      </c>
      <c r="E190" s="416" t="s">
        <v>1307</v>
      </c>
      <c r="F190" s="338" t="s">
        <v>2483</v>
      </c>
      <c r="G190" s="338" t="s">
        <v>1762</v>
      </c>
      <c r="H190" s="338" t="s">
        <v>2118</v>
      </c>
    </row>
    <row r="191" spans="2:8" ht="16.5">
      <c r="B191" s="226" t="s">
        <v>1650</v>
      </c>
      <c r="C191" s="226"/>
      <c r="D191" s="226"/>
      <c r="E191" s="226"/>
      <c r="F191" s="226"/>
      <c r="G191" s="226"/>
      <c r="H191" s="226"/>
    </row>
    <row r="192" spans="2:8" ht="16.5">
      <c r="B192" s="226" t="s">
        <v>1651</v>
      </c>
      <c r="C192" s="226"/>
      <c r="D192" s="226"/>
      <c r="E192" s="226"/>
      <c r="F192" s="226"/>
      <c r="G192" s="226"/>
      <c r="H192" s="226"/>
    </row>
    <row r="193" spans="2:8" ht="16.5">
      <c r="B193" s="226" t="s">
        <v>1652</v>
      </c>
      <c r="C193" s="226"/>
      <c r="D193" s="226"/>
      <c r="E193" s="226"/>
      <c r="F193" s="226"/>
      <c r="G193" s="226"/>
      <c r="H193" s="226"/>
    </row>
    <row r="194" spans="2:8" ht="16.5">
      <c r="B194" s="226" t="s">
        <v>1653</v>
      </c>
      <c r="C194" s="226"/>
      <c r="D194" s="226"/>
      <c r="E194" s="226"/>
      <c r="F194" s="226"/>
      <c r="G194" s="226"/>
      <c r="H194" s="226"/>
    </row>
    <row r="195" spans="2:8" ht="16.5">
      <c r="B195" s="226" t="s">
        <v>1654</v>
      </c>
      <c r="C195" s="226"/>
      <c r="D195" s="226"/>
      <c r="E195" s="226"/>
      <c r="F195" s="226"/>
      <c r="G195" s="226"/>
      <c r="H195" s="226"/>
    </row>
    <row r="196" spans="2:8" ht="16.5">
      <c r="B196" s="226" t="s">
        <v>1655</v>
      </c>
      <c r="C196" s="226"/>
      <c r="D196" s="226"/>
      <c r="E196" s="226"/>
      <c r="F196" s="226"/>
      <c r="G196" s="226"/>
      <c r="H196" s="226"/>
    </row>
    <row r="197" spans="2:8" ht="16.5">
      <c r="B197" s="300"/>
      <c r="C197" s="300"/>
      <c r="D197" s="300"/>
      <c r="E197" s="300"/>
      <c r="F197" s="300"/>
      <c r="G197" s="300"/>
      <c r="H197" s="300"/>
    </row>
    <row r="198" spans="2:8" ht="16.5">
      <c r="B198" s="300"/>
      <c r="C198" s="300"/>
      <c r="D198" s="300"/>
      <c r="E198" s="300"/>
      <c r="F198" s="300"/>
      <c r="G198" s="300"/>
      <c r="H198" s="300"/>
    </row>
    <row r="199" spans="2:8" ht="16.5">
      <c r="B199" s="226" t="s">
        <v>1656</v>
      </c>
      <c r="C199" s="226"/>
      <c r="D199" s="226"/>
      <c r="E199" s="226"/>
      <c r="F199" s="226"/>
      <c r="G199" s="226"/>
      <c r="H199" s="226"/>
    </row>
    <row r="200" spans="2:8" ht="16.5">
      <c r="B200" s="226" t="s">
        <v>1657</v>
      </c>
      <c r="C200" s="226"/>
      <c r="D200" s="226"/>
      <c r="E200" s="226"/>
      <c r="F200" s="226"/>
      <c r="G200" s="226"/>
      <c r="H200" s="226"/>
    </row>
    <row r="201" spans="2:8" ht="16.5">
      <c r="B201" s="226" t="s">
        <v>1658</v>
      </c>
      <c r="C201" s="226"/>
      <c r="D201" s="226"/>
      <c r="E201" s="226"/>
      <c r="F201" s="226"/>
      <c r="G201" s="226"/>
      <c r="H201" s="226"/>
    </row>
    <row r="202" spans="2:8" ht="16.5">
      <c r="B202" s="226" t="s">
        <v>1659</v>
      </c>
      <c r="C202" s="226"/>
      <c r="D202" s="226"/>
      <c r="E202" s="226"/>
      <c r="F202" s="226"/>
      <c r="G202" s="226"/>
      <c r="H202" s="226"/>
    </row>
    <row r="203" spans="2:8" ht="16.5">
      <c r="B203" s="226" t="s">
        <v>1660</v>
      </c>
      <c r="C203" s="226"/>
      <c r="D203" s="226"/>
      <c r="E203" s="226"/>
      <c r="F203" s="226"/>
      <c r="G203" s="226"/>
      <c r="H203" s="226"/>
    </row>
    <row r="204" spans="2:8" ht="16.5">
      <c r="B204" s="226" t="s">
        <v>1661</v>
      </c>
      <c r="C204" s="226"/>
      <c r="D204" s="226"/>
      <c r="E204" s="226"/>
      <c r="F204" s="226"/>
      <c r="G204" s="226"/>
      <c r="H204" s="226"/>
    </row>
    <row r="205" spans="2:8" ht="16.5">
      <c r="B205" s="226" t="s">
        <v>1662</v>
      </c>
      <c r="C205" s="226"/>
      <c r="D205" s="226"/>
      <c r="E205" s="226"/>
      <c r="F205" s="226"/>
      <c r="G205" s="226"/>
      <c r="H205" s="226"/>
    </row>
    <row r="206" spans="2:8" ht="16.5">
      <c r="B206" s="226" t="s">
        <v>1663</v>
      </c>
      <c r="C206" s="226"/>
      <c r="D206" s="226"/>
      <c r="E206" s="226"/>
      <c r="F206" s="226"/>
      <c r="G206" s="226"/>
      <c r="H206" s="226"/>
    </row>
    <row r="207" spans="2:8" ht="16.5">
      <c r="B207" s="226" t="s">
        <v>1664</v>
      </c>
      <c r="C207" s="226"/>
      <c r="D207" s="226"/>
      <c r="E207" s="226"/>
      <c r="F207" s="226"/>
      <c r="G207" s="226"/>
      <c r="H207" s="226"/>
    </row>
    <row r="208" spans="2:8" ht="16.5">
      <c r="B208" s="226" t="s">
        <v>1665</v>
      </c>
      <c r="C208" s="226"/>
      <c r="D208" s="226"/>
      <c r="E208" s="226"/>
      <c r="F208" s="226"/>
      <c r="G208" s="226"/>
      <c r="H208" s="226"/>
    </row>
    <row r="209" spans="2:8" ht="16.5">
      <c r="B209" s="226" t="s">
        <v>1666</v>
      </c>
      <c r="C209" s="226"/>
      <c r="D209" s="226"/>
      <c r="E209" s="226"/>
      <c r="F209" s="226"/>
      <c r="G209" s="226"/>
      <c r="H209" s="226"/>
    </row>
    <row r="210" spans="2:8" ht="16.5">
      <c r="B210" s="226" t="s">
        <v>1667</v>
      </c>
      <c r="C210" s="226"/>
      <c r="D210" s="226"/>
      <c r="E210" s="226"/>
      <c r="F210" s="226"/>
      <c r="G210" s="226"/>
      <c r="H210" s="226"/>
    </row>
    <row r="211" spans="2:8" ht="16.5">
      <c r="B211" s="226" t="s">
        <v>1668</v>
      </c>
      <c r="C211" s="226"/>
      <c r="D211" s="226"/>
      <c r="E211" s="226"/>
      <c r="F211" s="226"/>
      <c r="G211" s="226"/>
      <c r="H211" s="226"/>
    </row>
    <row r="212" spans="2:8" ht="16.5">
      <c r="B212" s="226" t="s">
        <v>1669</v>
      </c>
      <c r="C212" s="226"/>
      <c r="D212" s="226"/>
      <c r="E212" s="397"/>
      <c r="F212" s="397"/>
      <c r="G212" s="397"/>
      <c r="H212" s="226"/>
    </row>
    <row r="213" spans="2:8" ht="16.5">
      <c r="B213" s="226" t="s">
        <v>1670</v>
      </c>
      <c r="C213" s="226"/>
      <c r="D213" s="226"/>
      <c r="E213" s="398"/>
      <c r="F213" s="398"/>
      <c r="G213" s="398"/>
      <c r="H213" s="226"/>
    </row>
    <row r="214" spans="2:8" ht="16.5">
      <c r="B214" s="226" t="s">
        <v>1671</v>
      </c>
      <c r="C214" s="226"/>
      <c r="D214" s="226"/>
      <c r="G214" s="226"/>
      <c r="H214" s="226"/>
    </row>
    <row r="215" spans="2:8" ht="16.5">
      <c r="B215" s="226" t="s">
        <v>1672</v>
      </c>
      <c r="C215" s="226"/>
      <c r="D215" s="226"/>
      <c r="G215" s="226"/>
      <c r="H215" s="226"/>
    </row>
    <row r="216" spans="2:8" ht="16.5">
      <c r="B216" s="226" t="s">
        <v>1673</v>
      </c>
      <c r="C216" s="226"/>
      <c r="D216" s="226"/>
      <c r="E216" s="226"/>
      <c r="F216" s="226"/>
      <c r="G216" s="226"/>
      <c r="H216" s="226"/>
    </row>
    <row r="217" spans="2:8" ht="16.5">
      <c r="B217" s="226" t="s">
        <v>1674</v>
      </c>
      <c r="C217" s="226"/>
      <c r="D217" s="226"/>
      <c r="E217" s="226"/>
      <c r="F217" s="226"/>
      <c r="G217" s="226"/>
      <c r="H217" s="226"/>
    </row>
    <row r="218" spans="2:8" ht="16.5">
      <c r="B218" s="226" t="s">
        <v>1675</v>
      </c>
      <c r="C218" s="226"/>
      <c r="D218" s="226"/>
      <c r="E218" s="226"/>
      <c r="F218" s="226"/>
      <c r="G218" s="226"/>
      <c r="H218" s="226"/>
    </row>
    <row r="219" spans="2:8" ht="16.5">
      <c r="B219" s="226" t="s">
        <v>1676</v>
      </c>
      <c r="C219" s="226"/>
      <c r="D219" s="226"/>
      <c r="E219" s="226"/>
      <c r="F219" s="226"/>
      <c r="G219" s="226"/>
      <c r="H219" s="226"/>
    </row>
    <row r="220" spans="2:8" ht="16.5">
      <c r="B220" s="226" t="s">
        <v>1677</v>
      </c>
      <c r="C220" s="226"/>
      <c r="D220" s="226"/>
      <c r="E220" s="226"/>
      <c r="F220" s="226"/>
      <c r="G220" s="226"/>
      <c r="H220" s="226"/>
    </row>
    <row r="221" spans="2:8" ht="16.5">
      <c r="B221" s="226" t="s">
        <v>1678</v>
      </c>
      <c r="C221" s="226"/>
      <c r="D221" s="226"/>
      <c r="E221" s="226"/>
      <c r="F221" s="226"/>
      <c r="G221" s="226"/>
      <c r="H221" s="226"/>
    </row>
    <row r="222" spans="2:8" ht="16.5">
      <c r="B222" s="226" t="s">
        <v>1679</v>
      </c>
      <c r="C222" s="226"/>
      <c r="D222" s="226"/>
      <c r="E222" s="226"/>
      <c r="F222" s="226"/>
      <c r="G222" s="226"/>
      <c r="H222" s="226"/>
    </row>
    <row r="223" spans="2:8" ht="16.5">
      <c r="B223" s="226" t="s">
        <v>1680</v>
      </c>
      <c r="C223" s="226"/>
      <c r="D223" s="226"/>
      <c r="E223" s="226"/>
      <c r="F223" s="226"/>
      <c r="G223" s="226"/>
      <c r="H223" s="226"/>
    </row>
    <row r="224" spans="2:8" ht="16.5">
      <c r="B224" s="226" t="s">
        <v>1681</v>
      </c>
      <c r="C224" s="226"/>
      <c r="D224" s="226"/>
      <c r="E224" s="226"/>
      <c r="F224" s="226"/>
      <c r="G224" s="226"/>
      <c r="H224" s="226"/>
    </row>
    <row r="225" spans="2:8" ht="16.5">
      <c r="B225" s="226" t="s">
        <v>1682</v>
      </c>
      <c r="C225" s="226"/>
      <c r="D225" s="226"/>
      <c r="E225" s="226"/>
      <c r="F225" s="226"/>
      <c r="G225" s="226"/>
      <c r="H225" s="226"/>
    </row>
    <row r="226" spans="2:8" ht="16.5">
      <c r="B226" s="226" t="s">
        <v>1683</v>
      </c>
      <c r="C226" s="226"/>
      <c r="D226" s="226"/>
      <c r="E226" s="226"/>
      <c r="F226" s="226"/>
      <c r="G226" s="226"/>
      <c r="H226" s="226"/>
    </row>
    <row r="227" spans="2:8" ht="16.5">
      <c r="B227" s="226" t="s">
        <v>1684</v>
      </c>
      <c r="C227" s="226"/>
      <c r="D227" s="226"/>
      <c r="E227" s="226"/>
      <c r="F227" s="226"/>
      <c r="G227" s="226"/>
      <c r="H227" s="226"/>
    </row>
    <row r="228" spans="2:8" ht="16.5">
      <c r="B228" s="226" t="s">
        <v>1685</v>
      </c>
      <c r="C228" s="226"/>
      <c r="D228" s="226"/>
      <c r="E228" s="226"/>
      <c r="F228" s="226"/>
      <c r="G228" s="226"/>
      <c r="H228" s="226"/>
    </row>
    <row r="229" spans="2:8" ht="16.5">
      <c r="B229" s="300"/>
      <c r="C229" s="300"/>
      <c r="D229" s="300"/>
      <c r="E229" s="300"/>
      <c r="F229" s="300"/>
      <c r="G229" s="300"/>
      <c r="H229" s="300"/>
    </row>
    <row r="230" spans="2:8" ht="25.5">
      <c r="B230" s="304" t="s">
        <v>2377</v>
      </c>
      <c r="C230" s="300"/>
      <c r="D230" s="300"/>
      <c r="E230" s="300"/>
      <c r="F230" s="300"/>
      <c r="G230" s="300"/>
      <c r="H230" s="300"/>
    </row>
    <row r="231" spans="2:8" ht="16.5">
      <c r="B231" s="305" t="s">
        <v>181</v>
      </c>
      <c r="C231" s="306" t="s">
        <v>1740</v>
      </c>
      <c r="D231" s="306" t="s">
        <v>1741</v>
      </c>
      <c r="E231" s="306" t="s">
        <v>1742</v>
      </c>
      <c r="F231" s="306" t="s">
        <v>395</v>
      </c>
      <c r="G231" s="306" t="s">
        <v>2127</v>
      </c>
      <c r="H231" s="307" t="s">
        <v>1743</v>
      </c>
    </row>
    <row r="232" spans="2:8" ht="16.5">
      <c r="B232" s="226" t="s">
        <v>1686</v>
      </c>
      <c r="C232" s="226"/>
      <c r="D232" s="226"/>
      <c r="E232" s="226"/>
      <c r="F232" s="226"/>
      <c r="G232" s="226"/>
      <c r="H232" s="226"/>
    </row>
    <row r="233" spans="2:8" ht="16.5">
      <c r="B233" s="226" t="s">
        <v>1687</v>
      </c>
      <c r="C233" s="226"/>
      <c r="D233" s="226"/>
      <c r="E233" s="226"/>
      <c r="F233" s="226"/>
      <c r="G233" s="226"/>
      <c r="H233" s="226"/>
    </row>
    <row r="234" spans="2:8" ht="16.5">
      <c r="B234" s="226" t="s">
        <v>1688</v>
      </c>
      <c r="C234" s="226"/>
      <c r="D234" s="226"/>
      <c r="E234" s="226"/>
      <c r="F234" s="226"/>
      <c r="G234" s="226"/>
      <c r="H234" s="226"/>
    </row>
    <row r="235" spans="2:8" ht="16.5">
      <c r="B235" s="226" t="s">
        <v>1689</v>
      </c>
      <c r="C235" s="226"/>
      <c r="D235" s="226"/>
      <c r="E235" s="226"/>
      <c r="F235" s="226"/>
      <c r="G235" s="226"/>
      <c r="H235" s="226"/>
    </row>
    <row r="236" spans="2:8" ht="16.5">
      <c r="B236" s="226" t="s">
        <v>1690</v>
      </c>
      <c r="C236" s="226"/>
      <c r="D236" s="226"/>
      <c r="E236" s="226"/>
      <c r="F236" s="226"/>
      <c r="G236" s="226"/>
      <c r="H236" s="226"/>
    </row>
    <row r="237" spans="2:8" ht="16.5">
      <c r="B237" s="226" t="s">
        <v>1691</v>
      </c>
      <c r="C237" s="226"/>
      <c r="D237" s="226"/>
      <c r="E237" s="226"/>
      <c r="F237" s="226"/>
      <c r="G237" s="226"/>
      <c r="H237" s="226"/>
    </row>
    <row r="238" spans="2:8" ht="16.5">
      <c r="B238" s="226" t="s">
        <v>1692</v>
      </c>
      <c r="C238" s="226"/>
      <c r="D238" s="226"/>
      <c r="E238" s="226"/>
      <c r="F238" s="226"/>
      <c r="G238" s="226"/>
      <c r="H238" s="226"/>
    </row>
    <row r="239" spans="2:8" ht="16.5">
      <c r="B239" s="226" t="s">
        <v>1693</v>
      </c>
      <c r="C239" s="226"/>
      <c r="D239" s="226"/>
      <c r="E239" s="226"/>
      <c r="F239" s="226"/>
      <c r="G239" s="226"/>
      <c r="H239" s="226"/>
    </row>
    <row r="240" spans="2:8" ht="16.5">
      <c r="B240" s="226" t="s">
        <v>1694</v>
      </c>
      <c r="C240" s="226"/>
      <c r="D240" s="226"/>
      <c r="E240" s="226"/>
      <c r="F240" s="226"/>
      <c r="G240" s="226"/>
      <c r="H240" s="226"/>
    </row>
    <row r="241" spans="2:8" ht="16.5">
      <c r="B241" s="226" t="s">
        <v>1695</v>
      </c>
      <c r="C241" s="226"/>
      <c r="D241" s="226"/>
      <c r="E241" s="226"/>
      <c r="F241" s="226"/>
      <c r="G241" s="226"/>
      <c r="H241" s="226"/>
    </row>
    <row r="242" spans="2:8" ht="16.5">
      <c r="B242" s="226" t="s">
        <v>1696</v>
      </c>
      <c r="C242" s="226"/>
      <c r="D242" s="226"/>
      <c r="E242" s="226"/>
      <c r="F242" s="226"/>
      <c r="G242" s="226"/>
      <c r="H242" s="226"/>
    </row>
    <row r="243" spans="2:8" ht="16.5">
      <c r="B243" s="226" t="s">
        <v>1697</v>
      </c>
      <c r="C243" s="226"/>
      <c r="D243" s="226"/>
      <c r="E243" s="226"/>
      <c r="F243" s="226"/>
      <c r="G243" s="226"/>
      <c r="H243" s="226"/>
    </row>
    <row r="244" spans="2:8" ht="16.5">
      <c r="B244" s="226" t="s">
        <v>1698</v>
      </c>
      <c r="C244" s="226"/>
      <c r="D244" s="226"/>
      <c r="E244" s="226"/>
      <c r="F244" s="226"/>
      <c r="G244" s="226"/>
      <c r="H244" s="226"/>
    </row>
    <row r="245" spans="2:8" ht="16.5">
      <c r="B245" s="226" t="s">
        <v>1699</v>
      </c>
      <c r="C245" s="226"/>
      <c r="D245" s="226"/>
      <c r="E245" s="226"/>
      <c r="F245" s="226"/>
      <c r="G245" s="226"/>
      <c r="H245" s="226"/>
    </row>
    <row r="246" spans="2:8" ht="16.5">
      <c r="B246" s="226" t="s">
        <v>1700</v>
      </c>
      <c r="C246" s="226"/>
      <c r="D246" s="226"/>
      <c r="E246" s="226"/>
      <c r="F246" s="226"/>
      <c r="G246" s="226"/>
      <c r="H246" s="226"/>
    </row>
    <row r="247" spans="2:8" ht="16.5">
      <c r="B247" s="226" t="s">
        <v>1701</v>
      </c>
      <c r="C247" s="226"/>
      <c r="D247" s="226"/>
      <c r="E247" s="226"/>
      <c r="F247" s="226"/>
      <c r="G247" s="226"/>
      <c r="H247" s="226"/>
    </row>
    <row r="248" spans="2:8" ht="16.5">
      <c r="B248" s="226" t="s">
        <v>1702</v>
      </c>
      <c r="C248" s="226"/>
      <c r="D248" s="226"/>
      <c r="E248" s="226"/>
      <c r="F248" s="226"/>
      <c r="G248" s="226"/>
      <c r="H248" s="226"/>
    </row>
    <row r="249" spans="2:8" ht="16.5">
      <c r="B249" s="226" t="s">
        <v>1703</v>
      </c>
      <c r="C249" s="226"/>
      <c r="D249" s="226"/>
      <c r="E249" s="226"/>
      <c r="F249" s="226"/>
      <c r="G249" s="226"/>
      <c r="H249" s="226"/>
    </row>
    <row r="250" spans="2:8" ht="16.5">
      <c r="B250" s="226" t="s">
        <v>1704</v>
      </c>
      <c r="C250" s="226"/>
      <c r="D250" s="226"/>
      <c r="E250" s="226"/>
      <c r="F250" s="226"/>
      <c r="G250" s="226"/>
      <c r="H250" s="226"/>
    </row>
    <row r="251" spans="2:8" ht="16.5">
      <c r="B251" s="226" t="s">
        <v>1705</v>
      </c>
      <c r="C251" s="226"/>
      <c r="D251" s="226"/>
      <c r="E251" s="226"/>
      <c r="F251" s="226"/>
      <c r="G251" s="226"/>
      <c r="H251" s="226"/>
    </row>
    <row r="252" spans="2:8" ht="16.5">
      <c r="B252" s="226" t="s">
        <v>1706</v>
      </c>
      <c r="C252" s="226"/>
      <c r="D252" s="226"/>
      <c r="E252" s="226"/>
      <c r="F252" s="226"/>
      <c r="G252" s="226"/>
      <c r="H252" s="226"/>
    </row>
    <row r="253" spans="2:8" ht="16.5">
      <c r="B253" s="226" t="s">
        <v>1707</v>
      </c>
      <c r="C253" s="226"/>
      <c r="D253" s="226"/>
      <c r="E253" s="226"/>
      <c r="F253" s="226"/>
      <c r="G253" s="226"/>
      <c r="H253" s="226"/>
    </row>
    <row r="254" spans="2:8" ht="16.5">
      <c r="B254" s="226" t="s">
        <v>1708</v>
      </c>
      <c r="C254" s="226"/>
      <c r="D254" s="226"/>
      <c r="E254" s="226"/>
      <c r="F254" s="226"/>
      <c r="G254" s="226"/>
      <c r="H254" s="226"/>
    </row>
    <row r="255" spans="2:8" ht="16.5">
      <c r="B255" s="226" t="s">
        <v>1709</v>
      </c>
      <c r="C255" s="226"/>
      <c r="D255" s="226"/>
      <c r="E255" s="226"/>
      <c r="F255" s="226"/>
      <c r="G255" s="226"/>
      <c r="H255" s="226"/>
    </row>
    <row r="256" spans="2:8" ht="16.5">
      <c r="B256" s="226" t="s">
        <v>1710</v>
      </c>
      <c r="C256" s="226"/>
      <c r="D256" s="226"/>
      <c r="E256" s="226"/>
      <c r="F256" s="226"/>
      <c r="G256" s="226"/>
      <c r="H256" s="226"/>
    </row>
    <row r="257" spans="2:8" ht="16.5">
      <c r="B257" s="226" t="s">
        <v>1711</v>
      </c>
      <c r="C257" s="226"/>
      <c r="D257" s="226"/>
      <c r="E257" s="226"/>
      <c r="F257" s="226"/>
      <c r="G257" s="226"/>
      <c r="H257" s="226"/>
    </row>
    <row r="258" spans="2:8" ht="16.5">
      <c r="B258" s="226" t="s">
        <v>1712</v>
      </c>
      <c r="C258" s="226"/>
      <c r="D258" s="226"/>
      <c r="E258" s="226"/>
      <c r="F258" s="226"/>
      <c r="G258" s="226"/>
      <c r="H258" s="226"/>
    </row>
    <row r="259" spans="2:8" ht="16.5">
      <c r="B259" s="226" t="s">
        <v>1713</v>
      </c>
      <c r="C259" s="226"/>
      <c r="D259" s="226"/>
      <c r="E259" s="226"/>
      <c r="F259" s="226"/>
      <c r="G259" s="226"/>
      <c r="H259" s="226"/>
    </row>
    <row r="260" spans="2:8" ht="16.5">
      <c r="B260" s="226" t="s">
        <v>1714</v>
      </c>
      <c r="C260" s="226"/>
      <c r="D260" s="226"/>
      <c r="E260" s="226"/>
      <c r="F260" s="226"/>
      <c r="G260" s="226"/>
      <c r="H260" s="226"/>
    </row>
    <row r="261" spans="2:8" ht="16.5">
      <c r="B261" s="226" t="s">
        <v>1715</v>
      </c>
      <c r="C261" s="226"/>
      <c r="D261" s="226"/>
      <c r="E261" s="226"/>
      <c r="F261" s="226"/>
      <c r="G261" s="226"/>
      <c r="H261" s="226"/>
    </row>
    <row r="262" spans="2:8" ht="16.5">
      <c r="B262" s="226" t="s">
        <v>1716</v>
      </c>
      <c r="C262" s="226"/>
      <c r="D262" s="226"/>
      <c r="E262" s="226"/>
      <c r="F262" s="226"/>
      <c r="G262" s="226"/>
      <c r="H262" s="226"/>
    </row>
    <row r="263" spans="2:8" ht="16.5">
      <c r="B263" s="226" t="s">
        <v>1717</v>
      </c>
      <c r="C263" s="226"/>
      <c r="D263" s="226"/>
      <c r="E263" s="226"/>
      <c r="F263" s="226"/>
      <c r="G263" s="226"/>
      <c r="H263" s="226"/>
    </row>
    <row r="264" spans="2:8" ht="16.5">
      <c r="B264" s="226" t="s">
        <v>1718</v>
      </c>
      <c r="C264" s="226"/>
      <c r="D264" s="226"/>
      <c r="E264" s="226"/>
      <c r="F264" s="226"/>
      <c r="G264" s="226"/>
      <c r="H264" s="226"/>
    </row>
    <row r="265" spans="2:8" ht="16.5">
      <c r="B265" s="226" t="s">
        <v>1719</v>
      </c>
      <c r="C265" s="226"/>
      <c r="D265" s="226"/>
      <c r="E265" s="226"/>
      <c r="F265" s="226"/>
      <c r="G265" s="226"/>
      <c r="H265" s="226"/>
    </row>
    <row r="266" spans="2:8" ht="16.5">
      <c r="B266" s="226" t="s">
        <v>1720</v>
      </c>
      <c r="C266" s="226"/>
      <c r="D266" s="226"/>
      <c r="E266" s="226"/>
      <c r="F266" s="226"/>
      <c r="G266" s="226"/>
      <c r="H266" s="226"/>
    </row>
    <row r="267" spans="2:8" ht="16.5">
      <c r="B267" s="226" t="s">
        <v>1721</v>
      </c>
      <c r="C267" s="226"/>
      <c r="D267" s="226"/>
      <c r="E267" s="226"/>
      <c r="F267" s="226"/>
      <c r="G267" s="226"/>
      <c r="H267" s="226"/>
    </row>
    <row r="268" spans="2:8" ht="16.5">
      <c r="B268" s="226" t="s">
        <v>1722</v>
      </c>
      <c r="C268" s="226"/>
      <c r="D268" s="226"/>
      <c r="E268" s="226"/>
      <c r="F268" s="226"/>
      <c r="G268" s="226"/>
      <c r="H268" s="226"/>
    </row>
    <row r="269" spans="2:8" ht="16.5">
      <c r="B269" s="226" t="s">
        <v>1723</v>
      </c>
      <c r="C269" s="226"/>
      <c r="D269" s="226"/>
      <c r="E269" s="226"/>
      <c r="F269" s="226"/>
      <c r="G269" s="226"/>
      <c r="H269" s="226"/>
    </row>
    <row r="270" spans="2:8" ht="16.5">
      <c r="B270" s="226" t="s">
        <v>1724</v>
      </c>
      <c r="C270" s="226"/>
      <c r="D270" s="226"/>
      <c r="E270" s="226"/>
      <c r="F270" s="226"/>
      <c r="G270" s="226"/>
      <c r="H270" s="226"/>
    </row>
    <row r="271" spans="2:8" ht="16.5">
      <c r="B271" s="226" t="s">
        <v>1725</v>
      </c>
      <c r="C271" s="226"/>
      <c r="D271" s="226"/>
      <c r="E271" s="226"/>
      <c r="F271" s="226"/>
      <c r="G271" s="226"/>
      <c r="H271" s="226"/>
    </row>
    <row r="272" spans="2:8" ht="16.5">
      <c r="B272" s="226" t="s">
        <v>1726</v>
      </c>
      <c r="C272" s="226"/>
      <c r="D272" s="226"/>
      <c r="E272" s="226"/>
      <c r="F272" s="226"/>
      <c r="G272" s="226"/>
      <c r="H272" s="226"/>
    </row>
    <row r="273" spans="2:8" ht="16.5">
      <c r="B273" s="226" t="s">
        <v>1727</v>
      </c>
      <c r="C273" s="226"/>
      <c r="D273" s="226"/>
      <c r="E273" s="226"/>
      <c r="F273" s="226"/>
      <c r="G273" s="226"/>
      <c r="H273" s="226"/>
    </row>
    <row r="274" spans="2:8" ht="16.5">
      <c r="B274" s="226" t="s">
        <v>1728</v>
      </c>
      <c r="C274" s="226"/>
      <c r="D274" s="226"/>
      <c r="E274" s="226"/>
      <c r="F274" s="226"/>
      <c r="G274" s="226"/>
      <c r="H274" s="226"/>
    </row>
    <row r="275" spans="2:8" ht="16.5">
      <c r="B275" s="226" t="s">
        <v>1729</v>
      </c>
      <c r="C275" s="226"/>
      <c r="D275" s="226"/>
      <c r="E275" s="226"/>
      <c r="F275" s="226"/>
      <c r="G275" s="226"/>
      <c r="H275" s="226"/>
    </row>
    <row r="276" spans="2:8" ht="16.5">
      <c r="B276" s="226" t="s">
        <v>1730</v>
      </c>
      <c r="C276" s="226"/>
      <c r="D276" s="226"/>
      <c r="E276" s="226"/>
      <c r="F276" s="226"/>
      <c r="G276" s="226"/>
      <c r="H276" s="226"/>
    </row>
    <row r="277" spans="2:8" ht="16.5">
      <c r="B277" s="226" t="s">
        <v>1731</v>
      </c>
      <c r="C277" s="226"/>
      <c r="D277" s="226"/>
      <c r="E277" s="226"/>
      <c r="F277" s="226"/>
      <c r="G277" s="226"/>
      <c r="H277" s="226"/>
    </row>
    <row r="278" spans="2:8" ht="16.5">
      <c r="B278" s="226" t="s">
        <v>1732</v>
      </c>
      <c r="C278" s="226"/>
      <c r="D278" s="226"/>
      <c r="E278" s="226"/>
      <c r="F278" s="226"/>
      <c r="G278" s="226"/>
      <c r="H278" s="226"/>
    </row>
    <row r="279" spans="2:8" ht="16.5">
      <c r="B279" s="226" t="s">
        <v>1733</v>
      </c>
      <c r="C279" s="226"/>
      <c r="D279" s="226"/>
      <c r="E279" s="226"/>
      <c r="F279" s="226"/>
      <c r="G279" s="226"/>
      <c r="H279" s="226"/>
    </row>
    <row r="280" spans="2:8" ht="16.5">
      <c r="B280" s="226" t="s">
        <v>1734</v>
      </c>
      <c r="C280" s="226"/>
      <c r="D280" s="226"/>
      <c r="E280" s="226"/>
      <c r="F280" s="226"/>
      <c r="G280" s="226"/>
      <c r="H280" s="226"/>
    </row>
    <row r="281" spans="2:8" ht="16.5">
      <c r="B281" s="226" t="s">
        <v>1735</v>
      </c>
      <c r="C281" s="226"/>
      <c r="D281" s="226"/>
      <c r="E281" s="226"/>
      <c r="F281" s="226"/>
      <c r="G281" s="226"/>
      <c r="H281" s="226"/>
    </row>
    <row r="282" spans="2:8" ht="16.5">
      <c r="B282" s="226" t="s">
        <v>1736</v>
      </c>
      <c r="C282" s="226"/>
      <c r="D282" s="226"/>
      <c r="E282" s="226"/>
      <c r="F282" s="226"/>
      <c r="G282" s="226"/>
      <c r="H282" s="226"/>
    </row>
    <row r="283" spans="2:8" ht="16.5">
      <c r="B283" s="226" t="s">
        <v>1737</v>
      </c>
      <c r="C283" s="226"/>
      <c r="D283" s="226"/>
      <c r="E283" s="226"/>
      <c r="F283" s="226"/>
      <c r="G283" s="226"/>
      <c r="H283" s="226"/>
    </row>
    <row r="284" spans="2:8" ht="16.5">
      <c r="B284" s="226" t="s">
        <v>1738</v>
      </c>
      <c r="C284" s="226"/>
      <c r="D284" s="226"/>
      <c r="E284" s="226"/>
      <c r="F284" s="226"/>
      <c r="G284" s="226"/>
      <c r="H284" s="226"/>
    </row>
    <row r="285" spans="2:8" ht="16.5">
      <c r="B285" s="226" t="s">
        <v>1739</v>
      </c>
      <c r="C285" s="226"/>
      <c r="D285" s="226"/>
      <c r="E285" s="226"/>
      <c r="F285" s="226"/>
      <c r="G285" s="226"/>
      <c r="H285" s="226"/>
    </row>
  </sheetData>
  <mergeCells count="1"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o j t U v u g b f G j A A A A 9 Q A A A B I A H A B D b 2 5 m a W c v U G F j a 2 F n Z S 5 4 b W w g o h g A K K A U A A A A A A A A A A A A A A A A A A A A A A A A A A A A h Y 8 x D o I w G I W v Q r r T l u q g 5 K c k u k p i N D G u T a n Q C I X Q Y r m b g 0 f y C m I U d X N 8 3 / u G 9 + 7 X G 6 R D X Q U X 1 V n d m A R F m K J A G d n k 2 h Q J 6 t 0 p X K C U w 1 b I s y h U M M r G x o P N E 1 Q 6 1 8 a E e O + x n + G m K w i j N C L H b L O X p a o F + s j 6 v x x q Y 5 0 w U i E O h 9 c Y z v B y j h l j m A K Z G G T a f H s 2 z n 2 2 P x D W f e X 6 T v H W h a s d k C k C e V / g D 1 B L A w Q U A A I A C A C K i O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o j t U i i K R 7 g O A A A A E Q A A A B M A H A B G b 3 J t d W x h c y 9 T Z W N 0 a W 9 u M S 5 t I K I Y A C i g F A A A A A A A A A A A A A A A A A A A A A A A A A A A A C t O T S 7 J z M 9 T C I b Q h t Y A U E s B A i 0 A F A A C A A g A i o j t U v u g b f G j A A A A 9 Q A A A B I A A A A A A A A A A A A A A A A A A A A A A E N v b m Z p Z y 9 Q Y W N r Y W d l L n h t b F B L A Q I t A B Q A A g A I A I q I 7 V I P y u m r p A A A A O k A A A A T A A A A A A A A A A A A A A A A A O 8 A A A B b Q 2 9 u d G V u d F 9 U e X B l c 1 0 u e G 1 s U E s B A i 0 A F A A C A A g A i o j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U G H b Q M Y O N G p F w e 0 v I b v I g A A A A A A g A A A A A A A 2 Y A A M A A A A A Q A A A A B F i u 4 Z W 4 N U 9 X I g P A Z L M p G A A A A A A E g A A A o A A A A B A A A A B 3 X h o P o g 4 0 o U r / R N O 6 8 N T 6 U A A A A M j I G k z K p 0 H n l r v x C E K / R J V y e y d s L d X 0 / J H p e W X y O t k 1 w e L h i P 2 C 0 B J T I Y l Y Z 3 1 B Q W B Q r l R r T 8 W o l w c e p T u q f x V T R F l F C p 2 k v F i S l 3 n W u U p e F A A A A B Z T 8 n x z J 6 s J G p 4 z r x F a / j Y 0 d + k x < / D a t a M a s h u p > 
</file>

<file path=customXml/itemProps1.xml><?xml version="1.0" encoding="utf-8"?>
<ds:datastoreItem xmlns:ds="http://schemas.openxmlformats.org/officeDocument/2006/customXml" ds:itemID="{079394D0-007E-45F4-A095-8702D8960A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10</vt:i4>
      </vt:variant>
    </vt:vector>
  </HeadingPairs>
  <TitlesOfParts>
    <vt:vector size="34" baseType="lpstr">
      <vt:lpstr>Contatos CSF_Pessoal</vt:lpstr>
      <vt:lpstr>Contatos clientes variados</vt:lpstr>
      <vt:lpstr>Contatos clientes FF e PixPrint</vt:lpstr>
      <vt:lpstr>Contatos clientes FF e PixP (2</vt:lpstr>
      <vt:lpstr>Xmpie</vt:lpstr>
      <vt:lpstr>Inventário</vt:lpstr>
      <vt:lpstr>Equipamentos da gráfica</vt:lpstr>
      <vt:lpstr>Nobreaks gráfica</vt:lpstr>
      <vt:lpstr>IPS_CSF_MA</vt:lpstr>
      <vt:lpstr>IPS_CSF_CE</vt:lpstr>
      <vt:lpstr>Computadores</vt:lpstr>
      <vt:lpstr>CELULARES</vt:lpstr>
      <vt:lpstr>Provedores_TI</vt:lpstr>
      <vt:lpstr>Monitores</vt:lpstr>
      <vt:lpstr>Servidores</vt:lpstr>
      <vt:lpstr>Fones</vt:lpstr>
      <vt:lpstr>Mousepad</vt:lpstr>
      <vt:lpstr>Planilha1</vt:lpstr>
      <vt:lpstr>Mouses</vt:lpstr>
      <vt:lpstr>Suporte_Notebook</vt:lpstr>
      <vt:lpstr>Teclados</vt:lpstr>
      <vt:lpstr>Nobreaks</vt:lpstr>
      <vt:lpstr>Switches</vt:lpstr>
      <vt:lpstr>FECHADURA_SUPERIOR</vt:lpstr>
      <vt:lpstr>Computadores!Area_de_impressao</vt:lpstr>
      <vt:lpstr>'Contatos CSF_Pessoal'!Area_de_impressao</vt:lpstr>
      <vt:lpstr>'Equipamentos da gráfica'!Area_de_impressao</vt:lpstr>
      <vt:lpstr>Inventário!Area_de_impressao</vt:lpstr>
      <vt:lpstr>Monitores!Area_de_impressao</vt:lpstr>
      <vt:lpstr>Mouses!Area_de_impressao</vt:lpstr>
      <vt:lpstr>Servidores!Area_de_impressao</vt:lpstr>
      <vt:lpstr>Suporte_Notebook!Area_de_impressao</vt:lpstr>
      <vt:lpstr>Teclados!Area_de_impressao</vt:lpstr>
      <vt:lpstr>Computadores!Titulos_de_impressao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Werberth</dc:creator>
  <cp:keywords>CSF Serviços Digitais</cp:keywords>
  <cp:lastModifiedBy>Lorena Teixeira</cp:lastModifiedBy>
  <cp:lastPrinted>2022-04-01T20:43:04Z</cp:lastPrinted>
  <dcterms:created xsi:type="dcterms:W3CDTF">2012-08-02T12:16:39Z</dcterms:created>
  <dcterms:modified xsi:type="dcterms:W3CDTF">2024-07-10T14:25:56Z</dcterms:modified>
</cp:coreProperties>
</file>