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Input" sheetId="1" state="hidden" r:id="rId2"/>
    <sheet name="IlluminaSubmissionForm" sheetId="2" state="visible" r:id="rId3"/>
    <sheet name="Values" sheetId="3" state="hidden" r:id="rId4"/>
  </sheets>
  <definedNames>
    <definedName function="false" hidden="false" name="Application" vbProcedure="false">Values!$C$2:$C$10</definedName>
    <definedName function="false" hidden="false" name="Buell_Custom" vbProcedure="false">values!#ref!</definedName>
    <definedName function="false" hidden="false" name="dsDNA_PCR_product" vbProcedure="false">Values!$C$5:$C$6</definedName>
    <definedName function="false" hidden="false" name="Format" vbProcedure="false">Values!$E$2:$E$2</definedName>
    <definedName function="false" hidden="false" name="HiSeq_4000_Paired_End_Read" vbProcedure="false">Values!$F$3</definedName>
    <definedName function="false" hidden="false" name="HiSeq_4000_Single_Read" vbProcedure="false">Values!$F$2</definedName>
    <definedName function="false" hidden="false" name="Instrument" vbProcedure="false">Values!$D$2:$D$3</definedName>
    <definedName function="false" hidden="false" name="Metagenomic_DNA" vbProcedure="false">Values!$C$2:$C$4</definedName>
    <definedName function="false" hidden="false" name="MiSeq_Paired_End_Read" vbProcedure="false">Values!$F$3:$F$4</definedName>
    <definedName function="false" hidden="false" name="MiSeq_Single_Read" vbProcedure="false">Values!$F$2</definedName>
    <definedName function="false" hidden="false" name="MiSeq_v3_Paired_End_Read" vbProcedure="false">Values!$F$7:$F$8</definedName>
    <definedName function="false" hidden="false" name="MiSeq_v3_Single_Read" vbProcedure="false">Values!$F$3</definedName>
    <definedName function="false" hidden="false" name="NextSeq_High_Paired_End_Read" vbProcedure="false">Values!$F$10:$F$12</definedName>
    <definedName function="false" hidden="false" name="NextSeq_High_Single_Read" vbProcedure="false">Values!$F$11:$F$12</definedName>
    <definedName function="false" hidden="false" name="NextSeq_Mid_Paired_End_Read" vbProcedure="false">Values!$F$11:$F$12</definedName>
    <definedName function="false" hidden="false" name="NextSeq_Mid_Single_Read" vbProcedure="false">Values!$F$12</definedName>
    <definedName function="false" hidden="false" name="Pooling" vbProcedure="false">Values!$G$2:$G$3</definedName>
    <definedName function="false" hidden="false" name="Read_Format" vbProcedure="false">Values!$E$2:$E$2</definedName>
    <definedName function="false" hidden="false" name="Sample_Source" vbProcedure="false">Values!$B$2:$B$4</definedName>
    <definedName function="false" hidden="false" name="Sample_Types" vbProcedure="false">Values!$A$2:$A$3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<sst xmlns="http://schemas.openxmlformats.org/spreadsheetml/2006/main" count="1268" uniqueCount="566">
  <si>
    <t xml:space="preserve">&lt;TABLE HEADER&gt;</t>
  </si>
  <si>
    <t xml:space="preserve">Sample/Name</t>
  </si>
  <si>
    <t xml:space="preserve">UDF/Sample Type</t>
  </si>
  <si>
    <t xml:space="preserve">UDF/Sequencing Method</t>
  </si>
  <si>
    <t xml:space="preserve">UDF/Read Length</t>
  </si>
  <si>
    <t xml:space="preserve">UDF/Pooling</t>
  </si>
  <si>
    <t xml:space="preserve">UDF/Sequencing Coverage</t>
  </si>
  <si>
    <t xml:space="preserve">UDF/Application</t>
  </si>
  <si>
    <t xml:space="preserve">UDF/Sample Conc. (ng\/ul)</t>
  </si>
  <si>
    <t xml:space="preserve">Container/Name</t>
  </si>
  <si>
    <t xml:space="preserve">Container/Type</t>
  </si>
  <si>
    <t xml:space="preserve">Sample/Well Location</t>
  </si>
  <si>
    <t xml:space="preserve">&lt;/TABLE HEADER&gt;</t>
  </si>
  <si>
    <t xml:space="preserve">&lt;SAMPLE ENTRIES&gt;</t>
  </si>
  <si>
    <t xml:space="preserve">96 well plate</t>
  </si>
  <si>
    <t xml:space="preserve">A:1</t>
  </si>
  <si>
    <t xml:space="preserve">B:1</t>
  </si>
  <si>
    <t xml:space="preserve">C:1</t>
  </si>
  <si>
    <t xml:space="preserve">D:1</t>
  </si>
  <si>
    <t xml:space="preserve">E:1</t>
  </si>
  <si>
    <t xml:space="preserve">F:1</t>
  </si>
  <si>
    <t xml:space="preserve">G:1</t>
  </si>
  <si>
    <t xml:space="preserve">H:1</t>
  </si>
  <si>
    <t xml:space="preserve">A:2</t>
  </si>
  <si>
    <t xml:space="preserve">B:2</t>
  </si>
  <si>
    <t xml:space="preserve">C:2</t>
  </si>
  <si>
    <t xml:space="preserve">D:2</t>
  </si>
  <si>
    <t xml:space="preserve">E:2</t>
  </si>
  <si>
    <t xml:space="preserve">F:2</t>
  </si>
  <si>
    <t xml:space="preserve">G:2</t>
  </si>
  <si>
    <t xml:space="preserve">H:2</t>
  </si>
  <si>
    <t xml:space="preserve">A:3</t>
  </si>
  <si>
    <t xml:space="preserve">B:3</t>
  </si>
  <si>
    <t xml:space="preserve">C:3</t>
  </si>
  <si>
    <t xml:space="preserve">D:3</t>
  </si>
  <si>
    <t xml:space="preserve">E:3</t>
  </si>
  <si>
    <t xml:space="preserve">F:3</t>
  </si>
  <si>
    <t xml:space="preserve">G:3</t>
  </si>
  <si>
    <t xml:space="preserve">H:3</t>
  </si>
  <si>
    <t xml:space="preserve">A:4</t>
  </si>
  <si>
    <t xml:space="preserve">B:4</t>
  </si>
  <si>
    <t xml:space="preserve">C:4</t>
  </si>
  <si>
    <t xml:space="preserve">D:4</t>
  </si>
  <si>
    <t xml:space="preserve">E:4</t>
  </si>
  <si>
    <t xml:space="preserve">F:4</t>
  </si>
  <si>
    <t xml:space="preserve">G:4</t>
  </si>
  <si>
    <t xml:space="preserve">H:4</t>
  </si>
  <si>
    <t xml:space="preserve">A:5</t>
  </si>
  <si>
    <t xml:space="preserve">B:5</t>
  </si>
  <si>
    <t xml:space="preserve">C:5</t>
  </si>
  <si>
    <t xml:space="preserve">D:5</t>
  </si>
  <si>
    <t xml:space="preserve">E:5</t>
  </si>
  <si>
    <t xml:space="preserve">F:5</t>
  </si>
  <si>
    <t xml:space="preserve">G:5</t>
  </si>
  <si>
    <t xml:space="preserve">H:5</t>
  </si>
  <si>
    <t xml:space="preserve">A:6</t>
  </si>
  <si>
    <t xml:space="preserve">B:6</t>
  </si>
  <si>
    <t xml:space="preserve">C:6</t>
  </si>
  <si>
    <t xml:space="preserve">D:6</t>
  </si>
  <si>
    <t xml:space="preserve">E:6</t>
  </si>
  <si>
    <t xml:space="preserve">F:6</t>
  </si>
  <si>
    <t xml:space="preserve">G:6</t>
  </si>
  <si>
    <t xml:space="preserve">H:6</t>
  </si>
  <si>
    <t xml:space="preserve">A:7</t>
  </si>
  <si>
    <t xml:space="preserve">B:7</t>
  </si>
  <si>
    <t xml:space="preserve">C:7</t>
  </si>
  <si>
    <t xml:space="preserve">D:7</t>
  </si>
  <si>
    <t xml:space="preserve">E:7</t>
  </si>
  <si>
    <t xml:space="preserve">F:7</t>
  </si>
  <si>
    <t xml:space="preserve">G:7</t>
  </si>
  <si>
    <t xml:space="preserve">H:7</t>
  </si>
  <si>
    <t xml:space="preserve">A:8</t>
  </si>
  <si>
    <t xml:space="preserve">B:8</t>
  </si>
  <si>
    <t xml:space="preserve">C:8</t>
  </si>
  <si>
    <t xml:space="preserve">D:8</t>
  </si>
  <si>
    <t xml:space="preserve">E:8</t>
  </si>
  <si>
    <t xml:space="preserve">F:8</t>
  </si>
  <si>
    <t xml:space="preserve">G:8</t>
  </si>
  <si>
    <t xml:space="preserve">H:8</t>
  </si>
  <si>
    <t xml:space="preserve">A:9</t>
  </si>
  <si>
    <t xml:space="preserve">B:9</t>
  </si>
  <si>
    <t xml:space="preserve">C:9</t>
  </si>
  <si>
    <t xml:space="preserve">D:9</t>
  </si>
  <si>
    <t xml:space="preserve">E:9</t>
  </si>
  <si>
    <t xml:space="preserve">F:9</t>
  </si>
  <si>
    <t xml:space="preserve">G:9</t>
  </si>
  <si>
    <t xml:space="preserve">H:9</t>
  </si>
  <si>
    <t xml:space="preserve">A:10</t>
  </si>
  <si>
    <t xml:space="preserve">B:10</t>
  </si>
  <si>
    <t xml:space="preserve">C:10</t>
  </si>
  <si>
    <t xml:space="preserve">D:10</t>
  </si>
  <si>
    <t xml:space="preserve">E:10</t>
  </si>
  <si>
    <t xml:space="preserve">F:10</t>
  </si>
  <si>
    <t xml:space="preserve">G:10</t>
  </si>
  <si>
    <t xml:space="preserve">H:10</t>
  </si>
  <si>
    <t xml:space="preserve">A:11</t>
  </si>
  <si>
    <t xml:space="preserve">B:11</t>
  </si>
  <si>
    <t xml:space="preserve">C:11</t>
  </si>
  <si>
    <t xml:space="preserve">D:11</t>
  </si>
  <si>
    <t xml:space="preserve">E:11</t>
  </si>
  <si>
    <t xml:space="preserve">F:11</t>
  </si>
  <si>
    <t xml:space="preserve">G:11</t>
  </si>
  <si>
    <t xml:space="preserve">H:11</t>
  </si>
  <si>
    <t xml:space="preserve">A:12</t>
  </si>
  <si>
    <t xml:space="preserve">B:12</t>
  </si>
  <si>
    <t xml:space="preserve">C:12</t>
  </si>
  <si>
    <t xml:space="preserve">D:12</t>
  </si>
  <si>
    <t xml:space="preserve">E:12</t>
  </si>
  <si>
    <t xml:space="preserve">F:12</t>
  </si>
  <si>
    <t xml:space="preserve">G:12</t>
  </si>
  <si>
    <t xml:space="preserve">H:12</t>
  </si>
  <si>
    <t xml:space="preserve">&lt;/SAMPLE ENTRIES&gt;</t>
  </si>
  <si>
    <t xml:space="preserve">MSU Genomics Core</t>
  </si>
  <si>
    <t xml:space="preserve">Sample Submission Form
Illumina Sequencing</t>
  </si>
  <si>
    <t xml:space="preserve">Research Technology Support Facility</t>
  </si>
  <si>
    <t xml:space="preserve">612 Wilson Rd, Rm S18 Plant Biology Laboratory, East Lansing, MI 48824, Phone: 517-884-7301, email gtsf@msu.edu</t>
  </si>
  <si>
    <t xml:space="preserve">Use this from only when you are submitting metagenomic DNA samples or primary PCR products for amplicon preparation and sequencing.
For other sample types use other, appropriate form</t>
  </si>
  <si>
    <t xml:space="preserve">Instructions for completing the sample submission form.</t>
  </si>
  <si>
    <t xml:space="preserve">If you have questions about completing this submission form please contact the MSU Genomics Core at</t>
  </si>
  <si>
    <t xml:space="preserve">gtsf@msu.edu</t>
  </si>
  <si>
    <t xml:space="preserve">Complete the Sample Type and Library Prepartion section by selecting the appropriate values from the drop-down menus</t>
  </si>
  <si>
    <t xml:space="preserve">Choose Sample Type BEFORE selecting Library Preparation</t>
  </si>
  <si>
    <t xml:space="preserve">Enter the concentration range of your samples (e.g. 1-10ng/µl)</t>
  </si>
  <si>
    <t xml:space="preserve">Confirm that you have measured your sample concentrations using Qubit or Picogreen assays</t>
  </si>
  <si>
    <t xml:space="preserve">Complete the Sequencing Run Information section by selecting the appropriate values from the drop down menus</t>
  </si>
  <si>
    <t xml:space="preserve">Choose Sequencing Instrument and Sequencing Format before selecting Read Length</t>
  </si>
  <si>
    <t xml:space="preserve">Enter the total number of MiSeq runs to use for sequencing. This must be a WHOLE NUMBER</t>
  </si>
  <si>
    <t xml:space="preserve">You may submit up to 4 plates using this form. If you must submit more please contact the MSU Genomics Core</t>
  </si>
  <si>
    <t xml:space="preserve">Enter a plate name in the indicated location for each plate you plan to submit</t>
  </si>
  <si>
    <t xml:space="preserve">Each plate name must be unique and must be clearly written on the plate</t>
  </si>
  <si>
    <t xml:space="preserve">Plates MUST be filled column-by-column starting at well A:1</t>
  </si>
  <si>
    <t xml:space="preserve">Fill plates completely before adding a new plate</t>
  </si>
  <si>
    <t xml:space="preserve">Enter your sample names in the plate map(s) below. You MUST follow these rules for sample names</t>
  </si>
  <si>
    <t xml:space="preserve">Each sample name in your list must be unique</t>
  </si>
  <si>
    <t xml:space="preserve">Sample names may contain ONLY letters, digits, dashes (-) or undercores (_)</t>
  </si>
  <si>
    <t xml:space="preserve">No spaces, other punctuation or special characters are allowed in sample names</t>
  </si>
  <si>
    <t xml:space="preserve">Once you have completed and saved this form log in to the MSU ClarityLIMS LabLink site</t>
  </si>
  <si>
    <t xml:space="preserve">http://clarity.bch.msu.edu/lablink</t>
  </si>
  <si>
    <t xml:space="preserve">Start the new project creation process by clicking "Submit Samples" at the right hand side of the page</t>
  </si>
  <si>
    <t xml:space="preserve">Sample Type and Library Preparation</t>
  </si>
  <si>
    <t xml:space="preserve">Sequencing Run Information</t>
  </si>
  <si>
    <t xml:space="preserve">Sample Type</t>
  </si>
  <si>
    <t xml:space="preserve">Metagenomic DNA</t>
  </si>
  <si>
    <t xml:space="preserve">Sequencing Instrument</t>
  </si>
  <si>
    <t xml:space="preserve">MiSeq</t>
  </si>
  <si>
    <t xml:space="preserve">Library Preparation</t>
  </si>
  <si>
    <t xml:space="preserve">Bacterial 16S-V3V4</t>
  </si>
  <si>
    <t xml:space="preserve">Sequencing Format</t>
  </si>
  <si>
    <t xml:space="preserve">Paired End Read</t>
  </si>
  <si>
    <t xml:space="preserve">Sample Conc range (ng/µl)</t>
  </si>
  <si>
    <t xml:space="preserve">1.75-77.5</t>
  </si>
  <si>
    <t xml:space="preserve">Read Length (bp)</t>
  </si>
  <si>
    <t xml:space="preserve">Measured with Qubit or Picogreen?</t>
  </si>
  <si>
    <t xml:space="preserve">No</t>
  </si>
  <si>
    <t xml:space="preserve">Total MiSeq Runs</t>
  </si>
  <si>
    <t xml:space="preserve">Plate 1 Sample name map</t>
  </si>
  <si>
    <t xml:space="preserve">Plate #1 Name:  </t>
  </si>
  <si>
    <t xml:space="preserve">16SV3V4_FinalProject_1</t>
  </si>
  <si>
    <t xml:space="preserve">A</t>
  </si>
  <si>
    <t xml:space="preserve">018-w046</t>
  </si>
  <si>
    <t xml:space="preserve">080-w046</t>
  </si>
  <si>
    <t xml:space="preserve">103-w014</t>
  </si>
  <si>
    <t xml:space="preserve">039-w046</t>
  </si>
  <si>
    <t xml:space="preserve">042-w014</t>
  </si>
  <si>
    <t xml:space="preserve">127-w014</t>
  </si>
  <si>
    <t xml:space="preserve">22-T26-T-DM-CII</t>
  </si>
  <si>
    <t xml:space="preserve">28-T52-T-DM-III</t>
  </si>
  <si>
    <t xml:space="preserve">C6-T-DM-CA</t>
  </si>
  <si>
    <t xml:space="preserve">C19-T-DM-CA</t>
  </si>
  <si>
    <t xml:space="preserve">080-w000_p1</t>
  </si>
  <si>
    <t xml:space="preserve">30-S0-TTR-CH_p1</t>
  </si>
  <si>
    <t xml:space="preserve">B</t>
  </si>
  <si>
    <t xml:space="preserve">001-w014</t>
  </si>
  <si>
    <t xml:space="preserve">021-w046</t>
  </si>
  <si>
    <t xml:space="preserve">122-w000</t>
  </si>
  <si>
    <t xml:space="preserve">045-w014</t>
  </si>
  <si>
    <t xml:space="preserve">064-w000</t>
  </si>
  <si>
    <t xml:space="preserve">16-S0-T-DM-CI</t>
  </si>
  <si>
    <t xml:space="preserve">22-T52-T-DM-III</t>
  </si>
  <si>
    <t xml:space="preserve">29-T26-T-DM-CH</t>
  </si>
  <si>
    <t xml:space="preserve">C10-T-DM-CA</t>
  </si>
  <si>
    <t xml:space="preserve">C19-T-DM-SIG</t>
  </si>
  <si>
    <t xml:space="preserve">092-w046_p1</t>
  </si>
  <si>
    <t xml:space="preserve">C3-TTR-CA_p1</t>
  </si>
  <si>
    <t xml:space="preserve">C</t>
  </si>
  <si>
    <t xml:space="preserve">041-w000</t>
  </si>
  <si>
    <t xml:space="preserve">067-w000</t>
  </si>
  <si>
    <t xml:space="preserve">122-w014</t>
  </si>
  <si>
    <t xml:space="preserve">045-w046</t>
  </si>
  <si>
    <t xml:space="preserve">066-w000</t>
  </si>
  <si>
    <t xml:space="preserve">16-T26-T-DM-CII</t>
  </si>
  <si>
    <t xml:space="preserve">23-T26-T-DM-CII</t>
  </si>
  <si>
    <t xml:space="preserve">30-T26-T-DM-CH</t>
  </si>
  <si>
    <t xml:space="preserve">C10-T-DM-SIG</t>
  </si>
  <si>
    <t xml:space="preserve">36-T52-T-DM-III</t>
  </si>
  <si>
    <t xml:space="preserve">18-S0-TTR-CI_p1</t>
  </si>
  <si>
    <t xml:space="preserve">018-w000_p1</t>
  </si>
  <si>
    <t xml:space="preserve">D</t>
  </si>
  <si>
    <t xml:space="preserve">001-w046</t>
  </si>
  <si>
    <t xml:space="preserve">067-w046</t>
  </si>
  <si>
    <t xml:space="preserve">132-w014</t>
  </si>
  <si>
    <t xml:space="preserve">099-w000</t>
  </si>
  <si>
    <t xml:space="preserve">083-w046</t>
  </si>
  <si>
    <t xml:space="preserve">16-T106-T-DM-CII</t>
  </si>
  <si>
    <t xml:space="preserve">23-T52-T-DM-CII</t>
  </si>
  <si>
    <t xml:space="preserve">31-S0-T-DM-IH</t>
  </si>
  <si>
    <t xml:space="preserve">C11-T-DM-ILI</t>
  </si>
  <si>
    <t xml:space="preserve">015-w000</t>
  </si>
  <si>
    <t xml:space="preserve">22-T52-TTR-III_p1</t>
  </si>
  <si>
    <t xml:space="preserve">116-w014_p1</t>
  </si>
  <si>
    <t xml:space="preserve">E</t>
  </si>
  <si>
    <t xml:space="preserve">010-w000</t>
  </si>
  <si>
    <t xml:space="preserve">054-w000</t>
  </si>
  <si>
    <t xml:space="preserve">500_p1E3</t>
  </si>
  <si>
    <t xml:space="preserve">110-w000</t>
  </si>
  <si>
    <t xml:space="preserve">084-w000</t>
  </si>
  <si>
    <t xml:space="preserve">16-TM48-T-DM-CII</t>
  </si>
  <si>
    <t xml:space="preserve">26-S0-T-DM-IH</t>
  </si>
  <si>
    <t xml:space="preserve">31-T52-T-DM-IH</t>
  </si>
  <si>
    <t xml:space="preserve">500_p1E9</t>
  </si>
  <si>
    <t xml:space="preserve">15-T26-T-DM-CH</t>
  </si>
  <si>
    <t xml:space="preserve">C9-TTR-CA_p1</t>
  </si>
  <si>
    <t xml:space="preserve">14-T26-TTR-II_p1</t>
  </si>
  <si>
    <t xml:space="preserve">F</t>
  </si>
  <si>
    <t xml:space="preserve">012-w014</t>
  </si>
  <si>
    <t xml:space="preserve">123-w046</t>
  </si>
  <si>
    <t xml:space="preserve">019-w046</t>
  </si>
  <si>
    <t xml:space="preserve">110-w046</t>
  </si>
  <si>
    <t xml:space="preserve">092-w014</t>
  </si>
  <si>
    <t xml:space="preserve">18-T52-T-DM-CII</t>
  </si>
  <si>
    <t xml:space="preserve">27-S0-T-DM-CII</t>
  </si>
  <si>
    <t xml:space="preserve">35-T52-T-DM-CII</t>
  </si>
  <si>
    <t xml:space="preserve">C13-T-DM-ILI</t>
  </si>
  <si>
    <t xml:space="preserve">500_p1F10</t>
  </si>
  <si>
    <t xml:space="preserve">044-w046_p1</t>
  </si>
  <si>
    <t xml:space="preserve">28-T52-TTR-CII_p1</t>
  </si>
  <si>
    <t xml:space="preserve">G</t>
  </si>
  <si>
    <t xml:space="preserve">017-w000</t>
  </si>
  <si>
    <t xml:space="preserve">004-w000</t>
  </si>
  <si>
    <t xml:space="preserve">009-w014</t>
  </si>
  <si>
    <t xml:space="preserve">118-w046</t>
  </si>
  <si>
    <t xml:space="preserve">037-w014</t>
  </si>
  <si>
    <t xml:space="preserve">18-T106-T-DM-III</t>
  </si>
  <si>
    <t xml:space="preserve">28-S0-T-DM-CIA</t>
  </si>
  <si>
    <t xml:space="preserve">C1-T-DM-CA</t>
  </si>
  <si>
    <t xml:space="preserve">C15-T-DM-SIG</t>
  </si>
  <si>
    <t xml:space="preserve">500_p1G10</t>
  </si>
  <si>
    <t xml:space="preserve">051-w000_p1</t>
  </si>
  <si>
    <t xml:space="preserve">C16-TTR-SIG_p1</t>
  </si>
  <si>
    <t xml:space="preserve">H</t>
  </si>
  <si>
    <t xml:space="preserve">017-w046</t>
  </si>
  <si>
    <t xml:space="preserve">004-w046</t>
  </si>
  <si>
    <t xml:space="preserve">013-w046</t>
  </si>
  <si>
    <t xml:space="preserve">109-w014</t>
  </si>
  <si>
    <t xml:space="preserve">111-w038</t>
  </si>
  <si>
    <t xml:space="preserve">21-S0-T-DM-IH</t>
  </si>
  <si>
    <t xml:space="preserve">28-T26-T-DM-CH</t>
  </si>
  <si>
    <t xml:space="preserve">C3-T-DM-SIG</t>
  </si>
  <si>
    <t xml:space="preserve">C17-T-DM-SIG</t>
  </si>
  <si>
    <t xml:space="preserve">500_p1H10</t>
  </si>
  <si>
    <t xml:space="preserve">26-T52-TTR-CII_p1</t>
  </si>
  <si>
    <t xml:space="preserve">Plate 2 Sample name map</t>
  </si>
  <si>
    <t xml:space="preserve">Plate #2 Name:  </t>
  </si>
  <si>
    <t xml:space="preserve">16SV3V4_FinalProject_2</t>
  </si>
  <si>
    <t xml:space="preserve">080-w000</t>
  </si>
  <si>
    <t xml:space="preserve">051-w014</t>
  </si>
  <si>
    <t xml:space="preserve">073-w000</t>
  </si>
  <si>
    <t xml:space="preserve">039-w014</t>
  </si>
  <si>
    <t xml:space="preserve">092-w000</t>
  </si>
  <si>
    <t xml:space="preserve">16-T52-T-DM-CH</t>
  </si>
  <si>
    <t xml:space="preserve">22-T26-T-DM-III</t>
  </si>
  <si>
    <t xml:space="preserve">30-T26-T-DM-IIA</t>
  </si>
  <si>
    <t xml:space="preserve">C10-T-DM-ILI</t>
  </si>
  <si>
    <t xml:space="preserve">33-T26-T-DM-CI</t>
  </si>
  <si>
    <t xml:space="preserve">010-w000_p2</t>
  </si>
  <si>
    <t xml:space="preserve">30-S0-TTR-CH_p2</t>
  </si>
  <si>
    <t xml:space="preserve">018-w014</t>
  </si>
  <si>
    <t xml:space="preserve">067-w014</t>
  </si>
  <si>
    <t xml:space="preserve">145-w046</t>
  </si>
  <si>
    <t xml:space="preserve">105-w014</t>
  </si>
  <si>
    <t xml:space="preserve">092-w046</t>
  </si>
  <si>
    <t xml:space="preserve">16-TM36-T-DM-IH</t>
  </si>
  <si>
    <t xml:space="preserve">31-S0-T-DM-CIA</t>
  </si>
  <si>
    <t xml:space="preserve">C12-T-DM-SIG</t>
  </si>
  <si>
    <t xml:space="preserve">33-T26-T-DM-IH</t>
  </si>
  <si>
    <t xml:space="preserve">080-w046_p2</t>
  </si>
  <si>
    <t xml:space="preserve">C3-TTR-CA_p2</t>
  </si>
  <si>
    <t xml:space="preserve">073-w014</t>
  </si>
  <si>
    <t xml:space="preserve">048-w000</t>
  </si>
  <si>
    <t xml:space="preserve">015-w014</t>
  </si>
  <si>
    <t xml:space="preserve">105-w046</t>
  </si>
  <si>
    <t xml:space="preserve">13-T52-T-DM-CI</t>
  </si>
  <si>
    <t xml:space="preserve">16-TM36-T-DM-CH</t>
  </si>
  <si>
    <t xml:space="preserve">23-T99-T-DM-CIA</t>
  </si>
  <si>
    <t xml:space="preserve">C1-T-DM-SIG</t>
  </si>
  <si>
    <t xml:space="preserve">C13-T-DM-SIG</t>
  </si>
  <si>
    <t xml:space="preserve">35-T106-DM-CH</t>
  </si>
  <si>
    <t xml:space="preserve">16-T106-TTR-CII_p2</t>
  </si>
  <si>
    <t xml:space="preserve">018-w000_p2</t>
  </si>
  <si>
    <t xml:space="preserve">001-w000</t>
  </si>
  <si>
    <t xml:space="preserve">035-w014</t>
  </si>
  <si>
    <t xml:space="preserve">019-w014</t>
  </si>
  <si>
    <t xml:space="preserve">113-w046</t>
  </si>
  <si>
    <t xml:space="preserve">13-T106-T-DM-III</t>
  </si>
  <si>
    <t xml:space="preserve">16-TM36-T-DM-CII</t>
  </si>
  <si>
    <t xml:space="preserve">27-T52-T-DM-CIA</t>
  </si>
  <si>
    <t xml:space="preserve">C4-T-DM-CA</t>
  </si>
  <si>
    <t xml:space="preserve">C14-T-DM-CA</t>
  </si>
  <si>
    <t xml:space="preserve">36-T52-T-DM-CII</t>
  </si>
  <si>
    <t xml:space="preserve">31-S0-TTR-IH_p2</t>
  </si>
  <si>
    <t xml:space="preserve">116-w014_p2</t>
  </si>
  <si>
    <t xml:space="preserve">010-w014</t>
  </si>
  <si>
    <t xml:space="preserve">035-w046</t>
  </si>
  <si>
    <t xml:space="preserve">065-w000</t>
  </si>
  <si>
    <t xml:space="preserve">101-w014</t>
  </si>
  <si>
    <t xml:space="preserve">13-TM48-T-DM-IIA</t>
  </si>
  <si>
    <t xml:space="preserve">18-S0-T-DM-CI</t>
  </si>
  <si>
    <t xml:space="preserve">28-T52-T-DM-CH</t>
  </si>
  <si>
    <t xml:space="preserve">C6-T-DM-SIG</t>
  </si>
  <si>
    <t xml:space="preserve">C15-T-DM-ILI</t>
  </si>
  <si>
    <t xml:space="preserve">500_p2E10</t>
  </si>
  <si>
    <t xml:space="preserve">C6-TTR-CA_p2</t>
  </si>
  <si>
    <t xml:space="preserve">14-T26-TTR-II_p2</t>
  </si>
  <si>
    <t xml:space="preserve">010-w046</t>
  </si>
  <si>
    <t xml:space="preserve">123-w014</t>
  </si>
  <si>
    <t xml:space="preserve">065-w014</t>
  </si>
  <si>
    <t xml:space="preserve">064-w014</t>
  </si>
  <si>
    <t xml:space="preserve">13-TM48-T-DM-CII</t>
  </si>
  <si>
    <t xml:space="preserve">18-T26-T-DM-CIA</t>
  </si>
  <si>
    <t xml:space="preserve">28-T106-T-DM-CII</t>
  </si>
  <si>
    <t xml:space="preserve">C8-T-DM-ILI</t>
  </si>
  <si>
    <t xml:space="preserve">C16-T-DM-CA</t>
  </si>
  <si>
    <t xml:space="preserve">500_p2F10</t>
  </si>
  <si>
    <t xml:space="preserve">044-w046_p2</t>
  </si>
  <si>
    <t xml:space="preserve">28-T52-TTR-CII_p2</t>
  </si>
  <si>
    <t xml:space="preserve">044-w014</t>
  </si>
  <si>
    <t xml:space="preserve">145-w014</t>
  </si>
  <si>
    <t xml:space="preserve">065-w046</t>
  </si>
  <si>
    <t xml:space="preserve">066-w014</t>
  </si>
  <si>
    <t xml:space="preserve">16-T52-T-DM-CII</t>
  </si>
  <si>
    <t xml:space="preserve">18-TM40-T-DM-III</t>
  </si>
  <si>
    <t xml:space="preserve">29-S0-T-DM-CIA</t>
  </si>
  <si>
    <t xml:space="preserve">C9-T-DM-CA</t>
  </si>
  <si>
    <t xml:space="preserve">30-T106-T-DM-CH</t>
  </si>
  <si>
    <t xml:space="preserve">500_p2G10</t>
  </si>
  <si>
    <t xml:space="preserve">051-w000_p2</t>
  </si>
  <si>
    <t xml:space="preserve">C16-TTR-SIG_p2</t>
  </si>
  <si>
    <t xml:space="preserve">080-w014</t>
  </si>
  <si>
    <t xml:space="preserve">046-w046</t>
  </si>
  <si>
    <t xml:space="preserve">070-w014</t>
  </si>
  <si>
    <t xml:space="preserve">086-w014</t>
  </si>
  <si>
    <t xml:space="preserve">16-T52-T-DM-IH</t>
  </si>
  <si>
    <t xml:space="preserve">22-S0-T-DM-CIA</t>
  </si>
  <si>
    <t xml:space="preserve">29-T26-T-DM-CIA</t>
  </si>
  <si>
    <t xml:space="preserve">C9-T-DM-ILI</t>
  </si>
  <si>
    <t xml:space="preserve">C20-T-DM-ILI</t>
  </si>
  <si>
    <t xml:space="preserve">500_p2H10</t>
  </si>
  <si>
    <t xml:space="preserve">26-T52-TTR-CII_p2</t>
  </si>
  <si>
    <t xml:space="preserve">500_p2H12</t>
  </si>
  <si>
    <t xml:space="preserve">Plate 3 Sample name map</t>
  </si>
  <si>
    <t xml:space="preserve">Plate #3 Name:  </t>
  </si>
  <si>
    <t xml:space="preserve">16SV3V4_FinalProject_3</t>
  </si>
  <si>
    <t xml:space="preserve">044-w046</t>
  </si>
  <si>
    <t xml:space="preserve">051-w046</t>
  </si>
  <si>
    <t xml:space="preserve">088-w000</t>
  </si>
  <si>
    <t xml:space="preserve">045-w000</t>
  </si>
  <si>
    <t xml:space="preserve">127-w000</t>
  </si>
  <si>
    <t xml:space="preserve">14-T52-T-DM-III</t>
  </si>
  <si>
    <t xml:space="preserve">23-T52-T-DM-CH</t>
  </si>
  <si>
    <t xml:space="preserve">28-S0-T-DM-CH</t>
  </si>
  <si>
    <t xml:space="preserve">35-T52-T-DM-CIA</t>
  </si>
  <si>
    <t xml:space="preserve">C12-T-DM-ILI</t>
  </si>
  <si>
    <t xml:space="preserve">C16-T-DM-ILI</t>
  </si>
  <si>
    <t xml:space="preserve">010-w000_p3</t>
  </si>
  <si>
    <t xml:space="preserve">041-w046</t>
  </si>
  <si>
    <t xml:space="preserve">021-w014</t>
  </si>
  <si>
    <t xml:space="preserve">088-w014</t>
  </si>
  <si>
    <t xml:space="preserve">110-w014</t>
  </si>
  <si>
    <t xml:space="preserve">13-T52-T-DM-II</t>
  </si>
  <si>
    <t xml:space="preserve">16-S0-T-DM-IH</t>
  </si>
  <si>
    <t xml:space="preserve">26-S0-T-DM-CIA</t>
  </si>
  <si>
    <t xml:space="preserve">28-T106-T-DM-CH</t>
  </si>
  <si>
    <t xml:space="preserve">C3-T-DM-CA</t>
  </si>
  <si>
    <t xml:space="preserve">C12-T-DM-CA</t>
  </si>
  <si>
    <t xml:space="preserve">C17-T-DM-ILI</t>
  </si>
  <si>
    <t xml:space="preserve">16-T106-TTR-CII_p3</t>
  </si>
  <si>
    <t xml:space="preserve">002-w014</t>
  </si>
  <si>
    <t xml:space="preserve">048-w014</t>
  </si>
  <si>
    <t xml:space="preserve">004-w014</t>
  </si>
  <si>
    <t xml:space="preserve">113-w014</t>
  </si>
  <si>
    <t xml:space="preserve">13-T106-T-DM-CII</t>
  </si>
  <si>
    <t xml:space="preserve">16-T26-T-DM-IH</t>
  </si>
  <si>
    <t xml:space="preserve">26-T26-T-DM-CII</t>
  </si>
  <si>
    <t xml:space="preserve">30-S0-T-DM-CH</t>
  </si>
  <si>
    <t xml:space="preserve">C4-T-DM-SIG</t>
  </si>
  <si>
    <t xml:space="preserve">15-T26-T-DM-CI</t>
  </si>
  <si>
    <t xml:space="preserve">30-T106-T-DM-IIA</t>
  </si>
  <si>
    <t xml:space="preserve">C6-TTR-CA_p3</t>
  </si>
  <si>
    <t xml:space="preserve">017-w014</t>
  </si>
  <si>
    <t xml:space="preserve">054-w014</t>
  </si>
  <si>
    <t xml:space="preserve">015-w046</t>
  </si>
  <si>
    <t xml:space="preserve">119-w014</t>
  </si>
  <si>
    <t xml:space="preserve">13-TM36-T-DM-CII</t>
  </si>
  <si>
    <t xml:space="preserve">16-TM30-DM-CIA</t>
  </si>
  <si>
    <t xml:space="preserve">26-T52-T-DM-CII</t>
  </si>
  <si>
    <t xml:space="preserve">30-T52-T-DM-IIA</t>
  </si>
  <si>
    <t xml:space="preserve">C5-T-DM-CA</t>
  </si>
  <si>
    <t xml:space="preserve">15-T52-T-DM-CII</t>
  </si>
  <si>
    <t xml:space="preserve">C19-T-DM-ILI</t>
  </si>
  <si>
    <t xml:space="preserve">092-w046_p3</t>
  </si>
  <si>
    <t xml:space="preserve">021-w000</t>
  </si>
  <si>
    <t xml:space="preserve">123-w000</t>
  </si>
  <si>
    <t xml:space="preserve">052-w000</t>
  </si>
  <si>
    <t xml:space="preserve">086-w000</t>
  </si>
  <si>
    <t xml:space="preserve">13-TM36-T-DM-CH</t>
  </si>
  <si>
    <t xml:space="preserve">16-TM30-DM-CH</t>
  </si>
  <si>
    <t xml:space="preserve">26-T52-T-DM-IH</t>
  </si>
  <si>
    <t xml:space="preserve">30-T52-T-DM-CH</t>
  </si>
  <si>
    <t xml:space="preserve">C6-T-DM-ILI</t>
  </si>
  <si>
    <t xml:space="preserve">19-S0-T-DM-CI</t>
  </si>
  <si>
    <t xml:space="preserve">C20-T-DM-SIG</t>
  </si>
  <si>
    <t xml:space="preserve">22-T52-TTR-III_p3</t>
  </si>
  <si>
    <t xml:space="preserve">012-w046</t>
  </si>
  <si>
    <t xml:space="preserve">138-w000</t>
  </si>
  <si>
    <t xml:space="preserve">052-w014</t>
  </si>
  <si>
    <t xml:space="preserve">086-w046</t>
  </si>
  <si>
    <t xml:space="preserve">13-TM36-T-DM-III</t>
  </si>
  <si>
    <t xml:space="preserve">16-T106-T-DM-CH</t>
  </si>
  <si>
    <t xml:space="preserve">26-T106-T-DM-IH</t>
  </si>
  <si>
    <t xml:space="preserve">31-T26-T-DM-IH</t>
  </si>
  <si>
    <t xml:space="preserve">C7-T-DM-CA</t>
  </si>
  <si>
    <t xml:space="preserve">19-S0-T-DM-IH</t>
  </si>
  <si>
    <t xml:space="preserve">35-T106-DM-CII</t>
  </si>
  <si>
    <t xml:space="preserve">C9-TTR-CA_p3</t>
  </si>
  <si>
    <t xml:space="preserve">044-w000</t>
  </si>
  <si>
    <t xml:space="preserve">151-w000</t>
  </si>
  <si>
    <t xml:space="preserve">070-w046</t>
  </si>
  <si>
    <t xml:space="preserve">037-w000</t>
  </si>
  <si>
    <t xml:space="preserve">13-TM48-T-DM-CH</t>
  </si>
  <si>
    <t xml:space="preserve">21-S0-T-DM-CI</t>
  </si>
  <si>
    <t xml:space="preserve">26-T106-T-DM-CIA</t>
  </si>
  <si>
    <t xml:space="preserve">31-T52-T-DM-CIA</t>
  </si>
  <si>
    <t xml:space="preserve">C8-T-DM-CA</t>
  </si>
  <si>
    <t xml:space="preserve">19-S0-T-DM-CH</t>
  </si>
  <si>
    <t xml:space="preserve">500_p3G11</t>
  </si>
  <si>
    <t xml:space="preserve">018-w000_p3</t>
  </si>
  <si>
    <t xml:space="preserve">051-w000</t>
  </si>
  <si>
    <t xml:space="preserve">151-w014</t>
  </si>
  <si>
    <t xml:space="preserve">013-w000</t>
  </si>
  <si>
    <t xml:space="preserve">037-w046</t>
  </si>
  <si>
    <t xml:space="preserve">14-T52-T-DM-CII</t>
  </si>
  <si>
    <t xml:space="preserve">22-T106-T-DM-CII</t>
  </si>
  <si>
    <t xml:space="preserve">27-T26-T-DM-CII</t>
  </si>
  <si>
    <t xml:space="preserve">35-T26-T-DM-CIA</t>
  </si>
  <si>
    <t xml:space="preserve">C8-T-DM-SIG</t>
  </si>
  <si>
    <t xml:space="preserve">31-T106-T-DM-IH</t>
  </si>
  <si>
    <t xml:space="preserve">500_p3H11</t>
  </si>
  <si>
    <t xml:space="preserve">28-T52-TTR-CII_p3</t>
  </si>
  <si>
    <t xml:space="preserve">Plate 4 Sample name map</t>
  </si>
  <si>
    <t xml:space="preserve">Plate #4 Name:  </t>
  </si>
  <si>
    <t xml:space="preserve">16SV3V4_FinalProject_4</t>
  </si>
  <si>
    <t xml:space="preserve">041-w014</t>
  </si>
  <si>
    <t xml:space="preserve">029-w046</t>
  </si>
  <si>
    <t xml:space="preserve">116-w046</t>
  </si>
  <si>
    <t xml:space="preserve">099-w014</t>
  </si>
  <si>
    <t xml:space="preserve">109-w046</t>
  </si>
  <si>
    <t xml:space="preserve">14-T26-T-DM-CI</t>
  </si>
  <si>
    <t xml:space="preserve">26-T26-T-DM-IH</t>
  </si>
  <si>
    <t xml:space="preserve">C9-T-DM-SIG</t>
  </si>
  <si>
    <t xml:space="preserve">31-T106-T-DM-CII</t>
  </si>
  <si>
    <t xml:space="preserve">010-w000_p4</t>
  </si>
  <si>
    <t xml:space="preserve">22-T52-TTR-III_p4</t>
  </si>
  <si>
    <t xml:space="preserve">018-w000</t>
  </si>
  <si>
    <t xml:space="preserve">048-w046</t>
  </si>
  <si>
    <t xml:space="preserve">138-w014</t>
  </si>
  <si>
    <t xml:space="preserve">099-w046</t>
  </si>
  <si>
    <t xml:space="preserve">042-w000</t>
  </si>
  <si>
    <t xml:space="preserve">14-T106-T-DM-III</t>
  </si>
  <si>
    <t xml:space="preserve">28-T26-T-DM-CII</t>
  </si>
  <si>
    <t xml:space="preserve">C11-T-DM-SIG</t>
  </si>
  <si>
    <t xml:space="preserve">C16-T-DM-SIG</t>
  </si>
  <si>
    <t xml:space="preserve">080-w046_p4</t>
  </si>
  <si>
    <t xml:space="preserve">C9-TTR-CA_p4</t>
  </si>
  <si>
    <t xml:space="preserve">002-w046</t>
  </si>
  <si>
    <t xml:space="preserve">035-w000</t>
  </si>
  <si>
    <t xml:space="preserve">138-w046</t>
  </si>
  <si>
    <t xml:space="preserve">105-w000</t>
  </si>
  <si>
    <t xml:space="preserve">083-w000</t>
  </si>
  <si>
    <t xml:space="preserve">14-T106-T-DM-CII</t>
  </si>
  <si>
    <t xml:space="preserve">28-T26-T-DM-IIA</t>
  </si>
  <si>
    <t xml:space="preserve">C11-T-DM-CA</t>
  </si>
  <si>
    <t xml:space="preserve">C17-T-DM-CA</t>
  </si>
  <si>
    <t xml:space="preserve">16-T106-TTR-CII_p4</t>
  </si>
  <si>
    <t xml:space="preserve">044-w046_p4</t>
  </si>
  <si>
    <t xml:space="preserve">073-w046</t>
  </si>
  <si>
    <t xml:space="preserve">054-w046</t>
  </si>
  <si>
    <t xml:space="preserve">145-w000</t>
  </si>
  <si>
    <t xml:space="preserve">113-w000</t>
  </si>
  <si>
    <t xml:space="preserve">083-w014</t>
  </si>
  <si>
    <t xml:space="preserve">14-TM48-T-DM-III</t>
  </si>
  <si>
    <t xml:space="preserve">28-T52-T-DM-CII</t>
  </si>
  <si>
    <t xml:space="preserve">15-T52-T-DM-CH</t>
  </si>
  <si>
    <t xml:space="preserve">C18-T-DM-ILI</t>
  </si>
  <si>
    <t xml:space="preserve">31-S0-TTR-IH_p4</t>
  </si>
  <si>
    <t xml:space="preserve">051-w000_p4</t>
  </si>
  <si>
    <t xml:space="preserve">002-w000</t>
  </si>
  <si>
    <t xml:space="preserve">108-w000</t>
  </si>
  <si>
    <t xml:space="preserve">046-w014</t>
  </si>
  <si>
    <t xml:space="preserve">118-w000</t>
  </si>
  <si>
    <t xml:space="preserve">111-w000</t>
  </si>
  <si>
    <t xml:space="preserve">14-TM48-T-DM-CII</t>
  </si>
  <si>
    <t xml:space="preserve">C2-T-DM-CA</t>
  </si>
  <si>
    <t xml:space="preserve">C13-T-DM-CA</t>
  </si>
  <si>
    <t xml:space="preserve">C18-T-DM-SIG</t>
  </si>
  <si>
    <t xml:space="preserve">C6-TTR-CA_p4</t>
  </si>
  <si>
    <t xml:space="preserve">26-T52-TTR-CII_p4</t>
  </si>
  <si>
    <t xml:space="preserve">012-w000</t>
  </si>
  <si>
    <t xml:space="preserve">108-w046</t>
  </si>
  <si>
    <t xml:space="preserve">009-w046</t>
  </si>
  <si>
    <t xml:space="preserve">119-w000</t>
  </si>
  <si>
    <t xml:space="preserve">111-w014</t>
  </si>
  <si>
    <t xml:space="preserve">16-T26-T-DM-CH</t>
  </si>
  <si>
    <t xml:space="preserve">C2-T-DM-SIG</t>
  </si>
  <si>
    <t xml:space="preserve">C14-T-DM-ILI</t>
  </si>
  <si>
    <t xml:space="preserve">C18-T-DM-CA</t>
  </si>
  <si>
    <t xml:space="preserve">080-w000_p4</t>
  </si>
  <si>
    <t xml:space="preserve">30-S0-TTR-CH_p4</t>
  </si>
  <si>
    <t xml:space="preserve">029-w000</t>
  </si>
  <si>
    <t xml:space="preserve">116-w000</t>
  </si>
  <si>
    <t xml:space="preserve">013-w014</t>
  </si>
  <si>
    <t xml:space="preserve">119-w046</t>
  </si>
  <si>
    <t xml:space="preserve">13-T106-T-DM-CH</t>
  </si>
  <si>
    <t xml:space="preserve">16-TM48-T-DM-CH</t>
  </si>
  <si>
    <t xml:space="preserve">C7-T-DM-SIG</t>
  </si>
  <si>
    <t xml:space="preserve">C14-T-DM-SIG</t>
  </si>
  <si>
    <t xml:space="preserve">C20-T-DM-CA</t>
  </si>
  <si>
    <t xml:space="preserve">092-w046_p4</t>
  </si>
  <si>
    <t xml:space="preserve">C3-TTR-CA_p4</t>
  </si>
  <si>
    <t xml:space="preserve">029-w014</t>
  </si>
  <si>
    <t xml:space="preserve">116-w014</t>
  </si>
  <si>
    <t xml:space="preserve">039-w000</t>
  </si>
  <si>
    <t xml:space="preserve">109-w000</t>
  </si>
  <si>
    <t xml:space="preserve">14-T26-T-DM-II</t>
  </si>
  <si>
    <t xml:space="preserve">22-T106-T-DM-III</t>
  </si>
  <si>
    <t xml:space="preserve">C7-T-DM-ILI</t>
  </si>
  <si>
    <t xml:space="preserve">C15-T-DM-CA</t>
  </si>
  <si>
    <t xml:space="preserve">500_p4H9</t>
  </si>
  <si>
    <t xml:space="preserve">18-S0-TTR-CI_p4</t>
  </si>
  <si>
    <t xml:space="preserve">500_p4H11</t>
  </si>
  <si>
    <t xml:space="preserve">Sample Types</t>
  </si>
  <si>
    <t xml:space="preserve">Sample Source</t>
  </si>
  <si>
    <t xml:space="preserve">Application</t>
  </si>
  <si>
    <t xml:space="preserve">Instrument</t>
  </si>
  <si>
    <t xml:space="preserve">Read Format</t>
  </si>
  <si>
    <t xml:space="preserve">Read Lengths</t>
  </si>
  <si>
    <t xml:space="preserve">Pooling</t>
  </si>
  <si>
    <t xml:space="preserve">Plant</t>
  </si>
  <si>
    <t xml:space="preserve">Bacterial 16S-V4</t>
  </si>
  <si>
    <t xml:space="preserve">Yes</t>
  </si>
  <si>
    <t xml:space="preserve">dsDNA PCR product</t>
  </si>
  <si>
    <t xml:space="preserve">Animal</t>
  </si>
  <si>
    <t xml:space="preserve">MiSeq v3</t>
  </si>
  <si>
    <t xml:space="preserve">Single Read</t>
  </si>
  <si>
    <t xml:space="preserve">Prokaryotic</t>
  </si>
  <si>
    <t xml:space="preserve">Other custom</t>
  </si>
  <si>
    <t xml:space="preserve">Amplicon Indexing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</si>
</sst>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\$#,##0;[RED]&quot;-$&quot;#,##0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Grande"/>
      <family val="2"/>
      <charset val="1"/>
    </font>
    <font>
      <sz val="48"/>
      <color rgb="FF367BCD"/>
      <name val="Lucida Grande"/>
      <family val="2"/>
      <charset val="1"/>
    </font>
    <font>
      <sz val="26"/>
      <color rgb="FF558ED5"/>
      <name val="Lucida Grande"/>
      <family val="2"/>
      <charset val="1"/>
    </font>
    <font>
      <sz val="10"/>
      <color rgb="FFFFFFFF"/>
      <name val="Lucida Grande"/>
      <family val="2"/>
      <charset val="1"/>
    </font>
    <font>
      <sz val="18"/>
      <color rgb="FFFFFFFF"/>
      <name val="Lucida Grande"/>
      <family val="2"/>
      <charset val="1"/>
    </font>
    <font>
      <sz val="26"/>
      <color rgb="FF367BCD"/>
      <name val="Lucida Grande"/>
      <family val="2"/>
      <charset val="1"/>
    </font>
    <font>
      <sz val="12"/>
      <color rgb="FF367BCD"/>
      <name val="Lucidia Grande"/>
      <family val="0"/>
      <charset val="1"/>
    </font>
    <font>
      <i val="true"/>
      <sz val="12"/>
      <color rgb="FFFFFFFF"/>
      <name val="Lucidia Grande"/>
      <family val="0"/>
      <charset val="1"/>
    </font>
    <font>
      <sz val="22"/>
      <color rgb="FF632523"/>
      <name val="Lucida Grande"/>
      <family val="2"/>
      <charset val="1"/>
    </font>
    <font>
      <b val="true"/>
      <sz val="14"/>
      <color rgb="FF000000"/>
      <name val="Lucida Grande"/>
      <family val="2"/>
      <charset val="1"/>
    </font>
    <font>
      <sz val="12"/>
      <name val="Lucida Grande"/>
      <family val="2"/>
      <charset val="1"/>
    </font>
    <font>
      <sz val="18"/>
      <color rgb="FFF2F2F2"/>
      <name val="Lucida Grande"/>
      <family val="2"/>
      <charset val="1"/>
    </font>
    <font>
      <sz val="14"/>
      <color rgb="FF000000"/>
      <name val="Lucida Grande"/>
      <family val="2"/>
      <charset val="1"/>
    </font>
    <font>
      <sz val="12"/>
      <color rgb="FF000000"/>
      <name val="Lucida Grande"/>
      <family val="2"/>
      <charset val="1"/>
    </font>
    <font>
      <u val="single"/>
      <sz val="14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3"/>
      <color rgb="FF953735"/>
      <name val="Lucida Grande"/>
      <family val="2"/>
      <charset val="1"/>
    </font>
    <font>
      <i val="true"/>
      <sz val="10"/>
      <name val="Lucida Grande"/>
      <family val="0"/>
      <charset val="1"/>
    </font>
    <font>
      <sz val="12"/>
      <color rgb="FF000000"/>
      <name val="Lucidia Grande"/>
      <family val="0"/>
      <charset val="1"/>
    </font>
    <font>
      <sz val="16"/>
      <color rgb="FF000000"/>
      <name val="Lucida Grande"/>
      <family val="2"/>
      <charset val="1"/>
    </font>
    <font>
      <sz val="10"/>
      <color rgb="FF1FB714"/>
      <name val="Lucida Grande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808080"/>
      <name val="Lucida Grande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5DABEE"/>
        <bgColor rgb="FF558ED5"/>
      </patternFill>
    </fill>
    <fill>
      <patternFill patternType="solid">
        <fgColor rgb="FF95B3D7"/>
        <bgColor rgb="FF9999FF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FDEADA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7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F2F2F2"/>
      <rgbColor rgb="FFFDEADA"/>
      <rgbColor rgb="FF95B3D7"/>
      <rgbColor rgb="FFFF99CC"/>
      <rgbColor rgb="FFCC99FF"/>
      <rgbColor rgb="FFF2DCDB"/>
      <rgbColor rgb="FF367BCD"/>
      <rgbColor rgb="FF5DABEE"/>
      <rgbColor rgb="FF99CC00"/>
      <rgbColor rgb="FFFFCC00"/>
      <rgbColor rgb="FFFF9900"/>
      <rgbColor rgb="FFFF6600"/>
      <rgbColor rgb="FF558ED5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448920</xdr:colOff>
      <xdr:row>0</xdr:row>
      <xdr:rowOff>104760</xdr:rowOff>
    </xdr:from>
    <xdr:to>
      <xdr:col>15</xdr:col>
      <xdr:colOff>554400</xdr:colOff>
      <xdr:row>3</xdr:row>
      <xdr:rowOff>77400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4328000" y="104760"/>
          <a:ext cx="2403000" cy="92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gtsf@msu.edu" TargetMode="External"/><Relationship Id="rId2" Type="http://schemas.openxmlformats.org/officeDocument/2006/relationships/hyperlink" Target="http://clarity.bch.msu.edu/lablink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1" activeCellId="0" sqref="I101"/>
    </sheetView>
  </sheetViews>
  <sheetFormatPr defaultRowHeight="12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4.86"/>
    <col collapsed="false" customWidth="true" hidden="false" outlineLevel="0" max="3" min="3" style="0" width="19.85"/>
    <col collapsed="false" customWidth="true" hidden="false" outlineLevel="0" max="4" min="4" style="0" width="14.43"/>
    <col collapsed="false" customWidth="true" hidden="false" outlineLevel="0" max="5" min="5" style="0" width="10.42"/>
    <col collapsed="false" customWidth="true" hidden="false" outlineLevel="0" max="6" min="6" style="0" width="21.43"/>
    <col collapsed="false" customWidth="true" hidden="false" outlineLevel="0" max="8" min="7" style="0" width="21.14"/>
    <col collapsed="false" customWidth="true" hidden="false" outlineLevel="0" max="1025" min="9" style="0" width="10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</row>
    <row r="3" customFormat="false" ht="12.75" hidden="false" customHeight="false" outlineLevel="0" collapsed="false">
      <c r="A3" s="0" t="s">
        <v>12</v>
      </c>
    </row>
    <row r="4" customFormat="false" ht="12.75" hidden="false" customHeight="false" outlineLevel="0" collapsed="false">
      <c r="A4" s="0" t="s">
        <v>13</v>
      </c>
    </row>
    <row r="5" customFormat="false" ht="12.75" hidden="false" customHeight="false" outlineLevel="0" collapsed="false">
      <c r="A5" s="0" t="str">
        <f aca="false">IF(ISBLANK(IlluminaSubmissionForm!$C47),"",IlluminaSubmissionForm!$C47)</f>
        <v>018-w046</v>
      </c>
      <c r="B5" s="0" t="str">
        <f aca="false">IF(ISBLANK(IlluminaSubmissionForm!$C$47),"",IlluminaSubmissionForm!$D$38)</f>
        <v>Metagenomic DNA</v>
      </c>
      <c r="C5" s="0" t="str">
        <f aca="false">IF(ISBLANK(IlluminaSubmissionForm!$C$47),"",IlluminaSubmissionForm!$L$39)</f>
        <v>Paired End Read</v>
      </c>
      <c r="D5" s="0" t="n">
        <f aca="false">IF(ISBLANK(IlluminaSubmissionForm!$C$47),"",IlluminaSubmissionForm!$L$40)</f>
        <v>250</v>
      </c>
      <c r="E5" s="0" t="str">
        <f aca="false">IF(ISBLANK(IlluminaSubmissionForm!$C$47),"","Yes")</f>
        <v>Yes</v>
      </c>
      <c r="F5" s="0" t="n">
        <f aca="false">IF(ISBLANK(IlluminaSubmissionForm!$C47),"",IlluminaSubmissionForm!$L$41/COUNTA(IlluminaSubmissionForm!$C$47:$N$54,IlluminaSubmissionForm!$C$64:$N$71,IlluminaSubmissionForm!$C$81:$N$88,IlluminaSubmissionForm!$C$98:$N$105))</f>
        <v>0.0106666666666667</v>
      </c>
      <c r="G5" s="0" t="str">
        <f aca="false">IF(ISBLANK(IlluminaSubmissionForm!$C$47),"",IlluminaSubmissionForm!$D$39)</f>
        <v>Bacterial 16S-V3V4</v>
      </c>
      <c r="I5" s="0" t="str">
        <f aca="false">IF(ISBLANK(IlluminaSubmissionForm!$C47),"",IlluminaSubmissionForm!$C$45)</f>
        <v>16SV3V4_FinalProject_1</v>
      </c>
      <c r="J5" s="1" t="s">
        <v>14</v>
      </c>
      <c r="K5" s="0" t="s">
        <v>15</v>
      </c>
    </row>
    <row r="6" customFormat="false" ht="12.75" hidden="false" customHeight="false" outlineLevel="0" collapsed="false">
      <c r="A6" s="0" t="str">
        <f aca="false">IF(ISBLANK(IlluminaSubmissionForm!$C48),"",IlluminaSubmissionForm!$C48)</f>
        <v>001-w014</v>
      </c>
      <c r="B6" s="0" t="str">
        <f aca="false">IF(ISBLANK(IlluminaSubmissionForm!$C48),"",IlluminaSubmissionForm!$D$38)</f>
        <v>Metagenomic DNA</v>
      </c>
      <c r="C6" s="0" t="str">
        <f aca="false">IF(ISBLANK(IlluminaSubmissionForm!$C48),"",IlluminaSubmissionForm!$L$39)</f>
        <v>Paired End Read</v>
      </c>
      <c r="D6" s="0" t="n">
        <f aca="false">IF(ISBLANK(IlluminaSubmissionForm!$C48),"",IlluminaSubmissionForm!$L$40)</f>
        <v>250</v>
      </c>
      <c r="E6" s="0" t="str">
        <f aca="false">IF(ISBLANK(IlluminaSubmissionForm!$C48),"","Yes")</f>
        <v>Yes</v>
      </c>
      <c r="F6" s="0" t="n">
        <f aca="false">IF(ISBLANK(IlluminaSubmissionForm!$C48),"",IlluminaSubmissionForm!$L$41/COUNTA(IlluminaSubmissionForm!$C$47:$N$54,IlluminaSubmissionForm!$C$64:$N$71,IlluminaSubmissionForm!$C$81:$N$88,IlluminaSubmissionForm!$C$98:$N$105))</f>
        <v>0.0106666666666667</v>
      </c>
      <c r="G6" s="0" t="str">
        <f aca="false">IF(ISBLANK(IlluminaSubmissionForm!$C48),"",IlluminaSubmissionForm!$D$39)</f>
        <v>Bacterial 16S-V3V4</v>
      </c>
      <c r="I6" s="0" t="str">
        <f aca="false">IF(ISBLANK(IlluminaSubmissionForm!$C48),"",IlluminaSubmissionForm!$C$45)</f>
        <v>16SV3V4_FinalProject_1</v>
      </c>
      <c r="J6" s="1" t="s">
        <v>14</v>
      </c>
      <c r="K6" s="0" t="s">
        <v>16</v>
      </c>
    </row>
    <row r="7" customFormat="false" ht="12.75" hidden="false" customHeight="false" outlineLevel="0" collapsed="false">
      <c r="A7" s="0" t="str">
        <f aca="false">IF(ISBLANK(IlluminaSubmissionForm!$C49),"",IlluminaSubmissionForm!$C49)</f>
        <v>041-w000</v>
      </c>
      <c r="B7" s="0" t="str">
        <f aca="false">IF(ISBLANK(IlluminaSubmissionForm!$C49),"",IlluminaSubmissionForm!$D$38)</f>
        <v>Metagenomic DNA</v>
      </c>
      <c r="C7" s="0" t="str">
        <f aca="false">IF(ISBLANK(IlluminaSubmissionForm!$C49),"",IlluminaSubmissionForm!$L$39)</f>
        <v>Paired End Read</v>
      </c>
      <c r="D7" s="0" t="n">
        <f aca="false">IF(ISBLANK(IlluminaSubmissionForm!$C49),"",IlluminaSubmissionForm!$L$40)</f>
        <v>250</v>
      </c>
      <c r="E7" s="0" t="str">
        <f aca="false">IF(ISBLANK(IlluminaSubmissionForm!$C49),"","Yes")</f>
        <v>Yes</v>
      </c>
      <c r="F7" s="0" t="n">
        <f aca="false">IF(ISBLANK(IlluminaSubmissionForm!$C49),"",IlluminaSubmissionForm!$L$41/COUNTA(IlluminaSubmissionForm!$C$47:$N$54,IlluminaSubmissionForm!$C$64:$N$71,IlluminaSubmissionForm!$C$81:$N$88,IlluminaSubmissionForm!$C$98:$N$105))</f>
        <v>0.0106666666666667</v>
      </c>
      <c r="G7" s="0" t="str">
        <f aca="false">IF(ISBLANK(IlluminaSubmissionForm!$C49),"",IlluminaSubmissionForm!$D$39)</f>
        <v>Bacterial 16S-V3V4</v>
      </c>
      <c r="I7" s="0" t="str">
        <f aca="false">IF(ISBLANK(IlluminaSubmissionForm!$C49),"",IlluminaSubmissionForm!$C$45)</f>
        <v>16SV3V4_FinalProject_1</v>
      </c>
      <c r="J7" s="1" t="s">
        <v>14</v>
      </c>
      <c r="K7" s="0" t="s">
        <v>17</v>
      </c>
    </row>
    <row r="8" customFormat="false" ht="12.75" hidden="false" customHeight="false" outlineLevel="0" collapsed="false">
      <c r="A8" s="0" t="str">
        <f aca="false">IF(ISBLANK(IlluminaSubmissionForm!$C50),"",IlluminaSubmissionForm!$C50)</f>
        <v>001-w046</v>
      </c>
      <c r="B8" s="0" t="str">
        <f aca="false">IF(ISBLANK(IlluminaSubmissionForm!$C50),"",IlluminaSubmissionForm!$D$38)</f>
        <v>Metagenomic DNA</v>
      </c>
      <c r="C8" s="0" t="str">
        <f aca="false">IF(ISBLANK(IlluminaSubmissionForm!$C50),"",IlluminaSubmissionForm!$L$39)</f>
        <v>Paired End Read</v>
      </c>
      <c r="D8" s="0" t="n">
        <f aca="false">IF(ISBLANK(IlluminaSubmissionForm!$C50),"",IlluminaSubmissionForm!$L$40)</f>
        <v>250</v>
      </c>
      <c r="E8" s="0" t="str">
        <f aca="false">IF(ISBLANK(IlluminaSubmissionForm!$C50),"","Yes")</f>
        <v>Yes</v>
      </c>
      <c r="F8" s="0" t="n">
        <f aca="false">IF(ISBLANK(IlluminaSubmissionForm!$C50),"",IlluminaSubmissionForm!$L$41/COUNTA(IlluminaSubmissionForm!$C$47:$N$54,IlluminaSubmissionForm!$C$64:$N$71,IlluminaSubmissionForm!$C$81:$N$88,IlluminaSubmissionForm!$C$98:$N$105))</f>
        <v>0.0106666666666667</v>
      </c>
      <c r="G8" s="0" t="str">
        <f aca="false">IF(ISBLANK(IlluminaSubmissionForm!$C50),"",IlluminaSubmissionForm!$D$39)</f>
        <v>Bacterial 16S-V3V4</v>
      </c>
      <c r="I8" s="0" t="str">
        <f aca="false">IF(ISBLANK(IlluminaSubmissionForm!$C50),"",IlluminaSubmissionForm!$C$45)</f>
        <v>16SV3V4_FinalProject_1</v>
      </c>
      <c r="J8" s="1" t="s">
        <v>14</v>
      </c>
      <c r="K8" s="0" t="s">
        <v>18</v>
      </c>
    </row>
    <row r="9" customFormat="false" ht="12.75" hidden="false" customHeight="false" outlineLevel="0" collapsed="false">
      <c r="A9" s="0" t="str">
        <f aca="false">IF(ISBLANK(IlluminaSubmissionForm!$C51),"",IlluminaSubmissionForm!$C51)</f>
        <v>010-w000</v>
      </c>
      <c r="B9" s="0" t="str">
        <f aca="false">IF(ISBLANK(IlluminaSubmissionForm!$C51),"",IlluminaSubmissionForm!$D$38)</f>
        <v>Metagenomic DNA</v>
      </c>
      <c r="C9" s="0" t="str">
        <f aca="false">IF(ISBLANK(IlluminaSubmissionForm!$C51),"",IlluminaSubmissionForm!$L$39)</f>
        <v>Paired End Read</v>
      </c>
      <c r="D9" s="0" t="n">
        <f aca="false">IF(ISBLANK(IlluminaSubmissionForm!$C51),"",IlluminaSubmissionForm!$L$40)</f>
        <v>250</v>
      </c>
      <c r="E9" s="0" t="str">
        <f aca="false">IF(ISBLANK(IlluminaSubmissionForm!$C51),"","Yes")</f>
        <v>Yes</v>
      </c>
      <c r="F9" s="0" t="n">
        <f aca="false">IF(ISBLANK(IlluminaSubmissionForm!$C51),"",IlluminaSubmissionForm!$L$41/COUNTA(IlluminaSubmissionForm!$C$47:$N$54,IlluminaSubmissionForm!$C$64:$N$71,IlluminaSubmissionForm!$C$81:$N$88,IlluminaSubmissionForm!$C$98:$N$105))</f>
        <v>0.0106666666666667</v>
      </c>
      <c r="G9" s="0" t="str">
        <f aca="false">IF(ISBLANK(IlluminaSubmissionForm!$C51),"",IlluminaSubmissionForm!$D$39)</f>
        <v>Bacterial 16S-V3V4</v>
      </c>
      <c r="I9" s="0" t="str">
        <f aca="false">IF(ISBLANK(IlluminaSubmissionForm!$C51),"",IlluminaSubmissionForm!$C$45)</f>
        <v>16SV3V4_FinalProject_1</v>
      </c>
      <c r="J9" s="1" t="s">
        <v>14</v>
      </c>
      <c r="K9" s="0" t="s">
        <v>19</v>
      </c>
    </row>
    <row r="10" customFormat="false" ht="12.75" hidden="false" customHeight="false" outlineLevel="0" collapsed="false">
      <c r="A10" s="0" t="str">
        <f aca="false">IF(ISBLANK(IlluminaSubmissionForm!$C52),"",IlluminaSubmissionForm!$C52)</f>
        <v>012-w014</v>
      </c>
      <c r="B10" s="0" t="str">
        <f aca="false">IF(ISBLANK(IlluminaSubmissionForm!$C52),"",IlluminaSubmissionForm!$D$38)</f>
        <v>Metagenomic DNA</v>
      </c>
      <c r="C10" s="0" t="str">
        <f aca="false">IF(ISBLANK(IlluminaSubmissionForm!$C52),"",IlluminaSubmissionForm!$L$39)</f>
        <v>Paired End Read</v>
      </c>
      <c r="D10" s="0" t="n">
        <f aca="false">IF(ISBLANK(IlluminaSubmissionForm!$C52),"",IlluminaSubmissionForm!$L$40)</f>
        <v>250</v>
      </c>
      <c r="E10" s="0" t="str">
        <f aca="false">IF(ISBLANK(IlluminaSubmissionForm!$C52),"","Yes")</f>
        <v>Yes</v>
      </c>
      <c r="F10" s="0" t="n">
        <f aca="false">IF(ISBLANK(IlluminaSubmissionForm!$C52),"",IlluminaSubmissionForm!$L$41/COUNTA(IlluminaSubmissionForm!$C$47:$N$54,IlluminaSubmissionForm!$C$64:$N$71,IlluminaSubmissionForm!$C$81:$N$88,IlluminaSubmissionForm!$C$98:$N$105))</f>
        <v>0.0106666666666667</v>
      </c>
      <c r="G10" s="0" t="str">
        <f aca="false">IF(ISBLANK(IlluminaSubmissionForm!$C52),"",IlluminaSubmissionForm!$D$39)</f>
        <v>Bacterial 16S-V3V4</v>
      </c>
      <c r="I10" s="0" t="str">
        <f aca="false">IF(ISBLANK(IlluminaSubmissionForm!$C52),"",IlluminaSubmissionForm!$C$45)</f>
        <v>16SV3V4_FinalProject_1</v>
      </c>
      <c r="J10" s="1" t="s">
        <v>14</v>
      </c>
      <c r="K10" s="0" t="s">
        <v>20</v>
      </c>
    </row>
    <row r="11" customFormat="false" ht="12.75" hidden="false" customHeight="false" outlineLevel="0" collapsed="false">
      <c r="A11" s="0" t="str">
        <f aca="false">IF(ISBLANK(IlluminaSubmissionForm!$C53),"",IlluminaSubmissionForm!$C53)</f>
        <v>017-w000</v>
      </c>
      <c r="B11" s="0" t="str">
        <f aca="false">IF(ISBLANK(IlluminaSubmissionForm!$C53),"",IlluminaSubmissionForm!$D$38)</f>
        <v>Metagenomic DNA</v>
      </c>
      <c r="C11" s="0" t="str">
        <f aca="false">IF(ISBLANK(IlluminaSubmissionForm!$C53),"",IlluminaSubmissionForm!$L$39)</f>
        <v>Paired End Read</v>
      </c>
      <c r="D11" s="0" t="n">
        <f aca="false">IF(ISBLANK(IlluminaSubmissionForm!$C53),"",IlluminaSubmissionForm!$L$40)</f>
        <v>250</v>
      </c>
      <c r="E11" s="0" t="str">
        <f aca="false">IF(ISBLANK(IlluminaSubmissionForm!$C53),"","Yes")</f>
        <v>Yes</v>
      </c>
      <c r="F11" s="0" t="n">
        <f aca="false">IF(ISBLANK(IlluminaSubmissionForm!$C53),"",IlluminaSubmissionForm!$L$41/COUNTA(IlluminaSubmissionForm!$C$47:$N$54,IlluminaSubmissionForm!$C$64:$N$71,IlluminaSubmissionForm!$C$81:$N$88,IlluminaSubmissionForm!$C$98:$N$105))</f>
        <v>0.0106666666666667</v>
      </c>
      <c r="G11" s="0" t="str">
        <f aca="false">IF(ISBLANK(IlluminaSubmissionForm!$C53),"",IlluminaSubmissionForm!$D$39)</f>
        <v>Bacterial 16S-V3V4</v>
      </c>
      <c r="I11" s="0" t="str">
        <f aca="false">IF(ISBLANK(IlluminaSubmissionForm!$C53),"",IlluminaSubmissionForm!$C$45)</f>
        <v>16SV3V4_FinalProject_1</v>
      </c>
      <c r="J11" s="1" t="s">
        <v>14</v>
      </c>
      <c r="K11" s="0" t="s">
        <v>21</v>
      </c>
    </row>
    <row r="12" customFormat="false" ht="12.75" hidden="false" customHeight="false" outlineLevel="0" collapsed="false">
      <c r="A12" s="0" t="str">
        <f aca="false">IF(ISBLANK(IlluminaSubmissionForm!$C54),"",IlluminaSubmissionForm!$C54)</f>
        <v>017-w046</v>
      </c>
      <c r="B12" s="0" t="str">
        <f aca="false">IF(ISBLANK(IlluminaSubmissionForm!$C54),"",IlluminaSubmissionForm!$D$38)</f>
        <v>Metagenomic DNA</v>
      </c>
      <c r="C12" s="0" t="str">
        <f aca="false">IF(ISBLANK(IlluminaSubmissionForm!$C54),"",IlluminaSubmissionForm!$L$39)</f>
        <v>Paired End Read</v>
      </c>
      <c r="D12" s="0" t="n">
        <f aca="false">IF(ISBLANK(IlluminaSubmissionForm!$C54),"",IlluminaSubmissionForm!$L$40)</f>
        <v>250</v>
      </c>
      <c r="E12" s="0" t="str">
        <f aca="false">IF(ISBLANK(IlluminaSubmissionForm!$C54),"","Yes")</f>
        <v>Yes</v>
      </c>
      <c r="F12" s="0" t="n">
        <f aca="false">IF(ISBLANK(IlluminaSubmissionForm!$C54),"",IlluminaSubmissionForm!$L$41/COUNTA(IlluminaSubmissionForm!$C$47:$N$54,IlluminaSubmissionForm!$C$64:$N$71,IlluminaSubmissionForm!$C$81:$N$88,IlluminaSubmissionForm!$C$98:$N$105))</f>
        <v>0.0106666666666667</v>
      </c>
      <c r="G12" s="0" t="str">
        <f aca="false">IF(ISBLANK(IlluminaSubmissionForm!$C54),"",IlluminaSubmissionForm!$D$39)</f>
        <v>Bacterial 16S-V3V4</v>
      </c>
      <c r="I12" s="0" t="str">
        <f aca="false">IF(ISBLANK(IlluminaSubmissionForm!$C54),"",IlluminaSubmissionForm!$C$45)</f>
        <v>16SV3V4_FinalProject_1</v>
      </c>
      <c r="J12" s="1" t="s">
        <v>14</v>
      </c>
      <c r="K12" s="0" t="s">
        <v>22</v>
      </c>
    </row>
    <row r="13" customFormat="false" ht="12.75" hidden="false" customHeight="false" outlineLevel="0" collapsed="false">
      <c r="A13" s="0" t="str">
        <f aca="false">IF(ISBLANK(IlluminaSubmissionForm!$D47),"",IlluminaSubmissionForm!$D47)</f>
        <v>080-w046</v>
      </c>
      <c r="B13" s="0" t="str">
        <f aca="false">IF(ISBLANK(IlluminaSubmissionForm!$D47),"",IlluminaSubmissionForm!$D$38)</f>
        <v>Metagenomic DNA</v>
      </c>
      <c r="C13" s="0" t="str">
        <f aca="false">IF(ISBLANK(IlluminaSubmissionForm!$D47),"",IlluminaSubmissionForm!$L$39)</f>
        <v>Paired End Read</v>
      </c>
      <c r="D13" s="0" t="n">
        <f aca="false">IF(ISBLANK(IlluminaSubmissionForm!$D47),"",IlluminaSubmissionForm!$L$40)</f>
        <v>250</v>
      </c>
      <c r="E13" s="0" t="str">
        <f aca="false">IF(ISBLANK(IlluminaSubmissionForm!$D47),"","Yes")</f>
        <v>Yes</v>
      </c>
      <c r="F13" s="0" t="n">
        <f aca="false">IF(ISBLANK(IlluminaSubmissionForm!$D47),"",IlluminaSubmissionForm!$L$41/COUNTA(IlluminaSubmissionForm!$C$47:$N$54,IlluminaSubmissionForm!$C$64:$N$71,IlluminaSubmissionForm!$C$81:$N$88,IlluminaSubmissionForm!$C$98:$N$105))</f>
        <v>0.0106666666666667</v>
      </c>
      <c r="G13" s="0" t="str">
        <f aca="false">IF(ISBLANK(IlluminaSubmissionForm!$D47),"",IlluminaSubmissionForm!$D$39)</f>
        <v>Bacterial 16S-V3V4</v>
      </c>
      <c r="I13" s="0" t="str">
        <f aca="false">IF(ISBLANK(IlluminaSubmissionForm!$D47),"",IlluminaSubmissionForm!$C$45)</f>
        <v>16SV3V4_FinalProject_1</v>
      </c>
      <c r="J13" s="1" t="s">
        <v>14</v>
      </c>
      <c r="K13" s="0" t="s">
        <v>23</v>
      </c>
    </row>
    <row r="14" customFormat="false" ht="12.75" hidden="false" customHeight="false" outlineLevel="0" collapsed="false">
      <c r="A14" s="0" t="str">
        <f aca="false">IF(ISBLANK(IlluminaSubmissionForm!$D48),"",IlluminaSubmissionForm!$D48)</f>
        <v>021-w046</v>
      </c>
      <c r="B14" s="0" t="str">
        <f aca="false">IF(ISBLANK(IlluminaSubmissionForm!$D48),"",IlluminaSubmissionForm!$D$38)</f>
        <v>Metagenomic DNA</v>
      </c>
      <c r="C14" s="0" t="str">
        <f aca="false">IF(ISBLANK(IlluminaSubmissionForm!$D48),"",IlluminaSubmissionForm!$L$39)</f>
        <v>Paired End Read</v>
      </c>
      <c r="D14" s="0" t="n">
        <f aca="false">IF(ISBLANK(IlluminaSubmissionForm!$D48),"",IlluminaSubmissionForm!$L$40)</f>
        <v>250</v>
      </c>
      <c r="E14" s="0" t="str">
        <f aca="false">IF(ISBLANK(IlluminaSubmissionForm!$D48),"","Yes")</f>
        <v>Yes</v>
      </c>
      <c r="F14" s="0" t="n">
        <f aca="false">IF(ISBLANK(IlluminaSubmissionForm!$D48),"",IlluminaSubmissionForm!$L$41/COUNTA(IlluminaSubmissionForm!$C$47:$N$54,IlluminaSubmissionForm!$C$64:$N$71,IlluminaSubmissionForm!$C$81:$N$88,IlluminaSubmissionForm!$C$98:$N$105))</f>
        <v>0.0106666666666667</v>
      </c>
      <c r="G14" s="0" t="str">
        <f aca="false">IF(ISBLANK(IlluminaSubmissionForm!$D48),"",IlluminaSubmissionForm!$D$39)</f>
        <v>Bacterial 16S-V3V4</v>
      </c>
      <c r="I14" s="0" t="str">
        <f aca="false">IF(ISBLANK(IlluminaSubmissionForm!$D48),"",IlluminaSubmissionForm!$C$45)</f>
        <v>16SV3V4_FinalProject_1</v>
      </c>
      <c r="J14" s="1" t="s">
        <v>14</v>
      </c>
      <c r="K14" s="0" t="s">
        <v>24</v>
      </c>
    </row>
    <row r="15" customFormat="false" ht="12.75" hidden="false" customHeight="false" outlineLevel="0" collapsed="false">
      <c r="A15" s="0" t="str">
        <f aca="false">IF(ISBLANK(IlluminaSubmissionForm!$D49),"",IlluminaSubmissionForm!$D49)</f>
        <v>067-w000</v>
      </c>
      <c r="B15" s="0" t="str">
        <f aca="false">IF(ISBLANK(IlluminaSubmissionForm!$D49),"",IlluminaSubmissionForm!$D$38)</f>
        <v>Metagenomic DNA</v>
      </c>
      <c r="C15" s="0" t="str">
        <f aca="false">IF(ISBLANK(IlluminaSubmissionForm!$D49),"",IlluminaSubmissionForm!$L$39)</f>
        <v>Paired End Read</v>
      </c>
      <c r="D15" s="0" t="n">
        <f aca="false">IF(ISBLANK(IlluminaSubmissionForm!$D49),"",IlluminaSubmissionForm!$L$40)</f>
        <v>250</v>
      </c>
      <c r="E15" s="0" t="str">
        <f aca="false">IF(ISBLANK(IlluminaSubmissionForm!$D49),"","Yes")</f>
        <v>Yes</v>
      </c>
      <c r="F15" s="0" t="n">
        <f aca="false">IF(ISBLANK(IlluminaSubmissionForm!$D49),"",IlluminaSubmissionForm!$L$41/COUNTA(IlluminaSubmissionForm!$C$47:$N$54,IlluminaSubmissionForm!$C$64:$N$71,IlluminaSubmissionForm!$C$81:$N$88,IlluminaSubmissionForm!$C$98:$N$105))</f>
        <v>0.0106666666666667</v>
      </c>
      <c r="G15" s="0" t="str">
        <f aca="false">IF(ISBLANK(IlluminaSubmissionForm!$D49),"",IlluminaSubmissionForm!$D$39)</f>
        <v>Bacterial 16S-V3V4</v>
      </c>
      <c r="I15" s="0" t="str">
        <f aca="false">IF(ISBLANK(IlluminaSubmissionForm!$D49),"",IlluminaSubmissionForm!$C$45)</f>
        <v>16SV3V4_FinalProject_1</v>
      </c>
      <c r="J15" s="1" t="s">
        <v>14</v>
      </c>
      <c r="K15" s="0" t="s">
        <v>25</v>
      </c>
    </row>
    <row r="16" customFormat="false" ht="12.75" hidden="false" customHeight="false" outlineLevel="0" collapsed="false">
      <c r="A16" s="0" t="str">
        <f aca="false">IF(ISBLANK(IlluminaSubmissionForm!$D50),"",IlluminaSubmissionForm!$D50)</f>
        <v>067-w046</v>
      </c>
      <c r="B16" s="0" t="str">
        <f aca="false">IF(ISBLANK(IlluminaSubmissionForm!$D50),"",IlluminaSubmissionForm!$D$38)</f>
        <v>Metagenomic DNA</v>
      </c>
      <c r="C16" s="0" t="str">
        <f aca="false">IF(ISBLANK(IlluminaSubmissionForm!$D50),"",IlluminaSubmissionForm!$L$39)</f>
        <v>Paired End Read</v>
      </c>
      <c r="D16" s="0" t="n">
        <f aca="false">IF(ISBLANK(IlluminaSubmissionForm!$D50),"",IlluminaSubmissionForm!$L$40)</f>
        <v>250</v>
      </c>
      <c r="E16" s="0" t="str">
        <f aca="false">IF(ISBLANK(IlluminaSubmissionForm!$D50),"","Yes")</f>
        <v>Yes</v>
      </c>
      <c r="F16" s="0" t="n">
        <f aca="false">IF(ISBLANK(IlluminaSubmissionForm!$D50),"",IlluminaSubmissionForm!$L$41/COUNTA(IlluminaSubmissionForm!$C$47:$N$54,IlluminaSubmissionForm!$C$64:$N$71,IlluminaSubmissionForm!$C$81:$N$88,IlluminaSubmissionForm!$C$98:$N$105))</f>
        <v>0.0106666666666667</v>
      </c>
      <c r="G16" s="0" t="str">
        <f aca="false">IF(ISBLANK(IlluminaSubmissionForm!$D50),"",IlluminaSubmissionForm!$D$39)</f>
        <v>Bacterial 16S-V3V4</v>
      </c>
      <c r="I16" s="0" t="str">
        <f aca="false">IF(ISBLANK(IlluminaSubmissionForm!$D50),"",IlluminaSubmissionForm!$C$45)</f>
        <v>16SV3V4_FinalProject_1</v>
      </c>
      <c r="J16" s="1" t="s">
        <v>14</v>
      </c>
      <c r="K16" s="0" t="s">
        <v>26</v>
      </c>
    </row>
    <row r="17" customFormat="false" ht="12.75" hidden="false" customHeight="false" outlineLevel="0" collapsed="false">
      <c r="A17" s="0" t="str">
        <f aca="false">IF(ISBLANK(IlluminaSubmissionForm!$D51),"",IlluminaSubmissionForm!$D51)</f>
        <v>054-w000</v>
      </c>
      <c r="B17" s="0" t="str">
        <f aca="false">IF(ISBLANK(IlluminaSubmissionForm!$D51),"",IlluminaSubmissionForm!$D$38)</f>
        <v>Metagenomic DNA</v>
      </c>
      <c r="C17" s="0" t="str">
        <f aca="false">IF(ISBLANK(IlluminaSubmissionForm!$D51),"",IlluminaSubmissionForm!$L$39)</f>
        <v>Paired End Read</v>
      </c>
      <c r="D17" s="0" t="n">
        <f aca="false">IF(ISBLANK(IlluminaSubmissionForm!$D51),"",IlluminaSubmissionForm!$L$40)</f>
        <v>250</v>
      </c>
      <c r="E17" s="0" t="str">
        <f aca="false">IF(ISBLANK(IlluminaSubmissionForm!$D51),"","Yes")</f>
        <v>Yes</v>
      </c>
      <c r="F17" s="0" t="n">
        <f aca="false">IF(ISBLANK(IlluminaSubmissionForm!$D51),"",IlluminaSubmissionForm!$L$41/COUNTA(IlluminaSubmissionForm!$C$47:$N$54,IlluminaSubmissionForm!$C$64:$N$71,IlluminaSubmissionForm!$C$81:$N$88,IlluminaSubmissionForm!$C$98:$N$105))</f>
        <v>0.0106666666666667</v>
      </c>
      <c r="G17" s="0" t="str">
        <f aca="false">IF(ISBLANK(IlluminaSubmissionForm!$D51),"",IlluminaSubmissionForm!$D$39)</f>
        <v>Bacterial 16S-V3V4</v>
      </c>
      <c r="I17" s="0" t="str">
        <f aca="false">IF(ISBLANK(IlluminaSubmissionForm!$D51),"",IlluminaSubmissionForm!$C$45)</f>
        <v>16SV3V4_FinalProject_1</v>
      </c>
      <c r="J17" s="1" t="s">
        <v>14</v>
      </c>
      <c r="K17" s="0" t="s">
        <v>27</v>
      </c>
    </row>
    <row r="18" customFormat="false" ht="12.75" hidden="false" customHeight="false" outlineLevel="0" collapsed="false">
      <c r="A18" s="0" t="str">
        <f aca="false">IF(ISBLANK(IlluminaSubmissionForm!$D52),"",IlluminaSubmissionForm!$D52)</f>
        <v>123-w046</v>
      </c>
      <c r="B18" s="0" t="str">
        <f aca="false">IF(ISBLANK(IlluminaSubmissionForm!$D52),"",IlluminaSubmissionForm!$D$38)</f>
        <v>Metagenomic DNA</v>
      </c>
      <c r="C18" s="0" t="str">
        <f aca="false">IF(ISBLANK(IlluminaSubmissionForm!$D52),"",IlluminaSubmissionForm!$L$39)</f>
        <v>Paired End Read</v>
      </c>
      <c r="D18" s="0" t="n">
        <f aca="false">IF(ISBLANK(IlluminaSubmissionForm!$D52),"",IlluminaSubmissionForm!$L$40)</f>
        <v>250</v>
      </c>
      <c r="E18" s="0" t="str">
        <f aca="false">IF(ISBLANK(IlluminaSubmissionForm!$D52),"","Yes")</f>
        <v>Yes</v>
      </c>
      <c r="F18" s="0" t="n">
        <f aca="false">IF(ISBLANK(IlluminaSubmissionForm!$D52),"",IlluminaSubmissionForm!$L$41/COUNTA(IlluminaSubmissionForm!$C$47:$N$54,IlluminaSubmissionForm!$C$64:$N$71,IlluminaSubmissionForm!$C$81:$N$88,IlluminaSubmissionForm!$C$98:$N$105))</f>
        <v>0.0106666666666667</v>
      </c>
      <c r="G18" s="0" t="str">
        <f aca="false">IF(ISBLANK(IlluminaSubmissionForm!$D52),"",IlluminaSubmissionForm!$D$39)</f>
        <v>Bacterial 16S-V3V4</v>
      </c>
      <c r="I18" s="0" t="str">
        <f aca="false">IF(ISBLANK(IlluminaSubmissionForm!$D52),"",IlluminaSubmissionForm!$C$45)</f>
        <v>16SV3V4_FinalProject_1</v>
      </c>
      <c r="J18" s="1" t="s">
        <v>14</v>
      </c>
      <c r="K18" s="0" t="s">
        <v>28</v>
      </c>
    </row>
    <row r="19" customFormat="false" ht="12.75" hidden="false" customHeight="false" outlineLevel="0" collapsed="false">
      <c r="A19" s="0" t="str">
        <f aca="false">IF(ISBLANK(IlluminaSubmissionForm!$D53),"",IlluminaSubmissionForm!$D53)</f>
        <v>004-w000</v>
      </c>
      <c r="B19" s="0" t="str">
        <f aca="false">IF(ISBLANK(IlluminaSubmissionForm!$D53),"",IlluminaSubmissionForm!$D$38)</f>
        <v>Metagenomic DNA</v>
      </c>
      <c r="C19" s="0" t="str">
        <f aca="false">IF(ISBLANK(IlluminaSubmissionForm!$D53),"",IlluminaSubmissionForm!$L$39)</f>
        <v>Paired End Read</v>
      </c>
      <c r="D19" s="0" t="n">
        <f aca="false">IF(ISBLANK(IlluminaSubmissionForm!$D53),"",IlluminaSubmissionForm!$L$40)</f>
        <v>250</v>
      </c>
      <c r="E19" s="0" t="str">
        <f aca="false">IF(ISBLANK(IlluminaSubmissionForm!$D53),"","Yes")</f>
        <v>Yes</v>
      </c>
      <c r="F19" s="0" t="n">
        <f aca="false">IF(ISBLANK(IlluminaSubmissionForm!$D53),"",IlluminaSubmissionForm!$L$41/COUNTA(IlluminaSubmissionForm!$C$47:$N$54,IlluminaSubmissionForm!$C$64:$N$71,IlluminaSubmissionForm!$C$81:$N$88,IlluminaSubmissionForm!$C$98:$N$105))</f>
        <v>0.0106666666666667</v>
      </c>
      <c r="G19" s="0" t="str">
        <f aca="false">IF(ISBLANK(IlluminaSubmissionForm!$D53),"",IlluminaSubmissionForm!$D$39)</f>
        <v>Bacterial 16S-V3V4</v>
      </c>
      <c r="I19" s="0" t="str">
        <f aca="false">IF(ISBLANK(IlluminaSubmissionForm!$D53),"",IlluminaSubmissionForm!$C$45)</f>
        <v>16SV3V4_FinalProject_1</v>
      </c>
      <c r="J19" s="1" t="s">
        <v>14</v>
      </c>
      <c r="K19" s="0" t="s">
        <v>29</v>
      </c>
    </row>
    <row r="20" customFormat="false" ht="12.75" hidden="false" customHeight="false" outlineLevel="0" collapsed="false">
      <c r="A20" s="0" t="str">
        <f aca="false">IF(ISBLANK(IlluminaSubmissionForm!$D54),"",IlluminaSubmissionForm!$D54)</f>
        <v>004-w046</v>
      </c>
      <c r="B20" s="0" t="str">
        <f aca="false">IF(ISBLANK(IlluminaSubmissionForm!$D54),"",IlluminaSubmissionForm!$D$38)</f>
        <v>Metagenomic DNA</v>
      </c>
      <c r="C20" s="0" t="str">
        <f aca="false">IF(ISBLANK(IlluminaSubmissionForm!$D54),"",IlluminaSubmissionForm!$L$39)</f>
        <v>Paired End Read</v>
      </c>
      <c r="D20" s="0" t="n">
        <f aca="false">IF(ISBLANK(IlluminaSubmissionForm!$D54),"",IlluminaSubmissionForm!$L$40)</f>
        <v>250</v>
      </c>
      <c r="E20" s="0" t="str">
        <f aca="false">IF(ISBLANK(IlluminaSubmissionForm!$D54),"","Yes")</f>
        <v>Yes</v>
      </c>
      <c r="F20" s="0" t="n">
        <f aca="false">IF(ISBLANK(IlluminaSubmissionForm!$D54),"",IlluminaSubmissionForm!$L$41/COUNTA(IlluminaSubmissionForm!$C$47:$N$54,IlluminaSubmissionForm!$C$64:$N$71,IlluminaSubmissionForm!$C$81:$N$88,IlluminaSubmissionForm!$C$98:$N$105))</f>
        <v>0.0106666666666667</v>
      </c>
      <c r="G20" s="0" t="str">
        <f aca="false">IF(ISBLANK(IlluminaSubmissionForm!$D54),"",IlluminaSubmissionForm!$D$39)</f>
        <v>Bacterial 16S-V3V4</v>
      </c>
      <c r="I20" s="0" t="str">
        <f aca="false">IF(ISBLANK(IlluminaSubmissionForm!$D54),"",IlluminaSubmissionForm!$C$45)</f>
        <v>16SV3V4_FinalProject_1</v>
      </c>
      <c r="J20" s="1" t="s">
        <v>14</v>
      </c>
      <c r="K20" s="0" t="s">
        <v>30</v>
      </c>
    </row>
    <row r="21" customFormat="false" ht="12.75" hidden="false" customHeight="false" outlineLevel="0" collapsed="false">
      <c r="A21" s="0" t="str">
        <f aca="false">IF(ISBLANK(IlluminaSubmissionForm!$E47),"",IlluminaSubmissionForm!$E47)</f>
        <v>103-w014</v>
      </c>
      <c r="B21" s="0" t="str">
        <f aca="false">IF(ISBLANK(IlluminaSubmissionForm!$E47),"",IlluminaSubmissionForm!$D$38)</f>
        <v>Metagenomic DNA</v>
      </c>
      <c r="C21" s="0" t="str">
        <f aca="false">IF(ISBLANK(IlluminaSubmissionForm!$E47),"",IlluminaSubmissionForm!$L$39)</f>
        <v>Paired End Read</v>
      </c>
      <c r="D21" s="0" t="n">
        <f aca="false">IF(ISBLANK(IlluminaSubmissionForm!$E47),"",IlluminaSubmissionForm!$L$40)</f>
        <v>250</v>
      </c>
      <c r="E21" s="0" t="str">
        <f aca="false">IF(ISBLANK(IlluminaSubmissionForm!$E47),"","Yes")</f>
        <v>Yes</v>
      </c>
      <c r="F21" s="0" t="n">
        <f aca="false">IF(ISBLANK(IlluminaSubmissionForm!$E47),"",IlluminaSubmissionForm!$L$41/COUNTA(IlluminaSubmissionForm!$C$47:$N$54,IlluminaSubmissionForm!$C$64:$N$71,IlluminaSubmissionForm!$C$81:$N$88,IlluminaSubmissionForm!$C$98:$N$105))</f>
        <v>0.0106666666666667</v>
      </c>
      <c r="G21" s="0" t="str">
        <f aca="false">IF(ISBLANK(IlluminaSubmissionForm!$E47),"",IlluminaSubmissionForm!$D$39)</f>
        <v>Bacterial 16S-V3V4</v>
      </c>
      <c r="I21" s="0" t="str">
        <f aca="false">IF(ISBLANK(IlluminaSubmissionForm!$E47),"",IlluminaSubmissionForm!$C$45)</f>
        <v>16SV3V4_FinalProject_1</v>
      </c>
      <c r="J21" s="1" t="s">
        <v>14</v>
      </c>
      <c r="K21" s="0" t="s">
        <v>31</v>
      </c>
    </row>
    <row r="22" customFormat="false" ht="12.75" hidden="false" customHeight="false" outlineLevel="0" collapsed="false">
      <c r="A22" s="0" t="str">
        <f aca="false">IF(ISBLANK(IlluminaSubmissionForm!$E48),"",IlluminaSubmissionForm!$E48)</f>
        <v>122-w000</v>
      </c>
      <c r="B22" s="0" t="str">
        <f aca="false">IF(ISBLANK(IlluminaSubmissionForm!$E48),"",IlluminaSubmissionForm!$D$38)</f>
        <v>Metagenomic DNA</v>
      </c>
      <c r="C22" s="0" t="str">
        <f aca="false">IF(ISBLANK(IlluminaSubmissionForm!$E48),"",IlluminaSubmissionForm!$L$39)</f>
        <v>Paired End Read</v>
      </c>
      <c r="D22" s="0" t="n">
        <f aca="false">IF(ISBLANK(IlluminaSubmissionForm!$E48),"",IlluminaSubmissionForm!$L$40)</f>
        <v>250</v>
      </c>
      <c r="E22" s="0" t="str">
        <f aca="false">IF(ISBLANK(IlluminaSubmissionForm!$E48),"","Yes")</f>
        <v>Yes</v>
      </c>
      <c r="F22" s="0" t="n">
        <f aca="false">IF(ISBLANK(IlluminaSubmissionForm!$E48),"",IlluminaSubmissionForm!$L$41/COUNTA(IlluminaSubmissionForm!$C$47:$N$54,IlluminaSubmissionForm!$C$64:$N$71,IlluminaSubmissionForm!$C$81:$N$88,IlluminaSubmissionForm!$C$98:$N$105))</f>
        <v>0.0106666666666667</v>
      </c>
      <c r="G22" s="0" t="str">
        <f aca="false">IF(ISBLANK(IlluminaSubmissionForm!$E48),"",IlluminaSubmissionForm!$D$39)</f>
        <v>Bacterial 16S-V3V4</v>
      </c>
      <c r="I22" s="0" t="str">
        <f aca="false">IF(ISBLANK(IlluminaSubmissionForm!$E48),"",IlluminaSubmissionForm!$C$45)</f>
        <v>16SV3V4_FinalProject_1</v>
      </c>
      <c r="J22" s="1" t="s">
        <v>14</v>
      </c>
      <c r="K22" s="0" t="s">
        <v>32</v>
      </c>
    </row>
    <row r="23" customFormat="false" ht="12.75" hidden="false" customHeight="false" outlineLevel="0" collapsed="false">
      <c r="A23" s="0" t="str">
        <f aca="false">IF(ISBLANK(IlluminaSubmissionForm!$E49),"",IlluminaSubmissionForm!$E49)</f>
        <v>122-w014</v>
      </c>
      <c r="B23" s="0" t="str">
        <f aca="false">IF(ISBLANK(IlluminaSubmissionForm!$E49),"",IlluminaSubmissionForm!$D$38)</f>
        <v>Metagenomic DNA</v>
      </c>
      <c r="C23" s="0" t="str">
        <f aca="false">IF(ISBLANK(IlluminaSubmissionForm!$E49),"",IlluminaSubmissionForm!$L$39)</f>
        <v>Paired End Read</v>
      </c>
      <c r="D23" s="0" t="n">
        <f aca="false">IF(ISBLANK(IlluminaSubmissionForm!$E49),"",IlluminaSubmissionForm!$L$40)</f>
        <v>250</v>
      </c>
      <c r="E23" s="0" t="str">
        <f aca="false">IF(ISBLANK(IlluminaSubmissionForm!$E49),"","Yes")</f>
        <v>Yes</v>
      </c>
      <c r="F23" s="0" t="n">
        <f aca="false">IF(ISBLANK(IlluminaSubmissionForm!$E49),"",IlluminaSubmissionForm!$L$41/COUNTA(IlluminaSubmissionForm!$C$47:$N$54,IlluminaSubmissionForm!$C$64:$N$71,IlluminaSubmissionForm!$C$81:$N$88,IlluminaSubmissionForm!$C$98:$N$105))</f>
        <v>0.0106666666666667</v>
      </c>
      <c r="G23" s="0" t="str">
        <f aca="false">IF(ISBLANK(IlluminaSubmissionForm!$E49),"",IlluminaSubmissionForm!$D$39)</f>
        <v>Bacterial 16S-V3V4</v>
      </c>
      <c r="I23" s="0" t="str">
        <f aca="false">IF(ISBLANK(IlluminaSubmissionForm!$E49),"",IlluminaSubmissionForm!$C$45)</f>
        <v>16SV3V4_FinalProject_1</v>
      </c>
      <c r="J23" s="1" t="s">
        <v>14</v>
      </c>
      <c r="K23" s="0" t="s">
        <v>33</v>
      </c>
    </row>
    <row r="24" customFormat="false" ht="12.75" hidden="false" customHeight="false" outlineLevel="0" collapsed="false">
      <c r="A24" s="0" t="str">
        <f aca="false">IF(ISBLANK(IlluminaSubmissionForm!$E50),"",IlluminaSubmissionForm!$E50)</f>
        <v>132-w014</v>
      </c>
      <c r="B24" s="0" t="str">
        <f aca="false">IF(ISBLANK(IlluminaSubmissionForm!$E50),"",IlluminaSubmissionForm!$D$38)</f>
        <v>Metagenomic DNA</v>
      </c>
      <c r="C24" s="0" t="str">
        <f aca="false">IF(ISBLANK(IlluminaSubmissionForm!$E50),"",IlluminaSubmissionForm!$L$39)</f>
        <v>Paired End Read</v>
      </c>
      <c r="D24" s="0" t="n">
        <f aca="false">IF(ISBLANK(IlluminaSubmissionForm!$E50),"",IlluminaSubmissionForm!$L$40)</f>
        <v>250</v>
      </c>
      <c r="E24" s="0" t="str">
        <f aca="false">IF(ISBLANK(IlluminaSubmissionForm!$E50),"","Yes")</f>
        <v>Yes</v>
      </c>
      <c r="F24" s="0" t="n">
        <f aca="false">IF(ISBLANK(IlluminaSubmissionForm!$E50),"",IlluminaSubmissionForm!$L$41/COUNTA(IlluminaSubmissionForm!$C$47:$N$54,IlluminaSubmissionForm!$C$64:$N$71,IlluminaSubmissionForm!$C$81:$N$88,IlluminaSubmissionForm!$C$98:$N$105))</f>
        <v>0.0106666666666667</v>
      </c>
      <c r="G24" s="0" t="str">
        <f aca="false">IF(ISBLANK(IlluminaSubmissionForm!$E50),"",IlluminaSubmissionForm!$D$39)</f>
        <v>Bacterial 16S-V3V4</v>
      </c>
      <c r="I24" s="0" t="str">
        <f aca="false">IF(ISBLANK(IlluminaSubmissionForm!$E50),"",IlluminaSubmissionForm!$C$45)</f>
        <v>16SV3V4_FinalProject_1</v>
      </c>
      <c r="J24" s="1" t="s">
        <v>14</v>
      </c>
      <c r="K24" s="0" t="s">
        <v>34</v>
      </c>
    </row>
    <row r="25" customFormat="false" ht="12.75" hidden="false" customHeight="false" outlineLevel="0" collapsed="false">
      <c r="A25" s="0" t="str">
        <f aca="false">IF(ISBLANK(IlluminaSubmissionForm!$L50),"",IlluminaSubmissionForm!$L50)</f>
        <v>015-w000</v>
      </c>
      <c r="B25" s="0" t="str">
        <f aca="false">IF(ISBLANK(IlluminaSubmissionForm!$L50),"",IlluminaSubmissionForm!$D$38)</f>
        <v>Metagenomic DNA</v>
      </c>
      <c r="C25" s="0" t="str">
        <f aca="false">IF(ISBLANK(IlluminaSubmissionForm!$L50),"",IlluminaSubmissionForm!$L$39)</f>
        <v>Paired End Read</v>
      </c>
      <c r="D25" s="0" t="n">
        <f aca="false">IF(ISBLANK(IlluminaSubmissionForm!$L50),"",IlluminaSubmissionForm!$L$40)</f>
        <v>250</v>
      </c>
      <c r="E25" s="0" t="str">
        <f aca="false">IF(ISBLANK(IlluminaSubmissionForm!$L50),"","Yes")</f>
        <v>Yes</v>
      </c>
      <c r="F25" s="0" t="n">
        <f aca="false">IF(ISBLANK(IlluminaSubmissionForm!$L50),"",IlluminaSubmissionForm!$L$41/COUNTA(IlluminaSubmissionForm!$C$47:$N$54,IlluminaSubmissionForm!$C$64:$N$71,IlluminaSubmissionForm!$C$81:$N$88,IlluminaSubmissionForm!$C$98:$N$105))</f>
        <v>0.0106666666666667</v>
      </c>
      <c r="G25" s="0" t="str">
        <f aca="false">IF(ISBLANK(IlluminaSubmissionForm!$L50),"",IlluminaSubmissionForm!$D$39)</f>
        <v>Bacterial 16S-V3V4</v>
      </c>
      <c r="I25" s="0" t="str">
        <f aca="false">IF(ISBLANK(IlluminaSubmissionForm!$L50),"",IlluminaSubmissionForm!$C$45)</f>
        <v>16SV3V4_FinalProject_1</v>
      </c>
      <c r="J25" s="1" t="s">
        <v>14</v>
      </c>
      <c r="K25" s="0" t="s">
        <v>35</v>
      </c>
    </row>
    <row r="26" customFormat="false" ht="12.75" hidden="false" customHeight="false" outlineLevel="0" collapsed="false">
      <c r="A26" s="0" t="str">
        <f aca="false">IF(ISBLANK(IlluminaSubmissionForm!$E52),"",IlluminaSubmissionForm!$E52)</f>
        <v>019-w046</v>
      </c>
      <c r="B26" s="0" t="str">
        <f aca="false">IF(ISBLANK(IlluminaSubmissionForm!$E52),"",IlluminaSubmissionForm!$D$38)</f>
        <v>Metagenomic DNA</v>
      </c>
      <c r="C26" s="0" t="str">
        <f aca="false">IF(ISBLANK(IlluminaSubmissionForm!$E52),"",IlluminaSubmissionForm!$L$39)</f>
        <v>Paired End Read</v>
      </c>
      <c r="D26" s="0" t="n">
        <f aca="false">IF(ISBLANK(IlluminaSubmissionForm!$E52),"",IlluminaSubmissionForm!$L$40)</f>
        <v>250</v>
      </c>
      <c r="E26" s="0" t="str">
        <f aca="false">IF(ISBLANK(IlluminaSubmissionForm!$E52),"","Yes")</f>
        <v>Yes</v>
      </c>
      <c r="F26" s="0" t="n">
        <f aca="false">IF(ISBLANK(IlluminaSubmissionForm!$E52),"",IlluminaSubmissionForm!$L$41/COUNTA(IlluminaSubmissionForm!$C$47:$N$54,IlluminaSubmissionForm!$C$64:$N$71,IlluminaSubmissionForm!$C$81:$N$88,IlluminaSubmissionForm!$C$98:$N$105))</f>
        <v>0.0106666666666667</v>
      </c>
      <c r="G26" s="0" t="str">
        <f aca="false">IF(ISBLANK(IlluminaSubmissionForm!$E52),"",IlluminaSubmissionForm!$D$39)</f>
        <v>Bacterial 16S-V3V4</v>
      </c>
      <c r="I26" s="0" t="str">
        <f aca="false">IF(ISBLANK(IlluminaSubmissionForm!$E52),"",IlluminaSubmissionForm!$C$45)</f>
        <v>16SV3V4_FinalProject_1</v>
      </c>
      <c r="J26" s="1" t="s">
        <v>14</v>
      </c>
      <c r="K26" s="0" t="s">
        <v>36</v>
      </c>
    </row>
    <row r="27" customFormat="false" ht="12.75" hidden="false" customHeight="false" outlineLevel="0" collapsed="false">
      <c r="A27" s="0" t="str">
        <f aca="false">IF(ISBLANK(IlluminaSubmissionForm!$E53),"",IlluminaSubmissionForm!$E53)</f>
        <v>009-w014</v>
      </c>
      <c r="B27" s="0" t="str">
        <f aca="false">IF(ISBLANK(IlluminaSubmissionForm!$E53),"",IlluminaSubmissionForm!$D$38)</f>
        <v>Metagenomic DNA</v>
      </c>
      <c r="C27" s="0" t="str">
        <f aca="false">IF(ISBLANK(IlluminaSubmissionForm!$E53),"",IlluminaSubmissionForm!$L$39)</f>
        <v>Paired End Read</v>
      </c>
      <c r="D27" s="0" t="n">
        <f aca="false">IF(ISBLANK(IlluminaSubmissionForm!$E53),"",IlluminaSubmissionForm!$L$40)</f>
        <v>250</v>
      </c>
      <c r="E27" s="0" t="str">
        <f aca="false">IF(ISBLANK(IlluminaSubmissionForm!$E53),"","Yes")</f>
        <v>Yes</v>
      </c>
      <c r="F27" s="0" t="n">
        <f aca="false">IF(ISBLANK(IlluminaSubmissionForm!$E53),"",IlluminaSubmissionForm!$L$41/COUNTA(IlluminaSubmissionForm!$C$47:$N$54,IlluminaSubmissionForm!$C$64:$N$71,IlluminaSubmissionForm!$C$81:$N$88,IlluminaSubmissionForm!$C$98:$N$105))</f>
        <v>0.0106666666666667</v>
      </c>
      <c r="G27" s="0" t="str">
        <f aca="false">IF(ISBLANK(IlluminaSubmissionForm!$E53),"",IlluminaSubmissionForm!$D$39)</f>
        <v>Bacterial 16S-V3V4</v>
      </c>
      <c r="I27" s="0" t="str">
        <f aca="false">IF(ISBLANK(IlluminaSubmissionForm!$E53),"",IlluminaSubmissionForm!$C$45)</f>
        <v>16SV3V4_FinalProject_1</v>
      </c>
      <c r="J27" s="1" t="s">
        <v>14</v>
      </c>
      <c r="K27" s="0" t="s">
        <v>37</v>
      </c>
    </row>
    <row r="28" customFormat="false" ht="12.75" hidden="false" customHeight="false" outlineLevel="0" collapsed="false">
      <c r="A28" s="0" t="str">
        <f aca="false">IF(ISBLANK(IlluminaSubmissionForm!$E54),"",IlluminaSubmissionForm!$E54)</f>
        <v>013-w046</v>
      </c>
      <c r="B28" s="0" t="str">
        <f aca="false">IF(ISBLANK(IlluminaSubmissionForm!$E54),"",IlluminaSubmissionForm!$D$38)</f>
        <v>Metagenomic DNA</v>
      </c>
      <c r="C28" s="0" t="str">
        <f aca="false">IF(ISBLANK(IlluminaSubmissionForm!$E54),"",IlluminaSubmissionForm!$L$39)</f>
        <v>Paired End Read</v>
      </c>
      <c r="D28" s="0" t="n">
        <f aca="false">IF(ISBLANK(IlluminaSubmissionForm!$E54),"",IlluminaSubmissionForm!$L$40)</f>
        <v>250</v>
      </c>
      <c r="E28" s="0" t="str">
        <f aca="false">IF(ISBLANK(IlluminaSubmissionForm!$E54),"","Yes")</f>
        <v>Yes</v>
      </c>
      <c r="F28" s="0" t="n">
        <f aca="false">IF(ISBLANK(IlluminaSubmissionForm!$E54),"",IlluminaSubmissionForm!$L$41/COUNTA(IlluminaSubmissionForm!$C$47:$N$54,IlluminaSubmissionForm!$C$64:$N$71,IlluminaSubmissionForm!$C$81:$N$88,IlluminaSubmissionForm!$C$98:$N$105))</f>
        <v>0.0106666666666667</v>
      </c>
      <c r="G28" s="0" t="str">
        <f aca="false">IF(ISBLANK(IlluminaSubmissionForm!$E54),"",IlluminaSubmissionForm!$D$39)</f>
        <v>Bacterial 16S-V3V4</v>
      </c>
      <c r="I28" s="0" t="str">
        <f aca="false">IF(ISBLANK(IlluminaSubmissionForm!$E54),"",IlluminaSubmissionForm!$C$45)</f>
        <v>16SV3V4_FinalProject_1</v>
      </c>
      <c r="J28" s="1" t="s">
        <v>14</v>
      </c>
      <c r="K28" s="0" t="s">
        <v>38</v>
      </c>
    </row>
    <row r="29" customFormat="false" ht="12.75" hidden="false" customHeight="false" outlineLevel="0" collapsed="false">
      <c r="A29" s="0" t="str">
        <f aca="false">IF(ISBLANK(IlluminaSubmissionForm!$F47),"",IlluminaSubmissionForm!$F47)</f>
        <v>039-w046</v>
      </c>
      <c r="B29" s="0" t="str">
        <f aca="false">IF(ISBLANK(IlluminaSubmissionForm!$F47),"",IlluminaSubmissionForm!$D$38)</f>
        <v>Metagenomic DNA</v>
      </c>
      <c r="C29" s="0" t="str">
        <f aca="false">IF(ISBLANK(IlluminaSubmissionForm!$F47),"",IlluminaSubmissionForm!$L$39)</f>
        <v>Paired End Read</v>
      </c>
      <c r="D29" s="0" t="n">
        <f aca="false">IF(ISBLANK(IlluminaSubmissionForm!$F47),"",IlluminaSubmissionForm!$L$40)</f>
        <v>250</v>
      </c>
      <c r="E29" s="0" t="str">
        <f aca="false">IF(ISBLANK(IlluminaSubmissionForm!$F47),"","Yes")</f>
        <v>Yes</v>
      </c>
      <c r="F29" s="0" t="n">
        <f aca="false">IF(ISBLANK(IlluminaSubmissionForm!$F47),"",IlluminaSubmissionForm!$L$41/COUNTA(IlluminaSubmissionForm!$C$47:$N$54,IlluminaSubmissionForm!$C$64:$N$71,IlluminaSubmissionForm!$C$81:$N$88,IlluminaSubmissionForm!$C$98:$N$105))</f>
        <v>0.0106666666666667</v>
      </c>
      <c r="G29" s="0" t="str">
        <f aca="false">IF(ISBLANK(IlluminaSubmissionForm!$F47),"",IlluminaSubmissionForm!$D$39)</f>
        <v>Bacterial 16S-V3V4</v>
      </c>
      <c r="I29" s="0" t="str">
        <f aca="false">IF(ISBLANK(IlluminaSubmissionForm!$F47),"",IlluminaSubmissionForm!$C$45)</f>
        <v>16SV3V4_FinalProject_1</v>
      </c>
      <c r="J29" s="1" t="s">
        <v>14</v>
      </c>
      <c r="K29" s="0" t="s">
        <v>39</v>
      </c>
    </row>
    <row r="30" customFormat="false" ht="12.75" hidden="false" customHeight="false" outlineLevel="0" collapsed="false">
      <c r="A30" s="0" t="str">
        <f aca="false">IF(ISBLANK(IlluminaSubmissionForm!$F48),"",IlluminaSubmissionForm!$F48)</f>
        <v>045-w014</v>
      </c>
      <c r="B30" s="0" t="str">
        <f aca="false">IF(ISBLANK(IlluminaSubmissionForm!$F48),"",IlluminaSubmissionForm!$D$38)</f>
        <v>Metagenomic DNA</v>
      </c>
      <c r="C30" s="0" t="str">
        <f aca="false">IF(ISBLANK(IlluminaSubmissionForm!$F48),"",IlluminaSubmissionForm!$L$39)</f>
        <v>Paired End Read</v>
      </c>
      <c r="D30" s="0" t="n">
        <f aca="false">IF(ISBLANK(IlluminaSubmissionForm!$F48),"",IlluminaSubmissionForm!$L$40)</f>
        <v>250</v>
      </c>
      <c r="E30" s="0" t="str">
        <f aca="false">IF(ISBLANK(IlluminaSubmissionForm!$F48),"","Yes")</f>
        <v>Yes</v>
      </c>
      <c r="F30" s="0" t="n">
        <f aca="false">IF(ISBLANK(IlluminaSubmissionForm!$F48),"",IlluminaSubmissionForm!$L$41/COUNTA(IlluminaSubmissionForm!$C$47:$N$54,IlluminaSubmissionForm!$C$64:$N$71,IlluminaSubmissionForm!$C$81:$N$88,IlluminaSubmissionForm!$C$98:$N$105))</f>
        <v>0.0106666666666667</v>
      </c>
      <c r="G30" s="0" t="str">
        <f aca="false">IF(ISBLANK(IlluminaSubmissionForm!$F48),"",IlluminaSubmissionForm!$D$39)</f>
        <v>Bacterial 16S-V3V4</v>
      </c>
      <c r="I30" s="0" t="str">
        <f aca="false">IF(ISBLANK(IlluminaSubmissionForm!$F48),"",IlluminaSubmissionForm!$C$45)</f>
        <v>16SV3V4_FinalProject_1</v>
      </c>
      <c r="J30" s="1" t="s">
        <v>14</v>
      </c>
      <c r="K30" s="0" t="s">
        <v>40</v>
      </c>
    </row>
    <row r="31" customFormat="false" ht="12.75" hidden="false" customHeight="false" outlineLevel="0" collapsed="false">
      <c r="A31" s="0" t="str">
        <f aca="false">IF(ISBLANK(IlluminaSubmissionForm!$F49),"",IlluminaSubmissionForm!$F49)</f>
        <v>045-w046</v>
      </c>
      <c r="B31" s="0" t="str">
        <f aca="false">IF(ISBLANK(IlluminaSubmissionForm!$F49),"",IlluminaSubmissionForm!$D$38)</f>
        <v>Metagenomic DNA</v>
      </c>
      <c r="C31" s="0" t="str">
        <f aca="false">IF(ISBLANK(IlluminaSubmissionForm!$F49),"",IlluminaSubmissionForm!$L$39)</f>
        <v>Paired End Read</v>
      </c>
      <c r="D31" s="0" t="n">
        <f aca="false">IF(ISBLANK(IlluminaSubmissionForm!$F49),"",IlluminaSubmissionForm!$L$40)</f>
        <v>250</v>
      </c>
      <c r="E31" s="0" t="str">
        <f aca="false">IF(ISBLANK(IlluminaSubmissionForm!$F49),"","Yes")</f>
        <v>Yes</v>
      </c>
      <c r="F31" s="0" t="n">
        <f aca="false">IF(ISBLANK(IlluminaSubmissionForm!$F49),"",IlluminaSubmissionForm!$L$41/COUNTA(IlluminaSubmissionForm!$C$47:$N$54,IlluminaSubmissionForm!$C$64:$N$71,IlluminaSubmissionForm!$C$81:$N$88,IlluminaSubmissionForm!$C$98:$N$105))</f>
        <v>0.0106666666666667</v>
      </c>
      <c r="G31" s="0" t="str">
        <f aca="false">IF(ISBLANK(IlluminaSubmissionForm!$F49),"",IlluminaSubmissionForm!$D$39)</f>
        <v>Bacterial 16S-V3V4</v>
      </c>
      <c r="I31" s="0" t="str">
        <f aca="false">IF(ISBLANK(IlluminaSubmissionForm!$F49),"",IlluminaSubmissionForm!$C$45)</f>
        <v>16SV3V4_FinalProject_1</v>
      </c>
      <c r="J31" s="1" t="s">
        <v>14</v>
      </c>
      <c r="K31" s="0" t="s">
        <v>41</v>
      </c>
    </row>
    <row r="32" customFormat="false" ht="12.75" hidden="false" customHeight="false" outlineLevel="0" collapsed="false">
      <c r="A32" s="0" t="str">
        <f aca="false">IF(ISBLANK(IlluminaSubmissionForm!$F50),"",IlluminaSubmissionForm!$F50)</f>
        <v>099-w000</v>
      </c>
      <c r="B32" s="0" t="str">
        <f aca="false">IF(ISBLANK(IlluminaSubmissionForm!$F50),"",IlluminaSubmissionForm!$D$38)</f>
        <v>Metagenomic DNA</v>
      </c>
      <c r="C32" s="0" t="str">
        <f aca="false">IF(ISBLANK(IlluminaSubmissionForm!$F50),"",IlluminaSubmissionForm!$L$39)</f>
        <v>Paired End Read</v>
      </c>
      <c r="D32" s="0" t="n">
        <f aca="false">IF(ISBLANK(IlluminaSubmissionForm!$F50),"",IlluminaSubmissionForm!$L$40)</f>
        <v>250</v>
      </c>
      <c r="E32" s="0" t="str">
        <f aca="false">IF(ISBLANK(IlluminaSubmissionForm!$F50),"","Yes")</f>
        <v>Yes</v>
      </c>
      <c r="F32" s="0" t="n">
        <f aca="false">IF(ISBLANK(IlluminaSubmissionForm!$F50),"",IlluminaSubmissionForm!$L$41/COUNTA(IlluminaSubmissionForm!$C$47:$N$54,IlluminaSubmissionForm!$C$64:$N$71,IlluminaSubmissionForm!$C$81:$N$88,IlluminaSubmissionForm!$C$98:$N$105))</f>
        <v>0.0106666666666667</v>
      </c>
      <c r="G32" s="0" t="str">
        <f aca="false">IF(ISBLANK(IlluminaSubmissionForm!$F50),"",IlluminaSubmissionForm!$D$39)</f>
        <v>Bacterial 16S-V3V4</v>
      </c>
      <c r="I32" s="0" t="str">
        <f aca="false">IF(ISBLANK(IlluminaSubmissionForm!$F50),"",IlluminaSubmissionForm!$C$45)</f>
        <v>16SV3V4_FinalProject_1</v>
      </c>
      <c r="J32" s="1" t="s">
        <v>14</v>
      </c>
      <c r="K32" s="0" t="s">
        <v>42</v>
      </c>
    </row>
    <row r="33" customFormat="false" ht="12.75" hidden="false" customHeight="false" outlineLevel="0" collapsed="false">
      <c r="A33" s="0" t="str">
        <f aca="false">IF(ISBLANK(IlluminaSubmissionForm!$F51),"",IlluminaSubmissionForm!$F51)</f>
        <v>110-w000</v>
      </c>
      <c r="B33" s="0" t="str">
        <f aca="false">IF(ISBLANK(IlluminaSubmissionForm!$F51),"",IlluminaSubmissionForm!$D$38)</f>
        <v>Metagenomic DNA</v>
      </c>
      <c r="C33" s="0" t="str">
        <f aca="false">IF(ISBLANK(IlluminaSubmissionForm!$F51),"",IlluminaSubmissionForm!$L$39)</f>
        <v>Paired End Read</v>
      </c>
      <c r="D33" s="0" t="n">
        <f aca="false">IF(ISBLANK(IlluminaSubmissionForm!$F51),"",IlluminaSubmissionForm!$L$40)</f>
        <v>250</v>
      </c>
      <c r="E33" s="0" t="str">
        <f aca="false">IF(ISBLANK(IlluminaSubmissionForm!$F51),"","Yes")</f>
        <v>Yes</v>
      </c>
      <c r="F33" s="0" t="n">
        <f aca="false">IF(ISBLANK(IlluminaSubmissionForm!$F51),"",IlluminaSubmissionForm!$L$41/COUNTA(IlluminaSubmissionForm!$C$47:$N$54,IlluminaSubmissionForm!$C$64:$N$71,IlluminaSubmissionForm!$C$81:$N$88,IlluminaSubmissionForm!$C$98:$N$105))</f>
        <v>0.0106666666666667</v>
      </c>
      <c r="G33" s="0" t="str">
        <f aca="false">IF(ISBLANK(IlluminaSubmissionForm!$F51),"",IlluminaSubmissionForm!$D$39)</f>
        <v>Bacterial 16S-V3V4</v>
      </c>
      <c r="I33" s="0" t="str">
        <f aca="false">IF(ISBLANK(IlluminaSubmissionForm!$F51),"",IlluminaSubmissionForm!$C$45)</f>
        <v>16SV3V4_FinalProject_1</v>
      </c>
      <c r="J33" s="1" t="s">
        <v>14</v>
      </c>
      <c r="K33" s="0" t="s">
        <v>43</v>
      </c>
    </row>
    <row r="34" customFormat="false" ht="12.75" hidden="false" customHeight="false" outlineLevel="0" collapsed="false">
      <c r="A34" s="0" t="str">
        <f aca="false">IF(ISBLANK(IlluminaSubmissionForm!$F52),"",IlluminaSubmissionForm!$F52)</f>
        <v>110-w046</v>
      </c>
      <c r="B34" s="0" t="str">
        <f aca="false">IF(ISBLANK(IlluminaSubmissionForm!$F52),"",IlluminaSubmissionForm!$D$38)</f>
        <v>Metagenomic DNA</v>
      </c>
      <c r="C34" s="0" t="str">
        <f aca="false">IF(ISBLANK(IlluminaSubmissionForm!$F52),"",IlluminaSubmissionForm!$L$39)</f>
        <v>Paired End Read</v>
      </c>
      <c r="D34" s="0" t="n">
        <f aca="false">IF(ISBLANK(IlluminaSubmissionForm!$F52),"",IlluminaSubmissionForm!$L$40)</f>
        <v>250</v>
      </c>
      <c r="E34" s="0" t="str">
        <f aca="false">IF(ISBLANK(IlluminaSubmissionForm!$F52),"","Yes")</f>
        <v>Yes</v>
      </c>
      <c r="F34" s="0" t="n">
        <f aca="false">IF(ISBLANK(IlluminaSubmissionForm!$F52),"",IlluminaSubmissionForm!$L$41/COUNTA(IlluminaSubmissionForm!$C$47:$N$54,IlluminaSubmissionForm!$C$64:$N$71,IlluminaSubmissionForm!$C$81:$N$88,IlluminaSubmissionForm!$C$98:$N$105))</f>
        <v>0.0106666666666667</v>
      </c>
      <c r="G34" s="0" t="str">
        <f aca="false">IF(ISBLANK(IlluminaSubmissionForm!$F52),"",IlluminaSubmissionForm!$D$39)</f>
        <v>Bacterial 16S-V3V4</v>
      </c>
      <c r="I34" s="0" t="str">
        <f aca="false">IF(ISBLANK(IlluminaSubmissionForm!$F52),"",IlluminaSubmissionForm!$C$45)</f>
        <v>16SV3V4_FinalProject_1</v>
      </c>
      <c r="J34" s="1" t="s">
        <v>14</v>
      </c>
      <c r="K34" s="0" t="s">
        <v>44</v>
      </c>
    </row>
    <row r="35" customFormat="false" ht="12.75" hidden="false" customHeight="false" outlineLevel="0" collapsed="false">
      <c r="A35" s="0" t="str">
        <f aca="false">IF(ISBLANK(IlluminaSubmissionForm!$F53),"",IlluminaSubmissionForm!$F53)</f>
        <v>118-w046</v>
      </c>
      <c r="B35" s="0" t="str">
        <f aca="false">IF(ISBLANK(IlluminaSubmissionForm!$F53),"",IlluminaSubmissionForm!$D$38)</f>
        <v>Metagenomic DNA</v>
      </c>
      <c r="C35" s="0" t="str">
        <f aca="false">IF(ISBLANK(IlluminaSubmissionForm!$F53),"",IlluminaSubmissionForm!$L$39)</f>
        <v>Paired End Read</v>
      </c>
      <c r="D35" s="0" t="n">
        <f aca="false">IF(ISBLANK(IlluminaSubmissionForm!$F53),"",IlluminaSubmissionForm!$L$40)</f>
        <v>250</v>
      </c>
      <c r="E35" s="0" t="str">
        <f aca="false">IF(ISBLANK(IlluminaSubmissionForm!$F53),"","Yes")</f>
        <v>Yes</v>
      </c>
      <c r="F35" s="0" t="n">
        <f aca="false">IF(ISBLANK(IlluminaSubmissionForm!$F53),"",IlluminaSubmissionForm!$L$41/COUNTA(IlluminaSubmissionForm!$C$47:$N$54,IlluminaSubmissionForm!$C$64:$N$71,IlluminaSubmissionForm!$C$81:$N$88,IlluminaSubmissionForm!$C$98:$N$105))</f>
        <v>0.0106666666666667</v>
      </c>
      <c r="G35" s="0" t="str">
        <f aca="false">IF(ISBLANK(IlluminaSubmissionForm!$F53),"",IlluminaSubmissionForm!$D$39)</f>
        <v>Bacterial 16S-V3V4</v>
      </c>
      <c r="I35" s="0" t="str">
        <f aca="false">IF(ISBLANK(IlluminaSubmissionForm!$F53),"",IlluminaSubmissionForm!$C$45)</f>
        <v>16SV3V4_FinalProject_1</v>
      </c>
      <c r="J35" s="1" t="s">
        <v>14</v>
      </c>
      <c r="K35" s="0" t="s">
        <v>45</v>
      </c>
    </row>
    <row r="36" customFormat="false" ht="12.75" hidden="false" customHeight="false" outlineLevel="0" collapsed="false">
      <c r="A36" s="0" t="str">
        <f aca="false">IF(ISBLANK(IlluminaSubmissionForm!$F54),"",IlluminaSubmissionForm!$F54)</f>
        <v>109-w014</v>
      </c>
      <c r="B36" s="0" t="str">
        <f aca="false">IF(ISBLANK(IlluminaSubmissionForm!$F54),"",IlluminaSubmissionForm!$D$38)</f>
        <v>Metagenomic DNA</v>
      </c>
      <c r="C36" s="0" t="str">
        <f aca="false">IF(ISBLANK(IlluminaSubmissionForm!$F54),"",IlluminaSubmissionForm!$L$39)</f>
        <v>Paired End Read</v>
      </c>
      <c r="D36" s="0" t="n">
        <f aca="false">IF(ISBLANK(IlluminaSubmissionForm!$F54),"",IlluminaSubmissionForm!$L$40)</f>
        <v>250</v>
      </c>
      <c r="E36" s="0" t="str">
        <f aca="false">IF(ISBLANK(IlluminaSubmissionForm!$F54),"","Yes")</f>
        <v>Yes</v>
      </c>
      <c r="F36" s="0" t="n">
        <f aca="false">IF(ISBLANK(IlluminaSubmissionForm!$F54),"",IlluminaSubmissionForm!$L$41/COUNTA(IlluminaSubmissionForm!$C$47:$N$54,IlluminaSubmissionForm!$C$64:$N$71,IlluminaSubmissionForm!$C$81:$N$88,IlluminaSubmissionForm!$C$98:$N$105))</f>
        <v>0.0106666666666667</v>
      </c>
      <c r="G36" s="0" t="str">
        <f aca="false">IF(ISBLANK(IlluminaSubmissionForm!$F54),"",IlluminaSubmissionForm!$D$39)</f>
        <v>Bacterial 16S-V3V4</v>
      </c>
      <c r="I36" s="0" t="str">
        <f aca="false">IF(ISBLANK(IlluminaSubmissionForm!$F54),"",IlluminaSubmissionForm!$C$45)</f>
        <v>16SV3V4_FinalProject_1</v>
      </c>
      <c r="J36" s="1" t="s">
        <v>14</v>
      </c>
      <c r="K36" s="0" t="s">
        <v>46</v>
      </c>
    </row>
    <row r="37" customFormat="false" ht="12.75" hidden="false" customHeight="false" outlineLevel="0" collapsed="false">
      <c r="A37" s="0" t="str">
        <f aca="false">IF(ISBLANK(IlluminaSubmissionForm!$G47),"",IlluminaSubmissionForm!$G47)</f>
        <v>042-w014</v>
      </c>
      <c r="B37" s="0" t="str">
        <f aca="false">IF(ISBLANK(IlluminaSubmissionForm!$G47),"",IlluminaSubmissionForm!$D$38)</f>
        <v>Metagenomic DNA</v>
      </c>
      <c r="C37" s="0" t="str">
        <f aca="false">IF(ISBLANK(IlluminaSubmissionForm!$G47),"",IlluminaSubmissionForm!$L$39)</f>
        <v>Paired End Read</v>
      </c>
      <c r="D37" s="0" t="n">
        <f aca="false">IF(ISBLANK(IlluminaSubmissionForm!$G47),"",IlluminaSubmissionForm!$L$40)</f>
        <v>250</v>
      </c>
      <c r="E37" s="0" t="str">
        <f aca="false">IF(ISBLANK(IlluminaSubmissionForm!$G47),"","Yes")</f>
        <v>Yes</v>
      </c>
      <c r="F37" s="0" t="n">
        <f aca="false">IF(ISBLANK(IlluminaSubmissionForm!$G47),"",IlluminaSubmissionForm!$L$41/COUNTA(IlluminaSubmissionForm!$C$47:$N$54,IlluminaSubmissionForm!$C$64:$N$71,IlluminaSubmissionForm!$C$81:$N$88,IlluminaSubmissionForm!$C$98:$N$105))</f>
        <v>0.0106666666666667</v>
      </c>
      <c r="G37" s="0" t="str">
        <f aca="false">IF(ISBLANK(IlluminaSubmissionForm!$G47),"",IlluminaSubmissionForm!$D$39)</f>
        <v>Bacterial 16S-V3V4</v>
      </c>
      <c r="I37" s="0" t="str">
        <f aca="false">IF(ISBLANK(IlluminaSubmissionForm!$G47),"",IlluminaSubmissionForm!$C$45)</f>
        <v>16SV3V4_FinalProject_1</v>
      </c>
      <c r="J37" s="1" t="s">
        <v>14</v>
      </c>
      <c r="K37" s="0" t="s">
        <v>47</v>
      </c>
    </row>
    <row r="38" customFormat="false" ht="12.75" hidden="false" customHeight="false" outlineLevel="0" collapsed="false">
      <c r="A38" s="0" t="str">
        <f aca="false">IF(ISBLANK(IlluminaSubmissionForm!$G48),"",IlluminaSubmissionForm!$G48)</f>
        <v>064-w000</v>
      </c>
      <c r="B38" s="0" t="str">
        <f aca="false">IF(ISBLANK(IlluminaSubmissionForm!$G48),"",IlluminaSubmissionForm!$D$38)</f>
        <v>Metagenomic DNA</v>
      </c>
      <c r="C38" s="0" t="str">
        <f aca="false">IF(ISBLANK(IlluminaSubmissionForm!$G48),"",IlluminaSubmissionForm!$L$39)</f>
        <v>Paired End Read</v>
      </c>
      <c r="D38" s="0" t="n">
        <f aca="false">IF(ISBLANK(IlluminaSubmissionForm!$G48),"",IlluminaSubmissionForm!$L$40)</f>
        <v>250</v>
      </c>
      <c r="E38" s="0" t="str">
        <f aca="false">IF(ISBLANK(IlluminaSubmissionForm!$G48),"","Yes")</f>
        <v>Yes</v>
      </c>
      <c r="F38" s="0" t="n">
        <f aca="false">IF(ISBLANK(IlluminaSubmissionForm!$G48),"",IlluminaSubmissionForm!$L$41/COUNTA(IlluminaSubmissionForm!$C$47:$N$54,IlluminaSubmissionForm!$C$64:$N$71,IlluminaSubmissionForm!$C$81:$N$88,IlluminaSubmissionForm!$C$98:$N$105))</f>
        <v>0.0106666666666667</v>
      </c>
      <c r="G38" s="0" t="str">
        <f aca="false">IF(ISBLANK(IlluminaSubmissionForm!$G48),"",IlluminaSubmissionForm!$D$39)</f>
        <v>Bacterial 16S-V3V4</v>
      </c>
      <c r="I38" s="0" t="str">
        <f aca="false">IF(ISBLANK(IlluminaSubmissionForm!$G48),"",IlluminaSubmissionForm!$C$45)</f>
        <v>16SV3V4_FinalProject_1</v>
      </c>
      <c r="J38" s="1" t="s">
        <v>14</v>
      </c>
      <c r="K38" s="0" t="s">
        <v>48</v>
      </c>
    </row>
    <row r="39" customFormat="false" ht="12.75" hidden="false" customHeight="false" outlineLevel="0" collapsed="false">
      <c r="A39" s="0" t="str">
        <f aca="false">IF(ISBLANK(IlluminaSubmissionForm!$G49),"",IlluminaSubmissionForm!$G49)</f>
        <v>066-w000</v>
      </c>
      <c r="B39" s="0" t="str">
        <f aca="false">IF(ISBLANK(IlluminaSubmissionForm!$G49),"",IlluminaSubmissionForm!$D$38)</f>
        <v>Metagenomic DNA</v>
      </c>
      <c r="C39" s="0" t="str">
        <f aca="false">IF(ISBLANK(IlluminaSubmissionForm!$G49),"",IlluminaSubmissionForm!$L$39)</f>
        <v>Paired End Read</v>
      </c>
      <c r="D39" s="0" t="n">
        <f aca="false">IF(ISBLANK(IlluminaSubmissionForm!$G49),"",IlluminaSubmissionForm!$L$40)</f>
        <v>250</v>
      </c>
      <c r="E39" s="0" t="str">
        <f aca="false">IF(ISBLANK(IlluminaSubmissionForm!$G49),"","Yes")</f>
        <v>Yes</v>
      </c>
      <c r="F39" s="0" t="n">
        <f aca="false">IF(ISBLANK(IlluminaSubmissionForm!$G49),"",IlluminaSubmissionForm!$L$41/COUNTA(IlluminaSubmissionForm!$C$47:$N$54,IlluminaSubmissionForm!$C$64:$N$71,IlluminaSubmissionForm!$C$81:$N$88,IlluminaSubmissionForm!$C$98:$N$105))</f>
        <v>0.0106666666666667</v>
      </c>
      <c r="G39" s="0" t="str">
        <f aca="false">IF(ISBLANK(IlluminaSubmissionForm!$G49),"",IlluminaSubmissionForm!$D$39)</f>
        <v>Bacterial 16S-V3V4</v>
      </c>
      <c r="I39" s="0" t="str">
        <f aca="false">IF(ISBLANK(IlluminaSubmissionForm!$G49),"",IlluminaSubmissionForm!$C$45)</f>
        <v>16SV3V4_FinalProject_1</v>
      </c>
      <c r="J39" s="1" t="s">
        <v>14</v>
      </c>
      <c r="K39" s="0" t="s">
        <v>49</v>
      </c>
    </row>
    <row r="40" customFormat="false" ht="12.75" hidden="false" customHeight="false" outlineLevel="0" collapsed="false">
      <c r="A40" s="0" t="str">
        <f aca="false">IF(ISBLANK(IlluminaSubmissionForm!$G50),"",IlluminaSubmissionForm!$G50)</f>
        <v>083-w046</v>
      </c>
      <c r="B40" s="0" t="str">
        <f aca="false">IF(ISBLANK(IlluminaSubmissionForm!$G50),"",IlluminaSubmissionForm!$D$38)</f>
        <v>Metagenomic DNA</v>
      </c>
      <c r="C40" s="0" t="str">
        <f aca="false">IF(ISBLANK(IlluminaSubmissionForm!$G50),"",IlluminaSubmissionForm!$L$39)</f>
        <v>Paired End Read</v>
      </c>
      <c r="D40" s="0" t="n">
        <f aca="false">IF(ISBLANK(IlluminaSubmissionForm!$G50),"",IlluminaSubmissionForm!$L$40)</f>
        <v>250</v>
      </c>
      <c r="E40" s="0" t="str">
        <f aca="false">IF(ISBLANK(IlluminaSubmissionForm!$G50),"","Yes")</f>
        <v>Yes</v>
      </c>
      <c r="F40" s="0" t="n">
        <f aca="false">IF(ISBLANK(IlluminaSubmissionForm!$G50),"",IlluminaSubmissionForm!$L$41/COUNTA(IlluminaSubmissionForm!$C$47:$N$54,IlluminaSubmissionForm!$C$64:$N$71,IlluminaSubmissionForm!$C$81:$N$88,IlluminaSubmissionForm!$C$98:$N$105))</f>
        <v>0.0106666666666667</v>
      </c>
      <c r="G40" s="0" t="str">
        <f aca="false">IF(ISBLANK(IlluminaSubmissionForm!$G50),"",IlluminaSubmissionForm!$D$39)</f>
        <v>Bacterial 16S-V3V4</v>
      </c>
      <c r="I40" s="0" t="str">
        <f aca="false">IF(ISBLANK(IlluminaSubmissionForm!$G50),"",IlluminaSubmissionForm!$C$45)</f>
        <v>16SV3V4_FinalProject_1</v>
      </c>
      <c r="J40" s="1" t="s">
        <v>14</v>
      </c>
      <c r="K40" s="0" t="s">
        <v>50</v>
      </c>
    </row>
    <row r="41" customFormat="false" ht="12.75" hidden="false" customHeight="false" outlineLevel="0" collapsed="false">
      <c r="A41" s="0" t="str">
        <f aca="false">IF(ISBLANK(IlluminaSubmissionForm!$G51),"",IlluminaSubmissionForm!$G51)</f>
        <v>084-w000</v>
      </c>
      <c r="B41" s="0" t="str">
        <f aca="false">IF(ISBLANK(IlluminaSubmissionForm!$G51),"",IlluminaSubmissionForm!$D$38)</f>
        <v>Metagenomic DNA</v>
      </c>
      <c r="C41" s="0" t="str">
        <f aca="false">IF(ISBLANK(IlluminaSubmissionForm!$G51),"",IlluminaSubmissionForm!$L$39)</f>
        <v>Paired End Read</v>
      </c>
      <c r="D41" s="0" t="n">
        <f aca="false">IF(ISBLANK(IlluminaSubmissionForm!$G51),"",IlluminaSubmissionForm!$L$40)</f>
        <v>250</v>
      </c>
      <c r="E41" s="0" t="str">
        <f aca="false">IF(ISBLANK(IlluminaSubmissionForm!$G51),"","Yes")</f>
        <v>Yes</v>
      </c>
      <c r="F41" s="0" t="n">
        <f aca="false">IF(ISBLANK(IlluminaSubmissionForm!$G51),"",IlluminaSubmissionForm!$L$41/COUNTA(IlluminaSubmissionForm!$C$47:$N$54,IlluminaSubmissionForm!$C$64:$N$71,IlluminaSubmissionForm!$C$81:$N$88,IlluminaSubmissionForm!$C$98:$N$105))</f>
        <v>0.0106666666666667</v>
      </c>
      <c r="G41" s="0" t="str">
        <f aca="false">IF(ISBLANK(IlluminaSubmissionForm!$G51),"",IlluminaSubmissionForm!$D$39)</f>
        <v>Bacterial 16S-V3V4</v>
      </c>
      <c r="I41" s="0" t="str">
        <f aca="false">IF(ISBLANK(IlluminaSubmissionForm!$G51),"",IlluminaSubmissionForm!$C$45)</f>
        <v>16SV3V4_FinalProject_1</v>
      </c>
      <c r="J41" s="1" t="s">
        <v>14</v>
      </c>
      <c r="K41" s="0" t="s">
        <v>51</v>
      </c>
    </row>
    <row r="42" customFormat="false" ht="12.75" hidden="false" customHeight="false" outlineLevel="0" collapsed="false">
      <c r="A42" s="0" t="str">
        <f aca="false">IF(ISBLANK(IlluminaSubmissionForm!$G52),"",IlluminaSubmissionForm!$G52)</f>
        <v>092-w014</v>
      </c>
      <c r="B42" s="0" t="str">
        <f aca="false">IF(ISBLANK(IlluminaSubmissionForm!$G52),"",IlluminaSubmissionForm!$D$38)</f>
        <v>Metagenomic DNA</v>
      </c>
      <c r="C42" s="0" t="str">
        <f aca="false">IF(ISBLANK(IlluminaSubmissionForm!$G52),"",IlluminaSubmissionForm!$L$39)</f>
        <v>Paired End Read</v>
      </c>
      <c r="D42" s="0" t="n">
        <f aca="false">IF(ISBLANK(IlluminaSubmissionForm!$G52),"",IlluminaSubmissionForm!$L$40)</f>
        <v>250</v>
      </c>
      <c r="E42" s="0" t="str">
        <f aca="false">IF(ISBLANK(IlluminaSubmissionForm!$G52),"","Yes")</f>
        <v>Yes</v>
      </c>
      <c r="F42" s="0" t="n">
        <f aca="false">IF(ISBLANK(IlluminaSubmissionForm!$G52),"",IlluminaSubmissionForm!$L$41/COUNTA(IlluminaSubmissionForm!$C$47:$N$54,IlluminaSubmissionForm!$C$64:$N$71,IlluminaSubmissionForm!$C$81:$N$88,IlluminaSubmissionForm!$C$98:$N$105))</f>
        <v>0.0106666666666667</v>
      </c>
      <c r="G42" s="0" t="str">
        <f aca="false">IF(ISBLANK(IlluminaSubmissionForm!$G52),"",IlluminaSubmissionForm!$D$39)</f>
        <v>Bacterial 16S-V3V4</v>
      </c>
      <c r="I42" s="0" t="str">
        <f aca="false">IF(ISBLANK(IlluminaSubmissionForm!$G52),"",IlluminaSubmissionForm!$C$45)</f>
        <v>16SV3V4_FinalProject_1</v>
      </c>
      <c r="J42" s="1" t="s">
        <v>14</v>
      </c>
      <c r="K42" s="0" t="s">
        <v>52</v>
      </c>
    </row>
    <row r="43" customFormat="false" ht="12.75" hidden="false" customHeight="false" outlineLevel="0" collapsed="false">
      <c r="A43" s="0" t="str">
        <f aca="false">IF(ISBLANK(IlluminaSubmissionForm!$G53),"",IlluminaSubmissionForm!$G53)</f>
        <v>037-w014</v>
      </c>
      <c r="B43" s="0" t="str">
        <f aca="false">IF(ISBLANK(IlluminaSubmissionForm!$G53),"",IlluminaSubmissionForm!$D$38)</f>
        <v>Metagenomic DNA</v>
      </c>
      <c r="C43" s="0" t="str">
        <f aca="false">IF(ISBLANK(IlluminaSubmissionForm!$G53),"",IlluminaSubmissionForm!$L$39)</f>
        <v>Paired End Read</v>
      </c>
      <c r="D43" s="0" t="n">
        <f aca="false">IF(ISBLANK(IlluminaSubmissionForm!$G53),"",IlluminaSubmissionForm!$L$40)</f>
        <v>250</v>
      </c>
      <c r="E43" s="0" t="str">
        <f aca="false">IF(ISBLANK(IlluminaSubmissionForm!$G53),"","Yes")</f>
        <v>Yes</v>
      </c>
      <c r="F43" s="0" t="n">
        <f aca="false">IF(ISBLANK(IlluminaSubmissionForm!$G53),"",IlluminaSubmissionForm!$L$41/COUNTA(IlluminaSubmissionForm!$C$47:$N$54,IlluminaSubmissionForm!$C$64:$N$71,IlluminaSubmissionForm!$C$81:$N$88,IlluminaSubmissionForm!$C$98:$N$105))</f>
        <v>0.0106666666666667</v>
      </c>
      <c r="G43" s="0" t="str">
        <f aca="false">IF(ISBLANK(IlluminaSubmissionForm!$G53),"",IlluminaSubmissionForm!$D$39)</f>
        <v>Bacterial 16S-V3V4</v>
      </c>
      <c r="I43" s="0" t="str">
        <f aca="false">IF(ISBLANK(IlluminaSubmissionForm!$G53),"",IlluminaSubmissionForm!$C$45)</f>
        <v>16SV3V4_FinalProject_1</v>
      </c>
      <c r="J43" s="1" t="s">
        <v>14</v>
      </c>
      <c r="K43" s="0" t="s">
        <v>53</v>
      </c>
    </row>
    <row r="44" customFormat="false" ht="12.75" hidden="false" customHeight="false" outlineLevel="0" collapsed="false">
      <c r="A44" s="0" t="str">
        <f aca="false">IF(ISBLANK(IlluminaSubmissionForm!$G54),"",IlluminaSubmissionForm!$G54)</f>
        <v>111-w038</v>
      </c>
      <c r="B44" s="0" t="str">
        <f aca="false">IF(ISBLANK(IlluminaSubmissionForm!$G54),"",IlluminaSubmissionForm!$D$38)</f>
        <v>Metagenomic DNA</v>
      </c>
      <c r="C44" s="0" t="str">
        <f aca="false">IF(ISBLANK(IlluminaSubmissionForm!$G54),"",IlluminaSubmissionForm!$L$39)</f>
        <v>Paired End Read</v>
      </c>
      <c r="D44" s="0" t="n">
        <f aca="false">IF(ISBLANK(IlluminaSubmissionForm!$G54),"",IlluminaSubmissionForm!$L$40)</f>
        <v>250</v>
      </c>
      <c r="E44" s="0" t="str">
        <f aca="false">IF(ISBLANK(IlluminaSubmissionForm!$G54),"","Yes")</f>
        <v>Yes</v>
      </c>
      <c r="F44" s="0" t="n">
        <f aca="false">IF(ISBLANK(IlluminaSubmissionForm!$G54),"",IlluminaSubmissionForm!$L$41/COUNTA(IlluminaSubmissionForm!$C$47:$N$54,IlluminaSubmissionForm!$C$64:$N$71,IlluminaSubmissionForm!$C$81:$N$88,IlluminaSubmissionForm!$C$98:$N$105))</f>
        <v>0.0106666666666667</v>
      </c>
      <c r="G44" s="0" t="str">
        <f aca="false">IF(ISBLANK(IlluminaSubmissionForm!$G54),"",IlluminaSubmissionForm!$D$39)</f>
        <v>Bacterial 16S-V3V4</v>
      </c>
      <c r="I44" s="0" t="str">
        <f aca="false">IF(ISBLANK(IlluminaSubmissionForm!$G54),"",IlluminaSubmissionForm!$C$45)</f>
        <v>16SV3V4_FinalProject_1</v>
      </c>
      <c r="J44" s="1" t="s">
        <v>14</v>
      </c>
      <c r="K44" s="0" t="s">
        <v>54</v>
      </c>
    </row>
    <row r="45" customFormat="false" ht="12.75" hidden="false" customHeight="false" outlineLevel="0" collapsed="false">
      <c r="A45" s="0" t="str">
        <f aca="false">IF(ISBLANK(IlluminaSubmissionForm!$H47),"",IlluminaSubmissionForm!$H47)</f>
        <v>127-w014</v>
      </c>
      <c r="B45" s="0" t="str">
        <f aca="false">IF(ISBLANK(IlluminaSubmissionForm!$H47),"",IlluminaSubmissionForm!$D$38)</f>
        <v>Metagenomic DNA</v>
      </c>
      <c r="C45" s="0" t="str">
        <f aca="false">IF(ISBLANK(IlluminaSubmissionForm!$H47),"",IlluminaSubmissionForm!$L$39)</f>
        <v>Paired End Read</v>
      </c>
      <c r="D45" s="0" t="n">
        <f aca="false">IF(ISBLANK(IlluminaSubmissionForm!$H47),"",IlluminaSubmissionForm!$L$40)</f>
        <v>250</v>
      </c>
      <c r="E45" s="0" t="str">
        <f aca="false">IF(ISBLANK(IlluminaSubmissionForm!$H47),"","Yes")</f>
        <v>Yes</v>
      </c>
      <c r="F45" s="0" t="n">
        <f aca="false">IF(ISBLANK(IlluminaSubmissionForm!$H47),"",IlluminaSubmissionForm!$L$41/COUNTA(IlluminaSubmissionForm!$C$47:$N$54,IlluminaSubmissionForm!$C$64:$N$71,IlluminaSubmissionForm!$C$81:$N$88,IlluminaSubmissionForm!$C$98:$N$105))</f>
        <v>0.0106666666666667</v>
      </c>
      <c r="G45" s="0" t="str">
        <f aca="false">IF(ISBLANK(IlluminaSubmissionForm!$H47),"",IlluminaSubmissionForm!$D$39)</f>
        <v>Bacterial 16S-V3V4</v>
      </c>
      <c r="I45" s="0" t="str">
        <f aca="false">IF(ISBLANK(IlluminaSubmissionForm!$H47),"",IlluminaSubmissionForm!$C$45)</f>
        <v>16SV3V4_FinalProject_1</v>
      </c>
      <c r="J45" s="1" t="s">
        <v>14</v>
      </c>
      <c r="K45" s="0" t="s">
        <v>55</v>
      </c>
    </row>
    <row r="46" customFormat="false" ht="12.75" hidden="false" customHeight="false" outlineLevel="0" collapsed="false">
      <c r="A46" s="0" t="str">
        <f aca="false">IF(ISBLANK(IlluminaSubmissionForm!$H48),"",IlluminaSubmissionForm!$H48)</f>
        <v>16-S0-T-DM-CI</v>
      </c>
      <c r="B46" s="0" t="str">
        <f aca="false">IF(ISBLANK(IlluminaSubmissionForm!$H48),"",IlluminaSubmissionForm!$D$38)</f>
        <v>Metagenomic DNA</v>
      </c>
      <c r="C46" s="0" t="str">
        <f aca="false">IF(ISBLANK(IlluminaSubmissionForm!$H48),"",IlluminaSubmissionForm!$L$39)</f>
        <v>Paired End Read</v>
      </c>
      <c r="D46" s="0" t="n">
        <f aca="false">IF(ISBLANK(IlluminaSubmissionForm!$H48),"",IlluminaSubmissionForm!$L$40)</f>
        <v>250</v>
      </c>
      <c r="E46" s="0" t="str">
        <f aca="false">IF(ISBLANK(IlluminaSubmissionForm!$H48),"","Yes")</f>
        <v>Yes</v>
      </c>
      <c r="F46" s="0" t="n">
        <f aca="false">IF(ISBLANK(IlluminaSubmissionForm!$H48),"",IlluminaSubmissionForm!$L$41/COUNTA(IlluminaSubmissionForm!$C$47:$N$54,IlluminaSubmissionForm!$C$64:$N$71,IlluminaSubmissionForm!$C$81:$N$88,IlluminaSubmissionForm!$C$98:$N$105))</f>
        <v>0.0106666666666667</v>
      </c>
      <c r="G46" s="0" t="str">
        <f aca="false">IF(ISBLANK(IlluminaSubmissionForm!$H48),"",IlluminaSubmissionForm!$D$39)</f>
        <v>Bacterial 16S-V3V4</v>
      </c>
      <c r="I46" s="0" t="str">
        <f aca="false">IF(ISBLANK(IlluminaSubmissionForm!$H48),"",IlluminaSubmissionForm!$C$45)</f>
        <v>16SV3V4_FinalProject_1</v>
      </c>
      <c r="J46" s="1" t="s">
        <v>14</v>
      </c>
      <c r="K46" s="0" t="s">
        <v>56</v>
      </c>
    </row>
    <row r="47" customFormat="false" ht="12.75" hidden="false" customHeight="false" outlineLevel="0" collapsed="false">
      <c r="A47" s="0" t="str">
        <f aca="false">IF(ISBLANK(IlluminaSubmissionForm!$H49),"",IlluminaSubmissionForm!$H49)</f>
        <v>16-T26-T-DM-CII</v>
      </c>
      <c r="B47" s="0" t="str">
        <f aca="false">IF(ISBLANK(IlluminaSubmissionForm!$H49),"",IlluminaSubmissionForm!$D$38)</f>
        <v>Metagenomic DNA</v>
      </c>
      <c r="C47" s="0" t="str">
        <f aca="false">IF(ISBLANK(IlluminaSubmissionForm!$H49),"",IlluminaSubmissionForm!$L$39)</f>
        <v>Paired End Read</v>
      </c>
      <c r="D47" s="0" t="n">
        <f aca="false">IF(ISBLANK(IlluminaSubmissionForm!$H49),"",IlluminaSubmissionForm!$L$40)</f>
        <v>250</v>
      </c>
      <c r="E47" s="0" t="str">
        <f aca="false">IF(ISBLANK(IlluminaSubmissionForm!$H49),"","Yes")</f>
        <v>Yes</v>
      </c>
      <c r="F47" s="0" t="n">
        <f aca="false">IF(ISBLANK(IlluminaSubmissionForm!$H49),"",IlluminaSubmissionForm!$L$41/COUNTA(IlluminaSubmissionForm!$C$47:$N$54,IlluminaSubmissionForm!$C$64:$N$71,IlluminaSubmissionForm!$C$81:$N$88,IlluminaSubmissionForm!$C$98:$N$105))</f>
        <v>0.0106666666666667</v>
      </c>
      <c r="G47" s="0" t="str">
        <f aca="false">IF(ISBLANK(IlluminaSubmissionForm!$H49),"",IlluminaSubmissionForm!$D$39)</f>
        <v>Bacterial 16S-V3V4</v>
      </c>
      <c r="I47" s="0" t="str">
        <f aca="false">IF(ISBLANK(IlluminaSubmissionForm!$H49),"",IlluminaSubmissionForm!$C$45)</f>
        <v>16SV3V4_FinalProject_1</v>
      </c>
      <c r="J47" s="1" t="s">
        <v>14</v>
      </c>
      <c r="K47" s="0" t="s">
        <v>57</v>
      </c>
    </row>
    <row r="48" customFormat="false" ht="12.75" hidden="false" customHeight="false" outlineLevel="0" collapsed="false">
      <c r="A48" s="0" t="str">
        <f aca="false">IF(ISBLANK(IlluminaSubmissionForm!$H50),"",IlluminaSubmissionForm!$H50)</f>
        <v>16-T106-T-DM-CII</v>
      </c>
      <c r="B48" s="0" t="str">
        <f aca="false">IF(ISBLANK(IlluminaSubmissionForm!$H50),"",IlluminaSubmissionForm!$D$38)</f>
        <v>Metagenomic DNA</v>
      </c>
      <c r="C48" s="0" t="str">
        <f aca="false">IF(ISBLANK(IlluminaSubmissionForm!$H50),"",IlluminaSubmissionForm!$L$39)</f>
        <v>Paired End Read</v>
      </c>
      <c r="D48" s="0" t="n">
        <f aca="false">IF(ISBLANK(IlluminaSubmissionForm!$H50),"",IlluminaSubmissionForm!$L$40)</f>
        <v>250</v>
      </c>
      <c r="E48" s="0" t="str">
        <f aca="false">IF(ISBLANK(IlluminaSubmissionForm!$H50),"","Yes")</f>
        <v>Yes</v>
      </c>
      <c r="F48" s="0" t="n">
        <f aca="false">IF(ISBLANK(IlluminaSubmissionForm!$H50),"",IlluminaSubmissionForm!$L$41/COUNTA(IlluminaSubmissionForm!$C$47:$N$54,IlluminaSubmissionForm!$C$64:$N$71,IlluminaSubmissionForm!$C$81:$N$88,IlluminaSubmissionForm!$C$98:$N$105))</f>
        <v>0.0106666666666667</v>
      </c>
      <c r="G48" s="0" t="str">
        <f aca="false">IF(ISBLANK(IlluminaSubmissionForm!$H50),"",IlluminaSubmissionForm!$D$39)</f>
        <v>Bacterial 16S-V3V4</v>
      </c>
      <c r="I48" s="0" t="str">
        <f aca="false">IF(ISBLANK(IlluminaSubmissionForm!$H50),"",IlluminaSubmissionForm!$C$45)</f>
        <v>16SV3V4_FinalProject_1</v>
      </c>
      <c r="J48" s="1" t="s">
        <v>14</v>
      </c>
      <c r="K48" s="0" t="s">
        <v>58</v>
      </c>
    </row>
    <row r="49" customFormat="false" ht="12.75" hidden="false" customHeight="false" outlineLevel="0" collapsed="false">
      <c r="A49" s="0" t="str">
        <f aca="false">IF(ISBLANK(IlluminaSubmissionForm!$H51),"",IlluminaSubmissionForm!$H51)</f>
        <v>16-TM48-T-DM-CII</v>
      </c>
      <c r="B49" s="0" t="str">
        <f aca="false">IF(ISBLANK(IlluminaSubmissionForm!$H51),"",IlluminaSubmissionForm!$D$38)</f>
        <v>Metagenomic DNA</v>
      </c>
      <c r="C49" s="0" t="str">
        <f aca="false">IF(ISBLANK(IlluminaSubmissionForm!$H51),"",IlluminaSubmissionForm!$L$39)</f>
        <v>Paired End Read</v>
      </c>
      <c r="D49" s="0" t="n">
        <f aca="false">IF(ISBLANK(IlluminaSubmissionForm!$H51),"",IlluminaSubmissionForm!$L$40)</f>
        <v>250</v>
      </c>
      <c r="E49" s="0" t="str">
        <f aca="false">IF(ISBLANK(IlluminaSubmissionForm!$H51),"","Yes")</f>
        <v>Yes</v>
      </c>
      <c r="F49" s="0" t="n">
        <f aca="false">IF(ISBLANK(IlluminaSubmissionForm!$H51),"",IlluminaSubmissionForm!$L$41/COUNTA(IlluminaSubmissionForm!$C$47:$N$54,IlluminaSubmissionForm!$C$64:$N$71,IlluminaSubmissionForm!$C$81:$N$88,IlluminaSubmissionForm!$C$98:$N$105))</f>
        <v>0.0106666666666667</v>
      </c>
      <c r="G49" s="0" t="str">
        <f aca="false">IF(ISBLANK(IlluminaSubmissionForm!$H51),"",IlluminaSubmissionForm!$D$39)</f>
        <v>Bacterial 16S-V3V4</v>
      </c>
      <c r="I49" s="0" t="str">
        <f aca="false">IF(ISBLANK(IlluminaSubmissionForm!$H51),"",IlluminaSubmissionForm!$C$45)</f>
        <v>16SV3V4_FinalProject_1</v>
      </c>
      <c r="J49" s="1" t="s">
        <v>14</v>
      </c>
      <c r="K49" s="0" t="s">
        <v>59</v>
      </c>
    </row>
    <row r="50" customFormat="false" ht="12.75" hidden="false" customHeight="false" outlineLevel="0" collapsed="false">
      <c r="A50" s="0" t="str">
        <f aca="false">IF(ISBLANK(IlluminaSubmissionForm!$H52),"",IlluminaSubmissionForm!$H52)</f>
        <v>18-T52-T-DM-CII</v>
      </c>
      <c r="B50" s="0" t="str">
        <f aca="false">IF(ISBLANK(IlluminaSubmissionForm!$H52),"",IlluminaSubmissionForm!$D$38)</f>
        <v>Metagenomic DNA</v>
      </c>
      <c r="C50" s="0" t="str">
        <f aca="false">IF(ISBLANK(IlluminaSubmissionForm!$H52),"",IlluminaSubmissionForm!$L$39)</f>
        <v>Paired End Read</v>
      </c>
      <c r="D50" s="0" t="n">
        <f aca="false">IF(ISBLANK(IlluminaSubmissionForm!$H52),"",IlluminaSubmissionForm!$L$40)</f>
        <v>250</v>
      </c>
      <c r="E50" s="0" t="str">
        <f aca="false">IF(ISBLANK(IlluminaSubmissionForm!$H52),"","Yes")</f>
        <v>Yes</v>
      </c>
      <c r="F50" s="0" t="n">
        <f aca="false">IF(ISBLANK(IlluminaSubmissionForm!$H52),"",IlluminaSubmissionForm!$L$41/COUNTA(IlluminaSubmissionForm!$C$47:$N$54,IlluminaSubmissionForm!$C$64:$N$71,IlluminaSubmissionForm!$C$81:$N$88,IlluminaSubmissionForm!$C$98:$N$105))</f>
        <v>0.0106666666666667</v>
      </c>
      <c r="G50" s="0" t="str">
        <f aca="false">IF(ISBLANK(IlluminaSubmissionForm!$H52),"",IlluminaSubmissionForm!$D$39)</f>
        <v>Bacterial 16S-V3V4</v>
      </c>
      <c r="I50" s="0" t="str">
        <f aca="false">IF(ISBLANK(IlluminaSubmissionForm!$H52),"",IlluminaSubmissionForm!$C$45)</f>
        <v>16SV3V4_FinalProject_1</v>
      </c>
      <c r="J50" s="1" t="s">
        <v>14</v>
      </c>
      <c r="K50" s="0" t="s">
        <v>60</v>
      </c>
    </row>
    <row r="51" customFormat="false" ht="12.75" hidden="false" customHeight="false" outlineLevel="0" collapsed="false">
      <c r="A51" s="0" t="str">
        <f aca="false">IF(ISBLANK(IlluminaSubmissionForm!$H53),"",IlluminaSubmissionForm!$H53)</f>
        <v>18-T106-T-DM-III</v>
      </c>
      <c r="B51" s="0" t="str">
        <f aca="false">IF(ISBLANK(IlluminaSubmissionForm!$H53),"",IlluminaSubmissionForm!$D$38)</f>
        <v>Metagenomic DNA</v>
      </c>
      <c r="C51" s="0" t="str">
        <f aca="false">IF(ISBLANK(IlluminaSubmissionForm!$H53),"",IlluminaSubmissionForm!$L$39)</f>
        <v>Paired End Read</v>
      </c>
      <c r="D51" s="0" t="n">
        <f aca="false">IF(ISBLANK(IlluminaSubmissionForm!$H53),"",IlluminaSubmissionForm!$L$40)</f>
        <v>250</v>
      </c>
      <c r="E51" s="0" t="str">
        <f aca="false">IF(ISBLANK(IlluminaSubmissionForm!$H53),"","Yes")</f>
        <v>Yes</v>
      </c>
      <c r="F51" s="0" t="n">
        <f aca="false">IF(ISBLANK(IlluminaSubmissionForm!$H53),"",IlluminaSubmissionForm!$L$41/COUNTA(IlluminaSubmissionForm!$C$47:$N$54,IlluminaSubmissionForm!$C$64:$N$71,IlluminaSubmissionForm!$C$81:$N$88,IlluminaSubmissionForm!$C$98:$N$105))</f>
        <v>0.0106666666666667</v>
      </c>
      <c r="G51" s="0" t="str">
        <f aca="false">IF(ISBLANK(IlluminaSubmissionForm!$H53),"",IlluminaSubmissionForm!$D$39)</f>
        <v>Bacterial 16S-V3V4</v>
      </c>
      <c r="I51" s="0" t="str">
        <f aca="false">IF(ISBLANK(IlluminaSubmissionForm!$H53),"",IlluminaSubmissionForm!$C$45)</f>
        <v>16SV3V4_FinalProject_1</v>
      </c>
      <c r="J51" s="1" t="s">
        <v>14</v>
      </c>
      <c r="K51" s="0" t="s">
        <v>61</v>
      </c>
    </row>
    <row r="52" customFormat="false" ht="12.75" hidden="false" customHeight="false" outlineLevel="0" collapsed="false">
      <c r="A52" s="0" t="str">
        <f aca="false">IF(ISBLANK(IlluminaSubmissionForm!$H54),"",IlluminaSubmissionForm!$H54)</f>
        <v>21-S0-T-DM-IH</v>
      </c>
      <c r="B52" s="0" t="str">
        <f aca="false">IF(ISBLANK(IlluminaSubmissionForm!$H54),"",IlluminaSubmissionForm!$D$38)</f>
        <v>Metagenomic DNA</v>
      </c>
      <c r="C52" s="0" t="str">
        <f aca="false">IF(ISBLANK(IlluminaSubmissionForm!$H54),"",IlluminaSubmissionForm!$L$39)</f>
        <v>Paired End Read</v>
      </c>
      <c r="D52" s="0" t="n">
        <f aca="false">IF(ISBLANK(IlluminaSubmissionForm!$H54),"",IlluminaSubmissionForm!$L$40)</f>
        <v>250</v>
      </c>
      <c r="E52" s="0" t="str">
        <f aca="false">IF(ISBLANK(IlluminaSubmissionForm!$H54),"","Yes")</f>
        <v>Yes</v>
      </c>
      <c r="F52" s="0" t="n">
        <f aca="false">IF(ISBLANK(IlluminaSubmissionForm!$H54),"",IlluminaSubmissionForm!$L$41/COUNTA(IlluminaSubmissionForm!$C$47:$N$54,IlluminaSubmissionForm!$C$64:$N$71,IlluminaSubmissionForm!$C$81:$N$88,IlluminaSubmissionForm!$C$98:$N$105))</f>
        <v>0.0106666666666667</v>
      </c>
      <c r="G52" s="0" t="str">
        <f aca="false">IF(ISBLANK(IlluminaSubmissionForm!$H54),"",IlluminaSubmissionForm!$D$39)</f>
        <v>Bacterial 16S-V3V4</v>
      </c>
      <c r="I52" s="0" t="str">
        <f aca="false">IF(ISBLANK(IlluminaSubmissionForm!$H54),"",IlluminaSubmissionForm!$C$45)</f>
        <v>16SV3V4_FinalProject_1</v>
      </c>
      <c r="J52" s="1" t="s">
        <v>14</v>
      </c>
      <c r="K52" s="0" t="s">
        <v>62</v>
      </c>
    </row>
    <row r="53" customFormat="false" ht="12.75" hidden="false" customHeight="false" outlineLevel="0" collapsed="false">
      <c r="A53" s="0" t="str">
        <f aca="false">IF(ISBLANK(IlluminaSubmissionForm!$I47),"",IlluminaSubmissionForm!$I47)</f>
        <v>22-T26-T-DM-CII</v>
      </c>
      <c r="B53" s="0" t="str">
        <f aca="false">IF(ISBLANK(IlluminaSubmissionForm!$I47),"",IlluminaSubmissionForm!$D$38)</f>
        <v>Metagenomic DNA</v>
      </c>
      <c r="C53" s="0" t="str">
        <f aca="false">IF(ISBLANK(IlluminaSubmissionForm!$I47),"",IlluminaSubmissionForm!$L$39)</f>
        <v>Paired End Read</v>
      </c>
      <c r="D53" s="0" t="n">
        <f aca="false">IF(ISBLANK(IlluminaSubmissionForm!$I47),"",IlluminaSubmissionForm!$L$40)</f>
        <v>250</v>
      </c>
      <c r="E53" s="0" t="str">
        <f aca="false">IF(ISBLANK(IlluminaSubmissionForm!$I47),"","Yes")</f>
        <v>Yes</v>
      </c>
      <c r="F53" s="0" t="n">
        <f aca="false">IF(ISBLANK(IlluminaSubmissionForm!$I47),"",IlluminaSubmissionForm!$L$41/COUNTA(IlluminaSubmissionForm!$C$47:$N$54,IlluminaSubmissionForm!$C$64:$N$71,IlluminaSubmissionForm!$C$81:$N$88,IlluminaSubmissionForm!$C$98:$N$105))</f>
        <v>0.0106666666666667</v>
      </c>
      <c r="G53" s="0" t="str">
        <f aca="false">IF(ISBLANK(IlluminaSubmissionForm!$I47),"",IlluminaSubmissionForm!$D$39)</f>
        <v>Bacterial 16S-V3V4</v>
      </c>
      <c r="I53" s="0" t="str">
        <f aca="false">IF(ISBLANK(IlluminaSubmissionForm!$I47),"",IlluminaSubmissionForm!$C$45)</f>
        <v>16SV3V4_FinalProject_1</v>
      </c>
      <c r="J53" s="1" t="s">
        <v>14</v>
      </c>
      <c r="K53" s="0" t="s">
        <v>63</v>
      </c>
    </row>
    <row r="54" customFormat="false" ht="12.75" hidden="false" customHeight="false" outlineLevel="0" collapsed="false">
      <c r="A54" s="0" t="str">
        <f aca="false">IF(ISBLANK(IlluminaSubmissionForm!$I48),"",IlluminaSubmissionForm!$I48)</f>
        <v>22-T52-T-DM-III</v>
      </c>
      <c r="B54" s="0" t="str">
        <f aca="false">IF(ISBLANK(IlluminaSubmissionForm!$I48),"",IlluminaSubmissionForm!$D$38)</f>
        <v>Metagenomic DNA</v>
      </c>
      <c r="C54" s="0" t="str">
        <f aca="false">IF(ISBLANK(IlluminaSubmissionForm!$I48),"",IlluminaSubmissionForm!$L$39)</f>
        <v>Paired End Read</v>
      </c>
      <c r="D54" s="0" t="n">
        <f aca="false">IF(ISBLANK(IlluminaSubmissionForm!$I48),"",IlluminaSubmissionForm!$L$40)</f>
        <v>250</v>
      </c>
      <c r="E54" s="0" t="str">
        <f aca="false">IF(ISBLANK(IlluminaSubmissionForm!$I48),"","Yes")</f>
        <v>Yes</v>
      </c>
      <c r="F54" s="0" t="n">
        <f aca="false">IF(ISBLANK(IlluminaSubmissionForm!$I48),"",IlluminaSubmissionForm!$L$41/COUNTA(IlluminaSubmissionForm!$C$47:$N$54,IlluminaSubmissionForm!$C$64:$N$71,IlluminaSubmissionForm!$C$81:$N$88,IlluminaSubmissionForm!$C$98:$N$105))</f>
        <v>0.0106666666666667</v>
      </c>
      <c r="G54" s="0" t="str">
        <f aca="false">IF(ISBLANK(IlluminaSubmissionForm!$I48),"",IlluminaSubmissionForm!$D$39)</f>
        <v>Bacterial 16S-V3V4</v>
      </c>
      <c r="I54" s="0" t="str">
        <f aca="false">IF(ISBLANK(IlluminaSubmissionForm!$I48),"",IlluminaSubmissionForm!$C$45)</f>
        <v>16SV3V4_FinalProject_1</v>
      </c>
      <c r="J54" s="1" t="s">
        <v>14</v>
      </c>
      <c r="K54" s="0" t="s">
        <v>64</v>
      </c>
    </row>
    <row r="55" customFormat="false" ht="12.75" hidden="false" customHeight="false" outlineLevel="0" collapsed="false">
      <c r="A55" s="0" t="str">
        <f aca="false">IF(ISBLANK(IlluminaSubmissionForm!$I49),"",IlluminaSubmissionForm!$I49)</f>
        <v>23-T26-T-DM-CII</v>
      </c>
      <c r="B55" s="0" t="str">
        <f aca="false">IF(ISBLANK(IlluminaSubmissionForm!$I49),"",IlluminaSubmissionForm!$D$38)</f>
        <v>Metagenomic DNA</v>
      </c>
      <c r="C55" s="0" t="str">
        <f aca="false">IF(ISBLANK(IlluminaSubmissionForm!$I49),"",IlluminaSubmissionForm!$L$39)</f>
        <v>Paired End Read</v>
      </c>
      <c r="D55" s="0" t="n">
        <f aca="false">IF(ISBLANK(IlluminaSubmissionForm!$I49),"",IlluminaSubmissionForm!$L$40)</f>
        <v>250</v>
      </c>
      <c r="E55" s="0" t="str">
        <f aca="false">IF(ISBLANK(IlluminaSubmissionForm!$I49),"","Yes")</f>
        <v>Yes</v>
      </c>
      <c r="F55" s="0" t="n">
        <f aca="false">IF(ISBLANK(IlluminaSubmissionForm!$I49),"",IlluminaSubmissionForm!$L$41/COUNTA(IlluminaSubmissionForm!$C$47:$N$54,IlluminaSubmissionForm!$C$64:$N$71,IlluminaSubmissionForm!$C$81:$N$88,IlluminaSubmissionForm!$C$98:$N$105))</f>
        <v>0.0106666666666667</v>
      </c>
      <c r="G55" s="0" t="str">
        <f aca="false">IF(ISBLANK(IlluminaSubmissionForm!$I49),"",IlluminaSubmissionForm!$D$39)</f>
        <v>Bacterial 16S-V3V4</v>
      </c>
      <c r="I55" s="0" t="str">
        <f aca="false">IF(ISBLANK(IlluminaSubmissionForm!$I49),"",IlluminaSubmissionForm!$C$45)</f>
        <v>16SV3V4_FinalProject_1</v>
      </c>
      <c r="J55" s="1" t="s">
        <v>14</v>
      </c>
      <c r="K55" s="0" t="s">
        <v>65</v>
      </c>
    </row>
    <row r="56" customFormat="false" ht="12.75" hidden="false" customHeight="false" outlineLevel="0" collapsed="false">
      <c r="A56" s="0" t="str">
        <f aca="false">IF(ISBLANK(IlluminaSubmissionForm!$I50),"",IlluminaSubmissionForm!$I50)</f>
        <v>23-T52-T-DM-CII</v>
      </c>
      <c r="B56" s="0" t="str">
        <f aca="false">IF(ISBLANK(IlluminaSubmissionForm!$I50),"",IlluminaSubmissionForm!$D$38)</f>
        <v>Metagenomic DNA</v>
      </c>
      <c r="C56" s="0" t="str">
        <f aca="false">IF(ISBLANK(IlluminaSubmissionForm!$I50),"",IlluminaSubmissionForm!$L$39)</f>
        <v>Paired End Read</v>
      </c>
      <c r="D56" s="0" t="n">
        <f aca="false">IF(ISBLANK(IlluminaSubmissionForm!$I50),"",IlluminaSubmissionForm!$L$40)</f>
        <v>250</v>
      </c>
      <c r="E56" s="0" t="str">
        <f aca="false">IF(ISBLANK(IlluminaSubmissionForm!$I50),"","Yes")</f>
        <v>Yes</v>
      </c>
      <c r="F56" s="0" t="n">
        <f aca="false">IF(ISBLANK(IlluminaSubmissionForm!$I50),"",IlluminaSubmissionForm!$L$41/COUNTA(IlluminaSubmissionForm!$C$47:$N$54,IlluminaSubmissionForm!$C$64:$N$71,IlluminaSubmissionForm!$C$81:$N$88,IlluminaSubmissionForm!$C$98:$N$105))</f>
        <v>0.0106666666666667</v>
      </c>
      <c r="G56" s="0" t="str">
        <f aca="false">IF(ISBLANK(IlluminaSubmissionForm!$I50),"",IlluminaSubmissionForm!$D$39)</f>
        <v>Bacterial 16S-V3V4</v>
      </c>
      <c r="I56" s="0" t="str">
        <f aca="false">IF(ISBLANK(IlluminaSubmissionForm!$I50),"",IlluminaSubmissionForm!$C$45)</f>
        <v>16SV3V4_FinalProject_1</v>
      </c>
      <c r="J56" s="1" t="s">
        <v>14</v>
      </c>
      <c r="K56" s="0" t="s">
        <v>66</v>
      </c>
    </row>
    <row r="57" customFormat="false" ht="12.75" hidden="false" customHeight="false" outlineLevel="0" collapsed="false">
      <c r="A57" s="0" t="str">
        <f aca="false">IF(ISBLANK(IlluminaSubmissionForm!$I51),"",IlluminaSubmissionForm!$I51)</f>
        <v>26-S0-T-DM-IH</v>
      </c>
      <c r="B57" s="0" t="str">
        <f aca="false">IF(ISBLANK(IlluminaSubmissionForm!$I51),"",IlluminaSubmissionForm!$D$38)</f>
        <v>Metagenomic DNA</v>
      </c>
      <c r="C57" s="0" t="str">
        <f aca="false">IF(ISBLANK(IlluminaSubmissionForm!$I51),"",IlluminaSubmissionForm!$L$39)</f>
        <v>Paired End Read</v>
      </c>
      <c r="D57" s="0" t="n">
        <f aca="false">IF(ISBLANK(IlluminaSubmissionForm!$I51),"",IlluminaSubmissionForm!$L$40)</f>
        <v>250</v>
      </c>
      <c r="E57" s="0" t="str">
        <f aca="false">IF(ISBLANK(IlluminaSubmissionForm!$I51),"","Yes")</f>
        <v>Yes</v>
      </c>
      <c r="F57" s="0" t="n">
        <f aca="false">IF(ISBLANK(IlluminaSubmissionForm!$I51),"",IlluminaSubmissionForm!$L$41/COUNTA(IlluminaSubmissionForm!$C$47:$N$54,IlluminaSubmissionForm!$C$64:$N$71,IlluminaSubmissionForm!$C$81:$N$88,IlluminaSubmissionForm!$C$98:$N$105))</f>
        <v>0.0106666666666667</v>
      </c>
      <c r="G57" s="0" t="str">
        <f aca="false">IF(ISBLANK(IlluminaSubmissionForm!$I51),"",IlluminaSubmissionForm!$D$39)</f>
        <v>Bacterial 16S-V3V4</v>
      </c>
      <c r="I57" s="0" t="str">
        <f aca="false">IF(ISBLANK(IlluminaSubmissionForm!$I51),"",IlluminaSubmissionForm!$C$45)</f>
        <v>16SV3V4_FinalProject_1</v>
      </c>
      <c r="J57" s="1" t="s">
        <v>14</v>
      </c>
      <c r="K57" s="0" t="s">
        <v>67</v>
      </c>
    </row>
    <row r="58" customFormat="false" ht="12.75" hidden="false" customHeight="false" outlineLevel="0" collapsed="false">
      <c r="A58" s="0" t="str">
        <f aca="false">IF(ISBLANK(IlluminaSubmissionForm!$I52),"",IlluminaSubmissionForm!$I52)</f>
        <v>27-S0-T-DM-CII</v>
      </c>
      <c r="B58" s="0" t="str">
        <f aca="false">IF(ISBLANK(IlluminaSubmissionForm!$I52),"",IlluminaSubmissionForm!$D$38)</f>
        <v>Metagenomic DNA</v>
      </c>
      <c r="C58" s="0" t="str">
        <f aca="false">IF(ISBLANK(IlluminaSubmissionForm!$I52),"",IlluminaSubmissionForm!$L$39)</f>
        <v>Paired End Read</v>
      </c>
      <c r="D58" s="0" t="n">
        <f aca="false">IF(ISBLANK(IlluminaSubmissionForm!$I52),"",IlluminaSubmissionForm!$L$40)</f>
        <v>250</v>
      </c>
      <c r="E58" s="0" t="str">
        <f aca="false">IF(ISBLANK(IlluminaSubmissionForm!$I52),"","Yes")</f>
        <v>Yes</v>
      </c>
      <c r="F58" s="0" t="n">
        <f aca="false">IF(ISBLANK(IlluminaSubmissionForm!$I52),"",IlluminaSubmissionForm!$L$41/COUNTA(IlluminaSubmissionForm!$C$47:$N$54,IlluminaSubmissionForm!$C$64:$N$71,IlluminaSubmissionForm!$C$81:$N$88,IlluminaSubmissionForm!$C$98:$N$105))</f>
        <v>0.0106666666666667</v>
      </c>
      <c r="G58" s="0" t="str">
        <f aca="false">IF(ISBLANK(IlluminaSubmissionForm!$I52),"",IlluminaSubmissionForm!$D$39)</f>
        <v>Bacterial 16S-V3V4</v>
      </c>
      <c r="I58" s="0" t="str">
        <f aca="false">IF(ISBLANK(IlluminaSubmissionForm!$I52),"",IlluminaSubmissionForm!$C$45)</f>
        <v>16SV3V4_FinalProject_1</v>
      </c>
      <c r="J58" s="1" t="s">
        <v>14</v>
      </c>
      <c r="K58" s="0" t="s">
        <v>68</v>
      </c>
    </row>
    <row r="59" customFormat="false" ht="12.75" hidden="false" customHeight="false" outlineLevel="0" collapsed="false">
      <c r="A59" s="0" t="str">
        <f aca="false">IF(ISBLANK(IlluminaSubmissionForm!$I53),"",IlluminaSubmissionForm!$I53)</f>
        <v>28-S0-T-DM-CIA</v>
      </c>
      <c r="B59" s="0" t="str">
        <f aca="false">IF(ISBLANK(IlluminaSubmissionForm!$I53),"",IlluminaSubmissionForm!$D$38)</f>
        <v>Metagenomic DNA</v>
      </c>
      <c r="C59" s="0" t="str">
        <f aca="false">IF(ISBLANK(IlluminaSubmissionForm!$I53),"",IlluminaSubmissionForm!$L$39)</f>
        <v>Paired End Read</v>
      </c>
      <c r="D59" s="0" t="n">
        <f aca="false">IF(ISBLANK(IlluminaSubmissionForm!$I53),"",IlluminaSubmissionForm!$L$40)</f>
        <v>250</v>
      </c>
      <c r="E59" s="0" t="str">
        <f aca="false">IF(ISBLANK(IlluminaSubmissionForm!$I53),"","Yes")</f>
        <v>Yes</v>
      </c>
      <c r="F59" s="0" t="n">
        <f aca="false">IF(ISBLANK(IlluminaSubmissionForm!$I53),"",IlluminaSubmissionForm!$L$41/COUNTA(IlluminaSubmissionForm!$C$47:$N$54,IlluminaSubmissionForm!$C$64:$N$71,IlluminaSubmissionForm!$C$81:$N$88,IlluminaSubmissionForm!$C$98:$N$105))</f>
        <v>0.0106666666666667</v>
      </c>
      <c r="G59" s="0" t="str">
        <f aca="false">IF(ISBLANK(IlluminaSubmissionForm!$I53),"",IlluminaSubmissionForm!$D$39)</f>
        <v>Bacterial 16S-V3V4</v>
      </c>
      <c r="I59" s="0" t="str">
        <f aca="false">IF(ISBLANK(IlluminaSubmissionForm!$I53),"",IlluminaSubmissionForm!$C$45)</f>
        <v>16SV3V4_FinalProject_1</v>
      </c>
      <c r="J59" s="1" t="s">
        <v>14</v>
      </c>
      <c r="K59" s="0" t="s">
        <v>69</v>
      </c>
    </row>
    <row r="60" customFormat="false" ht="12.75" hidden="false" customHeight="false" outlineLevel="0" collapsed="false">
      <c r="A60" s="0" t="str">
        <f aca="false">IF(ISBLANK(IlluminaSubmissionForm!$I54),"",IlluminaSubmissionForm!$I54)</f>
        <v>28-T26-T-DM-CH</v>
      </c>
      <c r="B60" s="0" t="str">
        <f aca="false">IF(ISBLANK(IlluminaSubmissionForm!$I54),"",IlluminaSubmissionForm!$D$38)</f>
        <v>Metagenomic DNA</v>
      </c>
      <c r="C60" s="0" t="str">
        <f aca="false">IF(ISBLANK(IlluminaSubmissionForm!$I54),"",IlluminaSubmissionForm!$L$39)</f>
        <v>Paired End Read</v>
      </c>
      <c r="D60" s="0" t="n">
        <f aca="false">IF(ISBLANK(IlluminaSubmissionForm!$I54),"",IlluminaSubmissionForm!$L$40)</f>
        <v>250</v>
      </c>
      <c r="E60" s="0" t="str">
        <f aca="false">IF(ISBLANK(IlluminaSubmissionForm!$I54),"","Yes")</f>
        <v>Yes</v>
      </c>
      <c r="F60" s="0" t="n">
        <f aca="false">IF(ISBLANK(IlluminaSubmissionForm!$I54),"",IlluminaSubmissionForm!$L$41/COUNTA(IlluminaSubmissionForm!$C$47:$N$54,IlluminaSubmissionForm!$C$64:$N$71,IlluminaSubmissionForm!$C$81:$N$88,IlluminaSubmissionForm!$C$98:$N$105))</f>
        <v>0.0106666666666667</v>
      </c>
      <c r="G60" s="0" t="str">
        <f aca="false">IF(ISBLANK(IlluminaSubmissionForm!$I54),"",IlluminaSubmissionForm!$D$39)</f>
        <v>Bacterial 16S-V3V4</v>
      </c>
      <c r="I60" s="0" t="str">
        <f aca="false">IF(ISBLANK(IlluminaSubmissionForm!$I54),"",IlluminaSubmissionForm!$C$45)</f>
        <v>16SV3V4_FinalProject_1</v>
      </c>
      <c r="J60" s="1" t="s">
        <v>14</v>
      </c>
      <c r="K60" s="0" t="s">
        <v>70</v>
      </c>
    </row>
    <row r="61" customFormat="false" ht="12.75" hidden="false" customHeight="false" outlineLevel="0" collapsed="false">
      <c r="A61" s="0" t="str">
        <f aca="false">IF(ISBLANK(IlluminaSubmissionForm!$J47),"",IlluminaSubmissionForm!$J47)</f>
        <v>28-T52-T-DM-III</v>
      </c>
      <c r="B61" s="0" t="str">
        <f aca="false">IF(ISBLANK(IlluminaSubmissionForm!$J47),"",IlluminaSubmissionForm!$D$38)</f>
        <v>Metagenomic DNA</v>
      </c>
      <c r="C61" s="0" t="str">
        <f aca="false">IF(ISBLANK(IlluminaSubmissionForm!$J47),"",IlluminaSubmissionForm!$L$39)</f>
        <v>Paired End Read</v>
      </c>
      <c r="D61" s="0" t="n">
        <f aca="false">IF(ISBLANK(IlluminaSubmissionForm!$J47),"",IlluminaSubmissionForm!$L$40)</f>
        <v>250</v>
      </c>
      <c r="E61" s="0" t="str">
        <f aca="false">IF(ISBLANK(IlluminaSubmissionForm!$J47),"","Yes")</f>
        <v>Yes</v>
      </c>
      <c r="F61" s="0" t="n">
        <f aca="false">IF(ISBLANK(IlluminaSubmissionForm!$J47),"",IlluminaSubmissionForm!$L$41/COUNTA(IlluminaSubmissionForm!$C$47:$N$54,IlluminaSubmissionForm!$C$64:$N$71,IlluminaSubmissionForm!$C$81:$N$88,IlluminaSubmissionForm!$C$98:$N$105))</f>
        <v>0.0106666666666667</v>
      </c>
      <c r="G61" s="0" t="str">
        <f aca="false">IF(ISBLANK(IlluminaSubmissionForm!$J47),"",IlluminaSubmissionForm!$D$39)</f>
        <v>Bacterial 16S-V3V4</v>
      </c>
      <c r="I61" s="0" t="str">
        <f aca="false">IF(ISBLANK(IlluminaSubmissionForm!$J47),"",IlluminaSubmissionForm!$C$45)</f>
        <v>16SV3V4_FinalProject_1</v>
      </c>
      <c r="J61" s="1" t="s">
        <v>14</v>
      </c>
      <c r="K61" s="0" t="s">
        <v>71</v>
      </c>
    </row>
    <row r="62" customFormat="false" ht="12.75" hidden="false" customHeight="false" outlineLevel="0" collapsed="false">
      <c r="A62" s="0" t="str">
        <f aca="false">IF(ISBLANK(IlluminaSubmissionForm!$J48),"",IlluminaSubmissionForm!$J48)</f>
        <v>29-T26-T-DM-CH</v>
      </c>
      <c r="B62" s="0" t="str">
        <f aca="false">IF(ISBLANK(IlluminaSubmissionForm!$J48),"",IlluminaSubmissionForm!$D$38)</f>
        <v>Metagenomic DNA</v>
      </c>
      <c r="C62" s="0" t="str">
        <f aca="false">IF(ISBLANK(IlluminaSubmissionForm!$J48),"",IlluminaSubmissionForm!$L$39)</f>
        <v>Paired End Read</v>
      </c>
      <c r="D62" s="0" t="n">
        <f aca="false">IF(ISBLANK(IlluminaSubmissionForm!$J48),"",IlluminaSubmissionForm!$L$40)</f>
        <v>250</v>
      </c>
      <c r="E62" s="0" t="str">
        <f aca="false">IF(ISBLANK(IlluminaSubmissionForm!$J48),"","Yes")</f>
        <v>Yes</v>
      </c>
      <c r="F62" s="0" t="n">
        <f aca="false">IF(ISBLANK(IlluminaSubmissionForm!$J48),"",IlluminaSubmissionForm!$L$41/COUNTA(IlluminaSubmissionForm!$C$47:$N$54,IlluminaSubmissionForm!$C$64:$N$71,IlluminaSubmissionForm!$C$81:$N$88,IlluminaSubmissionForm!$C$98:$N$105))</f>
        <v>0.0106666666666667</v>
      </c>
      <c r="G62" s="0" t="str">
        <f aca="false">IF(ISBLANK(IlluminaSubmissionForm!$J48),"",IlluminaSubmissionForm!$D$39)</f>
        <v>Bacterial 16S-V3V4</v>
      </c>
      <c r="I62" s="0" t="str">
        <f aca="false">IF(ISBLANK(IlluminaSubmissionForm!$J48),"",IlluminaSubmissionForm!$C$45)</f>
        <v>16SV3V4_FinalProject_1</v>
      </c>
      <c r="J62" s="1" t="s">
        <v>14</v>
      </c>
      <c r="K62" s="0" t="s">
        <v>72</v>
      </c>
    </row>
    <row r="63" customFormat="false" ht="12.75" hidden="false" customHeight="false" outlineLevel="0" collapsed="false">
      <c r="A63" s="0" t="str">
        <f aca="false">IF(ISBLANK(IlluminaSubmissionForm!$J49),"",IlluminaSubmissionForm!$J49)</f>
        <v>30-T26-T-DM-CH</v>
      </c>
      <c r="B63" s="0" t="str">
        <f aca="false">IF(ISBLANK(IlluminaSubmissionForm!$J49),"",IlluminaSubmissionForm!$D$38)</f>
        <v>Metagenomic DNA</v>
      </c>
      <c r="C63" s="0" t="str">
        <f aca="false">IF(ISBLANK(IlluminaSubmissionForm!$J49),"",IlluminaSubmissionForm!$L$39)</f>
        <v>Paired End Read</v>
      </c>
      <c r="D63" s="0" t="n">
        <f aca="false">IF(ISBLANK(IlluminaSubmissionForm!$J49),"",IlluminaSubmissionForm!$L$40)</f>
        <v>250</v>
      </c>
      <c r="E63" s="0" t="str">
        <f aca="false">IF(ISBLANK(IlluminaSubmissionForm!$J49),"","Yes")</f>
        <v>Yes</v>
      </c>
      <c r="F63" s="0" t="n">
        <f aca="false">IF(ISBLANK(IlluminaSubmissionForm!$J49),"",IlluminaSubmissionForm!$L$41/COUNTA(IlluminaSubmissionForm!$C$47:$N$54,IlluminaSubmissionForm!$C$64:$N$71,IlluminaSubmissionForm!$C$81:$N$88,IlluminaSubmissionForm!$C$98:$N$105))</f>
        <v>0.0106666666666667</v>
      </c>
      <c r="G63" s="0" t="str">
        <f aca="false">IF(ISBLANK(IlluminaSubmissionForm!$J49),"",IlluminaSubmissionForm!$D$39)</f>
        <v>Bacterial 16S-V3V4</v>
      </c>
      <c r="I63" s="0" t="str">
        <f aca="false">IF(ISBLANK(IlluminaSubmissionForm!$J49),"",IlluminaSubmissionForm!$C$45)</f>
        <v>16SV3V4_FinalProject_1</v>
      </c>
      <c r="J63" s="1" t="s">
        <v>14</v>
      </c>
      <c r="K63" s="0" t="s">
        <v>73</v>
      </c>
    </row>
    <row r="64" customFormat="false" ht="12.75" hidden="false" customHeight="false" outlineLevel="0" collapsed="false">
      <c r="A64" s="0" t="str">
        <f aca="false">IF(ISBLANK(IlluminaSubmissionForm!$J50),"",IlluminaSubmissionForm!$J50)</f>
        <v>31-S0-T-DM-IH</v>
      </c>
      <c r="B64" s="0" t="str">
        <f aca="false">IF(ISBLANK(IlluminaSubmissionForm!$J50),"",IlluminaSubmissionForm!$D$38)</f>
        <v>Metagenomic DNA</v>
      </c>
      <c r="C64" s="0" t="str">
        <f aca="false">IF(ISBLANK(IlluminaSubmissionForm!$J50),"",IlluminaSubmissionForm!$L$39)</f>
        <v>Paired End Read</v>
      </c>
      <c r="D64" s="0" t="n">
        <f aca="false">IF(ISBLANK(IlluminaSubmissionForm!$J50),"",IlluminaSubmissionForm!$L$40)</f>
        <v>250</v>
      </c>
      <c r="E64" s="0" t="str">
        <f aca="false">IF(ISBLANK(IlluminaSubmissionForm!$J50),"","Yes")</f>
        <v>Yes</v>
      </c>
      <c r="F64" s="0" t="n">
        <f aca="false">IF(ISBLANK(IlluminaSubmissionForm!$J50),"",IlluminaSubmissionForm!$L$41/COUNTA(IlluminaSubmissionForm!$C$47:$N$54,IlluminaSubmissionForm!$C$64:$N$71,IlluminaSubmissionForm!$C$81:$N$88,IlluminaSubmissionForm!$C$98:$N$105))</f>
        <v>0.0106666666666667</v>
      </c>
      <c r="G64" s="0" t="str">
        <f aca="false">IF(ISBLANK(IlluminaSubmissionForm!$J50),"",IlluminaSubmissionForm!$D$39)</f>
        <v>Bacterial 16S-V3V4</v>
      </c>
      <c r="I64" s="0" t="str">
        <f aca="false">IF(ISBLANK(IlluminaSubmissionForm!$J50),"",IlluminaSubmissionForm!$C$45)</f>
        <v>16SV3V4_FinalProject_1</v>
      </c>
      <c r="J64" s="1" t="s">
        <v>14</v>
      </c>
      <c r="K64" s="0" t="s">
        <v>74</v>
      </c>
    </row>
    <row r="65" customFormat="false" ht="12.75" hidden="false" customHeight="false" outlineLevel="0" collapsed="false">
      <c r="A65" s="0" t="str">
        <f aca="false">IF(ISBLANK(IlluminaSubmissionForm!$J51),"",IlluminaSubmissionForm!$J51)</f>
        <v>31-T52-T-DM-IH</v>
      </c>
      <c r="B65" s="0" t="str">
        <f aca="false">IF(ISBLANK(IlluminaSubmissionForm!$J51),"",IlluminaSubmissionForm!$D$38)</f>
        <v>Metagenomic DNA</v>
      </c>
      <c r="C65" s="0" t="str">
        <f aca="false">IF(ISBLANK(IlluminaSubmissionForm!$J51),"",IlluminaSubmissionForm!$L$39)</f>
        <v>Paired End Read</v>
      </c>
      <c r="D65" s="0" t="n">
        <f aca="false">IF(ISBLANK(IlluminaSubmissionForm!$J51),"",IlluminaSubmissionForm!$L$40)</f>
        <v>250</v>
      </c>
      <c r="E65" s="0" t="str">
        <f aca="false">IF(ISBLANK(IlluminaSubmissionForm!$J51),"","Yes")</f>
        <v>Yes</v>
      </c>
      <c r="F65" s="0" t="n">
        <f aca="false">IF(ISBLANK(IlluminaSubmissionForm!$J51),"",IlluminaSubmissionForm!$L$41/COUNTA(IlluminaSubmissionForm!$C$47:$N$54,IlluminaSubmissionForm!$C$64:$N$71,IlluminaSubmissionForm!$C$81:$N$88,IlluminaSubmissionForm!$C$98:$N$105))</f>
        <v>0.0106666666666667</v>
      </c>
      <c r="G65" s="0" t="str">
        <f aca="false">IF(ISBLANK(IlluminaSubmissionForm!$J51),"",IlluminaSubmissionForm!$D$39)</f>
        <v>Bacterial 16S-V3V4</v>
      </c>
      <c r="I65" s="0" t="str">
        <f aca="false">IF(ISBLANK(IlluminaSubmissionForm!$J51),"",IlluminaSubmissionForm!$C$45)</f>
        <v>16SV3V4_FinalProject_1</v>
      </c>
      <c r="J65" s="1" t="s">
        <v>14</v>
      </c>
      <c r="K65" s="0" t="s">
        <v>75</v>
      </c>
    </row>
    <row r="66" customFormat="false" ht="12.75" hidden="false" customHeight="false" outlineLevel="0" collapsed="false">
      <c r="A66" s="0" t="str">
        <f aca="false">IF(ISBLANK(IlluminaSubmissionForm!$J52),"",IlluminaSubmissionForm!$J52)</f>
        <v>35-T52-T-DM-CII</v>
      </c>
      <c r="B66" s="0" t="str">
        <f aca="false">IF(ISBLANK(IlluminaSubmissionForm!$J52),"",IlluminaSubmissionForm!$D$38)</f>
        <v>Metagenomic DNA</v>
      </c>
      <c r="C66" s="0" t="str">
        <f aca="false">IF(ISBLANK(IlluminaSubmissionForm!$J52),"",IlluminaSubmissionForm!$L$39)</f>
        <v>Paired End Read</v>
      </c>
      <c r="D66" s="0" t="n">
        <f aca="false">IF(ISBLANK(IlluminaSubmissionForm!$J52),"",IlluminaSubmissionForm!$L$40)</f>
        <v>250</v>
      </c>
      <c r="E66" s="0" t="str">
        <f aca="false">IF(ISBLANK(IlluminaSubmissionForm!$J52),"","Yes")</f>
        <v>Yes</v>
      </c>
      <c r="F66" s="0" t="n">
        <f aca="false">IF(ISBLANK(IlluminaSubmissionForm!$J52),"",IlluminaSubmissionForm!$L$41/COUNTA(IlluminaSubmissionForm!$C$47:$N$54,IlluminaSubmissionForm!$C$64:$N$71,IlluminaSubmissionForm!$C$81:$N$88,IlluminaSubmissionForm!$C$98:$N$105))</f>
        <v>0.0106666666666667</v>
      </c>
      <c r="G66" s="0" t="str">
        <f aca="false">IF(ISBLANK(IlluminaSubmissionForm!$J52),"",IlluminaSubmissionForm!$D$39)</f>
        <v>Bacterial 16S-V3V4</v>
      </c>
      <c r="I66" s="0" t="str">
        <f aca="false">IF(ISBLANK(IlluminaSubmissionForm!$J52),"",IlluminaSubmissionForm!$C$45)</f>
        <v>16SV3V4_FinalProject_1</v>
      </c>
      <c r="J66" s="1" t="s">
        <v>14</v>
      </c>
      <c r="K66" s="0" t="s">
        <v>76</v>
      </c>
    </row>
    <row r="67" customFormat="false" ht="12.75" hidden="false" customHeight="false" outlineLevel="0" collapsed="false">
      <c r="A67" s="0" t="str">
        <f aca="false">IF(ISBLANK(IlluminaSubmissionForm!$J53),"",IlluminaSubmissionForm!$J53)</f>
        <v>C1-T-DM-CA</v>
      </c>
      <c r="B67" s="0" t="str">
        <f aca="false">IF(ISBLANK(IlluminaSubmissionForm!$J53),"",IlluminaSubmissionForm!$D$38)</f>
        <v>Metagenomic DNA</v>
      </c>
      <c r="C67" s="0" t="str">
        <f aca="false">IF(ISBLANK(IlluminaSubmissionForm!$J53),"",IlluminaSubmissionForm!$L$39)</f>
        <v>Paired End Read</v>
      </c>
      <c r="D67" s="0" t="n">
        <f aca="false">IF(ISBLANK(IlluminaSubmissionForm!$J53),"",IlluminaSubmissionForm!$L$40)</f>
        <v>250</v>
      </c>
      <c r="E67" s="0" t="str">
        <f aca="false">IF(ISBLANK(IlluminaSubmissionForm!$J53),"","Yes")</f>
        <v>Yes</v>
      </c>
      <c r="F67" s="0" t="n">
        <f aca="false">IF(ISBLANK(IlluminaSubmissionForm!$J53),"",IlluminaSubmissionForm!$L$41/COUNTA(IlluminaSubmissionForm!$C$47:$N$54,IlluminaSubmissionForm!$C$64:$N$71,IlluminaSubmissionForm!$C$81:$N$88,IlluminaSubmissionForm!$C$98:$N$105))</f>
        <v>0.0106666666666667</v>
      </c>
      <c r="G67" s="0" t="str">
        <f aca="false">IF(ISBLANK(IlluminaSubmissionForm!$J53),"",IlluminaSubmissionForm!$D$39)</f>
        <v>Bacterial 16S-V3V4</v>
      </c>
      <c r="I67" s="0" t="str">
        <f aca="false">IF(ISBLANK(IlluminaSubmissionForm!$J53),"",IlluminaSubmissionForm!$C$45)</f>
        <v>16SV3V4_FinalProject_1</v>
      </c>
      <c r="J67" s="1" t="s">
        <v>14</v>
      </c>
      <c r="K67" s="0" t="s">
        <v>77</v>
      </c>
    </row>
    <row r="68" customFormat="false" ht="12.75" hidden="false" customHeight="false" outlineLevel="0" collapsed="false">
      <c r="A68" s="0" t="str">
        <f aca="false">IF(ISBLANK(IlluminaSubmissionForm!$J54),"",IlluminaSubmissionForm!$J54)</f>
        <v>C3-T-DM-SIG</v>
      </c>
      <c r="B68" s="0" t="str">
        <f aca="false">IF(ISBLANK(IlluminaSubmissionForm!$J54),"",IlluminaSubmissionForm!$D$38)</f>
        <v>Metagenomic DNA</v>
      </c>
      <c r="C68" s="0" t="str">
        <f aca="false">IF(ISBLANK(IlluminaSubmissionForm!$J54),"",IlluminaSubmissionForm!$L$39)</f>
        <v>Paired End Read</v>
      </c>
      <c r="D68" s="0" t="n">
        <f aca="false">IF(ISBLANK(IlluminaSubmissionForm!$J54),"",IlluminaSubmissionForm!$L$40)</f>
        <v>250</v>
      </c>
      <c r="E68" s="0" t="str">
        <f aca="false">IF(ISBLANK(IlluminaSubmissionForm!$J54),"","Yes")</f>
        <v>Yes</v>
      </c>
      <c r="F68" s="0" t="n">
        <f aca="false">IF(ISBLANK(IlluminaSubmissionForm!$J54),"",IlluminaSubmissionForm!$L$41/COUNTA(IlluminaSubmissionForm!$C$47:$N$54,IlluminaSubmissionForm!$C$64:$N$71,IlluminaSubmissionForm!$C$81:$N$88,IlluminaSubmissionForm!$C$98:$N$105))</f>
        <v>0.0106666666666667</v>
      </c>
      <c r="G68" s="0" t="str">
        <f aca="false">IF(ISBLANK(IlluminaSubmissionForm!$J54),"",IlluminaSubmissionForm!$D$39)</f>
        <v>Bacterial 16S-V3V4</v>
      </c>
      <c r="I68" s="0" t="str">
        <f aca="false">IF(ISBLANK(IlluminaSubmissionForm!$J54),"",IlluminaSubmissionForm!$C$45)</f>
        <v>16SV3V4_FinalProject_1</v>
      </c>
      <c r="J68" s="1" t="s">
        <v>14</v>
      </c>
      <c r="K68" s="0" t="s">
        <v>78</v>
      </c>
    </row>
    <row r="69" customFormat="false" ht="12.75" hidden="false" customHeight="false" outlineLevel="0" collapsed="false">
      <c r="A69" s="0" t="str">
        <f aca="false">IF(ISBLANK(IlluminaSubmissionForm!$K47),"",IlluminaSubmissionForm!$K47)</f>
        <v>C6-T-DM-CA</v>
      </c>
      <c r="B69" s="0" t="str">
        <f aca="false">IF(ISBLANK(IlluminaSubmissionForm!$K47),"",IlluminaSubmissionForm!$D$38)</f>
        <v>Metagenomic DNA</v>
      </c>
      <c r="C69" s="0" t="str">
        <f aca="false">IF(ISBLANK(IlluminaSubmissionForm!$K47),"",IlluminaSubmissionForm!$L$39)</f>
        <v>Paired End Read</v>
      </c>
      <c r="D69" s="0" t="n">
        <f aca="false">IF(ISBLANK(IlluminaSubmissionForm!$K47),"",IlluminaSubmissionForm!$L$40)</f>
        <v>250</v>
      </c>
      <c r="E69" s="0" t="str">
        <f aca="false">IF(ISBLANK(IlluminaSubmissionForm!$K47),"","Yes")</f>
        <v>Yes</v>
      </c>
      <c r="F69" s="0" t="n">
        <f aca="false">IF(ISBLANK(IlluminaSubmissionForm!$K47),"",IlluminaSubmissionForm!$L$41/COUNTA(IlluminaSubmissionForm!$C$47:$N$54,IlluminaSubmissionForm!$C$64:$N$71,IlluminaSubmissionForm!$C$81:$N$88,IlluminaSubmissionForm!$C$98:$N$105))</f>
        <v>0.0106666666666667</v>
      </c>
      <c r="G69" s="0" t="str">
        <f aca="false">IF(ISBLANK(IlluminaSubmissionForm!$K47),"",IlluminaSubmissionForm!$D$39)</f>
        <v>Bacterial 16S-V3V4</v>
      </c>
      <c r="I69" s="0" t="str">
        <f aca="false">IF(ISBLANK(IlluminaSubmissionForm!$K47),"",IlluminaSubmissionForm!$C$45)</f>
        <v>16SV3V4_FinalProject_1</v>
      </c>
      <c r="J69" s="1" t="s">
        <v>14</v>
      </c>
      <c r="K69" s="0" t="s">
        <v>79</v>
      </c>
    </row>
    <row r="70" customFormat="false" ht="12.75" hidden="false" customHeight="false" outlineLevel="0" collapsed="false">
      <c r="A70" s="0" t="str">
        <f aca="false">IF(ISBLANK(IlluminaSubmissionForm!$K48),"",IlluminaSubmissionForm!$K48)</f>
        <v>C10-T-DM-CA</v>
      </c>
      <c r="B70" s="0" t="str">
        <f aca="false">IF(ISBLANK(IlluminaSubmissionForm!$K48),"",IlluminaSubmissionForm!$D$38)</f>
        <v>Metagenomic DNA</v>
      </c>
      <c r="C70" s="0" t="str">
        <f aca="false">IF(ISBLANK(IlluminaSubmissionForm!$K48),"",IlluminaSubmissionForm!$L$39)</f>
        <v>Paired End Read</v>
      </c>
      <c r="D70" s="0" t="n">
        <f aca="false">IF(ISBLANK(IlluminaSubmissionForm!$K48),"",IlluminaSubmissionForm!$L$40)</f>
        <v>250</v>
      </c>
      <c r="E70" s="0" t="str">
        <f aca="false">IF(ISBLANK(IlluminaSubmissionForm!$K48),"","Yes")</f>
        <v>Yes</v>
      </c>
      <c r="F70" s="0" t="n">
        <f aca="false">IF(ISBLANK(IlluminaSubmissionForm!$K48),"",IlluminaSubmissionForm!$L$41/COUNTA(IlluminaSubmissionForm!$C$47:$N$54,IlluminaSubmissionForm!$C$64:$N$71,IlluminaSubmissionForm!$C$81:$N$88,IlluminaSubmissionForm!$C$98:$N$105))</f>
        <v>0.0106666666666667</v>
      </c>
      <c r="G70" s="0" t="str">
        <f aca="false">IF(ISBLANK(IlluminaSubmissionForm!$K48),"",IlluminaSubmissionForm!$D$39)</f>
        <v>Bacterial 16S-V3V4</v>
      </c>
      <c r="I70" s="0" t="str">
        <f aca="false">IF(ISBLANK(IlluminaSubmissionForm!$K48),"",IlluminaSubmissionForm!$C$45)</f>
        <v>16SV3V4_FinalProject_1</v>
      </c>
      <c r="J70" s="1" t="s">
        <v>14</v>
      </c>
      <c r="K70" s="0" t="s">
        <v>80</v>
      </c>
    </row>
    <row r="71" customFormat="false" ht="12.75" hidden="false" customHeight="false" outlineLevel="0" collapsed="false">
      <c r="A71" s="0" t="str">
        <f aca="false">IF(ISBLANK(IlluminaSubmissionForm!$K49),"",IlluminaSubmissionForm!$K49)</f>
        <v>C10-T-DM-SIG</v>
      </c>
      <c r="B71" s="0" t="str">
        <f aca="false">IF(ISBLANK(IlluminaSubmissionForm!$K49),"",IlluminaSubmissionForm!$D$38)</f>
        <v>Metagenomic DNA</v>
      </c>
      <c r="C71" s="0" t="str">
        <f aca="false">IF(ISBLANK(IlluminaSubmissionForm!$K49),"",IlluminaSubmissionForm!$L$39)</f>
        <v>Paired End Read</v>
      </c>
      <c r="D71" s="0" t="n">
        <f aca="false">IF(ISBLANK(IlluminaSubmissionForm!$K49),"",IlluminaSubmissionForm!$L$40)</f>
        <v>250</v>
      </c>
      <c r="E71" s="0" t="str">
        <f aca="false">IF(ISBLANK(IlluminaSubmissionForm!$K49),"","Yes")</f>
        <v>Yes</v>
      </c>
      <c r="F71" s="0" t="n">
        <f aca="false">IF(ISBLANK(IlluminaSubmissionForm!$K49),"",IlluminaSubmissionForm!$L$41/COUNTA(IlluminaSubmissionForm!$C$47:$N$54,IlluminaSubmissionForm!$C$64:$N$71,IlluminaSubmissionForm!$C$81:$N$88,IlluminaSubmissionForm!$C$98:$N$105))</f>
        <v>0.0106666666666667</v>
      </c>
      <c r="G71" s="0" t="str">
        <f aca="false">IF(ISBLANK(IlluminaSubmissionForm!$K49),"",IlluminaSubmissionForm!$D$39)</f>
        <v>Bacterial 16S-V3V4</v>
      </c>
      <c r="I71" s="0" t="str">
        <f aca="false">IF(ISBLANK(IlluminaSubmissionForm!$K49),"",IlluminaSubmissionForm!$C$45)</f>
        <v>16SV3V4_FinalProject_1</v>
      </c>
      <c r="J71" s="1" t="s">
        <v>14</v>
      </c>
      <c r="K71" s="0" t="s">
        <v>81</v>
      </c>
    </row>
    <row r="72" customFormat="false" ht="12.75" hidden="false" customHeight="false" outlineLevel="0" collapsed="false">
      <c r="A72" s="0" t="str">
        <f aca="false">IF(ISBLANK(IlluminaSubmissionForm!$K50),"",IlluminaSubmissionForm!$K50)</f>
        <v>C11-T-DM-ILI</v>
      </c>
      <c r="B72" s="0" t="str">
        <f aca="false">IF(ISBLANK(IlluminaSubmissionForm!$K50),"",IlluminaSubmissionForm!$D$38)</f>
        <v>Metagenomic DNA</v>
      </c>
      <c r="C72" s="0" t="str">
        <f aca="false">IF(ISBLANK(IlluminaSubmissionForm!$K50),"",IlluminaSubmissionForm!$L$39)</f>
        <v>Paired End Read</v>
      </c>
      <c r="D72" s="0" t="n">
        <f aca="false">IF(ISBLANK(IlluminaSubmissionForm!$K50),"",IlluminaSubmissionForm!$L$40)</f>
        <v>250</v>
      </c>
      <c r="E72" s="0" t="str">
        <f aca="false">IF(ISBLANK(IlluminaSubmissionForm!$K50),"","Yes")</f>
        <v>Yes</v>
      </c>
      <c r="F72" s="0" t="n">
        <f aca="false">IF(ISBLANK(IlluminaSubmissionForm!$K50),"",IlluminaSubmissionForm!$L$41/COUNTA(IlluminaSubmissionForm!$C$47:$N$54,IlluminaSubmissionForm!$C$64:$N$71,IlluminaSubmissionForm!$C$81:$N$88,IlluminaSubmissionForm!$C$98:$N$105))</f>
        <v>0.0106666666666667</v>
      </c>
      <c r="G72" s="0" t="str">
        <f aca="false">IF(ISBLANK(IlluminaSubmissionForm!$K50),"",IlluminaSubmissionForm!$D$39)</f>
        <v>Bacterial 16S-V3V4</v>
      </c>
      <c r="I72" s="0" t="str">
        <f aca="false">IF(ISBLANK(IlluminaSubmissionForm!$K50),"",IlluminaSubmissionForm!$C$45)</f>
        <v>16SV3V4_FinalProject_1</v>
      </c>
      <c r="J72" s="1" t="s">
        <v>14</v>
      </c>
      <c r="K72" s="0" t="s">
        <v>82</v>
      </c>
    </row>
    <row r="73" customFormat="false" ht="12.75" hidden="false" customHeight="false" outlineLevel="0" collapsed="false">
      <c r="A73" s="0" t="str">
        <f aca="false">IF(ISBLANK(IlluminaSubmissionForm!$L51),"",IlluminaSubmissionForm!$L51)</f>
        <v>15-T26-T-DM-CH</v>
      </c>
      <c r="B73" s="0" t="str">
        <f aca="false">IF(ISBLANK(IlluminaSubmissionForm!$L51),"",IlluminaSubmissionForm!$D$38)</f>
        <v>Metagenomic DNA</v>
      </c>
      <c r="C73" s="0" t="str">
        <f aca="false">IF(ISBLANK(IlluminaSubmissionForm!$L51),"",IlluminaSubmissionForm!$L$39)</f>
        <v>Paired End Read</v>
      </c>
      <c r="D73" s="0" t="n">
        <f aca="false">IF(ISBLANK(IlluminaSubmissionForm!$L51),"",IlluminaSubmissionForm!$L$40)</f>
        <v>250</v>
      </c>
      <c r="E73" s="0" t="str">
        <f aca="false">IF(ISBLANK(IlluminaSubmissionForm!$L51),"","Yes")</f>
        <v>Yes</v>
      </c>
      <c r="F73" s="0" t="n">
        <f aca="false">IF(ISBLANK(IlluminaSubmissionForm!$L51),"",IlluminaSubmissionForm!$L$41/COUNTA(IlluminaSubmissionForm!$C$47:$N$54,IlluminaSubmissionForm!$C$64:$N$71,IlluminaSubmissionForm!$C$81:$N$88,IlluminaSubmissionForm!$C$98:$N$105))</f>
        <v>0.0106666666666667</v>
      </c>
      <c r="G73" s="0" t="str">
        <f aca="false">IF(ISBLANK(IlluminaSubmissionForm!$L51),"",IlluminaSubmissionForm!$D$39)</f>
        <v>Bacterial 16S-V3V4</v>
      </c>
      <c r="I73" s="0" t="str">
        <f aca="false">IF(ISBLANK(IlluminaSubmissionForm!$L51),"",IlluminaSubmissionForm!$C$45)</f>
        <v>16SV3V4_FinalProject_1</v>
      </c>
      <c r="J73" s="1" t="s">
        <v>14</v>
      </c>
      <c r="K73" s="0" t="s">
        <v>83</v>
      </c>
    </row>
    <row r="74" customFormat="false" ht="12.75" hidden="false" customHeight="false" outlineLevel="0" collapsed="false">
      <c r="A74" s="0" t="str">
        <f aca="false">IF(ISBLANK(IlluminaSubmissionForm!$K52),"",IlluminaSubmissionForm!$K52)</f>
        <v>C13-T-DM-ILI</v>
      </c>
      <c r="B74" s="0" t="str">
        <f aca="false">IF(ISBLANK(IlluminaSubmissionForm!$K52),"",IlluminaSubmissionForm!$D$38)</f>
        <v>Metagenomic DNA</v>
      </c>
      <c r="C74" s="0" t="str">
        <f aca="false">IF(ISBLANK(IlluminaSubmissionForm!$K52),"",IlluminaSubmissionForm!$L$39)</f>
        <v>Paired End Read</v>
      </c>
      <c r="D74" s="0" t="n">
        <f aca="false">IF(ISBLANK(IlluminaSubmissionForm!$K52),"",IlluminaSubmissionForm!$L$40)</f>
        <v>250</v>
      </c>
      <c r="E74" s="0" t="str">
        <f aca="false">IF(ISBLANK(IlluminaSubmissionForm!$K52),"","Yes")</f>
        <v>Yes</v>
      </c>
      <c r="F74" s="0" t="n">
        <f aca="false">IF(ISBLANK(IlluminaSubmissionForm!$K52),"",IlluminaSubmissionForm!$L$41/COUNTA(IlluminaSubmissionForm!$C$47:$N$54,IlluminaSubmissionForm!$C$64:$N$71,IlluminaSubmissionForm!$C$81:$N$88,IlluminaSubmissionForm!$C$98:$N$105))</f>
        <v>0.0106666666666667</v>
      </c>
      <c r="G74" s="0" t="str">
        <f aca="false">IF(ISBLANK(IlluminaSubmissionForm!$K52),"",IlluminaSubmissionForm!$D$39)</f>
        <v>Bacterial 16S-V3V4</v>
      </c>
      <c r="I74" s="0" t="str">
        <f aca="false">IF(ISBLANK(IlluminaSubmissionForm!$K52),"",IlluminaSubmissionForm!$C$45)</f>
        <v>16SV3V4_FinalProject_1</v>
      </c>
      <c r="J74" s="1" t="s">
        <v>14</v>
      </c>
      <c r="K74" s="0" t="s">
        <v>84</v>
      </c>
    </row>
    <row r="75" customFormat="false" ht="12.75" hidden="false" customHeight="false" outlineLevel="0" collapsed="false">
      <c r="A75" s="0" t="str">
        <f aca="false">IF(ISBLANK(IlluminaSubmissionForm!$K53),"",IlluminaSubmissionForm!$K53)</f>
        <v>C15-T-DM-SIG</v>
      </c>
      <c r="B75" s="0" t="str">
        <f aca="false">IF(ISBLANK(IlluminaSubmissionForm!$K53),"",IlluminaSubmissionForm!$D$38)</f>
        <v>Metagenomic DNA</v>
      </c>
      <c r="C75" s="0" t="str">
        <f aca="false">IF(ISBLANK(IlluminaSubmissionForm!$K53),"",IlluminaSubmissionForm!$L$39)</f>
        <v>Paired End Read</v>
      </c>
      <c r="D75" s="0" t="n">
        <f aca="false">IF(ISBLANK(IlluminaSubmissionForm!$K53),"",IlluminaSubmissionForm!$L$40)</f>
        <v>250</v>
      </c>
      <c r="E75" s="0" t="str">
        <f aca="false">IF(ISBLANK(IlluminaSubmissionForm!$K53),"","Yes")</f>
        <v>Yes</v>
      </c>
      <c r="F75" s="0" t="n">
        <f aca="false">IF(ISBLANK(IlluminaSubmissionForm!$K53),"",IlluminaSubmissionForm!$L$41/COUNTA(IlluminaSubmissionForm!$C$47:$N$54,IlluminaSubmissionForm!$C$64:$N$71,IlluminaSubmissionForm!$C$81:$N$88,IlluminaSubmissionForm!$C$98:$N$105))</f>
        <v>0.0106666666666667</v>
      </c>
      <c r="G75" s="0" t="str">
        <f aca="false">IF(ISBLANK(IlluminaSubmissionForm!$K53),"",IlluminaSubmissionForm!$D$39)</f>
        <v>Bacterial 16S-V3V4</v>
      </c>
      <c r="I75" s="0" t="str">
        <f aca="false">IF(ISBLANK(IlluminaSubmissionForm!$K53),"",IlluminaSubmissionForm!$C$45)</f>
        <v>16SV3V4_FinalProject_1</v>
      </c>
      <c r="J75" s="1" t="s">
        <v>14</v>
      </c>
      <c r="K75" s="0" t="s">
        <v>85</v>
      </c>
    </row>
    <row r="76" customFormat="false" ht="12.75" hidden="false" customHeight="false" outlineLevel="0" collapsed="false">
      <c r="A76" s="0" t="str">
        <f aca="false">IF(ISBLANK(IlluminaSubmissionForm!$K54),"",IlluminaSubmissionForm!$K54)</f>
        <v>C17-T-DM-SIG</v>
      </c>
      <c r="B76" s="0" t="str">
        <f aca="false">IF(ISBLANK(IlluminaSubmissionForm!$K54),"",IlluminaSubmissionForm!$D$38)</f>
        <v>Metagenomic DNA</v>
      </c>
      <c r="C76" s="0" t="str">
        <f aca="false">IF(ISBLANK(IlluminaSubmissionForm!$K54),"",IlluminaSubmissionForm!$L$39)</f>
        <v>Paired End Read</v>
      </c>
      <c r="D76" s="0" t="n">
        <f aca="false">IF(ISBLANK(IlluminaSubmissionForm!$K54),"",IlluminaSubmissionForm!$L$40)</f>
        <v>250</v>
      </c>
      <c r="E76" s="0" t="str">
        <f aca="false">IF(ISBLANK(IlluminaSubmissionForm!$K54),"","Yes")</f>
        <v>Yes</v>
      </c>
      <c r="F76" s="0" t="n">
        <f aca="false">IF(ISBLANK(IlluminaSubmissionForm!$K54),"",IlluminaSubmissionForm!$L$41/COUNTA(IlluminaSubmissionForm!$C$47:$N$54,IlluminaSubmissionForm!$C$64:$N$71,IlluminaSubmissionForm!$C$81:$N$88,IlluminaSubmissionForm!$C$98:$N$105))</f>
        <v>0.0106666666666667</v>
      </c>
      <c r="G76" s="0" t="str">
        <f aca="false">IF(ISBLANK(IlluminaSubmissionForm!$K54),"",IlluminaSubmissionForm!$D$39)</f>
        <v>Bacterial 16S-V3V4</v>
      </c>
      <c r="I76" s="0" t="str">
        <f aca="false">IF(ISBLANK(IlluminaSubmissionForm!$K54),"",IlluminaSubmissionForm!$C$45)</f>
        <v>16SV3V4_FinalProject_1</v>
      </c>
      <c r="J76" s="1" t="s">
        <v>14</v>
      </c>
      <c r="K76" s="0" t="s">
        <v>86</v>
      </c>
    </row>
    <row r="77" customFormat="false" ht="12.75" hidden="false" customHeight="false" outlineLevel="0" collapsed="false">
      <c r="A77" s="0" t="str">
        <f aca="false">IF(ISBLANK(IlluminaSubmissionForm!$L47),"",IlluminaSubmissionForm!$L47)</f>
        <v>C19-T-DM-CA</v>
      </c>
      <c r="B77" s="0" t="str">
        <f aca="false">IF(ISBLANK(IlluminaSubmissionForm!$L47),"",IlluminaSubmissionForm!$D$38)</f>
        <v>Metagenomic DNA</v>
      </c>
      <c r="C77" s="0" t="str">
        <f aca="false">IF(ISBLANK(IlluminaSubmissionForm!$L47),"",IlluminaSubmissionForm!$L$39)</f>
        <v>Paired End Read</v>
      </c>
      <c r="D77" s="0" t="n">
        <f aca="false">IF(ISBLANK(IlluminaSubmissionForm!$L47),"",IlluminaSubmissionForm!$L$40)</f>
        <v>250</v>
      </c>
      <c r="E77" s="0" t="str">
        <f aca="false">IF(ISBLANK(IlluminaSubmissionForm!$L47),"","Yes")</f>
        <v>Yes</v>
      </c>
      <c r="F77" s="0" t="n">
        <f aca="false">IF(ISBLANK(IlluminaSubmissionForm!$N47),"",IlluminaSubmissionForm!$L$41/COUNTA(IlluminaSubmissionForm!$C$47:$N$54,IlluminaSubmissionForm!$C$64:$N$71,IlluminaSubmissionForm!$C$81:$N$88,IlluminaSubmissionForm!$C$98:$N$105))</f>
        <v>0.0106666666666667</v>
      </c>
      <c r="G77" s="0" t="str">
        <f aca="false">IF(ISBLANK(IlluminaSubmissionForm!$L47),"",IlluminaSubmissionForm!$D$39)</f>
        <v>Bacterial 16S-V3V4</v>
      </c>
      <c r="I77" s="0" t="str">
        <f aca="false">IF(ISBLANK(IlluminaSubmissionForm!$L47),"",IlluminaSubmissionForm!$C$45)</f>
        <v>16SV3V4_FinalProject_1</v>
      </c>
      <c r="J77" s="1" t="s">
        <v>14</v>
      </c>
      <c r="K77" s="0" t="s">
        <v>87</v>
      </c>
    </row>
    <row r="78" customFormat="false" ht="12.75" hidden="false" customHeight="false" outlineLevel="0" collapsed="false">
      <c r="A78" s="0" t="str">
        <f aca="false">IF(ISBLANK(IlluminaSubmissionForm!$L48),"",IlluminaSubmissionForm!$L48)</f>
        <v>C19-T-DM-SIG</v>
      </c>
      <c r="B78" s="0" t="str">
        <f aca="false">IF(ISBLANK(IlluminaSubmissionForm!$L48),"",IlluminaSubmissionForm!$D$38)</f>
        <v>Metagenomic DNA</v>
      </c>
      <c r="C78" s="0" t="str">
        <f aca="false">IF(ISBLANK(IlluminaSubmissionForm!$L48),"",IlluminaSubmissionForm!$L$39)</f>
        <v>Paired End Read</v>
      </c>
      <c r="D78" s="0" t="n">
        <f aca="false">IF(ISBLANK(IlluminaSubmissionForm!$L48),"",IlluminaSubmissionForm!$L$40)</f>
        <v>250</v>
      </c>
      <c r="E78" s="0" t="str">
        <f aca="false">IF(ISBLANK(IlluminaSubmissionForm!$L48),"","Yes")</f>
        <v>Yes</v>
      </c>
      <c r="F78" s="0" t="n">
        <f aca="false">IF(ISBLANK(IlluminaSubmissionForm!$N48),"",IlluminaSubmissionForm!$L$41/COUNTA(IlluminaSubmissionForm!$C$47:$N$54,IlluminaSubmissionForm!$C$64:$N$71,IlluminaSubmissionForm!$C$81:$N$88,IlluminaSubmissionForm!$C$98:$N$105))</f>
        <v>0.0106666666666667</v>
      </c>
      <c r="G78" s="0" t="str">
        <f aca="false">IF(ISBLANK(IlluminaSubmissionForm!$L48),"",IlluminaSubmissionForm!$D$39)</f>
        <v>Bacterial 16S-V3V4</v>
      </c>
      <c r="I78" s="0" t="str">
        <f aca="false">IF(ISBLANK(IlluminaSubmissionForm!$L48),"",IlluminaSubmissionForm!$C$45)</f>
        <v>16SV3V4_FinalProject_1</v>
      </c>
      <c r="J78" s="1" t="s">
        <v>14</v>
      </c>
      <c r="K78" s="0" t="s">
        <v>88</v>
      </c>
    </row>
    <row r="79" customFormat="false" ht="12.75" hidden="false" customHeight="false" outlineLevel="0" collapsed="false">
      <c r="A79" s="0" t="str">
        <f aca="false">IF(ISBLANK(IlluminaSubmissionForm!$L49),"",IlluminaSubmissionForm!$L49)</f>
        <v>36-T52-T-DM-III</v>
      </c>
      <c r="B79" s="0" t="str">
        <f aca="false">IF(ISBLANK(IlluminaSubmissionForm!$L49),"",IlluminaSubmissionForm!$D$38)</f>
        <v>Metagenomic DNA</v>
      </c>
      <c r="C79" s="0" t="str">
        <f aca="false">IF(ISBLANK(IlluminaSubmissionForm!$L49),"",IlluminaSubmissionForm!$L$39)</f>
        <v>Paired End Read</v>
      </c>
      <c r="D79" s="0" t="n">
        <f aca="false">IF(ISBLANK(IlluminaSubmissionForm!$L49),"",IlluminaSubmissionForm!$L$40)</f>
        <v>250</v>
      </c>
      <c r="E79" s="0" t="str">
        <f aca="false">IF(ISBLANK(IlluminaSubmissionForm!$L49),"","Yes")</f>
        <v>Yes</v>
      </c>
      <c r="F79" s="0" t="n">
        <f aca="false">IF(ISBLANK(IlluminaSubmissionForm!$N49),"",IlluminaSubmissionForm!$L$41/COUNTA(IlluminaSubmissionForm!$C$47:$N$54,IlluminaSubmissionForm!$C$64:$N$71,IlluminaSubmissionForm!$C$81:$N$88,IlluminaSubmissionForm!$C$98:$N$105))</f>
        <v>0.0106666666666667</v>
      </c>
      <c r="G79" s="0" t="str">
        <f aca="false">IF(ISBLANK(IlluminaSubmissionForm!$L49),"",IlluminaSubmissionForm!$D$39)</f>
        <v>Bacterial 16S-V3V4</v>
      </c>
      <c r="I79" s="0" t="str">
        <f aca="false">IF(ISBLANK(IlluminaSubmissionForm!$L49),"",IlluminaSubmissionForm!$C$45)</f>
        <v>16SV3V4_FinalProject_1</v>
      </c>
      <c r="J79" s="1" t="s">
        <v>14</v>
      </c>
      <c r="K79" s="0" t="s">
        <v>89</v>
      </c>
    </row>
    <row r="80" customFormat="false" ht="12.75" hidden="false" customHeight="false" outlineLevel="0" collapsed="false">
      <c r="A80" s="0" t="e">
        <f aca="false">IF(ISBLANK(illuminasubmissionform!#ref!),"",illuminasubmissionform!#ref!)</f>
        <v>#NAME?</v>
      </c>
      <c r="B80" s="0" t="str">
        <f aca="false">IF(ISBLANK(illuminasubmissionform!#ref!),"",IlluminaSubmissionForm!$D$38)</f>
        <v>Metagenomic DNA</v>
      </c>
      <c r="C80" s="0" t="str">
        <f aca="false">IF(ISBLANK(illuminasubmissionform!#ref!),"",IlluminaSubmissionForm!$L$39)</f>
        <v>Paired End Read</v>
      </c>
      <c r="D80" s="0" t="n">
        <f aca="false">IF(ISBLANK(illuminasubmissionform!#ref!),"",IlluminaSubmissionForm!$L$40)</f>
        <v>250</v>
      </c>
      <c r="E80" s="0" t="str">
        <f aca="false">IF(ISBLANK(illuminasubmissionform!#ref!),"","Yes")</f>
        <v>Yes</v>
      </c>
      <c r="F80" s="0" t="n">
        <f aca="false">IF(ISBLANK(IlluminaSubmissionForm!$N50),"",IlluminaSubmissionForm!$L$41/COUNTA(IlluminaSubmissionForm!$C$47:$N$54,IlluminaSubmissionForm!$C$64:$N$71,IlluminaSubmissionForm!$C$81:$N$88,IlluminaSubmissionForm!$C$98:$N$105))</f>
        <v>0.0106666666666667</v>
      </c>
      <c r="G80" s="0" t="str">
        <f aca="false">IF(ISBLANK(illuminasubmissionform!#ref!),"",IlluminaSubmissionForm!$D$39)</f>
        <v>Bacterial 16S-V3V4</v>
      </c>
      <c r="I80" s="0" t="str">
        <f aca="false">IF(ISBLANK(illuminasubmissionform!#ref!),"",IlluminaSubmissionForm!$C$45)</f>
        <v>16SV3V4_FinalProject_1</v>
      </c>
      <c r="J80" s="1" t="s">
        <v>14</v>
      </c>
      <c r="K80" s="0" t="s">
        <v>90</v>
      </c>
    </row>
    <row r="81" customFormat="false" ht="12.75" hidden="false" customHeight="false" outlineLevel="0" collapsed="false">
      <c r="A81" s="0" t="e">
        <f aca="false">IF(ISBLANK(illuminasubmissionform!#ref!),"",illuminasubmissionform!#ref!)</f>
        <v>#NAME?</v>
      </c>
      <c r="B81" s="0" t="str">
        <f aca="false">IF(ISBLANK(illuminasubmissionform!#ref!),"",IlluminaSubmissionForm!$D$38)</f>
        <v>Metagenomic DNA</v>
      </c>
      <c r="C81" s="0" t="str">
        <f aca="false">IF(ISBLANK(illuminasubmissionform!#ref!),"",IlluminaSubmissionForm!$L$39)</f>
        <v>Paired End Read</v>
      </c>
      <c r="D81" s="0" t="n">
        <f aca="false">IF(ISBLANK(illuminasubmissionform!#ref!),"",IlluminaSubmissionForm!$L$40)</f>
        <v>250</v>
      </c>
      <c r="E81" s="0" t="str">
        <f aca="false">IF(ISBLANK(illuminasubmissionform!#ref!),"","Yes")</f>
        <v>Yes</v>
      </c>
      <c r="F81" s="0" t="n">
        <f aca="false">IF(ISBLANK(IlluminaSubmissionForm!$N51),"",IlluminaSubmissionForm!$L$41/COUNTA(IlluminaSubmissionForm!$C$47:$N$54,IlluminaSubmissionForm!$C$64:$N$71,IlluminaSubmissionForm!$C$81:$N$88,IlluminaSubmissionForm!$C$98:$N$105))</f>
        <v>0.0106666666666667</v>
      </c>
      <c r="G81" s="0" t="str">
        <f aca="false">IF(ISBLANK(illuminasubmissionform!#ref!),"",IlluminaSubmissionForm!$D$39)</f>
        <v>Bacterial 16S-V3V4</v>
      </c>
      <c r="I81" s="0" t="str">
        <f aca="false">IF(ISBLANK(illuminasubmissionform!#ref!),"",IlluminaSubmissionForm!$C$45)</f>
        <v>16SV3V4_FinalProject_1</v>
      </c>
      <c r="J81" s="1" t="s">
        <v>14</v>
      </c>
      <c r="K81" s="0" t="s">
        <v>91</v>
      </c>
    </row>
    <row r="82" customFormat="false" ht="12.75" hidden="false" customHeight="false" outlineLevel="0" collapsed="false">
      <c r="A82" s="0" t="str">
        <f aca="false">IF(ISBLANK(IlluminaSubmissionForm!$L52),"",IlluminaSubmissionForm!$L52)</f>
        <v>500_p1F10</v>
      </c>
      <c r="B82" s="0" t="str">
        <f aca="false">IF(ISBLANK(IlluminaSubmissionForm!$L52),"",IlluminaSubmissionForm!$D$38)</f>
        <v>Metagenomic DNA</v>
      </c>
      <c r="C82" s="0" t="str">
        <f aca="false">IF(ISBLANK(IlluminaSubmissionForm!$L52),"",IlluminaSubmissionForm!$L$39)</f>
        <v>Paired End Read</v>
      </c>
      <c r="D82" s="0" t="n">
        <f aca="false">IF(ISBLANK(IlluminaSubmissionForm!$L52),"",IlluminaSubmissionForm!$L$40)</f>
        <v>250</v>
      </c>
      <c r="E82" s="0" t="str">
        <f aca="false">IF(ISBLANK(IlluminaSubmissionForm!$L52),"","Yes")</f>
        <v>Yes</v>
      </c>
      <c r="F82" s="0" t="n">
        <f aca="false">IF(ISBLANK(IlluminaSubmissionForm!$N52),"",IlluminaSubmissionForm!$L$41/COUNTA(IlluminaSubmissionForm!$C$47:$N$54,IlluminaSubmissionForm!$C$64:$N$71,IlluminaSubmissionForm!$C$81:$N$88,IlluminaSubmissionForm!$C$98:$N$105))</f>
        <v>0.0106666666666667</v>
      </c>
      <c r="G82" s="0" t="str">
        <f aca="false">IF(ISBLANK(IlluminaSubmissionForm!$L52),"",IlluminaSubmissionForm!$D$39)</f>
        <v>Bacterial 16S-V3V4</v>
      </c>
      <c r="I82" s="0" t="str">
        <f aca="false">IF(ISBLANK(IlluminaSubmissionForm!$L52),"",IlluminaSubmissionForm!$C$45)</f>
        <v>16SV3V4_FinalProject_1</v>
      </c>
      <c r="J82" s="1" t="s">
        <v>14</v>
      </c>
      <c r="K82" s="0" t="s">
        <v>92</v>
      </c>
    </row>
    <row r="83" customFormat="false" ht="12.75" hidden="false" customHeight="false" outlineLevel="0" collapsed="false">
      <c r="A83" s="0" t="str">
        <f aca="false">IF(ISBLANK(IlluminaSubmissionForm!$L53),"",IlluminaSubmissionForm!$L53)</f>
        <v>500_p1G10</v>
      </c>
      <c r="B83" s="0" t="str">
        <f aca="false">IF(ISBLANK(IlluminaSubmissionForm!$L53),"",IlluminaSubmissionForm!$D$38)</f>
        <v>Metagenomic DNA</v>
      </c>
      <c r="C83" s="0" t="str">
        <f aca="false">IF(ISBLANK(IlluminaSubmissionForm!$L53),"",IlluminaSubmissionForm!$L$39)</f>
        <v>Paired End Read</v>
      </c>
      <c r="D83" s="0" t="n">
        <f aca="false">IF(ISBLANK(IlluminaSubmissionForm!$L53),"",IlluminaSubmissionForm!$L$40)</f>
        <v>250</v>
      </c>
      <c r="E83" s="0" t="str">
        <f aca="false">IF(ISBLANK(IlluminaSubmissionForm!$L53),"","Yes")</f>
        <v>Yes</v>
      </c>
      <c r="F83" s="0" t="n">
        <f aca="false">IF(ISBLANK(IlluminaSubmissionForm!$N53),"",IlluminaSubmissionForm!$L$41/COUNTA(IlluminaSubmissionForm!$C$47:$N$54,IlluminaSubmissionForm!$C$64:$N$71,IlluminaSubmissionForm!$C$81:$N$88,IlluminaSubmissionForm!$C$98:$N$105))</f>
        <v>0.0106666666666667</v>
      </c>
      <c r="G83" s="0" t="str">
        <f aca="false">IF(ISBLANK(IlluminaSubmissionForm!$L53),"",IlluminaSubmissionForm!$D$39)</f>
        <v>Bacterial 16S-V3V4</v>
      </c>
      <c r="I83" s="0" t="str">
        <f aca="false">IF(ISBLANK(IlluminaSubmissionForm!$L53),"",IlluminaSubmissionForm!$C$45)</f>
        <v>16SV3V4_FinalProject_1</v>
      </c>
      <c r="J83" s="1" t="s">
        <v>14</v>
      </c>
      <c r="K83" s="0" t="s">
        <v>93</v>
      </c>
    </row>
    <row r="84" customFormat="false" ht="12.75" hidden="false" customHeight="false" outlineLevel="0" collapsed="false">
      <c r="A84" s="0" t="str">
        <f aca="false">IF(ISBLANK(IlluminaSubmissionForm!$L54),"",IlluminaSubmissionForm!$L54)</f>
        <v>500_p1H10</v>
      </c>
      <c r="B84" s="0" t="str">
        <f aca="false">IF(ISBLANK(IlluminaSubmissionForm!$L54),"",IlluminaSubmissionForm!$D$38)</f>
        <v>Metagenomic DNA</v>
      </c>
      <c r="C84" s="0" t="str">
        <f aca="false">IF(ISBLANK(IlluminaSubmissionForm!$L54),"",IlluminaSubmissionForm!$L$39)</f>
        <v>Paired End Read</v>
      </c>
      <c r="D84" s="0" t="n">
        <f aca="false">IF(ISBLANK(IlluminaSubmissionForm!$L54),"",IlluminaSubmissionForm!$L$40)</f>
        <v>250</v>
      </c>
      <c r="E84" s="0" t="str">
        <f aca="false">IF(ISBLANK(IlluminaSubmissionForm!$L54),"","Yes")</f>
        <v>Yes</v>
      </c>
      <c r="F84" s="0" t="str">
        <f aca="false">IF(ISBLANK(IlluminaSubmissionForm!$N54),"",IlluminaSubmissionForm!$L$41/COUNTA(IlluminaSubmissionForm!$C$47:$N$54,IlluminaSubmissionForm!$C$64:$N$71,IlluminaSubmissionForm!$C$81:$N$88,IlluminaSubmissionForm!$C$98:$N$105))</f>
        <v/>
      </c>
      <c r="G84" s="0" t="str">
        <f aca="false">IF(ISBLANK(IlluminaSubmissionForm!$L54),"",IlluminaSubmissionForm!$D$39)</f>
        <v>Bacterial 16S-V3V4</v>
      </c>
      <c r="I84" s="0" t="str">
        <f aca="false">IF(ISBLANK(IlluminaSubmissionForm!$L54),"",IlluminaSubmissionForm!$C$45)</f>
        <v>16SV3V4_FinalProject_1</v>
      </c>
      <c r="J84" s="1" t="s">
        <v>14</v>
      </c>
      <c r="K84" s="0" t="s">
        <v>94</v>
      </c>
    </row>
    <row r="85" customFormat="false" ht="12.75" hidden="false" customHeight="false" outlineLevel="0" collapsed="false">
      <c r="A85" s="0" t="str">
        <f aca="false">IF(ISBLANK(IlluminaSubmissionForm!$M47),"",IlluminaSubmissionForm!$M47)</f>
        <v>080-w000_p1</v>
      </c>
      <c r="B85" s="0" t="str">
        <f aca="false">IF(ISBLANK(IlluminaSubmissionForm!$M47),"",IlluminaSubmissionForm!$D$38)</f>
        <v>Metagenomic DNA</v>
      </c>
      <c r="C85" s="0" t="str">
        <f aca="false">IF(ISBLANK(IlluminaSubmissionForm!$M47),"",IlluminaSubmissionForm!$L$39)</f>
        <v>Paired End Read</v>
      </c>
      <c r="D85" s="0" t="n">
        <f aca="false">IF(ISBLANK(IlluminaSubmissionForm!$M47),"",IlluminaSubmissionForm!$L$40)</f>
        <v>250</v>
      </c>
      <c r="E85" s="0" t="str">
        <f aca="false">IF(ISBLANK(IlluminaSubmissionForm!$M47),"","Yes")</f>
        <v>Yes</v>
      </c>
      <c r="F85" s="0" t="n">
        <f aca="false">IF(ISBLANK(IlluminaSubmissionForm!$M47),"",IlluminaSubmissionForm!$L$41/COUNTA(IlluminaSubmissionForm!$C$47:$N$54,IlluminaSubmissionForm!$C$64:$N$71,IlluminaSubmissionForm!$C$81:$N$88,IlluminaSubmissionForm!$C$98:$N$105))</f>
        <v>0.0106666666666667</v>
      </c>
      <c r="G85" s="0" t="str">
        <f aca="false">IF(ISBLANK(IlluminaSubmissionForm!$M47),"",IlluminaSubmissionForm!$D$39)</f>
        <v>Bacterial 16S-V3V4</v>
      </c>
      <c r="I85" s="0" t="str">
        <f aca="false">IF(ISBLANK(IlluminaSubmissionForm!$M47),"",IlluminaSubmissionForm!$C$45)</f>
        <v>16SV3V4_FinalProject_1</v>
      </c>
      <c r="J85" s="1" t="s">
        <v>14</v>
      </c>
      <c r="K85" s="0" t="s">
        <v>95</v>
      </c>
    </row>
    <row r="86" customFormat="false" ht="12.75" hidden="false" customHeight="false" outlineLevel="0" collapsed="false">
      <c r="A86" s="0" t="str">
        <f aca="false">IF(ISBLANK(IlluminaSubmissionForm!$M48),"",IlluminaSubmissionForm!$M48)</f>
        <v>092-w046_p1</v>
      </c>
      <c r="B86" s="0" t="str">
        <f aca="false">IF(ISBLANK(IlluminaSubmissionForm!$M48),"",IlluminaSubmissionForm!$D$38)</f>
        <v>Metagenomic DNA</v>
      </c>
      <c r="C86" s="0" t="str">
        <f aca="false">IF(ISBLANK(IlluminaSubmissionForm!$M48),"",IlluminaSubmissionForm!$L$39)</f>
        <v>Paired End Read</v>
      </c>
      <c r="D86" s="0" t="n">
        <f aca="false">IF(ISBLANK(IlluminaSubmissionForm!$M48),"",IlluminaSubmissionForm!$L$40)</f>
        <v>250</v>
      </c>
      <c r="E86" s="0" t="str">
        <f aca="false">IF(ISBLANK(IlluminaSubmissionForm!$M48),"","Yes")</f>
        <v>Yes</v>
      </c>
      <c r="F86" s="0" t="n">
        <f aca="false">IF(ISBLANK(IlluminaSubmissionForm!$M48),"",IlluminaSubmissionForm!$L$41/COUNTA(IlluminaSubmissionForm!$C$47:$N$54,IlluminaSubmissionForm!$C$64:$N$71,IlluminaSubmissionForm!$C$81:$N$88,IlluminaSubmissionForm!$C$98:$N$105))</f>
        <v>0.0106666666666667</v>
      </c>
      <c r="G86" s="0" t="str">
        <f aca="false">IF(ISBLANK(IlluminaSubmissionForm!$M48),"",IlluminaSubmissionForm!$D$39)</f>
        <v>Bacterial 16S-V3V4</v>
      </c>
      <c r="I86" s="0" t="str">
        <f aca="false">IF(ISBLANK(IlluminaSubmissionForm!$M48),"",IlluminaSubmissionForm!$C$45)</f>
        <v>16SV3V4_FinalProject_1</v>
      </c>
      <c r="J86" s="1" t="s">
        <v>14</v>
      </c>
      <c r="K86" s="0" t="s">
        <v>96</v>
      </c>
    </row>
    <row r="87" customFormat="false" ht="12.75" hidden="false" customHeight="false" outlineLevel="0" collapsed="false">
      <c r="A87" s="0" t="str">
        <f aca="false">IF(ISBLANK(IlluminaSubmissionForm!$M49),"",IlluminaSubmissionForm!$M49)</f>
        <v>18-S0-TTR-CI_p1</v>
      </c>
      <c r="B87" s="0" t="str">
        <f aca="false">IF(ISBLANK(IlluminaSubmissionForm!$M49),"",IlluminaSubmissionForm!$D$38)</f>
        <v>Metagenomic DNA</v>
      </c>
      <c r="C87" s="0" t="str">
        <f aca="false">IF(ISBLANK(IlluminaSubmissionForm!$M49),"",IlluminaSubmissionForm!$L$39)</f>
        <v>Paired End Read</v>
      </c>
      <c r="D87" s="0" t="n">
        <f aca="false">IF(ISBLANK(IlluminaSubmissionForm!$M49),"",IlluminaSubmissionForm!$L$40)</f>
        <v>250</v>
      </c>
      <c r="E87" s="0" t="str">
        <f aca="false">IF(ISBLANK(IlluminaSubmissionForm!$M49),"","Yes")</f>
        <v>Yes</v>
      </c>
      <c r="F87" s="0" t="n">
        <f aca="false">IF(ISBLANK(IlluminaSubmissionForm!$M49),"",IlluminaSubmissionForm!$L$41/COUNTA(IlluminaSubmissionForm!$C$47:$N$54,IlluminaSubmissionForm!$C$64:$N$71,IlluminaSubmissionForm!$C$81:$N$88,IlluminaSubmissionForm!$C$98:$N$105))</f>
        <v>0.0106666666666667</v>
      </c>
      <c r="G87" s="0" t="str">
        <f aca="false">IF(ISBLANK(IlluminaSubmissionForm!$M49),"",IlluminaSubmissionForm!$D$39)</f>
        <v>Bacterial 16S-V3V4</v>
      </c>
      <c r="I87" s="0" t="str">
        <f aca="false">IF(ISBLANK(IlluminaSubmissionForm!$M49),"",IlluminaSubmissionForm!$C$45)</f>
        <v>16SV3V4_FinalProject_1</v>
      </c>
      <c r="J87" s="1" t="s">
        <v>14</v>
      </c>
      <c r="K87" s="0" t="s">
        <v>97</v>
      </c>
    </row>
    <row r="88" customFormat="false" ht="12.75" hidden="false" customHeight="false" outlineLevel="0" collapsed="false">
      <c r="A88" s="0" t="str">
        <f aca="false">IF(ISBLANK(IlluminaSubmissionForm!$M50),"",IlluminaSubmissionForm!$M50)</f>
        <v>22-T52-TTR-III_p1</v>
      </c>
      <c r="B88" s="0" t="str">
        <f aca="false">IF(ISBLANK(IlluminaSubmissionForm!$M50),"",IlluminaSubmissionForm!$D$38)</f>
        <v>Metagenomic DNA</v>
      </c>
      <c r="C88" s="0" t="str">
        <f aca="false">IF(ISBLANK(IlluminaSubmissionForm!$M50),"",IlluminaSubmissionForm!$L$39)</f>
        <v>Paired End Read</v>
      </c>
      <c r="D88" s="0" t="n">
        <f aca="false">IF(ISBLANK(IlluminaSubmissionForm!$M50),"",IlluminaSubmissionForm!$L$40)</f>
        <v>250</v>
      </c>
      <c r="E88" s="0" t="str">
        <f aca="false">IF(ISBLANK(IlluminaSubmissionForm!$M50),"","Yes")</f>
        <v>Yes</v>
      </c>
      <c r="F88" s="0" t="n">
        <f aca="false">IF(ISBLANK(IlluminaSubmissionForm!$M50),"",IlluminaSubmissionForm!$L$41/COUNTA(IlluminaSubmissionForm!$C$47:$N$54,IlluminaSubmissionForm!$C$64:$N$71,IlluminaSubmissionForm!$C$81:$N$88,IlluminaSubmissionForm!$C$98:$N$105))</f>
        <v>0.0106666666666667</v>
      </c>
      <c r="G88" s="0" t="str">
        <f aca="false">IF(ISBLANK(IlluminaSubmissionForm!$M50),"",IlluminaSubmissionForm!$D$39)</f>
        <v>Bacterial 16S-V3V4</v>
      </c>
      <c r="I88" s="0" t="str">
        <f aca="false">IF(ISBLANK(IlluminaSubmissionForm!$M50),"",IlluminaSubmissionForm!$C$45)</f>
        <v>16SV3V4_FinalProject_1</v>
      </c>
      <c r="J88" s="1" t="s">
        <v>14</v>
      </c>
      <c r="K88" s="0" t="s">
        <v>98</v>
      </c>
    </row>
    <row r="89" customFormat="false" ht="12.75" hidden="false" customHeight="false" outlineLevel="0" collapsed="false">
      <c r="A89" s="0" t="str">
        <f aca="false">IF(ISBLANK(IlluminaSubmissionForm!$M51),"",IlluminaSubmissionForm!$M51)</f>
        <v>C9-TTR-CA_p1</v>
      </c>
      <c r="B89" s="0" t="str">
        <f aca="false">IF(ISBLANK(IlluminaSubmissionForm!$M51),"",IlluminaSubmissionForm!$D$38)</f>
        <v>Metagenomic DNA</v>
      </c>
      <c r="C89" s="0" t="str">
        <f aca="false">IF(ISBLANK(IlluminaSubmissionForm!$M51),"",IlluminaSubmissionForm!$L$39)</f>
        <v>Paired End Read</v>
      </c>
      <c r="D89" s="0" t="n">
        <f aca="false">IF(ISBLANK(IlluminaSubmissionForm!$M51),"",IlluminaSubmissionForm!$L$40)</f>
        <v>250</v>
      </c>
      <c r="E89" s="0" t="str">
        <f aca="false">IF(ISBLANK(IlluminaSubmissionForm!$M51),"","Yes")</f>
        <v>Yes</v>
      </c>
      <c r="F89" s="0" t="n">
        <f aca="false">IF(ISBLANK(IlluminaSubmissionForm!$M51),"",IlluminaSubmissionForm!$L$41/COUNTA(IlluminaSubmissionForm!$C$47:$N$54,IlluminaSubmissionForm!$C$64:$N$71,IlluminaSubmissionForm!$C$81:$N$88,IlluminaSubmissionForm!$C$98:$N$105))</f>
        <v>0.0106666666666667</v>
      </c>
      <c r="G89" s="0" t="str">
        <f aca="false">IF(ISBLANK(IlluminaSubmissionForm!$M51),"",IlluminaSubmissionForm!$D$39)</f>
        <v>Bacterial 16S-V3V4</v>
      </c>
      <c r="I89" s="0" t="str">
        <f aca="false">IF(ISBLANK(IlluminaSubmissionForm!$M51),"",IlluminaSubmissionForm!$C$45)</f>
        <v>16SV3V4_FinalProject_1</v>
      </c>
      <c r="J89" s="1" t="s">
        <v>14</v>
      </c>
      <c r="K89" s="0" t="s">
        <v>99</v>
      </c>
    </row>
    <row r="90" customFormat="false" ht="12.75" hidden="false" customHeight="false" outlineLevel="0" collapsed="false">
      <c r="A90" s="0" t="str">
        <f aca="false">IF(ISBLANK(IlluminaSubmissionForm!$M52),"",IlluminaSubmissionForm!$M52)</f>
        <v>044-w046_p1</v>
      </c>
      <c r="B90" s="0" t="str">
        <f aca="false">IF(ISBLANK(IlluminaSubmissionForm!$M52),"",IlluminaSubmissionForm!$D$38)</f>
        <v>Metagenomic DNA</v>
      </c>
      <c r="C90" s="0" t="str">
        <f aca="false">IF(ISBLANK(IlluminaSubmissionForm!$M52),"",IlluminaSubmissionForm!$L$39)</f>
        <v>Paired End Read</v>
      </c>
      <c r="D90" s="0" t="n">
        <f aca="false">IF(ISBLANK(IlluminaSubmissionForm!$M52),"",IlluminaSubmissionForm!$L$40)</f>
        <v>250</v>
      </c>
      <c r="E90" s="0" t="str">
        <f aca="false">IF(ISBLANK(IlluminaSubmissionForm!$M52),"","Yes")</f>
        <v>Yes</v>
      </c>
      <c r="F90" s="0" t="n">
        <f aca="false">IF(ISBLANK(IlluminaSubmissionForm!$M52),"",IlluminaSubmissionForm!$L$41/COUNTA(IlluminaSubmissionForm!$C$47:$N$54,IlluminaSubmissionForm!$C$64:$N$71,IlluminaSubmissionForm!$C$81:$N$88,IlluminaSubmissionForm!$C$98:$N$105))</f>
        <v>0.0106666666666667</v>
      </c>
      <c r="G90" s="0" t="str">
        <f aca="false">IF(ISBLANK(IlluminaSubmissionForm!$M52),"",IlluminaSubmissionForm!$D$39)</f>
        <v>Bacterial 16S-V3V4</v>
      </c>
      <c r="I90" s="0" t="str">
        <f aca="false">IF(ISBLANK(IlluminaSubmissionForm!$M52),"",IlluminaSubmissionForm!$C$45)</f>
        <v>16SV3V4_FinalProject_1</v>
      </c>
      <c r="J90" s="1" t="s">
        <v>14</v>
      </c>
      <c r="K90" s="0" t="s">
        <v>100</v>
      </c>
    </row>
    <row r="91" customFormat="false" ht="12.75" hidden="false" customHeight="false" outlineLevel="0" collapsed="false">
      <c r="A91" s="0" t="str">
        <f aca="false">IF(ISBLANK(IlluminaSubmissionForm!$M53),"",IlluminaSubmissionForm!$M53)</f>
        <v>051-w000_p1</v>
      </c>
      <c r="B91" s="0" t="str">
        <f aca="false">IF(ISBLANK(IlluminaSubmissionForm!$M53),"",IlluminaSubmissionForm!$D$38)</f>
        <v>Metagenomic DNA</v>
      </c>
      <c r="C91" s="0" t="str">
        <f aca="false">IF(ISBLANK(IlluminaSubmissionForm!$M53),"",IlluminaSubmissionForm!$L$39)</f>
        <v>Paired End Read</v>
      </c>
      <c r="D91" s="0" t="n">
        <f aca="false">IF(ISBLANK(IlluminaSubmissionForm!$M53),"",IlluminaSubmissionForm!$L$40)</f>
        <v>250</v>
      </c>
      <c r="E91" s="0" t="str">
        <f aca="false">IF(ISBLANK(IlluminaSubmissionForm!$M53),"","Yes")</f>
        <v>Yes</v>
      </c>
      <c r="F91" s="0" t="n">
        <f aca="false">IF(ISBLANK(IlluminaSubmissionForm!$M53),"",IlluminaSubmissionForm!$L$41/COUNTA(IlluminaSubmissionForm!$C$47:$N$54,IlluminaSubmissionForm!$C$64:$N$71,IlluminaSubmissionForm!$C$81:$N$88,IlluminaSubmissionForm!$C$98:$N$105))</f>
        <v>0.0106666666666667</v>
      </c>
      <c r="G91" s="0" t="str">
        <f aca="false">IF(ISBLANK(IlluminaSubmissionForm!$M53),"",IlluminaSubmissionForm!$D$39)</f>
        <v>Bacterial 16S-V3V4</v>
      </c>
      <c r="I91" s="0" t="str">
        <f aca="false">IF(ISBLANK(IlluminaSubmissionForm!$M53),"",IlluminaSubmissionForm!$C$45)</f>
        <v>16SV3V4_FinalProject_1</v>
      </c>
      <c r="J91" s="1" t="s">
        <v>14</v>
      </c>
      <c r="K91" s="0" t="s">
        <v>101</v>
      </c>
    </row>
    <row r="92" customFormat="false" ht="12.75" hidden="false" customHeight="false" outlineLevel="0" collapsed="false">
      <c r="A92" s="0" t="str">
        <f aca="false">IF(ISBLANK(IlluminaSubmissionForm!$M54),"",IlluminaSubmissionForm!$M54)</f>
        <v>26-T52-TTR-CII_p1</v>
      </c>
      <c r="B92" s="0" t="str">
        <f aca="false">IF(ISBLANK(IlluminaSubmissionForm!$M54),"",IlluminaSubmissionForm!$D$38)</f>
        <v>Metagenomic DNA</v>
      </c>
      <c r="C92" s="0" t="str">
        <f aca="false">IF(ISBLANK(IlluminaSubmissionForm!$M54),"",IlluminaSubmissionForm!$L$39)</f>
        <v>Paired End Read</v>
      </c>
      <c r="D92" s="0" t="n">
        <f aca="false">IF(ISBLANK(IlluminaSubmissionForm!$M54),"",IlluminaSubmissionForm!$L$40)</f>
        <v>250</v>
      </c>
      <c r="E92" s="0" t="str">
        <f aca="false">IF(ISBLANK(IlluminaSubmissionForm!$M54),"","Yes")</f>
        <v>Yes</v>
      </c>
      <c r="F92" s="0" t="n">
        <f aca="false">IF(ISBLANK(IlluminaSubmissionForm!$M54),"",IlluminaSubmissionForm!$L$41/COUNTA(IlluminaSubmissionForm!$C$47:$N$54,IlluminaSubmissionForm!$C$64:$N$71,IlluminaSubmissionForm!$C$81:$N$88,IlluminaSubmissionForm!$C$98:$N$105))</f>
        <v>0.0106666666666667</v>
      </c>
      <c r="G92" s="0" t="str">
        <f aca="false">IF(ISBLANK(IlluminaSubmissionForm!$M54),"",IlluminaSubmissionForm!$D$39)</f>
        <v>Bacterial 16S-V3V4</v>
      </c>
      <c r="I92" s="0" t="str">
        <f aca="false">IF(ISBLANK(IlluminaSubmissionForm!$M54),"",IlluminaSubmissionForm!$C$45)</f>
        <v>16SV3V4_FinalProject_1</v>
      </c>
      <c r="J92" s="1" t="s">
        <v>14</v>
      </c>
      <c r="K92" s="0" t="s">
        <v>102</v>
      </c>
    </row>
    <row r="93" customFormat="false" ht="12.75" hidden="false" customHeight="false" outlineLevel="0" collapsed="false">
      <c r="A93" s="0" t="str">
        <f aca="false">IF(ISBLANK(IlluminaSubmissionForm!$N47),"",IlluminaSubmissionForm!$N47)</f>
        <v>30-S0-TTR-CH_p1</v>
      </c>
      <c r="B93" s="0" t="str">
        <f aca="false">IF(ISBLANK(IlluminaSubmissionForm!$N47),"",IlluminaSubmissionForm!$D$38)</f>
        <v>Metagenomic DNA</v>
      </c>
      <c r="C93" s="0" t="str">
        <f aca="false">IF(ISBLANK(IlluminaSubmissionForm!$N47),"",IlluminaSubmissionForm!$L$39)</f>
        <v>Paired End Read</v>
      </c>
      <c r="D93" s="0" t="n">
        <f aca="false">IF(ISBLANK(IlluminaSubmissionForm!$N47),"",IlluminaSubmissionForm!$L$40)</f>
        <v>250</v>
      </c>
      <c r="E93" s="0" t="str">
        <f aca="false">IF(ISBLANK(IlluminaSubmissionForm!$N47),"","Yes")</f>
        <v>Yes</v>
      </c>
      <c r="F93" s="0" t="n">
        <f aca="false">IF(ISBLANK(IlluminaSubmissionForm!$N47),"",IlluminaSubmissionForm!$L$41/COUNTA(IlluminaSubmissionForm!$C$47:$N$54,IlluminaSubmissionForm!$C$64:$N$71,IlluminaSubmissionForm!$C$81:$N$88,IlluminaSubmissionForm!$C$98:$N$105))</f>
        <v>0.0106666666666667</v>
      </c>
      <c r="G93" s="0" t="str">
        <f aca="false">IF(ISBLANK(IlluminaSubmissionForm!$N47),"",IlluminaSubmissionForm!$D$39)</f>
        <v>Bacterial 16S-V3V4</v>
      </c>
      <c r="I93" s="0" t="str">
        <f aca="false">IF(ISBLANK(IlluminaSubmissionForm!$N47),"",IlluminaSubmissionForm!$C$45)</f>
        <v>16SV3V4_FinalProject_1</v>
      </c>
      <c r="J93" s="1" t="s">
        <v>14</v>
      </c>
      <c r="K93" s="0" t="s">
        <v>103</v>
      </c>
    </row>
    <row r="94" customFormat="false" ht="12.75" hidden="false" customHeight="false" outlineLevel="0" collapsed="false">
      <c r="A94" s="0" t="str">
        <f aca="false">IF(ISBLANK(IlluminaSubmissionForm!$N48),"",IlluminaSubmissionForm!$N48)</f>
        <v>C3-TTR-CA_p1</v>
      </c>
      <c r="B94" s="0" t="str">
        <f aca="false">IF(ISBLANK(IlluminaSubmissionForm!$N48),"",IlluminaSubmissionForm!$D$38)</f>
        <v>Metagenomic DNA</v>
      </c>
      <c r="C94" s="0" t="str">
        <f aca="false">IF(ISBLANK(IlluminaSubmissionForm!$N48),"",IlluminaSubmissionForm!$L$39)</f>
        <v>Paired End Read</v>
      </c>
      <c r="D94" s="0" t="n">
        <f aca="false">IF(ISBLANK(IlluminaSubmissionForm!$N48),"",IlluminaSubmissionForm!$L$40)</f>
        <v>250</v>
      </c>
      <c r="E94" s="0" t="str">
        <f aca="false">IF(ISBLANK(IlluminaSubmissionForm!$N48),"","Yes")</f>
        <v>Yes</v>
      </c>
      <c r="F94" s="0" t="n">
        <f aca="false">IF(ISBLANK(IlluminaSubmissionForm!$N48),"",IlluminaSubmissionForm!$L$41/COUNTA(IlluminaSubmissionForm!$C$47:$N$54,IlluminaSubmissionForm!$C$64:$N$71,IlluminaSubmissionForm!$C$81:$N$88,IlluminaSubmissionForm!$C$98:$N$105))</f>
        <v>0.0106666666666667</v>
      </c>
      <c r="G94" s="0" t="str">
        <f aca="false">IF(ISBLANK(IlluminaSubmissionForm!$N48),"",IlluminaSubmissionForm!$D$39)</f>
        <v>Bacterial 16S-V3V4</v>
      </c>
      <c r="I94" s="0" t="str">
        <f aca="false">IF(ISBLANK(IlluminaSubmissionForm!$N48),"",IlluminaSubmissionForm!$C$45)</f>
        <v>16SV3V4_FinalProject_1</v>
      </c>
      <c r="J94" s="1" t="s">
        <v>14</v>
      </c>
      <c r="K94" s="0" t="s">
        <v>104</v>
      </c>
    </row>
    <row r="95" customFormat="false" ht="12.75" hidden="false" customHeight="false" outlineLevel="0" collapsed="false">
      <c r="A95" s="0" t="str">
        <f aca="false">IF(ISBLANK(IlluminaSubmissionForm!$N49),"",IlluminaSubmissionForm!$N49)</f>
        <v>018-w000_p1</v>
      </c>
      <c r="B95" s="0" t="str">
        <f aca="false">IF(ISBLANK(IlluminaSubmissionForm!$N49),"",IlluminaSubmissionForm!$D$38)</f>
        <v>Metagenomic DNA</v>
      </c>
      <c r="C95" s="0" t="str">
        <f aca="false">IF(ISBLANK(IlluminaSubmissionForm!$N49),"",IlluminaSubmissionForm!$L$39)</f>
        <v>Paired End Read</v>
      </c>
      <c r="D95" s="0" t="n">
        <f aca="false">IF(ISBLANK(IlluminaSubmissionForm!$N49),"",IlluminaSubmissionForm!$L$40)</f>
        <v>250</v>
      </c>
      <c r="E95" s="0" t="str">
        <f aca="false">IF(ISBLANK(IlluminaSubmissionForm!$N49),"","Yes")</f>
        <v>Yes</v>
      </c>
      <c r="F95" s="0" t="n">
        <f aca="false">IF(ISBLANK(IlluminaSubmissionForm!$N49),"",IlluminaSubmissionForm!$L$41/COUNTA(IlluminaSubmissionForm!$C$47:$N$54,IlluminaSubmissionForm!$C$64:$N$71,IlluminaSubmissionForm!$C$81:$N$88,IlluminaSubmissionForm!$C$98:$N$105))</f>
        <v>0.0106666666666667</v>
      </c>
      <c r="G95" s="0" t="str">
        <f aca="false">IF(ISBLANK(IlluminaSubmissionForm!$N49),"",IlluminaSubmissionForm!$D$39)</f>
        <v>Bacterial 16S-V3V4</v>
      </c>
      <c r="I95" s="0" t="str">
        <f aca="false">IF(ISBLANK(IlluminaSubmissionForm!$N49),"",IlluminaSubmissionForm!$C$45)</f>
        <v>16SV3V4_FinalProject_1</v>
      </c>
      <c r="J95" s="1" t="s">
        <v>14</v>
      </c>
      <c r="K95" s="0" t="s">
        <v>105</v>
      </c>
    </row>
    <row r="96" customFormat="false" ht="12.75" hidden="false" customHeight="false" outlineLevel="0" collapsed="false">
      <c r="A96" s="0" t="str">
        <f aca="false">IF(ISBLANK(IlluminaSubmissionForm!$N50),"",IlluminaSubmissionForm!$N50)</f>
        <v>116-w014_p1</v>
      </c>
      <c r="B96" s="0" t="str">
        <f aca="false">IF(ISBLANK(IlluminaSubmissionForm!$N50),"",IlluminaSubmissionForm!$D$38)</f>
        <v>Metagenomic DNA</v>
      </c>
      <c r="C96" s="0" t="str">
        <f aca="false">IF(ISBLANK(IlluminaSubmissionForm!$N50),"",IlluminaSubmissionForm!$L$39)</f>
        <v>Paired End Read</v>
      </c>
      <c r="D96" s="0" t="n">
        <f aca="false">IF(ISBLANK(IlluminaSubmissionForm!$N50),"",IlluminaSubmissionForm!$L$40)</f>
        <v>250</v>
      </c>
      <c r="E96" s="0" t="str">
        <f aca="false">IF(ISBLANK(IlluminaSubmissionForm!$N50),"","Yes")</f>
        <v>Yes</v>
      </c>
      <c r="F96" s="0" t="n">
        <f aca="false">IF(ISBLANK(IlluminaSubmissionForm!$N50),"",IlluminaSubmissionForm!$L$41/COUNTA(IlluminaSubmissionForm!$C$47:$N$54,IlluminaSubmissionForm!$C$64:$N$71,IlluminaSubmissionForm!$C$81:$N$88,IlluminaSubmissionForm!$C$98:$N$105))</f>
        <v>0.0106666666666667</v>
      </c>
      <c r="G96" s="0" t="str">
        <f aca="false">IF(ISBLANK(IlluminaSubmissionForm!$N50),"",IlluminaSubmissionForm!$D$39)</f>
        <v>Bacterial 16S-V3V4</v>
      </c>
      <c r="I96" s="0" t="str">
        <f aca="false">IF(ISBLANK(IlluminaSubmissionForm!$N50),"",IlluminaSubmissionForm!$C$45)</f>
        <v>16SV3V4_FinalProject_1</v>
      </c>
      <c r="J96" s="1" t="s">
        <v>14</v>
      </c>
      <c r="K96" s="0" t="s">
        <v>106</v>
      </c>
    </row>
    <row r="97" customFormat="false" ht="12.75" hidden="false" customHeight="false" outlineLevel="0" collapsed="false">
      <c r="A97" s="0" t="str">
        <f aca="false">IF(ISBLANK(IlluminaSubmissionForm!$N51),"",IlluminaSubmissionForm!$N51)</f>
        <v>14-T26-TTR-II_p1</v>
      </c>
      <c r="B97" s="0" t="str">
        <f aca="false">IF(ISBLANK(IlluminaSubmissionForm!$N51),"",IlluminaSubmissionForm!$D$38)</f>
        <v>Metagenomic DNA</v>
      </c>
      <c r="C97" s="0" t="str">
        <f aca="false">IF(ISBLANK(IlluminaSubmissionForm!$N51),"",IlluminaSubmissionForm!$L$39)</f>
        <v>Paired End Read</v>
      </c>
      <c r="D97" s="0" t="n">
        <f aca="false">IF(ISBLANK(IlluminaSubmissionForm!$N51),"",IlluminaSubmissionForm!$L$40)</f>
        <v>250</v>
      </c>
      <c r="E97" s="0" t="str">
        <f aca="false">IF(ISBLANK(IlluminaSubmissionForm!$N51),"","Yes")</f>
        <v>Yes</v>
      </c>
      <c r="F97" s="0" t="n">
        <f aca="false">IF(ISBLANK(IlluminaSubmissionForm!$N51),"",IlluminaSubmissionForm!$L$41/COUNTA(IlluminaSubmissionForm!$C$47:$N$54,IlluminaSubmissionForm!$C$64:$N$71,IlluminaSubmissionForm!$C$81:$N$88,IlluminaSubmissionForm!$C$98:$N$105))</f>
        <v>0.0106666666666667</v>
      </c>
      <c r="G97" s="0" t="str">
        <f aca="false">IF(ISBLANK(IlluminaSubmissionForm!$N51),"",IlluminaSubmissionForm!$D$39)</f>
        <v>Bacterial 16S-V3V4</v>
      </c>
      <c r="I97" s="0" t="str">
        <f aca="false">IF(ISBLANK(IlluminaSubmissionForm!$N51),"",IlluminaSubmissionForm!$C$45)</f>
        <v>16SV3V4_FinalProject_1</v>
      </c>
      <c r="J97" s="1" t="s">
        <v>14</v>
      </c>
      <c r="K97" s="0" t="s">
        <v>107</v>
      </c>
    </row>
    <row r="98" customFormat="false" ht="12.75" hidden="false" customHeight="false" outlineLevel="0" collapsed="false">
      <c r="A98" s="0" t="str">
        <f aca="false">IF(ISBLANK(IlluminaSubmissionForm!$N52),"",IlluminaSubmissionForm!$N52)</f>
        <v>28-T52-TTR-CII_p1</v>
      </c>
      <c r="B98" s="0" t="str">
        <f aca="false">IF(ISBLANK(IlluminaSubmissionForm!$N52),"",IlluminaSubmissionForm!$D$38)</f>
        <v>Metagenomic DNA</v>
      </c>
      <c r="C98" s="0" t="str">
        <f aca="false">IF(ISBLANK(IlluminaSubmissionForm!$N52),"",IlluminaSubmissionForm!$L$39)</f>
        <v>Paired End Read</v>
      </c>
      <c r="D98" s="0" t="n">
        <f aca="false">IF(ISBLANK(IlluminaSubmissionForm!$N52),"",IlluminaSubmissionForm!$L$40)</f>
        <v>250</v>
      </c>
      <c r="E98" s="0" t="str">
        <f aca="false">IF(ISBLANK(IlluminaSubmissionForm!$N52),"","Yes")</f>
        <v>Yes</v>
      </c>
      <c r="F98" s="0" t="n">
        <f aca="false">IF(ISBLANK(IlluminaSubmissionForm!$N52),"",IlluminaSubmissionForm!$L$41/COUNTA(IlluminaSubmissionForm!$C$47:$N$54,IlluminaSubmissionForm!$C$64:$N$71,IlluminaSubmissionForm!$C$81:$N$88,IlluminaSubmissionForm!$C$98:$N$105))</f>
        <v>0.0106666666666667</v>
      </c>
      <c r="G98" s="0" t="str">
        <f aca="false">IF(ISBLANK(IlluminaSubmissionForm!$N52),"",IlluminaSubmissionForm!$D$39)</f>
        <v>Bacterial 16S-V3V4</v>
      </c>
      <c r="I98" s="0" t="str">
        <f aca="false">IF(ISBLANK(IlluminaSubmissionForm!$N52),"",IlluminaSubmissionForm!$C$45)</f>
        <v>16SV3V4_FinalProject_1</v>
      </c>
      <c r="J98" s="1" t="s">
        <v>14</v>
      </c>
      <c r="K98" s="0" t="s">
        <v>108</v>
      </c>
    </row>
    <row r="99" customFormat="false" ht="12.75" hidden="false" customHeight="false" outlineLevel="0" collapsed="false">
      <c r="A99" s="0" t="str">
        <f aca="false">IF(ISBLANK(IlluminaSubmissionForm!$N53),"",IlluminaSubmissionForm!$N53)</f>
        <v>C16-TTR-SIG_p1</v>
      </c>
      <c r="B99" s="0" t="str">
        <f aca="false">IF(ISBLANK(IlluminaSubmissionForm!$N53),"",IlluminaSubmissionForm!$D$38)</f>
        <v>Metagenomic DNA</v>
      </c>
      <c r="C99" s="0" t="str">
        <f aca="false">IF(ISBLANK(IlluminaSubmissionForm!$N53),"",IlluminaSubmissionForm!$L$39)</f>
        <v>Paired End Read</v>
      </c>
      <c r="D99" s="0" t="n">
        <f aca="false">IF(ISBLANK(IlluminaSubmissionForm!$N53),"",IlluminaSubmissionForm!$L$40)</f>
        <v>250</v>
      </c>
      <c r="E99" s="0" t="str">
        <f aca="false">IF(ISBLANK(IlluminaSubmissionForm!$N53),"","Yes")</f>
        <v>Yes</v>
      </c>
      <c r="F99" s="0" t="n">
        <f aca="false">IF(ISBLANK(IlluminaSubmissionForm!$N53),"",IlluminaSubmissionForm!$L$41/COUNTA(IlluminaSubmissionForm!$C$47:$N$54,IlluminaSubmissionForm!$C$64:$N$71,IlluminaSubmissionForm!$C$81:$N$88,IlluminaSubmissionForm!$C$98:$N$105))</f>
        <v>0.0106666666666667</v>
      </c>
      <c r="G99" s="0" t="str">
        <f aca="false">IF(ISBLANK(IlluminaSubmissionForm!$N53),"",IlluminaSubmissionForm!$D$39)</f>
        <v>Bacterial 16S-V3V4</v>
      </c>
      <c r="I99" s="0" t="str">
        <f aca="false">IF(ISBLANK(IlluminaSubmissionForm!$N53),"",IlluminaSubmissionForm!$C$45)</f>
        <v>16SV3V4_FinalProject_1</v>
      </c>
      <c r="J99" s="1" t="s">
        <v>14</v>
      </c>
      <c r="K99" s="0" t="s">
        <v>109</v>
      </c>
    </row>
    <row r="100" customFormat="false" ht="12.75" hidden="false" customHeight="false" outlineLevel="0" collapsed="false">
      <c r="A100" s="0" t="str">
        <f aca="false">IF(ISBLANK(IlluminaSubmissionForm!$N54),"",IlluminaSubmissionForm!$N54)</f>
        <v/>
      </c>
      <c r="B100" s="0" t="str">
        <f aca="false">IF(ISBLANK(IlluminaSubmissionForm!$N54),"",IlluminaSubmissionForm!$D$38)</f>
        <v/>
      </c>
      <c r="C100" s="0" t="str">
        <f aca="false">IF(ISBLANK(IlluminaSubmissionForm!$N54),"",IlluminaSubmissionForm!$L$39)</f>
        <v/>
      </c>
      <c r="D100" s="0" t="str">
        <f aca="false">IF(ISBLANK(IlluminaSubmissionForm!$N54),"",IlluminaSubmissionForm!$L$40)</f>
        <v/>
      </c>
      <c r="E100" s="0" t="str">
        <f aca="false">IF(ISBLANK(IlluminaSubmissionForm!$N54),"","Yes")</f>
        <v/>
      </c>
      <c r="F100" s="0" t="str">
        <f aca="false">IF(ISBLANK(IlluminaSubmissionForm!$N54),"",IlluminaSubmissionForm!$L$41/COUNTA(IlluminaSubmissionForm!$C$47:$N$54,IlluminaSubmissionForm!$C$64:$N$71,IlluminaSubmissionForm!$C$81:$N$88,IlluminaSubmissionForm!$C$98:$N$105))</f>
        <v/>
      </c>
      <c r="G100" s="0" t="str">
        <f aca="false">IF(ISBLANK(IlluminaSubmissionForm!$N54),"",IlluminaSubmissionForm!$D$39)</f>
        <v/>
      </c>
      <c r="I100" s="0" t="str">
        <f aca="false">IF(ISBLANK(IlluminaSubmissionForm!$N54),"",IlluminaSubmissionForm!$C$45)</f>
        <v/>
      </c>
      <c r="J100" s="1" t="s">
        <v>14</v>
      </c>
      <c r="K100" s="0" t="s">
        <v>110</v>
      </c>
    </row>
    <row r="101" customFormat="false" ht="12.75" hidden="false" customHeight="false" outlineLevel="0" collapsed="false">
      <c r="A101" s="0" t="str">
        <f aca="false">IF(ISBLANK(IlluminaSubmissionForm!$C64),"",IlluminaSubmissionForm!$C64)</f>
        <v>080-w000</v>
      </c>
      <c r="B101" s="0" t="str">
        <f aca="false">IF(ISBLANK(IlluminaSubmissionForm!$C64),"",IlluminaSubmissionForm!$D$38)</f>
        <v>Metagenomic DNA</v>
      </c>
      <c r="C101" s="0" t="str">
        <f aca="false">IF(ISBLANK(IlluminaSubmissionForm!$C64),"",IlluminaSubmissionForm!$L$39)</f>
        <v>Paired End Read</v>
      </c>
      <c r="D101" s="0" t="n">
        <f aca="false">IF(ISBLANK(IlluminaSubmissionForm!$C64),"",IlluminaSubmissionForm!$L$40)</f>
        <v>250</v>
      </c>
      <c r="E101" s="0" t="str">
        <f aca="false">IF(ISBLANK(IlluminaSubmissionForm!$C64),"","Yes")</f>
        <v>Yes</v>
      </c>
      <c r="F101" s="0" t="n">
        <f aca="false">IF(ISBLANK(IlluminaSubmissionForm!$C64),"",IlluminaSubmissionForm!$L$41/COUNTA(IlluminaSubmissionForm!$C$47:$N$54,IlluminaSubmissionForm!$C$64:$N$71,IlluminaSubmissionForm!$C$81:$N$88,IlluminaSubmissionForm!$C$98:$N$105))</f>
        <v>0.0106666666666667</v>
      </c>
      <c r="G101" s="0" t="str">
        <f aca="false">IF(ISBLANK(IlluminaSubmissionForm!$C64),"",IlluminaSubmissionForm!$D$39)</f>
        <v>Bacterial 16S-V3V4</v>
      </c>
      <c r="I101" s="0" t="str">
        <f aca="false">IF(ISBLANK(IlluminaSubmissionForm!$C64),"",IlluminaSubmissionForm!$C$62)</f>
        <v>16SV3V4_FinalProject_2</v>
      </c>
      <c r="J101" s="1" t="s">
        <v>14</v>
      </c>
      <c r="K101" s="0" t="s">
        <v>15</v>
      </c>
    </row>
    <row r="102" customFormat="false" ht="12.75" hidden="false" customHeight="false" outlineLevel="0" collapsed="false">
      <c r="A102" s="0" t="str">
        <f aca="false">IF(ISBLANK(IlluminaSubmissionForm!$C65),"",IlluminaSubmissionForm!$C65)</f>
        <v>018-w014</v>
      </c>
      <c r="B102" s="0" t="str">
        <f aca="false">IF(ISBLANK(IlluminaSubmissionForm!$C65),"",IlluminaSubmissionForm!$D$38)</f>
        <v>Metagenomic DNA</v>
      </c>
      <c r="C102" s="0" t="str">
        <f aca="false">IF(ISBLANK(IlluminaSubmissionForm!$C65),"",IlluminaSubmissionForm!$L$39)</f>
        <v>Paired End Read</v>
      </c>
      <c r="D102" s="0" t="n">
        <f aca="false">IF(ISBLANK(IlluminaSubmissionForm!$C65),"",IlluminaSubmissionForm!$L$40)</f>
        <v>250</v>
      </c>
      <c r="E102" s="0" t="str">
        <f aca="false">IF(ISBLANK(IlluminaSubmissionForm!$C65),"","Yes")</f>
        <v>Yes</v>
      </c>
      <c r="F102" s="0" t="n">
        <f aca="false">IF(ISBLANK(IlluminaSubmissionForm!$C65),"",IlluminaSubmissionForm!$L$41/COUNTA(IlluminaSubmissionForm!$C$47:$N$54,IlluminaSubmissionForm!$C$64:$N$71,IlluminaSubmissionForm!$C$81:$N$88,IlluminaSubmissionForm!$C$98:$N$105))</f>
        <v>0.0106666666666667</v>
      </c>
      <c r="G102" s="0" t="str">
        <f aca="false">IF(ISBLANK(IlluminaSubmissionForm!$C65),"",IlluminaSubmissionForm!$D$39)</f>
        <v>Bacterial 16S-V3V4</v>
      </c>
      <c r="I102" s="0" t="str">
        <f aca="false">IF(ISBLANK(IlluminaSubmissionForm!$C65),"",IlluminaSubmissionForm!$C$62)</f>
        <v>16SV3V4_FinalProject_2</v>
      </c>
      <c r="J102" s="1" t="s">
        <v>14</v>
      </c>
      <c r="K102" s="0" t="s">
        <v>16</v>
      </c>
    </row>
    <row r="103" customFormat="false" ht="12.75" hidden="false" customHeight="false" outlineLevel="0" collapsed="false">
      <c r="A103" s="0" t="str">
        <f aca="false">IF(ISBLANK(IlluminaSubmissionForm!$C66),"",IlluminaSubmissionForm!$C66)</f>
        <v>073-w014</v>
      </c>
      <c r="B103" s="0" t="str">
        <f aca="false">IF(ISBLANK(IlluminaSubmissionForm!$C66),"",IlluminaSubmissionForm!$D$38)</f>
        <v>Metagenomic DNA</v>
      </c>
      <c r="C103" s="0" t="str">
        <f aca="false">IF(ISBLANK(IlluminaSubmissionForm!$C66),"",IlluminaSubmissionForm!$L$39)</f>
        <v>Paired End Read</v>
      </c>
      <c r="D103" s="0" t="n">
        <f aca="false">IF(ISBLANK(IlluminaSubmissionForm!$C66),"",IlluminaSubmissionForm!$L$40)</f>
        <v>250</v>
      </c>
      <c r="E103" s="0" t="str">
        <f aca="false">IF(ISBLANK(IlluminaSubmissionForm!$C66),"","Yes")</f>
        <v>Yes</v>
      </c>
      <c r="F103" s="0" t="n">
        <f aca="false">IF(ISBLANK(IlluminaSubmissionForm!$C66),"",IlluminaSubmissionForm!$L$41/COUNTA(IlluminaSubmissionForm!$C$47:$N$54,IlluminaSubmissionForm!$C$64:$N$71,IlluminaSubmissionForm!$C$81:$N$88,IlluminaSubmissionForm!$C$98:$N$105))</f>
        <v>0.0106666666666667</v>
      </c>
      <c r="G103" s="0" t="str">
        <f aca="false">IF(ISBLANK(IlluminaSubmissionForm!$C66),"",IlluminaSubmissionForm!$D$39)</f>
        <v>Bacterial 16S-V3V4</v>
      </c>
      <c r="I103" s="0" t="str">
        <f aca="false">IF(ISBLANK(IlluminaSubmissionForm!$C66),"",IlluminaSubmissionForm!$C$62)</f>
        <v>16SV3V4_FinalProject_2</v>
      </c>
      <c r="J103" s="1" t="s">
        <v>14</v>
      </c>
      <c r="K103" s="0" t="s">
        <v>17</v>
      </c>
    </row>
    <row r="104" customFormat="false" ht="12.75" hidden="false" customHeight="false" outlineLevel="0" collapsed="false">
      <c r="A104" s="0" t="str">
        <f aca="false">IF(ISBLANK(IlluminaSubmissionForm!$C67),"",IlluminaSubmissionForm!$C67)</f>
        <v>001-w000</v>
      </c>
      <c r="B104" s="0" t="str">
        <f aca="false">IF(ISBLANK(IlluminaSubmissionForm!$C67),"",IlluminaSubmissionForm!$D$38)</f>
        <v>Metagenomic DNA</v>
      </c>
      <c r="C104" s="0" t="str">
        <f aca="false">IF(ISBLANK(IlluminaSubmissionForm!$C67),"",IlluminaSubmissionForm!$L$39)</f>
        <v>Paired End Read</v>
      </c>
      <c r="D104" s="0" t="n">
        <f aca="false">IF(ISBLANK(IlluminaSubmissionForm!$C67),"",IlluminaSubmissionForm!$L$40)</f>
        <v>250</v>
      </c>
      <c r="E104" s="0" t="str">
        <f aca="false">IF(ISBLANK(IlluminaSubmissionForm!$C67),"","Yes")</f>
        <v>Yes</v>
      </c>
      <c r="F104" s="0" t="n">
        <f aca="false">IF(ISBLANK(IlluminaSubmissionForm!$C67),"",IlluminaSubmissionForm!$L$41/COUNTA(IlluminaSubmissionForm!$C$47:$N$54,IlluminaSubmissionForm!$C$64:$N$71,IlluminaSubmissionForm!$C$81:$N$88,IlluminaSubmissionForm!$C$98:$N$105))</f>
        <v>0.0106666666666667</v>
      </c>
      <c r="G104" s="0" t="str">
        <f aca="false">IF(ISBLANK(IlluminaSubmissionForm!$C67),"",IlluminaSubmissionForm!$D$39)</f>
        <v>Bacterial 16S-V3V4</v>
      </c>
      <c r="I104" s="0" t="str">
        <f aca="false">IF(ISBLANK(IlluminaSubmissionForm!$C67),"",IlluminaSubmissionForm!$C$62)</f>
        <v>16SV3V4_FinalProject_2</v>
      </c>
      <c r="J104" s="1" t="s">
        <v>14</v>
      </c>
      <c r="K104" s="0" t="s">
        <v>18</v>
      </c>
    </row>
    <row r="105" customFormat="false" ht="12.75" hidden="false" customHeight="false" outlineLevel="0" collapsed="false">
      <c r="A105" s="0" t="str">
        <f aca="false">IF(ISBLANK(IlluminaSubmissionForm!$C68),"",IlluminaSubmissionForm!$C68)</f>
        <v>010-w014</v>
      </c>
      <c r="B105" s="0" t="str">
        <f aca="false">IF(ISBLANK(IlluminaSubmissionForm!$C68),"",IlluminaSubmissionForm!$D$38)</f>
        <v>Metagenomic DNA</v>
      </c>
      <c r="C105" s="0" t="str">
        <f aca="false">IF(ISBLANK(IlluminaSubmissionForm!$C68),"",IlluminaSubmissionForm!$L$39)</f>
        <v>Paired End Read</v>
      </c>
      <c r="D105" s="0" t="n">
        <f aca="false">IF(ISBLANK(IlluminaSubmissionForm!$C68),"",IlluminaSubmissionForm!$L$40)</f>
        <v>250</v>
      </c>
      <c r="E105" s="0" t="str">
        <f aca="false">IF(ISBLANK(IlluminaSubmissionForm!$C68),"","Yes")</f>
        <v>Yes</v>
      </c>
      <c r="F105" s="0" t="n">
        <f aca="false">IF(ISBLANK(IlluminaSubmissionForm!$C68),"",IlluminaSubmissionForm!$L$41/COUNTA(IlluminaSubmissionForm!$C$47:$N$54,IlluminaSubmissionForm!$C$64:$N$71,IlluminaSubmissionForm!$C$81:$N$88,IlluminaSubmissionForm!$C$98:$N$105))</f>
        <v>0.0106666666666667</v>
      </c>
      <c r="G105" s="0" t="str">
        <f aca="false">IF(ISBLANK(IlluminaSubmissionForm!$C68),"",IlluminaSubmissionForm!$D$39)</f>
        <v>Bacterial 16S-V3V4</v>
      </c>
      <c r="I105" s="0" t="str">
        <f aca="false">IF(ISBLANK(IlluminaSubmissionForm!$C68),"",IlluminaSubmissionForm!$C$62)</f>
        <v>16SV3V4_FinalProject_2</v>
      </c>
      <c r="J105" s="1" t="s">
        <v>14</v>
      </c>
      <c r="K105" s="0" t="s">
        <v>19</v>
      </c>
    </row>
    <row r="106" customFormat="false" ht="12.75" hidden="false" customHeight="false" outlineLevel="0" collapsed="false">
      <c r="A106" s="0" t="str">
        <f aca="false">IF(ISBLANK(IlluminaSubmissionForm!$C69),"",IlluminaSubmissionForm!$C69)</f>
        <v>010-w046</v>
      </c>
      <c r="B106" s="0" t="str">
        <f aca="false">IF(ISBLANK(IlluminaSubmissionForm!$C69),"",IlluminaSubmissionForm!$D$38)</f>
        <v>Metagenomic DNA</v>
      </c>
      <c r="C106" s="0" t="str">
        <f aca="false">IF(ISBLANK(IlluminaSubmissionForm!$C69),"",IlluminaSubmissionForm!$L$39)</f>
        <v>Paired End Read</v>
      </c>
      <c r="D106" s="0" t="n">
        <f aca="false">IF(ISBLANK(IlluminaSubmissionForm!$C69),"",IlluminaSubmissionForm!$L$40)</f>
        <v>250</v>
      </c>
      <c r="E106" s="0" t="str">
        <f aca="false">IF(ISBLANK(IlluminaSubmissionForm!$C69),"","Yes")</f>
        <v>Yes</v>
      </c>
      <c r="F106" s="0" t="n">
        <f aca="false">IF(ISBLANK(IlluminaSubmissionForm!$C69),"",IlluminaSubmissionForm!$L$41/COUNTA(IlluminaSubmissionForm!$C$47:$N$54,IlluminaSubmissionForm!$C$64:$N$71,IlluminaSubmissionForm!$C$81:$N$88,IlluminaSubmissionForm!$C$98:$N$105))</f>
        <v>0.0106666666666667</v>
      </c>
      <c r="G106" s="0" t="str">
        <f aca="false">IF(ISBLANK(IlluminaSubmissionForm!$C69),"",IlluminaSubmissionForm!$D$39)</f>
        <v>Bacterial 16S-V3V4</v>
      </c>
      <c r="I106" s="0" t="str">
        <f aca="false">IF(ISBLANK(IlluminaSubmissionForm!$C69),"",IlluminaSubmissionForm!$C$62)</f>
        <v>16SV3V4_FinalProject_2</v>
      </c>
      <c r="J106" s="1" t="s">
        <v>14</v>
      </c>
      <c r="K106" s="0" t="s">
        <v>20</v>
      </c>
    </row>
    <row r="107" customFormat="false" ht="12.75" hidden="false" customHeight="false" outlineLevel="0" collapsed="false">
      <c r="A107" s="0" t="str">
        <f aca="false">IF(ISBLANK(IlluminaSubmissionForm!$C70),"",IlluminaSubmissionForm!$C70)</f>
        <v>044-w014</v>
      </c>
      <c r="B107" s="0" t="str">
        <f aca="false">IF(ISBLANK(IlluminaSubmissionForm!$C70),"",IlluminaSubmissionForm!$D$38)</f>
        <v>Metagenomic DNA</v>
      </c>
      <c r="C107" s="0" t="str">
        <f aca="false">IF(ISBLANK(IlluminaSubmissionForm!$C70),"",IlluminaSubmissionForm!$L$39)</f>
        <v>Paired End Read</v>
      </c>
      <c r="D107" s="0" t="n">
        <f aca="false">IF(ISBLANK(IlluminaSubmissionForm!$C70),"",IlluminaSubmissionForm!$L$40)</f>
        <v>250</v>
      </c>
      <c r="E107" s="0" t="str">
        <f aca="false">IF(ISBLANK(IlluminaSubmissionForm!$C70),"","Yes")</f>
        <v>Yes</v>
      </c>
      <c r="F107" s="0" t="n">
        <f aca="false">IF(ISBLANK(IlluminaSubmissionForm!$C70),"",IlluminaSubmissionForm!$L$41/COUNTA(IlluminaSubmissionForm!$C$47:$N$54,IlluminaSubmissionForm!$C$64:$N$71,IlluminaSubmissionForm!$C$81:$N$88,IlluminaSubmissionForm!$C$98:$N$105))</f>
        <v>0.0106666666666667</v>
      </c>
      <c r="G107" s="0" t="str">
        <f aca="false">IF(ISBLANK(IlluminaSubmissionForm!$C70),"",IlluminaSubmissionForm!$D$39)</f>
        <v>Bacterial 16S-V3V4</v>
      </c>
      <c r="I107" s="0" t="str">
        <f aca="false">IF(ISBLANK(IlluminaSubmissionForm!$C70),"",IlluminaSubmissionForm!$C$62)</f>
        <v>16SV3V4_FinalProject_2</v>
      </c>
      <c r="J107" s="1" t="s">
        <v>14</v>
      </c>
      <c r="K107" s="0" t="s">
        <v>21</v>
      </c>
    </row>
    <row r="108" customFormat="false" ht="12.75" hidden="false" customHeight="false" outlineLevel="0" collapsed="false">
      <c r="A108" s="0" t="str">
        <f aca="false">IF(ISBLANK(IlluminaSubmissionForm!$C71),"",IlluminaSubmissionForm!$C71)</f>
        <v>080-w014</v>
      </c>
      <c r="B108" s="0" t="str">
        <f aca="false">IF(ISBLANK(IlluminaSubmissionForm!$C71),"",IlluminaSubmissionForm!$D$38)</f>
        <v>Metagenomic DNA</v>
      </c>
      <c r="C108" s="0" t="str">
        <f aca="false">IF(ISBLANK(IlluminaSubmissionForm!$C71),"",IlluminaSubmissionForm!$L$39)</f>
        <v>Paired End Read</v>
      </c>
      <c r="D108" s="0" t="n">
        <f aca="false">IF(ISBLANK(IlluminaSubmissionForm!$C71),"",IlluminaSubmissionForm!$L$40)</f>
        <v>250</v>
      </c>
      <c r="E108" s="0" t="str">
        <f aca="false">IF(ISBLANK(IlluminaSubmissionForm!$C71),"","Yes")</f>
        <v>Yes</v>
      </c>
      <c r="F108" s="0" t="n">
        <f aca="false">IF(ISBLANK(IlluminaSubmissionForm!$C71),"",IlluminaSubmissionForm!$L$41/COUNTA(IlluminaSubmissionForm!$C$47:$N$54,IlluminaSubmissionForm!$C$64:$N$71,IlluminaSubmissionForm!$C$81:$N$88,IlluminaSubmissionForm!$C$98:$N$105))</f>
        <v>0.0106666666666667</v>
      </c>
      <c r="G108" s="0" t="str">
        <f aca="false">IF(ISBLANK(IlluminaSubmissionForm!$C71),"",IlluminaSubmissionForm!$D$39)</f>
        <v>Bacterial 16S-V3V4</v>
      </c>
      <c r="I108" s="0" t="str">
        <f aca="false">IF(ISBLANK(IlluminaSubmissionForm!$C71),"",IlluminaSubmissionForm!$C$62)</f>
        <v>16SV3V4_FinalProject_2</v>
      </c>
      <c r="J108" s="1" t="s">
        <v>14</v>
      </c>
      <c r="K108" s="0" t="s">
        <v>22</v>
      </c>
    </row>
    <row r="109" customFormat="false" ht="12.75" hidden="false" customHeight="false" outlineLevel="0" collapsed="false">
      <c r="A109" s="0" t="str">
        <f aca="false">IF(ISBLANK(IlluminaSubmissionForm!$D64),"",IlluminaSubmissionForm!$D64)</f>
        <v>051-w014</v>
      </c>
      <c r="B109" s="0" t="str">
        <f aca="false">IF(ISBLANK(IlluminaSubmissionForm!$D64),"",IlluminaSubmissionForm!$D$38)</f>
        <v>Metagenomic DNA</v>
      </c>
      <c r="C109" s="0" t="str">
        <f aca="false">IF(ISBLANK(IlluminaSubmissionForm!$D64),"",IlluminaSubmissionForm!$L$39)</f>
        <v>Paired End Read</v>
      </c>
      <c r="D109" s="0" t="n">
        <f aca="false">IF(ISBLANK(IlluminaSubmissionForm!$D64),"",IlluminaSubmissionForm!$L$40)</f>
        <v>250</v>
      </c>
      <c r="E109" s="0" t="str">
        <f aca="false">IF(ISBLANK(IlluminaSubmissionForm!$D64),"","Yes")</f>
        <v>Yes</v>
      </c>
      <c r="F109" s="0" t="n">
        <f aca="false">IF(ISBLANK(IlluminaSubmissionForm!$D64),"",IlluminaSubmissionForm!$L$41/COUNTA(IlluminaSubmissionForm!$C$47:$N$54,IlluminaSubmissionForm!$C$64:$N$71,IlluminaSubmissionForm!$C$81:$N$88,IlluminaSubmissionForm!$C$98:$N$105))</f>
        <v>0.0106666666666667</v>
      </c>
      <c r="G109" s="0" t="str">
        <f aca="false">IF(ISBLANK(IlluminaSubmissionForm!$D64),"",IlluminaSubmissionForm!$D$39)</f>
        <v>Bacterial 16S-V3V4</v>
      </c>
      <c r="I109" s="0" t="str">
        <f aca="false">IF(ISBLANK(IlluminaSubmissionForm!$D64),"",IlluminaSubmissionForm!$C$62)</f>
        <v>16SV3V4_FinalProject_2</v>
      </c>
      <c r="J109" s="1" t="s">
        <v>14</v>
      </c>
      <c r="K109" s="0" t="s">
        <v>23</v>
      </c>
    </row>
    <row r="110" customFormat="false" ht="12.75" hidden="false" customHeight="false" outlineLevel="0" collapsed="false">
      <c r="A110" s="0" t="str">
        <f aca="false">IF(ISBLANK(IlluminaSubmissionForm!$D65),"",IlluminaSubmissionForm!$D65)</f>
        <v>067-w014</v>
      </c>
      <c r="B110" s="0" t="str">
        <f aca="false">IF(ISBLANK(IlluminaSubmissionForm!$D65),"",IlluminaSubmissionForm!$D$38)</f>
        <v>Metagenomic DNA</v>
      </c>
      <c r="C110" s="0" t="str">
        <f aca="false">IF(ISBLANK(IlluminaSubmissionForm!$D65),"",IlluminaSubmissionForm!$L$39)</f>
        <v>Paired End Read</v>
      </c>
      <c r="D110" s="0" t="n">
        <f aca="false">IF(ISBLANK(IlluminaSubmissionForm!$D65),"",IlluminaSubmissionForm!$L$40)</f>
        <v>250</v>
      </c>
      <c r="E110" s="0" t="str">
        <f aca="false">IF(ISBLANK(IlluminaSubmissionForm!$D65),"","Yes")</f>
        <v>Yes</v>
      </c>
      <c r="F110" s="0" t="n">
        <f aca="false">IF(ISBLANK(IlluminaSubmissionForm!$D65),"",IlluminaSubmissionForm!$L$41/COUNTA(IlluminaSubmissionForm!$C$47:$N$54,IlluminaSubmissionForm!$C$64:$N$71,IlluminaSubmissionForm!$C$81:$N$88,IlluminaSubmissionForm!$C$98:$N$105))</f>
        <v>0.0106666666666667</v>
      </c>
      <c r="G110" s="0" t="str">
        <f aca="false">IF(ISBLANK(IlluminaSubmissionForm!$D65),"",IlluminaSubmissionForm!$D$39)</f>
        <v>Bacterial 16S-V3V4</v>
      </c>
      <c r="I110" s="0" t="str">
        <f aca="false">IF(ISBLANK(IlluminaSubmissionForm!$D65),"",IlluminaSubmissionForm!$C$62)</f>
        <v>16SV3V4_FinalProject_2</v>
      </c>
      <c r="J110" s="1" t="s">
        <v>14</v>
      </c>
      <c r="K110" s="0" t="s">
        <v>24</v>
      </c>
    </row>
    <row r="111" customFormat="false" ht="12.75" hidden="false" customHeight="false" outlineLevel="0" collapsed="false">
      <c r="A111" s="0" t="str">
        <f aca="false">IF(ISBLANK(IlluminaSubmissionForm!$D66),"",IlluminaSubmissionForm!$D66)</f>
        <v>048-w000</v>
      </c>
      <c r="B111" s="0" t="str">
        <f aca="false">IF(ISBLANK(IlluminaSubmissionForm!$D66),"",IlluminaSubmissionForm!$D$38)</f>
        <v>Metagenomic DNA</v>
      </c>
      <c r="C111" s="0" t="str">
        <f aca="false">IF(ISBLANK(IlluminaSubmissionForm!$D66),"",IlluminaSubmissionForm!$L$39)</f>
        <v>Paired End Read</v>
      </c>
      <c r="D111" s="0" t="n">
        <f aca="false">IF(ISBLANK(IlluminaSubmissionForm!$D66),"",IlluminaSubmissionForm!$L$40)</f>
        <v>250</v>
      </c>
      <c r="E111" s="0" t="str">
        <f aca="false">IF(ISBLANK(IlluminaSubmissionForm!$D66),"","Yes")</f>
        <v>Yes</v>
      </c>
      <c r="F111" s="0" t="n">
        <f aca="false">IF(ISBLANK(IlluminaSubmissionForm!$D66),"",IlluminaSubmissionForm!$L$41/COUNTA(IlluminaSubmissionForm!$C$47:$N$54,IlluminaSubmissionForm!$C$64:$N$71,IlluminaSubmissionForm!$C$81:$N$88,IlluminaSubmissionForm!$C$98:$N$105))</f>
        <v>0.0106666666666667</v>
      </c>
      <c r="G111" s="0" t="str">
        <f aca="false">IF(ISBLANK(IlluminaSubmissionForm!$D66),"",IlluminaSubmissionForm!$D$39)</f>
        <v>Bacterial 16S-V3V4</v>
      </c>
      <c r="I111" s="0" t="str">
        <f aca="false">IF(ISBLANK(IlluminaSubmissionForm!$D66),"",IlluminaSubmissionForm!$C$62)</f>
        <v>16SV3V4_FinalProject_2</v>
      </c>
      <c r="J111" s="1" t="s">
        <v>14</v>
      </c>
      <c r="K111" s="0" t="s">
        <v>25</v>
      </c>
    </row>
    <row r="112" customFormat="false" ht="12.75" hidden="false" customHeight="false" outlineLevel="0" collapsed="false">
      <c r="A112" s="0" t="str">
        <f aca="false">IF(ISBLANK(IlluminaSubmissionForm!$D67),"",IlluminaSubmissionForm!$D67)</f>
        <v>035-w014</v>
      </c>
      <c r="B112" s="0" t="str">
        <f aca="false">IF(ISBLANK(IlluminaSubmissionForm!$D67),"",IlluminaSubmissionForm!$D$38)</f>
        <v>Metagenomic DNA</v>
      </c>
      <c r="C112" s="0" t="str">
        <f aca="false">IF(ISBLANK(IlluminaSubmissionForm!$D67),"",IlluminaSubmissionForm!$L$39)</f>
        <v>Paired End Read</v>
      </c>
      <c r="D112" s="0" t="n">
        <f aca="false">IF(ISBLANK(IlluminaSubmissionForm!$D67),"",IlluminaSubmissionForm!$L$40)</f>
        <v>250</v>
      </c>
      <c r="E112" s="0" t="str">
        <f aca="false">IF(ISBLANK(IlluminaSubmissionForm!$D67),"","Yes")</f>
        <v>Yes</v>
      </c>
      <c r="F112" s="0" t="n">
        <f aca="false">IF(ISBLANK(IlluminaSubmissionForm!$D67),"",IlluminaSubmissionForm!$L$41/COUNTA(IlluminaSubmissionForm!$C$47:$N$54,IlluminaSubmissionForm!$C$64:$N$71,IlluminaSubmissionForm!$C$81:$N$88,IlluminaSubmissionForm!$C$98:$N$105))</f>
        <v>0.0106666666666667</v>
      </c>
      <c r="G112" s="0" t="str">
        <f aca="false">IF(ISBLANK(IlluminaSubmissionForm!$D67),"",IlluminaSubmissionForm!$D$39)</f>
        <v>Bacterial 16S-V3V4</v>
      </c>
      <c r="I112" s="0" t="str">
        <f aca="false">IF(ISBLANK(IlluminaSubmissionForm!$D67),"",IlluminaSubmissionForm!$C$62)</f>
        <v>16SV3V4_FinalProject_2</v>
      </c>
      <c r="J112" s="1" t="s">
        <v>14</v>
      </c>
      <c r="K112" s="0" t="s">
        <v>26</v>
      </c>
    </row>
    <row r="113" customFormat="false" ht="12.75" hidden="false" customHeight="false" outlineLevel="0" collapsed="false">
      <c r="A113" s="0" t="str">
        <f aca="false">IF(ISBLANK(IlluminaSubmissionForm!$D68),"",IlluminaSubmissionForm!$D68)</f>
        <v>035-w046</v>
      </c>
      <c r="B113" s="0" t="str">
        <f aca="false">IF(ISBLANK(IlluminaSubmissionForm!$D68),"",IlluminaSubmissionForm!$D$38)</f>
        <v>Metagenomic DNA</v>
      </c>
      <c r="C113" s="0" t="str">
        <f aca="false">IF(ISBLANK(IlluminaSubmissionForm!$D68),"",IlluminaSubmissionForm!$L$39)</f>
        <v>Paired End Read</v>
      </c>
      <c r="D113" s="0" t="n">
        <f aca="false">IF(ISBLANK(IlluminaSubmissionForm!$D68),"",IlluminaSubmissionForm!$L$40)</f>
        <v>250</v>
      </c>
      <c r="E113" s="0" t="str">
        <f aca="false">IF(ISBLANK(IlluminaSubmissionForm!$D68),"","Yes")</f>
        <v>Yes</v>
      </c>
      <c r="F113" s="0" t="n">
        <f aca="false">IF(ISBLANK(IlluminaSubmissionForm!$D68),"",IlluminaSubmissionForm!$L$41/COUNTA(IlluminaSubmissionForm!$C$47:$N$54,IlluminaSubmissionForm!$C$64:$N$71,IlluminaSubmissionForm!$C$81:$N$88,IlluminaSubmissionForm!$C$98:$N$105))</f>
        <v>0.0106666666666667</v>
      </c>
      <c r="G113" s="0" t="str">
        <f aca="false">IF(ISBLANK(IlluminaSubmissionForm!$D68),"",IlluminaSubmissionForm!$D$39)</f>
        <v>Bacterial 16S-V3V4</v>
      </c>
      <c r="I113" s="0" t="str">
        <f aca="false">IF(ISBLANK(IlluminaSubmissionForm!$D68),"",IlluminaSubmissionForm!$C$62)</f>
        <v>16SV3V4_FinalProject_2</v>
      </c>
      <c r="J113" s="1" t="s">
        <v>14</v>
      </c>
      <c r="K113" s="0" t="s">
        <v>27</v>
      </c>
    </row>
    <row r="114" customFormat="false" ht="12.75" hidden="false" customHeight="false" outlineLevel="0" collapsed="false">
      <c r="A114" s="0" t="str">
        <f aca="false">IF(ISBLANK(IlluminaSubmissionForm!$D69),"",IlluminaSubmissionForm!$D69)</f>
        <v>123-w014</v>
      </c>
      <c r="B114" s="0" t="str">
        <f aca="false">IF(ISBLANK(IlluminaSubmissionForm!$D69),"",IlluminaSubmissionForm!$D$38)</f>
        <v>Metagenomic DNA</v>
      </c>
      <c r="C114" s="0" t="str">
        <f aca="false">IF(ISBLANK(IlluminaSubmissionForm!$D69),"",IlluminaSubmissionForm!$L$39)</f>
        <v>Paired End Read</v>
      </c>
      <c r="D114" s="0" t="n">
        <f aca="false">IF(ISBLANK(IlluminaSubmissionForm!$D69),"",IlluminaSubmissionForm!$L$40)</f>
        <v>250</v>
      </c>
      <c r="E114" s="0" t="str">
        <f aca="false">IF(ISBLANK(IlluminaSubmissionForm!$D69),"","Yes")</f>
        <v>Yes</v>
      </c>
      <c r="F114" s="0" t="n">
        <f aca="false">IF(ISBLANK(IlluminaSubmissionForm!$D69),"",IlluminaSubmissionForm!$L$41/COUNTA(IlluminaSubmissionForm!$C$47:$N$54,IlluminaSubmissionForm!$C$64:$N$71,IlluminaSubmissionForm!$C$81:$N$88,IlluminaSubmissionForm!$C$98:$N$105))</f>
        <v>0.0106666666666667</v>
      </c>
      <c r="G114" s="0" t="str">
        <f aca="false">IF(ISBLANK(IlluminaSubmissionForm!$D69),"",IlluminaSubmissionForm!$D$39)</f>
        <v>Bacterial 16S-V3V4</v>
      </c>
      <c r="I114" s="0" t="str">
        <f aca="false">IF(ISBLANK(IlluminaSubmissionForm!$D69),"",IlluminaSubmissionForm!$C$62)</f>
        <v>16SV3V4_FinalProject_2</v>
      </c>
      <c r="J114" s="1" t="s">
        <v>14</v>
      </c>
      <c r="K114" s="0" t="s">
        <v>28</v>
      </c>
    </row>
    <row r="115" customFormat="false" ht="12.75" hidden="false" customHeight="false" outlineLevel="0" collapsed="false">
      <c r="A115" s="0" t="str">
        <f aca="false">IF(ISBLANK(IlluminaSubmissionForm!$D70),"",IlluminaSubmissionForm!$D70)</f>
        <v>145-w014</v>
      </c>
      <c r="B115" s="0" t="str">
        <f aca="false">IF(ISBLANK(IlluminaSubmissionForm!$D70),"",IlluminaSubmissionForm!$D$38)</f>
        <v>Metagenomic DNA</v>
      </c>
      <c r="C115" s="0" t="str">
        <f aca="false">IF(ISBLANK(IlluminaSubmissionForm!$D70),"",IlluminaSubmissionForm!$L$39)</f>
        <v>Paired End Read</v>
      </c>
      <c r="D115" s="0" t="n">
        <f aca="false">IF(ISBLANK(IlluminaSubmissionForm!$D70),"",IlluminaSubmissionForm!$L$40)</f>
        <v>250</v>
      </c>
      <c r="E115" s="0" t="str">
        <f aca="false">IF(ISBLANK(IlluminaSubmissionForm!$D70),"","Yes")</f>
        <v>Yes</v>
      </c>
      <c r="F115" s="0" t="n">
        <f aca="false">IF(ISBLANK(IlluminaSubmissionForm!$D70),"",IlluminaSubmissionForm!$L$41/COUNTA(IlluminaSubmissionForm!$C$47:$N$54,IlluminaSubmissionForm!$C$64:$N$71,IlluminaSubmissionForm!$C$81:$N$88,IlluminaSubmissionForm!$C$98:$N$105))</f>
        <v>0.0106666666666667</v>
      </c>
      <c r="G115" s="0" t="str">
        <f aca="false">IF(ISBLANK(IlluminaSubmissionForm!$D70),"",IlluminaSubmissionForm!$D$39)</f>
        <v>Bacterial 16S-V3V4</v>
      </c>
      <c r="I115" s="0" t="str">
        <f aca="false">IF(ISBLANK(IlluminaSubmissionForm!$D70),"",IlluminaSubmissionForm!$C$62)</f>
        <v>16SV3V4_FinalProject_2</v>
      </c>
      <c r="J115" s="1" t="s">
        <v>14</v>
      </c>
      <c r="K115" s="0" t="s">
        <v>29</v>
      </c>
    </row>
    <row r="116" customFormat="false" ht="12.75" hidden="false" customHeight="false" outlineLevel="0" collapsed="false">
      <c r="A116" s="0" t="str">
        <f aca="false">IF(ISBLANK(IlluminaSubmissionForm!$D71),"",IlluminaSubmissionForm!$D71)</f>
        <v>046-w046</v>
      </c>
      <c r="B116" s="0" t="str">
        <f aca="false">IF(ISBLANK(IlluminaSubmissionForm!$D71),"",IlluminaSubmissionForm!$D$38)</f>
        <v>Metagenomic DNA</v>
      </c>
      <c r="C116" s="0" t="str">
        <f aca="false">IF(ISBLANK(IlluminaSubmissionForm!$D71),"",IlluminaSubmissionForm!$L$39)</f>
        <v>Paired End Read</v>
      </c>
      <c r="D116" s="0" t="n">
        <f aca="false">IF(ISBLANK(IlluminaSubmissionForm!$D71),"",IlluminaSubmissionForm!$L$40)</f>
        <v>250</v>
      </c>
      <c r="E116" s="0" t="str">
        <f aca="false">IF(ISBLANK(IlluminaSubmissionForm!$D71),"","Yes")</f>
        <v>Yes</v>
      </c>
      <c r="F116" s="0" t="n">
        <f aca="false">IF(ISBLANK(IlluminaSubmissionForm!$D71),"",IlluminaSubmissionForm!$L$41/COUNTA(IlluminaSubmissionForm!$C$47:$N$54,IlluminaSubmissionForm!$C$64:$N$71,IlluminaSubmissionForm!$C$81:$N$88,IlluminaSubmissionForm!$C$98:$N$105))</f>
        <v>0.0106666666666667</v>
      </c>
      <c r="G116" s="0" t="str">
        <f aca="false">IF(ISBLANK(IlluminaSubmissionForm!$D71),"",IlluminaSubmissionForm!$D$39)</f>
        <v>Bacterial 16S-V3V4</v>
      </c>
      <c r="I116" s="0" t="str">
        <f aca="false">IF(ISBLANK(IlluminaSubmissionForm!$D71),"",IlluminaSubmissionForm!$C$62)</f>
        <v>16SV3V4_FinalProject_2</v>
      </c>
      <c r="J116" s="1" t="s">
        <v>14</v>
      </c>
      <c r="K116" s="0" t="s">
        <v>30</v>
      </c>
    </row>
    <row r="117" customFormat="false" ht="12.75" hidden="false" customHeight="false" outlineLevel="0" collapsed="false">
      <c r="A117" s="0" t="str">
        <f aca="false">IF(ISBLANK(IlluminaSubmissionForm!$E64),"",IlluminaSubmissionForm!$E64)</f>
        <v>073-w000</v>
      </c>
      <c r="B117" s="0" t="str">
        <f aca="false">IF(ISBLANK(IlluminaSubmissionForm!$E64),"",IlluminaSubmissionForm!$D$38)</f>
        <v>Metagenomic DNA</v>
      </c>
      <c r="C117" s="0" t="str">
        <f aca="false">IF(ISBLANK(IlluminaSubmissionForm!$E64),"",IlluminaSubmissionForm!$L$39)</f>
        <v>Paired End Read</v>
      </c>
      <c r="D117" s="0" t="n">
        <f aca="false">IF(ISBLANK(IlluminaSubmissionForm!$E64),"",IlluminaSubmissionForm!$L$40)</f>
        <v>250</v>
      </c>
      <c r="E117" s="0" t="str">
        <f aca="false">IF(ISBLANK(IlluminaSubmissionForm!$E64),"","Yes")</f>
        <v>Yes</v>
      </c>
      <c r="F117" s="0" t="n">
        <f aca="false">IF(ISBLANK(IlluminaSubmissionForm!$E64),"",IlluminaSubmissionForm!$L$41/COUNTA(IlluminaSubmissionForm!$C$47:$N$54,IlluminaSubmissionForm!$C$64:$N$71,IlluminaSubmissionForm!$C$81:$N$88,IlluminaSubmissionForm!$C$98:$N$105))</f>
        <v>0.0106666666666667</v>
      </c>
      <c r="G117" s="0" t="str">
        <f aca="false">IF(ISBLANK(IlluminaSubmissionForm!$E64),"",IlluminaSubmissionForm!$D$39)</f>
        <v>Bacterial 16S-V3V4</v>
      </c>
      <c r="I117" s="0" t="str">
        <f aca="false">IF(ISBLANK(IlluminaSubmissionForm!$E64),"",IlluminaSubmissionForm!$C$62)</f>
        <v>16SV3V4_FinalProject_2</v>
      </c>
      <c r="J117" s="1" t="s">
        <v>14</v>
      </c>
      <c r="K117" s="0" t="s">
        <v>31</v>
      </c>
    </row>
    <row r="118" customFormat="false" ht="12.75" hidden="false" customHeight="false" outlineLevel="0" collapsed="false">
      <c r="A118" s="0" t="str">
        <f aca="false">IF(ISBLANK(IlluminaSubmissionForm!$E65),"",IlluminaSubmissionForm!$E65)</f>
        <v>145-w046</v>
      </c>
      <c r="B118" s="0" t="str">
        <f aca="false">IF(ISBLANK(IlluminaSubmissionForm!$E65),"",IlluminaSubmissionForm!$D$38)</f>
        <v>Metagenomic DNA</v>
      </c>
      <c r="C118" s="0" t="str">
        <f aca="false">IF(ISBLANK(IlluminaSubmissionForm!$E65),"",IlluminaSubmissionForm!$L$39)</f>
        <v>Paired End Read</v>
      </c>
      <c r="D118" s="0" t="n">
        <f aca="false">IF(ISBLANK(IlluminaSubmissionForm!$E65),"",IlluminaSubmissionForm!$L$40)</f>
        <v>250</v>
      </c>
      <c r="E118" s="0" t="str">
        <f aca="false">IF(ISBLANK(IlluminaSubmissionForm!$E65),"","Yes")</f>
        <v>Yes</v>
      </c>
      <c r="F118" s="0" t="n">
        <f aca="false">IF(ISBLANK(IlluminaSubmissionForm!$E65),"",IlluminaSubmissionForm!$L$41/COUNTA(IlluminaSubmissionForm!$C$47:$N$54,IlluminaSubmissionForm!$C$64:$N$71,IlluminaSubmissionForm!$C$81:$N$88,IlluminaSubmissionForm!$C$98:$N$105))</f>
        <v>0.0106666666666667</v>
      </c>
      <c r="G118" s="0" t="str">
        <f aca="false">IF(ISBLANK(IlluminaSubmissionForm!$E65),"",IlluminaSubmissionForm!$D$39)</f>
        <v>Bacterial 16S-V3V4</v>
      </c>
      <c r="I118" s="0" t="str">
        <f aca="false">IF(ISBLANK(IlluminaSubmissionForm!$E65),"",IlluminaSubmissionForm!$C$62)</f>
        <v>16SV3V4_FinalProject_2</v>
      </c>
      <c r="J118" s="1" t="s">
        <v>14</v>
      </c>
      <c r="K118" s="0" t="s">
        <v>32</v>
      </c>
    </row>
    <row r="119" customFormat="false" ht="12.75" hidden="false" customHeight="false" outlineLevel="0" collapsed="false">
      <c r="A119" s="0" t="str">
        <f aca="false">IF(ISBLANK(IlluminaSubmissionForm!$E66),"",IlluminaSubmissionForm!$E66)</f>
        <v>015-w014</v>
      </c>
      <c r="B119" s="0" t="str">
        <f aca="false">IF(ISBLANK(IlluminaSubmissionForm!$E66),"",IlluminaSubmissionForm!$D$38)</f>
        <v>Metagenomic DNA</v>
      </c>
      <c r="C119" s="0" t="str">
        <f aca="false">IF(ISBLANK(IlluminaSubmissionForm!$E66),"",IlluminaSubmissionForm!$L$39)</f>
        <v>Paired End Read</v>
      </c>
      <c r="D119" s="0" t="n">
        <f aca="false">IF(ISBLANK(IlluminaSubmissionForm!$E66),"",IlluminaSubmissionForm!$L$40)</f>
        <v>250</v>
      </c>
      <c r="E119" s="0" t="str">
        <f aca="false">IF(ISBLANK(IlluminaSubmissionForm!$E66),"","Yes")</f>
        <v>Yes</v>
      </c>
      <c r="F119" s="0" t="n">
        <f aca="false">IF(ISBLANK(IlluminaSubmissionForm!$E66),"",IlluminaSubmissionForm!$L$41/COUNTA(IlluminaSubmissionForm!$C$47:$N$54,IlluminaSubmissionForm!$C$64:$N$71,IlluminaSubmissionForm!$C$81:$N$88,IlluminaSubmissionForm!$C$98:$N$105))</f>
        <v>0.0106666666666667</v>
      </c>
      <c r="G119" s="0" t="str">
        <f aca="false">IF(ISBLANK(IlluminaSubmissionForm!$E66),"",IlluminaSubmissionForm!$D$39)</f>
        <v>Bacterial 16S-V3V4</v>
      </c>
      <c r="I119" s="0" t="str">
        <f aca="false">IF(ISBLANK(IlluminaSubmissionForm!$E66),"",IlluminaSubmissionForm!$C$62)</f>
        <v>16SV3V4_FinalProject_2</v>
      </c>
      <c r="J119" s="1" t="s">
        <v>14</v>
      </c>
      <c r="K119" s="0" t="s">
        <v>33</v>
      </c>
    </row>
    <row r="120" customFormat="false" ht="12.75" hidden="false" customHeight="false" outlineLevel="0" collapsed="false">
      <c r="A120" s="0" t="str">
        <f aca="false">IF(ISBLANK(IlluminaSubmissionForm!$E67),"",IlluminaSubmissionForm!$E67)</f>
        <v>019-w014</v>
      </c>
      <c r="B120" s="0" t="str">
        <f aca="false">IF(ISBLANK(IlluminaSubmissionForm!$E67),"",IlluminaSubmissionForm!$D$38)</f>
        <v>Metagenomic DNA</v>
      </c>
      <c r="C120" s="0" t="str">
        <f aca="false">IF(ISBLANK(IlluminaSubmissionForm!$E67),"",IlluminaSubmissionForm!$L$39)</f>
        <v>Paired End Read</v>
      </c>
      <c r="D120" s="0" t="n">
        <f aca="false">IF(ISBLANK(IlluminaSubmissionForm!$E67),"",IlluminaSubmissionForm!$L$40)</f>
        <v>250</v>
      </c>
      <c r="E120" s="0" t="str">
        <f aca="false">IF(ISBLANK(IlluminaSubmissionForm!$E67),"","Yes")</f>
        <v>Yes</v>
      </c>
      <c r="F120" s="0" t="n">
        <f aca="false">IF(ISBLANK(IlluminaSubmissionForm!$E67),"",IlluminaSubmissionForm!$L$41/COUNTA(IlluminaSubmissionForm!$C$47:$N$54,IlluminaSubmissionForm!$C$64:$N$71,IlluminaSubmissionForm!$C$81:$N$88,IlluminaSubmissionForm!$C$98:$N$105))</f>
        <v>0.0106666666666667</v>
      </c>
      <c r="G120" s="0" t="str">
        <f aca="false">IF(ISBLANK(IlluminaSubmissionForm!$E67),"",IlluminaSubmissionForm!$D$39)</f>
        <v>Bacterial 16S-V3V4</v>
      </c>
      <c r="I120" s="0" t="str">
        <f aca="false">IF(ISBLANK(IlluminaSubmissionForm!$E67),"",IlluminaSubmissionForm!$C$62)</f>
        <v>16SV3V4_FinalProject_2</v>
      </c>
      <c r="J120" s="1" t="s">
        <v>14</v>
      </c>
      <c r="K120" s="0" t="s">
        <v>34</v>
      </c>
    </row>
    <row r="121" customFormat="false" ht="12.75" hidden="false" customHeight="false" outlineLevel="0" collapsed="false">
      <c r="A121" s="0" t="str">
        <f aca="false">IF(ISBLANK(IlluminaSubmissionForm!$E68),"",IlluminaSubmissionForm!$E68)</f>
        <v>065-w000</v>
      </c>
      <c r="B121" s="0" t="str">
        <f aca="false">IF(ISBLANK(IlluminaSubmissionForm!$E68),"",IlluminaSubmissionForm!$D$38)</f>
        <v>Metagenomic DNA</v>
      </c>
      <c r="C121" s="0" t="str">
        <f aca="false">IF(ISBLANK(IlluminaSubmissionForm!$E68),"",IlluminaSubmissionForm!$L$39)</f>
        <v>Paired End Read</v>
      </c>
      <c r="D121" s="0" t="n">
        <f aca="false">IF(ISBLANK(IlluminaSubmissionForm!$E68),"",IlluminaSubmissionForm!$L$40)</f>
        <v>250</v>
      </c>
      <c r="E121" s="0" t="str">
        <f aca="false">IF(ISBLANK(IlluminaSubmissionForm!$E68),"","Yes")</f>
        <v>Yes</v>
      </c>
      <c r="F121" s="0" t="n">
        <f aca="false">IF(ISBLANK(IlluminaSubmissionForm!$E68),"",IlluminaSubmissionForm!$L$41/COUNTA(IlluminaSubmissionForm!$C$47:$N$54,IlluminaSubmissionForm!$C$64:$N$71,IlluminaSubmissionForm!$C$81:$N$88,IlluminaSubmissionForm!$C$98:$N$105))</f>
        <v>0.0106666666666667</v>
      </c>
      <c r="G121" s="0" t="str">
        <f aca="false">IF(ISBLANK(IlluminaSubmissionForm!$E68),"",IlluminaSubmissionForm!$D$39)</f>
        <v>Bacterial 16S-V3V4</v>
      </c>
      <c r="I121" s="0" t="str">
        <f aca="false">IF(ISBLANK(IlluminaSubmissionForm!$E68),"",IlluminaSubmissionForm!$C$62)</f>
        <v>16SV3V4_FinalProject_2</v>
      </c>
      <c r="J121" s="1" t="s">
        <v>14</v>
      </c>
      <c r="K121" s="0" t="s">
        <v>35</v>
      </c>
    </row>
    <row r="122" customFormat="false" ht="12.75" hidden="false" customHeight="false" outlineLevel="0" collapsed="false">
      <c r="A122" s="0" t="str">
        <f aca="false">IF(ISBLANK(IlluminaSubmissionForm!$E69),"",IlluminaSubmissionForm!$E69)</f>
        <v>065-w014</v>
      </c>
      <c r="B122" s="0" t="str">
        <f aca="false">IF(ISBLANK(IlluminaSubmissionForm!$E69),"",IlluminaSubmissionForm!$D$38)</f>
        <v>Metagenomic DNA</v>
      </c>
      <c r="C122" s="0" t="str">
        <f aca="false">IF(ISBLANK(IlluminaSubmissionForm!$E69),"",IlluminaSubmissionForm!$L$39)</f>
        <v>Paired End Read</v>
      </c>
      <c r="D122" s="0" t="n">
        <f aca="false">IF(ISBLANK(IlluminaSubmissionForm!$E69),"",IlluminaSubmissionForm!$L$40)</f>
        <v>250</v>
      </c>
      <c r="E122" s="0" t="str">
        <f aca="false">IF(ISBLANK(IlluminaSubmissionForm!$E69),"","Yes")</f>
        <v>Yes</v>
      </c>
      <c r="F122" s="0" t="n">
        <f aca="false">IF(ISBLANK(IlluminaSubmissionForm!$E69),"",IlluminaSubmissionForm!$L$41/COUNTA(IlluminaSubmissionForm!$C$47:$N$54,IlluminaSubmissionForm!$C$64:$N$71,IlluminaSubmissionForm!$C$81:$N$88,IlluminaSubmissionForm!$C$98:$N$105))</f>
        <v>0.0106666666666667</v>
      </c>
      <c r="G122" s="0" t="str">
        <f aca="false">IF(ISBLANK(IlluminaSubmissionForm!$E69),"",IlluminaSubmissionForm!$D$39)</f>
        <v>Bacterial 16S-V3V4</v>
      </c>
      <c r="I122" s="0" t="str">
        <f aca="false">IF(ISBLANK(IlluminaSubmissionForm!$E69),"",IlluminaSubmissionForm!$C$62)</f>
        <v>16SV3V4_FinalProject_2</v>
      </c>
      <c r="J122" s="1" t="s">
        <v>14</v>
      </c>
      <c r="K122" s="0" t="s">
        <v>36</v>
      </c>
    </row>
    <row r="123" customFormat="false" ht="12.75" hidden="false" customHeight="false" outlineLevel="0" collapsed="false">
      <c r="A123" s="0" t="str">
        <f aca="false">IF(ISBLANK(IlluminaSubmissionForm!$E70),"",IlluminaSubmissionForm!$E70)</f>
        <v>065-w046</v>
      </c>
      <c r="B123" s="0" t="str">
        <f aca="false">IF(ISBLANK(IlluminaSubmissionForm!$E70),"",IlluminaSubmissionForm!$D$38)</f>
        <v>Metagenomic DNA</v>
      </c>
      <c r="C123" s="0" t="str">
        <f aca="false">IF(ISBLANK(IlluminaSubmissionForm!$E70),"",IlluminaSubmissionForm!$L$39)</f>
        <v>Paired End Read</v>
      </c>
      <c r="D123" s="0" t="n">
        <f aca="false">IF(ISBLANK(IlluminaSubmissionForm!$E70),"",IlluminaSubmissionForm!$L$40)</f>
        <v>250</v>
      </c>
      <c r="E123" s="0" t="str">
        <f aca="false">IF(ISBLANK(IlluminaSubmissionForm!$E70),"","Yes")</f>
        <v>Yes</v>
      </c>
      <c r="F123" s="0" t="n">
        <f aca="false">IF(ISBLANK(IlluminaSubmissionForm!$E70),"",IlluminaSubmissionForm!$L$41/COUNTA(IlluminaSubmissionForm!$C$47:$N$54,IlluminaSubmissionForm!$C$64:$N$71,IlluminaSubmissionForm!$C$81:$N$88,IlluminaSubmissionForm!$C$98:$N$105))</f>
        <v>0.0106666666666667</v>
      </c>
      <c r="G123" s="0" t="str">
        <f aca="false">IF(ISBLANK(IlluminaSubmissionForm!$E70),"",IlluminaSubmissionForm!$D$39)</f>
        <v>Bacterial 16S-V3V4</v>
      </c>
      <c r="I123" s="0" t="str">
        <f aca="false">IF(ISBLANK(IlluminaSubmissionForm!$E70),"",IlluminaSubmissionForm!$C$62)</f>
        <v>16SV3V4_FinalProject_2</v>
      </c>
      <c r="J123" s="1" t="s">
        <v>14</v>
      </c>
      <c r="K123" s="0" t="s">
        <v>37</v>
      </c>
    </row>
    <row r="124" customFormat="false" ht="12.75" hidden="false" customHeight="false" outlineLevel="0" collapsed="false">
      <c r="A124" s="0" t="str">
        <f aca="false">IF(ISBLANK(IlluminaSubmissionForm!$E71),"",IlluminaSubmissionForm!$E71)</f>
        <v>070-w014</v>
      </c>
      <c r="B124" s="0" t="str">
        <f aca="false">IF(ISBLANK(IlluminaSubmissionForm!$E71),"",IlluminaSubmissionForm!$D$38)</f>
        <v>Metagenomic DNA</v>
      </c>
      <c r="C124" s="0" t="str">
        <f aca="false">IF(ISBLANK(IlluminaSubmissionForm!$E71),"",IlluminaSubmissionForm!$L$39)</f>
        <v>Paired End Read</v>
      </c>
      <c r="D124" s="0" t="n">
        <f aca="false">IF(ISBLANK(IlluminaSubmissionForm!$E71),"",IlluminaSubmissionForm!$L$40)</f>
        <v>250</v>
      </c>
      <c r="E124" s="0" t="str">
        <f aca="false">IF(ISBLANK(IlluminaSubmissionForm!$E71),"","Yes")</f>
        <v>Yes</v>
      </c>
      <c r="F124" s="0" t="n">
        <f aca="false">IF(ISBLANK(IlluminaSubmissionForm!$E71),"",IlluminaSubmissionForm!$L$41/COUNTA(IlluminaSubmissionForm!$C$47:$N$54,IlluminaSubmissionForm!$C$64:$N$71,IlluminaSubmissionForm!$C$81:$N$88,IlluminaSubmissionForm!$C$98:$N$105))</f>
        <v>0.0106666666666667</v>
      </c>
      <c r="G124" s="0" t="str">
        <f aca="false">IF(ISBLANK(IlluminaSubmissionForm!$E71),"",IlluminaSubmissionForm!$D$39)</f>
        <v>Bacterial 16S-V3V4</v>
      </c>
      <c r="I124" s="0" t="str">
        <f aca="false">IF(ISBLANK(IlluminaSubmissionForm!$E71),"",IlluminaSubmissionForm!$C$62)</f>
        <v>16SV3V4_FinalProject_2</v>
      </c>
      <c r="J124" s="1" t="s">
        <v>14</v>
      </c>
      <c r="K124" s="0" t="s">
        <v>38</v>
      </c>
    </row>
    <row r="125" customFormat="false" ht="12.75" hidden="false" customHeight="false" outlineLevel="0" collapsed="false">
      <c r="A125" s="0" t="str">
        <f aca="false">IF(ISBLANK(IlluminaSubmissionForm!$F64),"",IlluminaSubmissionForm!$F64)</f>
        <v>039-w014</v>
      </c>
      <c r="B125" s="0" t="str">
        <f aca="false">IF(ISBLANK(IlluminaSubmissionForm!$F64),"",IlluminaSubmissionForm!$D$38)</f>
        <v>Metagenomic DNA</v>
      </c>
      <c r="C125" s="0" t="str">
        <f aca="false">IF(ISBLANK(IlluminaSubmissionForm!$F64),"",IlluminaSubmissionForm!$L$39)</f>
        <v>Paired End Read</v>
      </c>
      <c r="D125" s="0" t="n">
        <f aca="false">IF(ISBLANK(IlluminaSubmissionForm!$F64),"",IlluminaSubmissionForm!$L$40)</f>
        <v>250</v>
      </c>
      <c r="E125" s="0" t="str">
        <f aca="false">IF(ISBLANK(IlluminaSubmissionForm!$F64),"","Yes")</f>
        <v>Yes</v>
      </c>
      <c r="F125" s="0" t="n">
        <f aca="false">IF(ISBLANK(IlluminaSubmissionForm!$F64),"",IlluminaSubmissionForm!$L$41/COUNTA(IlluminaSubmissionForm!$C$47:$N$54,IlluminaSubmissionForm!$C$64:$N$71,IlluminaSubmissionForm!$C$81:$N$88,IlluminaSubmissionForm!$C$98:$N$105))</f>
        <v>0.0106666666666667</v>
      </c>
      <c r="G125" s="0" t="str">
        <f aca="false">IF(ISBLANK(IlluminaSubmissionForm!$F64),"",IlluminaSubmissionForm!$D$39)</f>
        <v>Bacterial 16S-V3V4</v>
      </c>
      <c r="I125" s="0" t="str">
        <f aca="false">IF(ISBLANK(IlluminaSubmissionForm!$F64),"",IlluminaSubmissionForm!$C$62)</f>
        <v>16SV3V4_FinalProject_2</v>
      </c>
      <c r="J125" s="1" t="s">
        <v>14</v>
      </c>
      <c r="K125" s="0" t="s">
        <v>39</v>
      </c>
    </row>
    <row r="126" customFormat="false" ht="12.75" hidden="false" customHeight="false" outlineLevel="0" collapsed="false">
      <c r="A126" s="0" t="str">
        <f aca="false">IF(ISBLANK(IlluminaSubmissionForm!$F65),"",IlluminaSubmissionForm!$F65)</f>
        <v>105-w014</v>
      </c>
      <c r="B126" s="0" t="str">
        <f aca="false">IF(ISBLANK(IlluminaSubmissionForm!$F65),"",IlluminaSubmissionForm!$D$38)</f>
        <v>Metagenomic DNA</v>
      </c>
      <c r="C126" s="0" t="str">
        <f aca="false">IF(ISBLANK(IlluminaSubmissionForm!$F65),"",IlluminaSubmissionForm!$L$39)</f>
        <v>Paired End Read</v>
      </c>
      <c r="D126" s="0" t="n">
        <f aca="false">IF(ISBLANK(IlluminaSubmissionForm!$F65),"",IlluminaSubmissionForm!$L$40)</f>
        <v>250</v>
      </c>
      <c r="E126" s="0" t="str">
        <f aca="false">IF(ISBLANK(IlluminaSubmissionForm!$F65),"","Yes")</f>
        <v>Yes</v>
      </c>
      <c r="F126" s="0" t="n">
        <f aca="false">IF(ISBLANK(IlluminaSubmissionForm!$F65),"",IlluminaSubmissionForm!$L$41/COUNTA(IlluminaSubmissionForm!$C$47:$N$54,IlluminaSubmissionForm!$C$64:$N$71,IlluminaSubmissionForm!$C$81:$N$88,IlluminaSubmissionForm!$C$98:$N$105))</f>
        <v>0.0106666666666667</v>
      </c>
      <c r="G126" s="0" t="str">
        <f aca="false">IF(ISBLANK(IlluminaSubmissionForm!$F65),"",IlluminaSubmissionForm!$D$39)</f>
        <v>Bacterial 16S-V3V4</v>
      </c>
      <c r="I126" s="0" t="str">
        <f aca="false">IF(ISBLANK(IlluminaSubmissionForm!$F65),"",IlluminaSubmissionForm!$C$62)</f>
        <v>16SV3V4_FinalProject_2</v>
      </c>
      <c r="J126" s="1" t="s">
        <v>14</v>
      </c>
      <c r="K126" s="0" t="s">
        <v>40</v>
      </c>
    </row>
    <row r="127" customFormat="false" ht="12.75" hidden="false" customHeight="false" outlineLevel="0" collapsed="false">
      <c r="A127" s="0" t="str">
        <f aca="false">IF(ISBLANK(IlluminaSubmissionForm!$F66),"",IlluminaSubmissionForm!$F66)</f>
        <v>105-w046</v>
      </c>
      <c r="B127" s="0" t="str">
        <f aca="false">IF(ISBLANK(IlluminaSubmissionForm!$F66),"",IlluminaSubmissionForm!$D$38)</f>
        <v>Metagenomic DNA</v>
      </c>
      <c r="C127" s="0" t="str">
        <f aca="false">IF(ISBLANK(IlluminaSubmissionForm!$F66),"",IlluminaSubmissionForm!$L$39)</f>
        <v>Paired End Read</v>
      </c>
      <c r="D127" s="0" t="n">
        <f aca="false">IF(ISBLANK(IlluminaSubmissionForm!$F66),"",IlluminaSubmissionForm!$L$40)</f>
        <v>250</v>
      </c>
      <c r="E127" s="0" t="str">
        <f aca="false">IF(ISBLANK(IlluminaSubmissionForm!$F66),"","Yes")</f>
        <v>Yes</v>
      </c>
      <c r="F127" s="0" t="n">
        <f aca="false">IF(ISBLANK(IlluminaSubmissionForm!$F66),"",IlluminaSubmissionForm!$L$41/COUNTA(IlluminaSubmissionForm!$C$47:$N$54,IlluminaSubmissionForm!$C$64:$N$71,IlluminaSubmissionForm!$C$81:$N$88,IlluminaSubmissionForm!$C$98:$N$105))</f>
        <v>0.0106666666666667</v>
      </c>
      <c r="G127" s="0" t="str">
        <f aca="false">IF(ISBLANK(IlluminaSubmissionForm!$F66),"",IlluminaSubmissionForm!$D$39)</f>
        <v>Bacterial 16S-V3V4</v>
      </c>
      <c r="I127" s="0" t="str">
        <f aca="false">IF(ISBLANK(IlluminaSubmissionForm!$F66),"",IlluminaSubmissionForm!$C$62)</f>
        <v>16SV3V4_FinalProject_2</v>
      </c>
      <c r="J127" s="1" t="s">
        <v>14</v>
      </c>
      <c r="K127" s="0" t="s">
        <v>41</v>
      </c>
    </row>
    <row r="128" customFormat="false" ht="12.75" hidden="false" customHeight="false" outlineLevel="0" collapsed="false">
      <c r="A128" s="0" t="str">
        <f aca="false">IF(ISBLANK(IlluminaSubmissionForm!$F67),"",IlluminaSubmissionForm!$F67)</f>
        <v>113-w046</v>
      </c>
      <c r="B128" s="0" t="str">
        <f aca="false">IF(ISBLANK(IlluminaSubmissionForm!$F67),"",IlluminaSubmissionForm!$D$38)</f>
        <v>Metagenomic DNA</v>
      </c>
      <c r="C128" s="0" t="str">
        <f aca="false">IF(ISBLANK(IlluminaSubmissionForm!$F67),"",IlluminaSubmissionForm!$L$39)</f>
        <v>Paired End Read</v>
      </c>
      <c r="D128" s="0" t="n">
        <f aca="false">IF(ISBLANK(IlluminaSubmissionForm!$F67),"",IlluminaSubmissionForm!$L$40)</f>
        <v>250</v>
      </c>
      <c r="E128" s="0" t="str">
        <f aca="false">IF(ISBLANK(IlluminaSubmissionForm!$F67),"","Yes")</f>
        <v>Yes</v>
      </c>
      <c r="F128" s="0" t="n">
        <f aca="false">IF(ISBLANK(IlluminaSubmissionForm!$F67),"",IlluminaSubmissionForm!$L$41/COUNTA(IlluminaSubmissionForm!$C$47:$N$54,IlluminaSubmissionForm!$C$64:$N$71,IlluminaSubmissionForm!$C$81:$N$88,IlluminaSubmissionForm!$C$98:$N$105))</f>
        <v>0.0106666666666667</v>
      </c>
      <c r="G128" s="0" t="str">
        <f aca="false">IF(ISBLANK(IlluminaSubmissionForm!$F67),"",IlluminaSubmissionForm!$D$39)</f>
        <v>Bacterial 16S-V3V4</v>
      </c>
      <c r="I128" s="0" t="str">
        <f aca="false">IF(ISBLANK(IlluminaSubmissionForm!$F67),"",IlluminaSubmissionForm!$C$62)</f>
        <v>16SV3V4_FinalProject_2</v>
      </c>
      <c r="J128" s="1" t="s">
        <v>14</v>
      </c>
      <c r="K128" s="0" t="s">
        <v>42</v>
      </c>
    </row>
    <row r="129" customFormat="false" ht="12.75" hidden="false" customHeight="false" outlineLevel="0" collapsed="false">
      <c r="A129" s="0" t="str">
        <f aca="false">IF(ISBLANK(IlluminaSubmissionForm!$F68),"",IlluminaSubmissionForm!$F68)</f>
        <v>101-w014</v>
      </c>
      <c r="B129" s="0" t="str">
        <f aca="false">IF(ISBLANK(IlluminaSubmissionForm!$F68),"",IlluminaSubmissionForm!$D$38)</f>
        <v>Metagenomic DNA</v>
      </c>
      <c r="C129" s="0" t="str">
        <f aca="false">IF(ISBLANK(IlluminaSubmissionForm!$F68),"",IlluminaSubmissionForm!$L$39)</f>
        <v>Paired End Read</v>
      </c>
      <c r="D129" s="0" t="n">
        <f aca="false">IF(ISBLANK(IlluminaSubmissionForm!$F68),"",IlluminaSubmissionForm!$L$40)</f>
        <v>250</v>
      </c>
      <c r="E129" s="0" t="str">
        <f aca="false">IF(ISBLANK(IlluminaSubmissionForm!$F68),"","Yes")</f>
        <v>Yes</v>
      </c>
      <c r="F129" s="0" t="n">
        <f aca="false">IF(ISBLANK(IlluminaSubmissionForm!$F68),"",IlluminaSubmissionForm!$L$41/COUNTA(IlluminaSubmissionForm!$C$47:$N$54,IlluminaSubmissionForm!$C$64:$N$71,IlluminaSubmissionForm!$C$81:$N$88,IlluminaSubmissionForm!$C$98:$N$105))</f>
        <v>0.0106666666666667</v>
      </c>
      <c r="G129" s="0" t="str">
        <f aca="false">IF(ISBLANK(IlluminaSubmissionForm!$F68),"",IlluminaSubmissionForm!$D$39)</f>
        <v>Bacterial 16S-V3V4</v>
      </c>
      <c r="I129" s="0" t="str">
        <f aca="false">IF(ISBLANK(IlluminaSubmissionForm!$F68),"",IlluminaSubmissionForm!$C$62)</f>
        <v>16SV3V4_FinalProject_2</v>
      </c>
      <c r="J129" s="1" t="s">
        <v>14</v>
      </c>
      <c r="K129" s="0" t="s">
        <v>43</v>
      </c>
    </row>
    <row r="130" customFormat="false" ht="12.75" hidden="false" customHeight="false" outlineLevel="0" collapsed="false">
      <c r="A130" s="0" t="str">
        <f aca="false">IF(ISBLANK(IlluminaSubmissionForm!$F69),"",IlluminaSubmissionForm!$F69)</f>
        <v>064-w014</v>
      </c>
      <c r="B130" s="0" t="str">
        <f aca="false">IF(ISBLANK(IlluminaSubmissionForm!$F69),"",IlluminaSubmissionForm!$D$38)</f>
        <v>Metagenomic DNA</v>
      </c>
      <c r="C130" s="0" t="str">
        <f aca="false">IF(ISBLANK(IlluminaSubmissionForm!$F69),"",IlluminaSubmissionForm!$L$39)</f>
        <v>Paired End Read</v>
      </c>
      <c r="D130" s="0" t="n">
        <f aca="false">IF(ISBLANK(IlluminaSubmissionForm!$F69),"",IlluminaSubmissionForm!$L$40)</f>
        <v>250</v>
      </c>
      <c r="E130" s="0" t="str">
        <f aca="false">IF(ISBLANK(IlluminaSubmissionForm!$F69),"","Yes")</f>
        <v>Yes</v>
      </c>
      <c r="F130" s="0" t="n">
        <f aca="false">IF(ISBLANK(IlluminaSubmissionForm!$F69),"",IlluminaSubmissionForm!$L$41/COUNTA(IlluminaSubmissionForm!$C$47:$N$54,IlluminaSubmissionForm!$C$64:$N$71,IlluminaSubmissionForm!$C$81:$N$88,IlluminaSubmissionForm!$C$98:$N$105))</f>
        <v>0.0106666666666667</v>
      </c>
      <c r="G130" s="0" t="str">
        <f aca="false">IF(ISBLANK(IlluminaSubmissionForm!$F69),"",IlluminaSubmissionForm!$D$39)</f>
        <v>Bacterial 16S-V3V4</v>
      </c>
      <c r="I130" s="0" t="str">
        <f aca="false">IF(ISBLANK(IlluminaSubmissionForm!$F69),"",IlluminaSubmissionForm!$C$62)</f>
        <v>16SV3V4_FinalProject_2</v>
      </c>
      <c r="J130" s="1" t="s">
        <v>14</v>
      </c>
      <c r="K130" s="0" t="s">
        <v>44</v>
      </c>
    </row>
    <row r="131" customFormat="false" ht="12.75" hidden="false" customHeight="false" outlineLevel="0" collapsed="false">
      <c r="A131" s="0" t="str">
        <f aca="false">IF(ISBLANK(IlluminaSubmissionForm!$F70),"",IlluminaSubmissionForm!$F70)</f>
        <v>066-w014</v>
      </c>
      <c r="B131" s="0" t="str">
        <f aca="false">IF(ISBLANK(IlluminaSubmissionForm!$F70),"",IlluminaSubmissionForm!$D$38)</f>
        <v>Metagenomic DNA</v>
      </c>
      <c r="C131" s="0" t="str">
        <f aca="false">IF(ISBLANK(IlluminaSubmissionForm!$F70),"",IlluminaSubmissionForm!$L$39)</f>
        <v>Paired End Read</v>
      </c>
      <c r="D131" s="0" t="n">
        <f aca="false">IF(ISBLANK(IlluminaSubmissionForm!$F70),"",IlluminaSubmissionForm!$L$40)</f>
        <v>250</v>
      </c>
      <c r="E131" s="0" t="str">
        <f aca="false">IF(ISBLANK(IlluminaSubmissionForm!$F70),"","Yes")</f>
        <v>Yes</v>
      </c>
      <c r="F131" s="0" t="n">
        <f aca="false">IF(ISBLANK(IlluminaSubmissionForm!$F70),"",IlluminaSubmissionForm!$L$41/COUNTA(IlluminaSubmissionForm!$C$47:$N$54,IlluminaSubmissionForm!$C$64:$N$71,IlluminaSubmissionForm!$C$81:$N$88,IlluminaSubmissionForm!$C$98:$N$105))</f>
        <v>0.0106666666666667</v>
      </c>
      <c r="G131" s="0" t="str">
        <f aca="false">IF(ISBLANK(IlluminaSubmissionForm!$F70),"",IlluminaSubmissionForm!$D$39)</f>
        <v>Bacterial 16S-V3V4</v>
      </c>
      <c r="I131" s="0" t="str">
        <f aca="false">IF(ISBLANK(IlluminaSubmissionForm!$F70),"",IlluminaSubmissionForm!$C$62)</f>
        <v>16SV3V4_FinalProject_2</v>
      </c>
      <c r="J131" s="1" t="s">
        <v>14</v>
      </c>
      <c r="K131" s="0" t="s">
        <v>45</v>
      </c>
    </row>
    <row r="132" customFormat="false" ht="12.75" hidden="false" customHeight="false" outlineLevel="0" collapsed="false">
      <c r="A132" s="0" t="str">
        <f aca="false">IF(ISBLANK(IlluminaSubmissionForm!$F71),"",IlluminaSubmissionForm!$F71)</f>
        <v>086-w014</v>
      </c>
      <c r="B132" s="0" t="str">
        <f aca="false">IF(ISBLANK(IlluminaSubmissionForm!$F71),"",IlluminaSubmissionForm!$D$38)</f>
        <v>Metagenomic DNA</v>
      </c>
      <c r="C132" s="0" t="str">
        <f aca="false">IF(ISBLANK(IlluminaSubmissionForm!$F71),"",IlluminaSubmissionForm!$L$39)</f>
        <v>Paired End Read</v>
      </c>
      <c r="D132" s="0" t="n">
        <f aca="false">IF(ISBLANK(IlluminaSubmissionForm!$F71),"",IlluminaSubmissionForm!$L$40)</f>
        <v>250</v>
      </c>
      <c r="E132" s="0" t="str">
        <f aca="false">IF(ISBLANK(IlluminaSubmissionForm!$F71),"","Yes")</f>
        <v>Yes</v>
      </c>
      <c r="F132" s="0" t="n">
        <f aca="false">IF(ISBLANK(IlluminaSubmissionForm!$F71),"",IlluminaSubmissionForm!$L$41/COUNTA(IlluminaSubmissionForm!$C$47:$N$54,IlluminaSubmissionForm!$C$64:$N$71,IlluminaSubmissionForm!$C$81:$N$88,IlluminaSubmissionForm!$C$98:$N$105))</f>
        <v>0.0106666666666667</v>
      </c>
      <c r="G132" s="0" t="str">
        <f aca="false">IF(ISBLANK(IlluminaSubmissionForm!$F71),"",IlluminaSubmissionForm!$D$39)</f>
        <v>Bacterial 16S-V3V4</v>
      </c>
      <c r="I132" s="0" t="str">
        <f aca="false">IF(ISBLANK(IlluminaSubmissionForm!$F71),"",IlluminaSubmissionForm!$C$62)</f>
        <v>16SV3V4_FinalProject_2</v>
      </c>
      <c r="J132" s="1" t="s">
        <v>14</v>
      </c>
      <c r="K132" s="0" t="s">
        <v>46</v>
      </c>
    </row>
    <row r="133" customFormat="false" ht="12.75" hidden="false" customHeight="false" outlineLevel="0" collapsed="false">
      <c r="A133" s="0" t="str">
        <f aca="false">IF(ISBLANK(IlluminaSubmissionForm!$G64),"",IlluminaSubmissionForm!$G64)</f>
        <v>092-w000</v>
      </c>
      <c r="B133" s="0" t="str">
        <f aca="false">IF(ISBLANK(IlluminaSubmissionForm!$G64),"",IlluminaSubmissionForm!$D$38)</f>
        <v>Metagenomic DNA</v>
      </c>
      <c r="C133" s="0" t="str">
        <f aca="false">IF(ISBLANK(IlluminaSubmissionForm!$G64),"",IlluminaSubmissionForm!$L$39)</f>
        <v>Paired End Read</v>
      </c>
      <c r="D133" s="0" t="n">
        <f aca="false">IF(ISBLANK(IlluminaSubmissionForm!$G64),"",IlluminaSubmissionForm!$L$40)</f>
        <v>250</v>
      </c>
      <c r="E133" s="0" t="str">
        <f aca="false">IF(ISBLANK(IlluminaSubmissionForm!$G64),"","Yes")</f>
        <v>Yes</v>
      </c>
      <c r="F133" s="0" t="n">
        <f aca="false">IF(ISBLANK(IlluminaSubmissionForm!$G64),"",IlluminaSubmissionForm!$L$41/COUNTA(IlluminaSubmissionForm!$C$47:$N$54,IlluminaSubmissionForm!$C$64:$N$71,IlluminaSubmissionForm!$C$81:$N$88,IlluminaSubmissionForm!$C$98:$N$105))</f>
        <v>0.0106666666666667</v>
      </c>
      <c r="G133" s="0" t="str">
        <f aca="false">IF(ISBLANK(IlluminaSubmissionForm!$G64),"",IlluminaSubmissionForm!$D$39)</f>
        <v>Bacterial 16S-V3V4</v>
      </c>
      <c r="I133" s="0" t="str">
        <f aca="false">IF(ISBLANK(IlluminaSubmissionForm!$G64),"",IlluminaSubmissionForm!$C$62)</f>
        <v>16SV3V4_FinalProject_2</v>
      </c>
      <c r="J133" s="1" t="s">
        <v>14</v>
      </c>
      <c r="K133" s="0" t="s">
        <v>47</v>
      </c>
    </row>
    <row r="134" customFormat="false" ht="12.75" hidden="false" customHeight="false" outlineLevel="0" collapsed="false">
      <c r="A134" s="0" t="str">
        <f aca="false">IF(ISBLANK(IlluminaSubmissionForm!$G65),"",IlluminaSubmissionForm!$G65)</f>
        <v>092-w046</v>
      </c>
      <c r="B134" s="0" t="str">
        <f aca="false">IF(ISBLANK(IlluminaSubmissionForm!$G65),"",IlluminaSubmissionForm!$D$38)</f>
        <v>Metagenomic DNA</v>
      </c>
      <c r="C134" s="0" t="str">
        <f aca="false">IF(ISBLANK(IlluminaSubmissionForm!$G65),"",IlluminaSubmissionForm!$L$39)</f>
        <v>Paired End Read</v>
      </c>
      <c r="D134" s="0" t="n">
        <f aca="false">IF(ISBLANK(IlluminaSubmissionForm!$G65),"",IlluminaSubmissionForm!$L$40)</f>
        <v>250</v>
      </c>
      <c r="E134" s="0" t="str">
        <f aca="false">IF(ISBLANK(IlluminaSubmissionForm!$G65),"","Yes")</f>
        <v>Yes</v>
      </c>
      <c r="F134" s="0" t="n">
        <f aca="false">IF(ISBLANK(IlluminaSubmissionForm!$G65),"",IlluminaSubmissionForm!$L$41/COUNTA(IlluminaSubmissionForm!$C$47:$N$54,IlluminaSubmissionForm!$C$64:$N$71,IlluminaSubmissionForm!$C$81:$N$88,IlluminaSubmissionForm!$C$98:$N$105))</f>
        <v>0.0106666666666667</v>
      </c>
      <c r="G134" s="0" t="str">
        <f aca="false">IF(ISBLANK(IlluminaSubmissionForm!$G65),"",IlluminaSubmissionForm!$D$39)</f>
        <v>Bacterial 16S-V3V4</v>
      </c>
      <c r="I134" s="0" t="str">
        <f aca="false">IF(ISBLANK(IlluminaSubmissionForm!$G65),"",IlluminaSubmissionForm!$C$62)</f>
        <v>16SV3V4_FinalProject_2</v>
      </c>
      <c r="J134" s="1" t="s">
        <v>14</v>
      </c>
      <c r="K134" s="0" t="s">
        <v>48</v>
      </c>
    </row>
    <row r="135" customFormat="false" ht="12.75" hidden="false" customHeight="false" outlineLevel="0" collapsed="false">
      <c r="A135" s="0" t="str">
        <f aca="false">IF(ISBLANK(IlluminaSubmissionForm!$G66),"",IlluminaSubmissionForm!$G66)</f>
        <v>13-T52-T-DM-CI</v>
      </c>
      <c r="B135" s="0" t="str">
        <f aca="false">IF(ISBLANK(IlluminaSubmissionForm!$G66),"",IlluminaSubmissionForm!$D$38)</f>
        <v>Metagenomic DNA</v>
      </c>
      <c r="C135" s="0" t="str">
        <f aca="false">IF(ISBLANK(IlluminaSubmissionForm!$G66),"",IlluminaSubmissionForm!$L$39)</f>
        <v>Paired End Read</v>
      </c>
      <c r="D135" s="0" t="n">
        <f aca="false">IF(ISBLANK(IlluminaSubmissionForm!$G66),"",IlluminaSubmissionForm!$L$40)</f>
        <v>250</v>
      </c>
      <c r="E135" s="0" t="str">
        <f aca="false">IF(ISBLANK(IlluminaSubmissionForm!$G66),"","Yes")</f>
        <v>Yes</v>
      </c>
      <c r="F135" s="0" t="n">
        <f aca="false">IF(ISBLANK(IlluminaSubmissionForm!$G66),"",IlluminaSubmissionForm!$L$41/COUNTA(IlluminaSubmissionForm!$C$47:$N$54,IlluminaSubmissionForm!$C$64:$N$71,IlluminaSubmissionForm!$C$81:$N$88,IlluminaSubmissionForm!$C$98:$N$105))</f>
        <v>0.0106666666666667</v>
      </c>
      <c r="G135" s="0" t="str">
        <f aca="false">IF(ISBLANK(IlluminaSubmissionForm!$G66),"",IlluminaSubmissionForm!$D$39)</f>
        <v>Bacterial 16S-V3V4</v>
      </c>
      <c r="I135" s="0" t="str">
        <f aca="false">IF(ISBLANK(IlluminaSubmissionForm!$G66),"",IlluminaSubmissionForm!$C$62)</f>
        <v>16SV3V4_FinalProject_2</v>
      </c>
      <c r="J135" s="1" t="s">
        <v>14</v>
      </c>
      <c r="K135" s="0" t="s">
        <v>49</v>
      </c>
    </row>
    <row r="136" customFormat="false" ht="12.75" hidden="false" customHeight="false" outlineLevel="0" collapsed="false">
      <c r="A136" s="0" t="str">
        <f aca="false">IF(ISBLANK(IlluminaSubmissionForm!$G67),"",IlluminaSubmissionForm!$G67)</f>
        <v>13-T106-T-DM-III</v>
      </c>
      <c r="B136" s="0" t="str">
        <f aca="false">IF(ISBLANK(IlluminaSubmissionForm!$G67),"",IlluminaSubmissionForm!$D$38)</f>
        <v>Metagenomic DNA</v>
      </c>
      <c r="C136" s="0" t="str">
        <f aca="false">IF(ISBLANK(IlluminaSubmissionForm!$G67),"",IlluminaSubmissionForm!$L$39)</f>
        <v>Paired End Read</v>
      </c>
      <c r="D136" s="0" t="n">
        <f aca="false">IF(ISBLANK(IlluminaSubmissionForm!$G67),"",IlluminaSubmissionForm!$L$40)</f>
        <v>250</v>
      </c>
      <c r="E136" s="0" t="str">
        <f aca="false">IF(ISBLANK(IlluminaSubmissionForm!$G67),"","Yes")</f>
        <v>Yes</v>
      </c>
      <c r="F136" s="0" t="n">
        <f aca="false">IF(ISBLANK(IlluminaSubmissionForm!$G67),"",IlluminaSubmissionForm!$L$41/COUNTA(IlluminaSubmissionForm!$C$47:$N$54,IlluminaSubmissionForm!$C$64:$N$71,IlluminaSubmissionForm!$C$81:$N$88,IlluminaSubmissionForm!$C$98:$N$105))</f>
        <v>0.0106666666666667</v>
      </c>
      <c r="G136" s="0" t="str">
        <f aca="false">IF(ISBLANK(IlluminaSubmissionForm!$G67),"",IlluminaSubmissionForm!$D$39)</f>
        <v>Bacterial 16S-V3V4</v>
      </c>
      <c r="I136" s="0" t="str">
        <f aca="false">IF(ISBLANK(IlluminaSubmissionForm!$G67),"",IlluminaSubmissionForm!$C$62)</f>
        <v>16SV3V4_FinalProject_2</v>
      </c>
      <c r="J136" s="1" t="s">
        <v>14</v>
      </c>
      <c r="K136" s="0" t="s">
        <v>50</v>
      </c>
    </row>
    <row r="137" customFormat="false" ht="12.75" hidden="false" customHeight="false" outlineLevel="0" collapsed="false">
      <c r="A137" s="0" t="str">
        <f aca="false">IF(ISBLANK(IlluminaSubmissionForm!$G68),"",IlluminaSubmissionForm!$G68)</f>
        <v>13-TM48-T-DM-IIA</v>
      </c>
      <c r="B137" s="0" t="str">
        <f aca="false">IF(ISBLANK(IlluminaSubmissionForm!$G68),"",IlluminaSubmissionForm!$D$38)</f>
        <v>Metagenomic DNA</v>
      </c>
      <c r="C137" s="0" t="str">
        <f aca="false">IF(ISBLANK(IlluminaSubmissionForm!$G68),"",IlluminaSubmissionForm!$L$39)</f>
        <v>Paired End Read</v>
      </c>
      <c r="D137" s="0" t="n">
        <f aca="false">IF(ISBLANK(IlluminaSubmissionForm!$G68),"",IlluminaSubmissionForm!$L$40)</f>
        <v>250</v>
      </c>
      <c r="E137" s="0" t="str">
        <f aca="false">IF(ISBLANK(IlluminaSubmissionForm!$G68),"","Yes")</f>
        <v>Yes</v>
      </c>
      <c r="F137" s="0" t="n">
        <f aca="false">IF(ISBLANK(IlluminaSubmissionForm!$G68),"",IlluminaSubmissionForm!$L$41/COUNTA(IlluminaSubmissionForm!$C$47:$N$54,IlluminaSubmissionForm!$C$64:$N$71,IlluminaSubmissionForm!$C$81:$N$88,IlluminaSubmissionForm!$C$98:$N$105))</f>
        <v>0.0106666666666667</v>
      </c>
      <c r="G137" s="0" t="str">
        <f aca="false">IF(ISBLANK(IlluminaSubmissionForm!$G68),"",IlluminaSubmissionForm!$D$39)</f>
        <v>Bacterial 16S-V3V4</v>
      </c>
      <c r="I137" s="0" t="str">
        <f aca="false">IF(ISBLANK(IlluminaSubmissionForm!$G68),"",IlluminaSubmissionForm!$C$62)</f>
        <v>16SV3V4_FinalProject_2</v>
      </c>
      <c r="J137" s="1" t="s">
        <v>14</v>
      </c>
      <c r="K137" s="0" t="s">
        <v>51</v>
      </c>
    </row>
    <row r="138" customFormat="false" ht="12.75" hidden="false" customHeight="false" outlineLevel="0" collapsed="false">
      <c r="A138" s="0" t="str">
        <f aca="false">IF(ISBLANK(IlluminaSubmissionForm!$G69),"",IlluminaSubmissionForm!$G69)</f>
        <v>13-TM48-T-DM-CII</v>
      </c>
      <c r="B138" s="0" t="str">
        <f aca="false">IF(ISBLANK(IlluminaSubmissionForm!$G69),"",IlluminaSubmissionForm!$D$38)</f>
        <v>Metagenomic DNA</v>
      </c>
      <c r="C138" s="0" t="str">
        <f aca="false">IF(ISBLANK(IlluminaSubmissionForm!$G69),"",IlluminaSubmissionForm!$L$39)</f>
        <v>Paired End Read</v>
      </c>
      <c r="D138" s="0" t="n">
        <f aca="false">IF(ISBLANK(IlluminaSubmissionForm!$G69),"",IlluminaSubmissionForm!$L$40)</f>
        <v>250</v>
      </c>
      <c r="E138" s="0" t="str">
        <f aca="false">IF(ISBLANK(IlluminaSubmissionForm!$G69),"","Yes")</f>
        <v>Yes</v>
      </c>
      <c r="F138" s="0" t="n">
        <f aca="false">IF(ISBLANK(IlluminaSubmissionForm!$G69),"",IlluminaSubmissionForm!$L$41/COUNTA(IlluminaSubmissionForm!$C$47:$N$54,IlluminaSubmissionForm!$C$64:$N$71,IlluminaSubmissionForm!$C$81:$N$88,IlluminaSubmissionForm!$C$98:$N$105))</f>
        <v>0.0106666666666667</v>
      </c>
      <c r="G138" s="0" t="str">
        <f aca="false">IF(ISBLANK(IlluminaSubmissionForm!$G69),"",IlluminaSubmissionForm!$D$39)</f>
        <v>Bacterial 16S-V3V4</v>
      </c>
      <c r="I138" s="0" t="str">
        <f aca="false">IF(ISBLANK(IlluminaSubmissionForm!$G69),"",IlluminaSubmissionForm!$C$62)</f>
        <v>16SV3V4_FinalProject_2</v>
      </c>
      <c r="J138" s="1" t="s">
        <v>14</v>
      </c>
      <c r="K138" s="0" t="s">
        <v>52</v>
      </c>
    </row>
    <row r="139" customFormat="false" ht="12.75" hidden="false" customHeight="false" outlineLevel="0" collapsed="false">
      <c r="A139" s="0" t="str">
        <f aca="false">IF(ISBLANK(IlluminaSubmissionForm!$G70),"",IlluminaSubmissionForm!$G70)</f>
        <v>16-T52-T-DM-CII</v>
      </c>
      <c r="B139" s="0" t="str">
        <f aca="false">IF(ISBLANK(IlluminaSubmissionForm!$G70),"",IlluminaSubmissionForm!$D$38)</f>
        <v>Metagenomic DNA</v>
      </c>
      <c r="C139" s="0" t="str">
        <f aca="false">IF(ISBLANK(IlluminaSubmissionForm!$G70),"",IlluminaSubmissionForm!$L$39)</f>
        <v>Paired End Read</v>
      </c>
      <c r="D139" s="0" t="n">
        <f aca="false">IF(ISBLANK(IlluminaSubmissionForm!$G70),"",IlluminaSubmissionForm!$L$40)</f>
        <v>250</v>
      </c>
      <c r="E139" s="0" t="str">
        <f aca="false">IF(ISBLANK(IlluminaSubmissionForm!$G70),"","Yes")</f>
        <v>Yes</v>
      </c>
      <c r="F139" s="0" t="n">
        <f aca="false">IF(ISBLANK(IlluminaSubmissionForm!$G70),"",IlluminaSubmissionForm!$L$41/COUNTA(IlluminaSubmissionForm!$C$47:$N$54,IlluminaSubmissionForm!$C$64:$N$71,IlluminaSubmissionForm!$C$81:$N$88,IlluminaSubmissionForm!$C$98:$N$105))</f>
        <v>0.0106666666666667</v>
      </c>
      <c r="G139" s="0" t="str">
        <f aca="false">IF(ISBLANK(IlluminaSubmissionForm!$G70),"",IlluminaSubmissionForm!$D$39)</f>
        <v>Bacterial 16S-V3V4</v>
      </c>
      <c r="I139" s="0" t="str">
        <f aca="false">IF(ISBLANK(IlluminaSubmissionForm!$G70),"",IlluminaSubmissionForm!$C$62)</f>
        <v>16SV3V4_FinalProject_2</v>
      </c>
      <c r="J139" s="1" t="s">
        <v>14</v>
      </c>
      <c r="K139" s="0" t="s">
        <v>53</v>
      </c>
    </row>
    <row r="140" customFormat="false" ht="12.75" hidden="false" customHeight="false" outlineLevel="0" collapsed="false">
      <c r="A140" s="0" t="str">
        <f aca="false">IF(ISBLANK(IlluminaSubmissionForm!$G71),"",IlluminaSubmissionForm!$G71)</f>
        <v>16-T52-T-DM-IH</v>
      </c>
      <c r="B140" s="0" t="str">
        <f aca="false">IF(ISBLANK(IlluminaSubmissionForm!$G71),"",IlluminaSubmissionForm!$D$38)</f>
        <v>Metagenomic DNA</v>
      </c>
      <c r="C140" s="0" t="str">
        <f aca="false">IF(ISBLANK(IlluminaSubmissionForm!$G71),"",IlluminaSubmissionForm!$L$39)</f>
        <v>Paired End Read</v>
      </c>
      <c r="D140" s="0" t="n">
        <f aca="false">IF(ISBLANK(IlluminaSubmissionForm!$G71),"",IlluminaSubmissionForm!$L$40)</f>
        <v>250</v>
      </c>
      <c r="E140" s="0" t="str">
        <f aca="false">IF(ISBLANK(IlluminaSubmissionForm!$G71),"","Yes")</f>
        <v>Yes</v>
      </c>
      <c r="F140" s="0" t="n">
        <f aca="false">IF(ISBLANK(IlluminaSubmissionForm!$G71),"",IlluminaSubmissionForm!$L$41/COUNTA(IlluminaSubmissionForm!$C$47:$N$54,IlluminaSubmissionForm!$C$64:$N$71,IlluminaSubmissionForm!$C$81:$N$88,IlluminaSubmissionForm!$C$98:$N$105))</f>
        <v>0.0106666666666667</v>
      </c>
      <c r="G140" s="0" t="str">
        <f aca="false">IF(ISBLANK(IlluminaSubmissionForm!$G71),"",IlluminaSubmissionForm!$D$39)</f>
        <v>Bacterial 16S-V3V4</v>
      </c>
      <c r="I140" s="0" t="str">
        <f aca="false">IF(ISBLANK(IlluminaSubmissionForm!$G71),"",IlluminaSubmissionForm!$C$62)</f>
        <v>16SV3V4_FinalProject_2</v>
      </c>
      <c r="J140" s="1" t="s">
        <v>14</v>
      </c>
      <c r="K140" s="0" t="s">
        <v>54</v>
      </c>
    </row>
    <row r="141" customFormat="false" ht="12.75" hidden="false" customHeight="false" outlineLevel="0" collapsed="false">
      <c r="A141" s="0" t="str">
        <f aca="false">IF(ISBLANK(IlluminaSubmissionForm!$H64),"",IlluminaSubmissionForm!$H64)</f>
        <v>16-T52-T-DM-CH</v>
      </c>
      <c r="B141" s="0" t="str">
        <f aca="false">IF(ISBLANK(IlluminaSubmissionForm!$H64),"",IlluminaSubmissionForm!$D$38)</f>
        <v>Metagenomic DNA</v>
      </c>
      <c r="C141" s="0" t="str">
        <f aca="false">IF(ISBLANK(IlluminaSubmissionForm!$H64),"",IlluminaSubmissionForm!$L$39)</f>
        <v>Paired End Read</v>
      </c>
      <c r="D141" s="0" t="n">
        <f aca="false">IF(ISBLANK(IlluminaSubmissionForm!$H64),"",IlluminaSubmissionForm!$L$40)</f>
        <v>250</v>
      </c>
      <c r="E141" s="0" t="str">
        <f aca="false">IF(ISBLANK(IlluminaSubmissionForm!$H64),"","Yes")</f>
        <v>Yes</v>
      </c>
      <c r="F141" s="0" t="n">
        <f aca="false">IF(ISBLANK(IlluminaSubmissionForm!$H64),"",IlluminaSubmissionForm!$L$41/COUNTA(IlluminaSubmissionForm!$C$47:$N$54,IlluminaSubmissionForm!$C$64:$N$71,IlluminaSubmissionForm!$C$81:$N$88,IlluminaSubmissionForm!$C$98:$N$105))</f>
        <v>0.0106666666666667</v>
      </c>
      <c r="G141" s="0" t="str">
        <f aca="false">IF(ISBLANK(IlluminaSubmissionForm!$H64),"",IlluminaSubmissionForm!$D$39)</f>
        <v>Bacterial 16S-V3V4</v>
      </c>
      <c r="I141" s="0" t="str">
        <f aca="false">IF(ISBLANK(IlluminaSubmissionForm!$H64),"",IlluminaSubmissionForm!$C$62)</f>
        <v>16SV3V4_FinalProject_2</v>
      </c>
      <c r="J141" s="1" t="s">
        <v>14</v>
      </c>
      <c r="K141" s="0" t="s">
        <v>55</v>
      </c>
    </row>
    <row r="142" customFormat="false" ht="12.75" hidden="false" customHeight="false" outlineLevel="0" collapsed="false">
      <c r="A142" s="0" t="str">
        <f aca="false">IF(ISBLANK(IlluminaSubmissionForm!$H65),"",IlluminaSubmissionForm!$H65)</f>
        <v>16-TM36-T-DM-IH</v>
      </c>
      <c r="B142" s="0" t="str">
        <f aca="false">IF(ISBLANK(IlluminaSubmissionForm!$H65),"",IlluminaSubmissionForm!$D$38)</f>
        <v>Metagenomic DNA</v>
      </c>
      <c r="C142" s="0" t="str">
        <f aca="false">IF(ISBLANK(IlluminaSubmissionForm!$H65),"",IlluminaSubmissionForm!$L$39)</f>
        <v>Paired End Read</v>
      </c>
      <c r="D142" s="0" t="n">
        <f aca="false">IF(ISBLANK(IlluminaSubmissionForm!$H65),"",IlluminaSubmissionForm!$L$40)</f>
        <v>250</v>
      </c>
      <c r="E142" s="0" t="str">
        <f aca="false">IF(ISBLANK(IlluminaSubmissionForm!$H65),"","Yes")</f>
        <v>Yes</v>
      </c>
      <c r="F142" s="0" t="n">
        <f aca="false">IF(ISBLANK(IlluminaSubmissionForm!$H65),"",IlluminaSubmissionForm!$L$41/COUNTA(IlluminaSubmissionForm!$C$47:$N$54,IlluminaSubmissionForm!$C$64:$N$71,IlluminaSubmissionForm!$C$81:$N$88,IlluminaSubmissionForm!$C$98:$N$105))</f>
        <v>0.0106666666666667</v>
      </c>
      <c r="G142" s="0" t="str">
        <f aca="false">IF(ISBLANK(IlluminaSubmissionForm!$H65),"",IlluminaSubmissionForm!$D$39)</f>
        <v>Bacterial 16S-V3V4</v>
      </c>
      <c r="I142" s="0" t="str">
        <f aca="false">IF(ISBLANK(IlluminaSubmissionForm!$H65),"",IlluminaSubmissionForm!$C$62)</f>
        <v>16SV3V4_FinalProject_2</v>
      </c>
      <c r="J142" s="1" t="s">
        <v>14</v>
      </c>
      <c r="K142" s="0" t="s">
        <v>56</v>
      </c>
    </row>
    <row r="143" customFormat="false" ht="12.75" hidden="false" customHeight="false" outlineLevel="0" collapsed="false">
      <c r="A143" s="0" t="str">
        <f aca="false">IF(ISBLANK(IlluminaSubmissionForm!$H66),"",IlluminaSubmissionForm!$H66)</f>
        <v>16-TM36-T-DM-CH</v>
      </c>
      <c r="B143" s="0" t="str">
        <f aca="false">IF(ISBLANK(IlluminaSubmissionForm!$H66),"",IlluminaSubmissionForm!$D$38)</f>
        <v>Metagenomic DNA</v>
      </c>
      <c r="C143" s="0" t="str">
        <f aca="false">IF(ISBLANK(IlluminaSubmissionForm!$H66),"",IlluminaSubmissionForm!$L$39)</f>
        <v>Paired End Read</v>
      </c>
      <c r="D143" s="0" t="n">
        <f aca="false">IF(ISBLANK(IlluminaSubmissionForm!$H66),"",IlluminaSubmissionForm!$L$40)</f>
        <v>250</v>
      </c>
      <c r="E143" s="0" t="str">
        <f aca="false">IF(ISBLANK(IlluminaSubmissionForm!$H66),"","Yes")</f>
        <v>Yes</v>
      </c>
      <c r="F143" s="0" t="n">
        <f aca="false">IF(ISBLANK(IlluminaSubmissionForm!$H66),"",IlluminaSubmissionForm!$L$41/COUNTA(IlluminaSubmissionForm!$C$47:$N$54,IlluminaSubmissionForm!$C$64:$N$71,IlluminaSubmissionForm!$C$81:$N$88,IlluminaSubmissionForm!$C$98:$N$105))</f>
        <v>0.0106666666666667</v>
      </c>
      <c r="G143" s="0" t="str">
        <f aca="false">IF(ISBLANK(IlluminaSubmissionForm!$H66),"",IlluminaSubmissionForm!$D$39)</f>
        <v>Bacterial 16S-V3V4</v>
      </c>
      <c r="I143" s="0" t="str">
        <f aca="false">IF(ISBLANK(IlluminaSubmissionForm!$H66),"",IlluminaSubmissionForm!$C$62)</f>
        <v>16SV3V4_FinalProject_2</v>
      </c>
      <c r="J143" s="1" t="s">
        <v>14</v>
      </c>
      <c r="K143" s="0" t="s">
        <v>57</v>
      </c>
    </row>
    <row r="144" customFormat="false" ht="12.75" hidden="false" customHeight="false" outlineLevel="0" collapsed="false">
      <c r="A144" s="0" t="str">
        <f aca="false">IF(ISBLANK(IlluminaSubmissionForm!$H67),"",IlluminaSubmissionForm!$H67)</f>
        <v>16-TM36-T-DM-CII</v>
      </c>
      <c r="B144" s="0" t="str">
        <f aca="false">IF(ISBLANK(IlluminaSubmissionForm!$H67),"",IlluminaSubmissionForm!$D$38)</f>
        <v>Metagenomic DNA</v>
      </c>
      <c r="C144" s="0" t="str">
        <f aca="false">IF(ISBLANK(IlluminaSubmissionForm!$H67),"",IlluminaSubmissionForm!$L$39)</f>
        <v>Paired End Read</v>
      </c>
      <c r="D144" s="0" t="n">
        <f aca="false">IF(ISBLANK(IlluminaSubmissionForm!$H67),"",IlluminaSubmissionForm!$L$40)</f>
        <v>250</v>
      </c>
      <c r="E144" s="0" t="str">
        <f aca="false">IF(ISBLANK(IlluminaSubmissionForm!$H67),"","Yes")</f>
        <v>Yes</v>
      </c>
      <c r="F144" s="0" t="n">
        <f aca="false">IF(ISBLANK(IlluminaSubmissionForm!$H67),"",IlluminaSubmissionForm!$L$41/COUNTA(IlluminaSubmissionForm!$C$47:$N$54,IlluminaSubmissionForm!$C$64:$N$71,IlluminaSubmissionForm!$C$81:$N$88,IlluminaSubmissionForm!$C$98:$N$105))</f>
        <v>0.0106666666666667</v>
      </c>
      <c r="G144" s="0" t="str">
        <f aca="false">IF(ISBLANK(IlluminaSubmissionForm!$H67),"",IlluminaSubmissionForm!$D$39)</f>
        <v>Bacterial 16S-V3V4</v>
      </c>
      <c r="I144" s="0" t="str">
        <f aca="false">IF(ISBLANK(IlluminaSubmissionForm!$H67),"",IlluminaSubmissionForm!$C$62)</f>
        <v>16SV3V4_FinalProject_2</v>
      </c>
      <c r="J144" s="1" t="s">
        <v>14</v>
      </c>
      <c r="K144" s="0" t="s">
        <v>58</v>
      </c>
    </row>
    <row r="145" customFormat="false" ht="12.75" hidden="false" customHeight="false" outlineLevel="0" collapsed="false">
      <c r="A145" s="0" t="str">
        <f aca="false">IF(ISBLANK(IlluminaSubmissionForm!$H68),"",IlluminaSubmissionForm!$H68)</f>
        <v>18-S0-T-DM-CI</v>
      </c>
      <c r="B145" s="0" t="str">
        <f aca="false">IF(ISBLANK(IlluminaSubmissionForm!$H68),"",IlluminaSubmissionForm!$D$38)</f>
        <v>Metagenomic DNA</v>
      </c>
      <c r="C145" s="0" t="str">
        <f aca="false">IF(ISBLANK(IlluminaSubmissionForm!$H68),"",IlluminaSubmissionForm!$L$39)</f>
        <v>Paired End Read</v>
      </c>
      <c r="D145" s="0" t="n">
        <f aca="false">IF(ISBLANK(IlluminaSubmissionForm!$H68),"",IlluminaSubmissionForm!$L$40)</f>
        <v>250</v>
      </c>
      <c r="E145" s="0" t="str">
        <f aca="false">IF(ISBLANK(IlluminaSubmissionForm!$H68),"","Yes")</f>
        <v>Yes</v>
      </c>
      <c r="F145" s="0" t="n">
        <f aca="false">IF(ISBLANK(IlluminaSubmissionForm!$H68),"",IlluminaSubmissionForm!$L$41/COUNTA(IlluminaSubmissionForm!$C$47:$N$54,IlluminaSubmissionForm!$C$64:$N$71,IlluminaSubmissionForm!$C$81:$N$88,IlluminaSubmissionForm!$C$98:$N$105))</f>
        <v>0.0106666666666667</v>
      </c>
      <c r="G145" s="0" t="str">
        <f aca="false">IF(ISBLANK(IlluminaSubmissionForm!$H68),"",IlluminaSubmissionForm!$D$39)</f>
        <v>Bacterial 16S-V3V4</v>
      </c>
      <c r="I145" s="0" t="str">
        <f aca="false">IF(ISBLANK(IlluminaSubmissionForm!$H68),"",IlluminaSubmissionForm!$C$62)</f>
        <v>16SV3V4_FinalProject_2</v>
      </c>
      <c r="J145" s="1" t="s">
        <v>14</v>
      </c>
      <c r="K145" s="0" t="s">
        <v>59</v>
      </c>
    </row>
    <row r="146" customFormat="false" ht="12.75" hidden="false" customHeight="false" outlineLevel="0" collapsed="false">
      <c r="A146" s="0" t="str">
        <f aca="false">IF(ISBLANK(IlluminaSubmissionForm!$H69),"",IlluminaSubmissionForm!$H69)</f>
        <v>18-T26-T-DM-CIA</v>
      </c>
      <c r="B146" s="0" t="str">
        <f aca="false">IF(ISBLANK(IlluminaSubmissionForm!$H69),"",IlluminaSubmissionForm!$D$38)</f>
        <v>Metagenomic DNA</v>
      </c>
      <c r="C146" s="0" t="str">
        <f aca="false">IF(ISBLANK(IlluminaSubmissionForm!$H69),"",IlluminaSubmissionForm!$L$39)</f>
        <v>Paired End Read</v>
      </c>
      <c r="D146" s="0" t="n">
        <f aca="false">IF(ISBLANK(IlluminaSubmissionForm!$H69),"",IlluminaSubmissionForm!$L$40)</f>
        <v>250</v>
      </c>
      <c r="E146" s="0" t="str">
        <f aca="false">IF(ISBLANK(IlluminaSubmissionForm!$H69),"","Yes")</f>
        <v>Yes</v>
      </c>
      <c r="F146" s="0" t="n">
        <f aca="false">IF(ISBLANK(IlluminaSubmissionForm!$H69),"",IlluminaSubmissionForm!$L$41/COUNTA(IlluminaSubmissionForm!$C$47:$N$54,IlluminaSubmissionForm!$C$64:$N$71,IlluminaSubmissionForm!$C$81:$N$88,IlluminaSubmissionForm!$C$98:$N$105))</f>
        <v>0.0106666666666667</v>
      </c>
      <c r="G146" s="0" t="str">
        <f aca="false">IF(ISBLANK(IlluminaSubmissionForm!$H69),"",IlluminaSubmissionForm!$D$39)</f>
        <v>Bacterial 16S-V3V4</v>
      </c>
      <c r="I146" s="0" t="str">
        <f aca="false">IF(ISBLANK(IlluminaSubmissionForm!$H69),"",IlluminaSubmissionForm!$C$62)</f>
        <v>16SV3V4_FinalProject_2</v>
      </c>
      <c r="J146" s="1" t="s">
        <v>14</v>
      </c>
      <c r="K146" s="0" t="s">
        <v>60</v>
      </c>
    </row>
    <row r="147" customFormat="false" ht="12.75" hidden="false" customHeight="false" outlineLevel="0" collapsed="false">
      <c r="A147" s="0" t="str">
        <f aca="false">IF(ISBLANK(IlluminaSubmissionForm!$H70),"",IlluminaSubmissionForm!$H70)</f>
        <v>18-TM40-T-DM-III</v>
      </c>
      <c r="B147" s="0" t="str">
        <f aca="false">IF(ISBLANK(IlluminaSubmissionForm!$H70),"",IlluminaSubmissionForm!$D$38)</f>
        <v>Metagenomic DNA</v>
      </c>
      <c r="C147" s="0" t="str">
        <f aca="false">IF(ISBLANK(IlluminaSubmissionForm!$H70),"",IlluminaSubmissionForm!$L$39)</f>
        <v>Paired End Read</v>
      </c>
      <c r="D147" s="0" t="n">
        <f aca="false">IF(ISBLANK(IlluminaSubmissionForm!$H70),"",IlluminaSubmissionForm!$L$40)</f>
        <v>250</v>
      </c>
      <c r="E147" s="0" t="str">
        <f aca="false">IF(ISBLANK(IlluminaSubmissionForm!$H70),"","Yes")</f>
        <v>Yes</v>
      </c>
      <c r="F147" s="0" t="n">
        <f aca="false">IF(ISBLANK(IlluminaSubmissionForm!$H70),"",IlluminaSubmissionForm!$L$41/COUNTA(IlluminaSubmissionForm!$C$47:$N$54,IlluminaSubmissionForm!$C$64:$N$71,IlluminaSubmissionForm!$C$81:$N$88,IlluminaSubmissionForm!$C$98:$N$105))</f>
        <v>0.0106666666666667</v>
      </c>
      <c r="G147" s="0" t="str">
        <f aca="false">IF(ISBLANK(IlluminaSubmissionForm!$H70),"",IlluminaSubmissionForm!$D$39)</f>
        <v>Bacterial 16S-V3V4</v>
      </c>
      <c r="I147" s="0" t="str">
        <f aca="false">IF(ISBLANK(IlluminaSubmissionForm!$H70),"",IlluminaSubmissionForm!$C$62)</f>
        <v>16SV3V4_FinalProject_2</v>
      </c>
      <c r="J147" s="1" t="s">
        <v>14</v>
      </c>
      <c r="K147" s="0" t="s">
        <v>61</v>
      </c>
    </row>
    <row r="148" customFormat="false" ht="12.75" hidden="false" customHeight="false" outlineLevel="0" collapsed="false">
      <c r="A148" s="0" t="str">
        <f aca="false">IF(ISBLANK(IlluminaSubmissionForm!$H71),"",IlluminaSubmissionForm!$H71)</f>
        <v>22-S0-T-DM-CIA</v>
      </c>
      <c r="B148" s="0" t="str">
        <f aca="false">IF(ISBLANK(IlluminaSubmissionForm!$H71),"",IlluminaSubmissionForm!$D$38)</f>
        <v>Metagenomic DNA</v>
      </c>
      <c r="C148" s="0" t="str">
        <f aca="false">IF(ISBLANK(IlluminaSubmissionForm!$H71),"",IlluminaSubmissionForm!$L$39)</f>
        <v>Paired End Read</v>
      </c>
      <c r="D148" s="0" t="n">
        <f aca="false">IF(ISBLANK(IlluminaSubmissionForm!$H71),"",IlluminaSubmissionForm!$L$40)</f>
        <v>250</v>
      </c>
      <c r="E148" s="0" t="str">
        <f aca="false">IF(ISBLANK(IlluminaSubmissionForm!$H71),"","Yes")</f>
        <v>Yes</v>
      </c>
      <c r="F148" s="0" t="n">
        <f aca="false">IF(ISBLANK(IlluminaSubmissionForm!$H71),"",IlluminaSubmissionForm!$L$41/COUNTA(IlluminaSubmissionForm!$C$47:$N$54,IlluminaSubmissionForm!$C$64:$N$71,IlluminaSubmissionForm!$C$81:$N$88,IlluminaSubmissionForm!$C$98:$N$105))</f>
        <v>0.0106666666666667</v>
      </c>
      <c r="G148" s="0" t="str">
        <f aca="false">IF(ISBLANK(IlluminaSubmissionForm!$H71),"",IlluminaSubmissionForm!$D$39)</f>
        <v>Bacterial 16S-V3V4</v>
      </c>
      <c r="I148" s="0" t="str">
        <f aca="false">IF(ISBLANK(IlluminaSubmissionForm!$H71),"",IlluminaSubmissionForm!$C$62)</f>
        <v>16SV3V4_FinalProject_2</v>
      </c>
      <c r="J148" s="1" t="s">
        <v>14</v>
      </c>
      <c r="K148" s="0" t="s">
        <v>62</v>
      </c>
    </row>
    <row r="149" customFormat="false" ht="12.75" hidden="false" customHeight="false" outlineLevel="0" collapsed="false">
      <c r="A149" s="0" t="str">
        <f aca="false">IF(ISBLANK(IlluminaSubmissionForm!$I64),"",IlluminaSubmissionForm!$I64)</f>
        <v>22-T26-T-DM-III</v>
      </c>
      <c r="B149" s="0" t="str">
        <f aca="false">IF(ISBLANK(IlluminaSubmissionForm!$I64),"",IlluminaSubmissionForm!$D$38)</f>
        <v>Metagenomic DNA</v>
      </c>
      <c r="C149" s="0" t="str">
        <f aca="false">IF(ISBLANK(IlluminaSubmissionForm!$I64),"",IlluminaSubmissionForm!$L$39)</f>
        <v>Paired End Read</v>
      </c>
      <c r="D149" s="0" t="n">
        <f aca="false">IF(ISBLANK(IlluminaSubmissionForm!$I64),"",IlluminaSubmissionForm!$L$40)</f>
        <v>250</v>
      </c>
      <c r="E149" s="0" t="str">
        <f aca="false">IF(ISBLANK(IlluminaSubmissionForm!$I64),"","Yes")</f>
        <v>Yes</v>
      </c>
      <c r="F149" s="0" t="n">
        <f aca="false">IF(ISBLANK(IlluminaSubmissionForm!$I64),"",IlluminaSubmissionForm!$L$41/COUNTA(IlluminaSubmissionForm!$C$47:$N$54,IlluminaSubmissionForm!$C$64:$N$71,IlluminaSubmissionForm!$C$81:$N$88,IlluminaSubmissionForm!$C$98:$N$105))</f>
        <v>0.0106666666666667</v>
      </c>
      <c r="G149" s="0" t="str">
        <f aca="false">IF(ISBLANK(IlluminaSubmissionForm!$I64),"",IlluminaSubmissionForm!$D$39)</f>
        <v>Bacterial 16S-V3V4</v>
      </c>
      <c r="I149" s="0" t="str">
        <f aca="false">IF(ISBLANK(IlluminaSubmissionForm!$I64),"",IlluminaSubmissionForm!$C$62)</f>
        <v>16SV3V4_FinalProject_2</v>
      </c>
      <c r="J149" s="1" t="s">
        <v>14</v>
      </c>
      <c r="K149" s="0" t="s">
        <v>63</v>
      </c>
    </row>
    <row r="150" customFormat="false" ht="12.75" hidden="false" customHeight="false" outlineLevel="0" collapsed="false">
      <c r="A150" s="0" t="str">
        <f aca="false">IF(ISBLANK(IlluminaSubmissionForm!$I65),"",IlluminaSubmissionForm!$I65)</f>
        <v>22-T52-T-DM-III</v>
      </c>
      <c r="B150" s="0" t="str">
        <f aca="false">IF(ISBLANK(IlluminaSubmissionForm!$I65),"",IlluminaSubmissionForm!$D$38)</f>
        <v>Metagenomic DNA</v>
      </c>
      <c r="C150" s="0" t="str">
        <f aca="false">IF(ISBLANK(IlluminaSubmissionForm!$I65),"",IlluminaSubmissionForm!$L$39)</f>
        <v>Paired End Read</v>
      </c>
      <c r="D150" s="0" t="n">
        <f aca="false">IF(ISBLANK(IlluminaSubmissionForm!$I65),"",IlluminaSubmissionForm!$L$40)</f>
        <v>250</v>
      </c>
      <c r="E150" s="0" t="str">
        <f aca="false">IF(ISBLANK(IlluminaSubmissionForm!$I65),"","Yes")</f>
        <v>Yes</v>
      </c>
      <c r="F150" s="0" t="n">
        <f aca="false">IF(ISBLANK(IlluminaSubmissionForm!$I65),"",IlluminaSubmissionForm!$L$41/COUNTA(IlluminaSubmissionForm!$C$47:$N$54,IlluminaSubmissionForm!$C$64:$N$71,IlluminaSubmissionForm!$C$81:$N$88,IlluminaSubmissionForm!$C$98:$N$105))</f>
        <v>0.0106666666666667</v>
      </c>
      <c r="G150" s="0" t="str">
        <f aca="false">IF(ISBLANK(IlluminaSubmissionForm!$I65),"",IlluminaSubmissionForm!$D$39)</f>
        <v>Bacterial 16S-V3V4</v>
      </c>
      <c r="I150" s="0" t="str">
        <f aca="false">IF(ISBLANK(IlluminaSubmissionForm!$I65),"",IlluminaSubmissionForm!$C$62)</f>
        <v>16SV3V4_FinalProject_2</v>
      </c>
      <c r="J150" s="1" t="s">
        <v>14</v>
      </c>
      <c r="K150" s="0" t="s">
        <v>64</v>
      </c>
    </row>
    <row r="151" customFormat="false" ht="12.75" hidden="false" customHeight="false" outlineLevel="0" collapsed="false">
      <c r="A151" s="0" t="str">
        <f aca="false">IF(ISBLANK(IlluminaSubmissionForm!$I66),"",IlluminaSubmissionForm!$I66)</f>
        <v>23-T99-T-DM-CIA</v>
      </c>
      <c r="B151" s="0" t="str">
        <f aca="false">IF(ISBLANK(IlluminaSubmissionForm!$I66),"",IlluminaSubmissionForm!$D$38)</f>
        <v>Metagenomic DNA</v>
      </c>
      <c r="C151" s="0" t="str">
        <f aca="false">IF(ISBLANK(IlluminaSubmissionForm!$I66),"",IlluminaSubmissionForm!$L$39)</f>
        <v>Paired End Read</v>
      </c>
      <c r="D151" s="0" t="n">
        <f aca="false">IF(ISBLANK(IlluminaSubmissionForm!$I66),"",IlluminaSubmissionForm!$L$40)</f>
        <v>250</v>
      </c>
      <c r="E151" s="0" t="str">
        <f aca="false">IF(ISBLANK(IlluminaSubmissionForm!$I66),"","Yes")</f>
        <v>Yes</v>
      </c>
      <c r="F151" s="0" t="n">
        <f aca="false">IF(ISBLANK(IlluminaSubmissionForm!$I66),"",IlluminaSubmissionForm!$L$41/COUNTA(IlluminaSubmissionForm!$C$47:$N$54,IlluminaSubmissionForm!$C$64:$N$71,IlluminaSubmissionForm!$C$81:$N$88,IlluminaSubmissionForm!$C$98:$N$105))</f>
        <v>0.0106666666666667</v>
      </c>
      <c r="G151" s="0" t="str">
        <f aca="false">IF(ISBLANK(IlluminaSubmissionForm!$I66),"",IlluminaSubmissionForm!$D$39)</f>
        <v>Bacterial 16S-V3V4</v>
      </c>
      <c r="I151" s="0" t="str">
        <f aca="false">IF(ISBLANK(IlluminaSubmissionForm!$I66),"",IlluminaSubmissionForm!$C$62)</f>
        <v>16SV3V4_FinalProject_2</v>
      </c>
      <c r="J151" s="1" t="s">
        <v>14</v>
      </c>
      <c r="K151" s="0" t="s">
        <v>65</v>
      </c>
    </row>
    <row r="152" customFormat="false" ht="12.75" hidden="false" customHeight="false" outlineLevel="0" collapsed="false">
      <c r="A152" s="0" t="str">
        <f aca="false">IF(ISBLANK(IlluminaSubmissionForm!$I67),"",IlluminaSubmissionForm!$I67)</f>
        <v>27-T52-T-DM-CIA</v>
      </c>
      <c r="B152" s="0" t="str">
        <f aca="false">IF(ISBLANK(IlluminaSubmissionForm!$I67),"",IlluminaSubmissionForm!$D$38)</f>
        <v>Metagenomic DNA</v>
      </c>
      <c r="C152" s="0" t="str">
        <f aca="false">IF(ISBLANK(IlluminaSubmissionForm!$I67),"",IlluminaSubmissionForm!$L$39)</f>
        <v>Paired End Read</v>
      </c>
      <c r="D152" s="0" t="n">
        <f aca="false">IF(ISBLANK(IlluminaSubmissionForm!$I67),"",IlluminaSubmissionForm!$L$40)</f>
        <v>250</v>
      </c>
      <c r="E152" s="0" t="str">
        <f aca="false">IF(ISBLANK(IlluminaSubmissionForm!$I67),"","Yes")</f>
        <v>Yes</v>
      </c>
      <c r="F152" s="0" t="n">
        <f aca="false">IF(ISBLANK(IlluminaSubmissionForm!$I67),"",IlluminaSubmissionForm!$L$41/COUNTA(IlluminaSubmissionForm!$C$47:$N$54,IlluminaSubmissionForm!$C$64:$N$71,IlluminaSubmissionForm!$C$81:$N$88,IlluminaSubmissionForm!$C$98:$N$105))</f>
        <v>0.0106666666666667</v>
      </c>
      <c r="G152" s="0" t="str">
        <f aca="false">IF(ISBLANK(IlluminaSubmissionForm!$I67),"",IlluminaSubmissionForm!$D$39)</f>
        <v>Bacterial 16S-V3V4</v>
      </c>
      <c r="I152" s="0" t="str">
        <f aca="false">IF(ISBLANK(IlluminaSubmissionForm!$I67),"",IlluminaSubmissionForm!$C$62)</f>
        <v>16SV3V4_FinalProject_2</v>
      </c>
      <c r="J152" s="1" t="s">
        <v>14</v>
      </c>
      <c r="K152" s="0" t="s">
        <v>66</v>
      </c>
    </row>
    <row r="153" customFormat="false" ht="12.75" hidden="false" customHeight="false" outlineLevel="0" collapsed="false">
      <c r="A153" s="0" t="str">
        <f aca="false">IF(ISBLANK(IlluminaSubmissionForm!$I68),"",IlluminaSubmissionForm!$I68)</f>
        <v>28-T52-T-DM-CH</v>
      </c>
      <c r="B153" s="0" t="str">
        <f aca="false">IF(ISBLANK(IlluminaSubmissionForm!$I68),"",IlluminaSubmissionForm!$D$38)</f>
        <v>Metagenomic DNA</v>
      </c>
      <c r="C153" s="0" t="str">
        <f aca="false">IF(ISBLANK(IlluminaSubmissionForm!$I68),"",IlluminaSubmissionForm!$L$39)</f>
        <v>Paired End Read</v>
      </c>
      <c r="D153" s="0" t="n">
        <f aca="false">IF(ISBLANK(IlluminaSubmissionForm!$I68),"",IlluminaSubmissionForm!$L$40)</f>
        <v>250</v>
      </c>
      <c r="E153" s="0" t="str">
        <f aca="false">IF(ISBLANK(IlluminaSubmissionForm!$I68),"","Yes")</f>
        <v>Yes</v>
      </c>
      <c r="F153" s="0" t="n">
        <f aca="false">IF(ISBLANK(IlluminaSubmissionForm!$I68),"",IlluminaSubmissionForm!$L$41/COUNTA(IlluminaSubmissionForm!$C$47:$N$54,IlluminaSubmissionForm!$C$64:$N$71,IlluminaSubmissionForm!$C$81:$N$88,IlluminaSubmissionForm!$C$98:$N$105))</f>
        <v>0.0106666666666667</v>
      </c>
      <c r="G153" s="0" t="str">
        <f aca="false">IF(ISBLANK(IlluminaSubmissionForm!$I68),"",IlluminaSubmissionForm!$D$39)</f>
        <v>Bacterial 16S-V3V4</v>
      </c>
      <c r="I153" s="0" t="str">
        <f aca="false">IF(ISBLANK(IlluminaSubmissionForm!$I68),"",IlluminaSubmissionForm!$C$62)</f>
        <v>16SV3V4_FinalProject_2</v>
      </c>
      <c r="J153" s="1" t="s">
        <v>14</v>
      </c>
      <c r="K153" s="0" t="s">
        <v>67</v>
      </c>
    </row>
    <row r="154" customFormat="false" ht="12.75" hidden="false" customHeight="false" outlineLevel="0" collapsed="false">
      <c r="A154" s="0" t="str">
        <f aca="false">IF(ISBLANK(IlluminaSubmissionForm!$I69),"",IlluminaSubmissionForm!$I69)</f>
        <v>28-T106-T-DM-CII</v>
      </c>
      <c r="B154" s="0" t="str">
        <f aca="false">IF(ISBLANK(IlluminaSubmissionForm!$I69),"",IlluminaSubmissionForm!$D$38)</f>
        <v>Metagenomic DNA</v>
      </c>
      <c r="C154" s="0" t="str">
        <f aca="false">IF(ISBLANK(IlluminaSubmissionForm!$I69),"",IlluminaSubmissionForm!$L$39)</f>
        <v>Paired End Read</v>
      </c>
      <c r="D154" s="0" t="n">
        <f aca="false">IF(ISBLANK(IlluminaSubmissionForm!$I69),"",IlluminaSubmissionForm!$L$40)</f>
        <v>250</v>
      </c>
      <c r="E154" s="0" t="str">
        <f aca="false">IF(ISBLANK(IlluminaSubmissionForm!$I69),"","Yes")</f>
        <v>Yes</v>
      </c>
      <c r="F154" s="0" t="n">
        <f aca="false">IF(ISBLANK(IlluminaSubmissionForm!$I69),"",IlluminaSubmissionForm!$L$41/COUNTA(IlluminaSubmissionForm!$C$47:$N$54,IlluminaSubmissionForm!$C$64:$N$71,IlluminaSubmissionForm!$C$81:$N$88,IlluminaSubmissionForm!$C$98:$N$105))</f>
        <v>0.0106666666666667</v>
      </c>
      <c r="G154" s="0" t="str">
        <f aca="false">IF(ISBLANK(IlluminaSubmissionForm!$I69),"",IlluminaSubmissionForm!$D$39)</f>
        <v>Bacterial 16S-V3V4</v>
      </c>
      <c r="I154" s="0" t="str">
        <f aca="false">IF(ISBLANK(IlluminaSubmissionForm!$I69),"",IlluminaSubmissionForm!$C$62)</f>
        <v>16SV3V4_FinalProject_2</v>
      </c>
      <c r="J154" s="1" t="s">
        <v>14</v>
      </c>
      <c r="K154" s="0" t="s">
        <v>68</v>
      </c>
    </row>
    <row r="155" customFormat="false" ht="12.75" hidden="false" customHeight="false" outlineLevel="0" collapsed="false">
      <c r="A155" s="0" t="str">
        <f aca="false">IF(ISBLANK(IlluminaSubmissionForm!$I70),"",IlluminaSubmissionForm!$I70)</f>
        <v>29-S0-T-DM-CIA</v>
      </c>
      <c r="B155" s="0" t="str">
        <f aca="false">IF(ISBLANK(IlluminaSubmissionForm!$I70),"",IlluminaSubmissionForm!$D$38)</f>
        <v>Metagenomic DNA</v>
      </c>
      <c r="C155" s="0" t="str">
        <f aca="false">IF(ISBLANK(IlluminaSubmissionForm!$I70),"",IlluminaSubmissionForm!$L$39)</f>
        <v>Paired End Read</v>
      </c>
      <c r="D155" s="0" t="n">
        <f aca="false">IF(ISBLANK(IlluminaSubmissionForm!$I70),"",IlluminaSubmissionForm!$L$40)</f>
        <v>250</v>
      </c>
      <c r="E155" s="0" t="str">
        <f aca="false">IF(ISBLANK(IlluminaSubmissionForm!$I70),"","Yes")</f>
        <v>Yes</v>
      </c>
      <c r="F155" s="0" t="n">
        <f aca="false">IF(ISBLANK(IlluminaSubmissionForm!$I70),"",IlluminaSubmissionForm!$L$41/COUNTA(IlluminaSubmissionForm!$C$47:$N$54,IlluminaSubmissionForm!$C$64:$N$71,IlluminaSubmissionForm!$C$81:$N$88,IlluminaSubmissionForm!$C$98:$N$105))</f>
        <v>0.0106666666666667</v>
      </c>
      <c r="G155" s="0" t="str">
        <f aca="false">IF(ISBLANK(IlluminaSubmissionForm!$I70),"",IlluminaSubmissionForm!$D$39)</f>
        <v>Bacterial 16S-V3V4</v>
      </c>
      <c r="I155" s="0" t="str">
        <f aca="false">IF(ISBLANK(IlluminaSubmissionForm!$I70),"",IlluminaSubmissionForm!$C$62)</f>
        <v>16SV3V4_FinalProject_2</v>
      </c>
      <c r="J155" s="1" t="s">
        <v>14</v>
      </c>
      <c r="K155" s="0" t="s">
        <v>69</v>
      </c>
    </row>
    <row r="156" customFormat="false" ht="12.75" hidden="false" customHeight="false" outlineLevel="0" collapsed="false">
      <c r="A156" s="0" t="str">
        <f aca="false">IF(ISBLANK(IlluminaSubmissionForm!$I71),"",IlluminaSubmissionForm!$I71)</f>
        <v>29-T26-T-DM-CIA</v>
      </c>
      <c r="B156" s="0" t="str">
        <f aca="false">IF(ISBLANK(IlluminaSubmissionForm!$I71),"",IlluminaSubmissionForm!$D$38)</f>
        <v>Metagenomic DNA</v>
      </c>
      <c r="C156" s="0" t="str">
        <f aca="false">IF(ISBLANK(IlluminaSubmissionForm!$I71),"",IlluminaSubmissionForm!$L$39)</f>
        <v>Paired End Read</v>
      </c>
      <c r="D156" s="0" t="n">
        <f aca="false">IF(ISBLANK(IlluminaSubmissionForm!$I71),"",IlluminaSubmissionForm!$L$40)</f>
        <v>250</v>
      </c>
      <c r="E156" s="0" t="str">
        <f aca="false">IF(ISBLANK(IlluminaSubmissionForm!$I71),"","Yes")</f>
        <v>Yes</v>
      </c>
      <c r="F156" s="0" t="n">
        <f aca="false">IF(ISBLANK(IlluminaSubmissionForm!$I71),"",IlluminaSubmissionForm!$L$41/COUNTA(IlluminaSubmissionForm!$C$47:$N$54,IlluminaSubmissionForm!$C$64:$N$71,IlluminaSubmissionForm!$C$81:$N$88,IlluminaSubmissionForm!$C$98:$N$105))</f>
        <v>0.0106666666666667</v>
      </c>
      <c r="G156" s="0" t="str">
        <f aca="false">IF(ISBLANK(IlluminaSubmissionForm!$I71),"",IlluminaSubmissionForm!$D$39)</f>
        <v>Bacterial 16S-V3V4</v>
      </c>
      <c r="I156" s="0" t="str">
        <f aca="false">IF(ISBLANK(IlluminaSubmissionForm!$I71),"",IlluminaSubmissionForm!$C$62)</f>
        <v>16SV3V4_FinalProject_2</v>
      </c>
      <c r="J156" s="1" t="s">
        <v>14</v>
      </c>
      <c r="K156" s="0" t="s">
        <v>70</v>
      </c>
    </row>
    <row r="157" customFormat="false" ht="12.75" hidden="false" customHeight="false" outlineLevel="0" collapsed="false">
      <c r="A157" s="0" t="str">
        <f aca="false">IF(ISBLANK(IlluminaSubmissionForm!$J64),"",IlluminaSubmissionForm!$J64)</f>
        <v>30-T26-T-DM-IIA</v>
      </c>
      <c r="B157" s="0" t="str">
        <f aca="false">IF(ISBLANK(IlluminaSubmissionForm!$J64),"",IlluminaSubmissionForm!$D$38)</f>
        <v>Metagenomic DNA</v>
      </c>
      <c r="C157" s="0" t="str">
        <f aca="false">IF(ISBLANK(IlluminaSubmissionForm!$J64),"",IlluminaSubmissionForm!$L$39)</f>
        <v>Paired End Read</v>
      </c>
      <c r="D157" s="0" t="n">
        <f aca="false">IF(ISBLANK(IlluminaSubmissionForm!$J64),"",IlluminaSubmissionForm!$L$40)</f>
        <v>250</v>
      </c>
      <c r="E157" s="0" t="str">
        <f aca="false">IF(ISBLANK(IlluminaSubmissionForm!$J64),"","Yes")</f>
        <v>Yes</v>
      </c>
      <c r="F157" s="0" t="n">
        <f aca="false">IF(ISBLANK(IlluminaSubmissionForm!$J64),"",IlluminaSubmissionForm!$L$41/COUNTA(IlluminaSubmissionForm!$C$47:$N$54,IlluminaSubmissionForm!$C$64:$N$71,IlluminaSubmissionForm!$C$81:$N$88,IlluminaSubmissionForm!$C$98:$N$105))</f>
        <v>0.0106666666666667</v>
      </c>
      <c r="G157" s="0" t="str">
        <f aca="false">IF(ISBLANK(IlluminaSubmissionForm!$J64),"",IlluminaSubmissionForm!$D$39)</f>
        <v>Bacterial 16S-V3V4</v>
      </c>
      <c r="I157" s="0" t="str">
        <f aca="false">IF(ISBLANK(IlluminaSubmissionForm!$J64),"",IlluminaSubmissionForm!$C$62)</f>
        <v>16SV3V4_FinalProject_2</v>
      </c>
      <c r="J157" s="1" t="s">
        <v>14</v>
      </c>
      <c r="K157" s="0" t="s">
        <v>71</v>
      </c>
    </row>
    <row r="158" customFormat="false" ht="12.75" hidden="false" customHeight="false" outlineLevel="0" collapsed="false">
      <c r="A158" s="0" t="str">
        <f aca="false">IF(ISBLANK(IlluminaSubmissionForm!$J65),"",IlluminaSubmissionForm!$J65)</f>
        <v>31-S0-T-DM-CIA</v>
      </c>
      <c r="B158" s="0" t="str">
        <f aca="false">IF(ISBLANK(IlluminaSubmissionForm!$J65),"",IlluminaSubmissionForm!$D$38)</f>
        <v>Metagenomic DNA</v>
      </c>
      <c r="C158" s="0" t="str">
        <f aca="false">IF(ISBLANK(IlluminaSubmissionForm!$J65),"",IlluminaSubmissionForm!$L$39)</f>
        <v>Paired End Read</v>
      </c>
      <c r="D158" s="0" t="n">
        <f aca="false">IF(ISBLANK(IlluminaSubmissionForm!$J65),"",IlluminaSubmissionForm!$L$40)</f>
        <v>250</v>
      </c>
      <c r="E158" s="0" t="str">
        <f aca="false">IF(ISBLANK(IlluminaSubmissionForm!$J65),"","Yes")</f>
        <v>Yes</v>
      </c>
      <c r="F158" s="0" t="n">
        <f aca="false">IF(ISBLANK(IlluminaSubmissionForm!$J65),"",IlluminaSubmissionForm!$L$41/COUNTA(IlluminaSubmissionForm!$C$47:$N$54,IlluminaSubmissionForm!$C$64:$N$71,IlluminaSubmissionForm!$C$81:$N$88,IlluminaSubmissionForm!$C$98:$N$105))</f>
        <v>0.0106666666666667</v>
      </c>
      <c r="G158" s="0" t="str">
        <f aca="false">IF(ISBLANK(IlluminaSubmissionForm!$J65),"",IlluminaSubmissionForm!$D$39)</f>
        <v>Bacterial 16S-V3V4</v>
      </c>
      <c r="I158" s="0" t="str">
        <f aca="false">IF(ISBLANK(IlluminaSubmissionForm!$J65),"",IlluminaSubmissionForm!$C$62)</f>
        <v>16SV3V4_FinalProject_2</v>
      </c>
      <c r="J158" s="1" t="s">
        <v>14</v>
      </c>
      <c r="K158" s="0" t="s">
        <v>72</v>
      </c>
    </row>
    <row r="159" customFormat="false" ht="12.75" hidden="false" customHeight="false" outlineLevel="0" collapsed="false">
      <c r="A159" s="0" t="str">
        <f aca="false">IF(ISBLANK(IlluminaSubmissionForm!$J66),"",IlluminaSubmissionForm!$J66)</f>
        <v>C1-T-DM-SIG</v>
      </c>
      <c r="B159" s="0" t="str">
        <f aca="false">IF(ISBLANK(IlluminaSubmissionForm!$J66),"",IlluminaSubmissionForm!$D$38)</f>
        <v>Metagenomic DNA</v>
      </c>
      <c r="C159" s="0" t="str">
        <f aca="false">IF(ISBLANK(IlluminaSubmissionForm!$J66),"",IlluminaSubmissionForm!$L$39)</f>
        <v>Paired End Read</v>
      </c>
      <c r="D159" s="0" t="n">
        <f aca="false">IF(ISBLANK(IlluminaSubmissionForm!$J66),"",IlluminaSubmissionForm!$L$40)</f>
        <v>250</v>
      </c>
      <c r="E159" s="0" t="str">
        <f aca="false">IF(ISBLANK(IlluminaSubmissionForm!$J66),"","Yes")</f>
        <v>Yes</v>
      </c>
      <c r="F159" s="0" t="n">
        <f aca="false">IF(ISBLANK(IlluminaSubmissionForm!$J66),"",IlluminaSubmissionForm!$L$41/COUNTA(IlluminaSubmissionForm!$C$47:$N$54,IlluminaSubmissionForm!$C$64:$N$71,IlluminaSubmissionForm!$C$81:$N$88,IlluminaSubmissionForm!$C$98:$N$105))</f>
        <v>0.0106666666666667</v>
      </c>
      <c r="G159" s="0" t="str">
        <f aca="false">IF(ISBLANK(IlluminaSubmissionForm!$J66),"",IlluminaSubmissionForm!$D$39)</f>
        <v>Bacterial 16S-V3V4</v>
      </c>
      <c r="I159" s="0" t="str">
        <f aca="false">IF(ISBLANK(IlluminaSubmissionForm!$J66),"",IlluminaSubmissionForm!$C$62)</f>
        <v>16SV3V4_FinalProject_2</v>
      </c>
      <c r="J159" s="1" t="s">
        <v>14</v>
      </c>
      <c r="K159" s="0" t="s">
        <v>73</v>
      </c>
    </row>
    <row r="160" customFormat="false" ht="12.75" hidden="false" customHeight="false" outlineLevel="0" collapsed="false">
      <c r="A160" s="0" t="str">
        <f aca="false">IF(ISBLANK(IlluminaSubmissionForm!$J67),"",IlluminaSubmissionForm!$J67)</f>
        <v>C4-T-DM-CA</v>
      </c>
      <c r="B160" s="0" t="str">
        <f aca="false">IF(ISBLANK(IlluminaSubmissionForm!$J67),"",IlluminaSubmissionForm!$D$38)</f>
        <v>Metagenomic DNA</v>
      </c>
      <c r="C160" s="0" t="str">
        <f aca="false">IF(ISBLANK(IlluminaSubmissionForm!$J67),"",IlluminaSubmissionForm!$L$39)</f>
        <v>Paired End Read</v>
      </c>
      <c r="D160" s="0" t="n">
        <f aca="false">IF(ISBLANK(IlluminaSubmissionForm!$J67),"",IlluminaSubmissionForm!$L$40)</f>
        <v>250</v>
      </c>
      <c r="E160" s="0" t="str">
        <f aca="false">IF(ISBLANK(IlluminaSubmissionForm!$J67),"","Yes")</f>
        <v>Yes</v>
      </c>
      <c r="F160" s="0" t="n">
        <f aca="false">IF(ISBLANK(IlluminaSubmissionForm!$J67),"",IlluminaSubmissionForm!$L$41/COUNTA(IlluminaSubmissionForm!$C$47:$N$54,IlluminaSubmissionForm!$C$64:$N$71,IlluminaSubmissionForm!$C$81:$N$88,IlluminaSubmissionForm!$C$98:$N$105))</f>
        <v>0.0106666666666667</v>
      </c>
      <c r="G160" s="0" t="str">
        <f aca="false">IF(ISBLANK(IlluminaSubmissionForm!$J67),"",IlluminaSubmissionForm!$D$39)</f>
        <v>Bacterial 16S-V3V4</v>
      </c>
      <c r="I160" s="0" t="str">
        <f aca="false">IF(ISBLANK(IlluminaSubmissionForm!$J67),"",IlluminaSubmissionForm!$C$62)</f>
        <v>16SV3V4_FinalProject_2</v>
      </c>
      <c r="J160" s="1" t="s">
        <v>14</v>
      </c>
      <c r="K160" s="0" t="s">
        <v>74</v>
      </c>
    </row>
    <row r="161" customFormat="false" ht="12.75" hidden="false" customHeight="false" outlineLevel="0" collapsed="false">
      <c r="A161" s="0" t="str">
        <f aca="false">IF(ISBLANK(IlluminaSubmissionForm!$J68),"",IlluminaSubmissionForm!$J68)</f>
        <v>C6-T-DM-SIG</v>
      </c>
      <c r="B161" s="0" t="str">
        <f aca="false">IF(ISBLANK(IlluminaSubmissionForm!$J68),"",IlluminaSubmissionForm!$D$38)</f>
        <v>Metagenomic DNA</v>
      </c>
      <c r="C161" s="0" t="str">
        <f aca="false">IF(ISBLANK(IlluminaSubmissionForm!$J68),"",IlluminaSubmissionForm!$L$39)</f>
        <v>Paired End Read</v>
      </c>
      <c r="D161" s="0" t="n">
        <f aca="false">IF(ISBLANK(IlluminaSubmissionForm!$J68),"",IlluminaSubmissionForm!$L$40)</f>
        <v>250</v>
      </c>
      <c r="E161" s="0" t="str">
        <f aca="false">IF(ISBLANK(IlluminaSubmissionForm!$J68),"","Yes")</f>
        <v>Yes</v>
      </c>
      <c r="F161" s="0" t="n">
        <f aca="false">IF(ISBLANK(IlluminaSubmissionForm!$J68),"",IlluminaSubmissionForm!$L$41/COUNTA(IlluminaSubmissionForm!$C$47:$N$54,IlluminaSubmissionForm!$C$64:$N$71,IlluminaSubmissionForm!$C$81:$N$88,IlluminaSubmissionForm!$C$98:$N$105))</f>
        <v>0.0106666666666667</v>
      </c>
      <c r="G161" s="0" t="str">
        <f aca="false">IF(ISBLANK(IlluminaSubmissionForm!$J68),"",IlluminaSubmissionForm!$D$39)</f>
        <v>Bacterial 16S-V3V4</v>
      </c>
      <c r="I161" s="0" t="str">
        <f aca="false">IF(ISBLANK(IlluminaSubmissionForm!$J68),"",IlluminaSubmissionForm!$C$62)</f>
        <v>16SV3V4_FinalProject_2</v>
      </c>
      <c r="J161" s="1" t="s">
        <v>14</v>
      </c>
      <c r="K161" s="0" t="s">
        <v>75</v>
      </c>
    </row>
    <row r="162" customFormat="false" ht="12.75" hidden="false" customHeight="false" outlineLevel="0" collapsed="false">
      <c r="A162" s="0" t="str">
        <f aca="false">IF(ISBLANK(IlluminaSubmissionForm!$J69),"",IlluminaSubmissionForm!$J69)</f>
        <v>C8-T-DM-ILI</v>
      </c>
      <c r="B162" s="0" t="str">
        <f aca="false">IF(ISBLANK(IlluminaSubmissionForm!$J69),"",IlluminaSubmissionForm!$D$38)</f>
        <v>Metagenomic DNA</v>
      </c>
      <c r="C162" s="0" t="str">
        <f aca="false">IF(ISBLANK(IlluminaSubmissionForm!$J69),"",IlluminaSubmissionForm!$L$39)</f>
        <v>Paired End Read</v>
      </c>
      <c r="D162" s="0" t="n">
        <f aca="false">IF(ISBLANK(IlluminaSubmissionForm!$J69),"",IlluminaSubmissionForm!$L$40)</f>
        <v>250</v>
      </c>
      <c r="E162" s="0" t="str">
        <f aca="false">IF(ISBLANK(IlluminaSubmissionForm!$J69),"","Yes")</f>
        <v>Yes</v>
      </c>
      <c r="F162" s="0" t="n">
        <f aca="false">IF(ISBLANK(IlluminaSubmissionForm!$J69),"",IlluminaSubmissionForm!$L$41/COUNTA(IlluminaSubmissionForm!$C$47:$N$54,IlluminaSubmissionForm!$C$64:$N$71,IlluminaSubmissionForm!$C$81:$N$88,IlluminaSubmissionForm!$C$98:$N$105))</f>
        <v>0.0106666666666667</v>
      </c>
      <c r="G162" s="0" t="str">
        <f aca="false">IF(ISBLANK(IlluminaSubmissionForm!$J69),"",IlluminaSubmissionForm!$D$39)</f>
        <v>Bacterial 16S-V3V4</v>
      </c>
      <c r="I162" s="0" t="str">
        <f aca="false">IF(ISBLANK(IlluminaSubmissionForm!$J69),"",IlluminaSubmissionForm!$C$62)</f>
        <v>16SV3V4_FinalProject_2</v>
      </c>
      <c r="J162" s="1" t="s">
        <v>14</v>
      </c>
      <c r="K162" s="0" t="s">
        <v>76</v>
      </c>
    </row>
    <row r="163" customFormat="false" ht="12.75" hidden="false" customHeight="false" outlineLevel="0" collapsed="false">
      <c r="A163" s="0" t="str">
        <f aca="false">IF(ISBLANK(IlluminaSubmissionForm!$J70),"",IlluminaSubmissionForm!$J70)</f>
        <v>C9-T-DM-CA</v>
      </c>
      <c r="B163" s="0" t="str">
        <f aca="false">IF(ISBLANK(IlluminaSubmissionForm!$J70),"",IlluminaSubmissionForm!$D$38)</f>
        <v>Metagenomic DNA</v>
      </c>
      <c r="C163" s="0" t="str">
        <f aca="false">IF(ISBLANK(IlluminaSubmissionForm!$J70),"",IlluminaSubmissionForm!$L$39)</f>
        <v>Paired End Read</v>
      </c>
      <c r="D163" s="0" t="n">
        <f aca="false">IF(ISBLANK(IlluminaSubmissionForm!$J70),"",IlluminaSubmissionForm!$L$40)</f>
        <v>250</v>
      </c>
      <c r="E163" s="0" t="str">
        <f aca="false">IF(ISBLANK(IlluminaSubmissionForm!$J70),"","Yes")</f>
        <v>Yes</v>
      </c>
      <c r="F163" s="0" t="n">
        <f aca="false">IF(ISBLANK(IlluminaSubmissionForm!$J70),"",IlluminaSubmissionForm!$L$41/COUNTA(IlluminaSubmissionForm!$C$47:$N$54,IlluminaSubmissionForm!$C$64:$N$71,IlluminaSubmissionForm!$C$81:$N$88,IlluminaSubmissionForm!$C$98:$N$105))</f>
        <v>0.0106666666666667</v>
      </c>
      <c r="G163" s="0" t="str">
        <f aca="false">IF(ISBLANK(IlluminaSubmissionForm!$J70),"",IlluminaSubmissionForm!$D$39)</f>
        <v>Bacterial 16S-V3V4</v>
      </c>
      <c r="I163" s="0" t="str">
        <f aca="false">IF(ISBLANK(IlluminaSubmissionForm!$J70),"",IlluminaSubmissionForm!$C$62)</f>
        <v>16SV3V4_FinalProject_2</v>
      </c>
      <c r="J163" s="1" t="s">
        <v>14</v>
      </c>
      <c r="K163" s="0" t="s">
        <v>77</v>
      </c>
    </row>
    <row r="164" customFormat="false" ht="12.75" hidden="false" customHeight="false" outlineLevel="0" collapsed="false">
      <c r="A164" s="0" t="str">
        <f aca="false">IF(ISBLANK(IlluminaSubmissionForm!$J71),"",IlluminaSubmissionForm!$J71)</f>
        <v>C9-T-DM-ILI</v>
      </c>
      <c r="B164" s="0" t="str">
        <f aca="false">IF(ISBLANK(IlluminaSubmissionForm!$J71),"",IlluminaSubmissionForm!$D$38)</f>
        <v>Metagenomic DNA</v>
      </c>
      <c r="C164" s="0" t="str">
        <f aca="false">IF(ISBLANK(IlluminaSubmissionForm!$J71),"",IlluminaSubmissionForm!$L$39)</f>
        <v>Paired End Read</v>
      </c>
      <c r="D164" s="0" t="n">
        <f aca="false">IF(ISBLANK(IlluminaSubmissionForm!$J71),"",IlluminaSubmissionForm!$L$40)</f>
        <v>250</v>
      </c>
      <c r="E164" s="0" t="str">
        <f aca="false">IF(ISBLANK(IlluminaSubmissionForm!$J71),"","Yes")</f>
        <v>Yes</v>
      </c>
      <c r="F164" s="0" t="n">
        <f aca="false">IF(ISBLANK(IlluminaSubmissionForm!$J71),"",IlluminaSubmissionForm!$L$41/COUNTA(IlluminaSubmissionForm!$C$47:$N$54,IlluminaSubmissionForm!$C$64:$N$71,IlluminaSubmissionForm!$C$81:$N$88,IlluminaSubmissionForm!$C$98:$N$105))</f>
        <v>0.0106666666666667</v>
      </c>
      <c r="G164" s="0" t="str">
        <f aca="false">IF(ISBLANK(IlluminaSubmissionForm!$J71),"",IlluminaSubmissionForm!$D$39)</f>
        <v>Bacterial 16S-V3V4</v>
      </c>
      <c r="I164" s="0" t="str">
        <f aca="false">IF(ISBLANK(IlluminaSubmissionForm!$J71),"",IlluminaSubmissionForm!$C$62)</f>
        <v>16SV3V4_FinalProject_2</v>
      </c>
      <c r="J164" s="1" t="s">
        <v>14</v>
      </c>
      <c r="K164" s="0" t="s">
        <v>78</v>
      </c>
    </row>
    <row r="165" customFormat="false" ht="12.75" hidden="false" customHeight="false" outlineLevel="0" collapsed="false">
      <c r="A165" s="0" t="str">
        <f aca="false">IF(ISBLANK(IlluminaSubmissionForm!$K64),"",IlluminaSubmissionForm!$K64)</f>
        <v>C10-T-DM-ILI</v>
      </c>
      <c r="B165" s="0" t="str">
        <f aca="false">IF(ISBLANK(IlluminaSubmissionForm!$K64),"",IlluminaSubmissionForm!$D$38)</f>
        <v>Metagenomic DNA</v>
      </c>
      <c r="C165" s="0" t="str">
        <f aca="false">IF(ISBLANK(IlluminaSubmissionForm!$K64),"",IlluminaSubmissionForm!$L$39)</f>
        <v>Paired End Read</v>
      </c>
      <c r="D165" s="0" t="n">
        <f aca="false">IF(ISBLANK(IlluminaSubmissionForm!$K64),"",IlluminaSubmissionForm!$L$40)</f>
        <v>250</v>
      </c>
      <c r="E165" s="0" t="str">
        <f aca="false">IF(ISBLANK(IlluminaSubmissionForm!$K64),"","Yes")</f>
        <v>Yes</v>
      </c>
      <c r="F165" s="0" t="n">
        <f aca="false">IF(ISBLANK(IlluminaSubmissionForm!$K64),"",IlluminaSubmissionForm!$L$41/COUNTA(IlluminaSubmissionForm!$C$47:$N$54,IlluminaSubmissionForm!$C$64:$N$71,IlluminaSubmissionForm!$C$81:$N$88,IlluminaSubmissionForm!$C$98:$N$105))</f>
        <v>0.0106666666666667</v>
      </c>
      <c r="G165" s="0" t="str">
        <f aca="false">IF(ISBLANK(IlluminaSubmissionForm!$K64),"",IlluminaSubmissionForm!$D$39)</f>
        <v>Bacterial 16S-V3V4</v>
      </c>
      <c r="I165" s="0" t="str">
        <f aca="false">IF(ISBLANK(IlluminaSubmissionForm!$K64),"",IlluminaSubmissionForm!$C$62)</f>
        <v>16SV3V4_FinalProject_2</v>
      </c>
      <c r="J165" s="1" t="s">
        <v>14</v>
      </c>
      <c r="K165" s="0" t="s">
        <v>79</v>
      </c>
    </row>
    <row r="166" customFormat="false" ht="12.75" hidden="false" customHeight="false" outlineLevel="0" collapsed="false">
      <c r="A166" s="0" t="str">
        <f aca="false">IF(ISBLANK(IlluminaSubmissionForm!$K65),"",IlluminaSubmissionForm!$K65)</f>
        <v>C12-T-DM-SIG</v>
      </c>
      <c r="B166" s="0" t="str">
        <f aca="false">IF(ISBLANK(IlluminaSubmissionForm!$K65),"",IlluminaSubmissionForm!$D$38)</f>
        <v>Metagenomic DNA</v>
      </c>
      <c r="C166" s="0" t="str">
        <f aca="false">IF(ISBLANK(IlluminaSubmissionForm!$K65),"",IlluminaSubmissionForm!$L$39)</f>
        <v>Paired End Read</v>
      </c>
      <c r="D166" s="0" t="n">
        <f aca="false">IF(ISBLANK(IlluminaSubmissionForm!$K65),"",IlluminaSubmissionForm!$L$40)</f>
        <v>250</v>
      </c>
      <c r="E166" s="0" t="str">
        <f aca="false">IF(ISBLANK(IlluminaSubmissionForm!$K65),"","Yes")</f>
        <v>Yes</v>
      </c>
      <c r="F166" s="0" t="n">
        <f aca="false">IF(ISBLANK(IlluminaSubmissionForm!$K65),"",IlluminaSubmissionForm!$L$41/COUNTA(IlluminaSubmissionForm!$C$47:$N$54,IlluminaSubmissionForm!$C$64:$N$71,IlluminaSubmissionForm!$C$81:$N$88,IlluminaSubmissionForm!$C$98:$N$105))</f>
        <v>0.0106666666666667</v>
      </c>
      <c r="G166" s="0" t="str">
        <f aca="false">IF(ISBLANK(IlluminaSubmissionForm!$K65),"",IlluminaSubmissionForm!$D$39)</f>
        <v>Bacterial 16S-V3V4</v>
      </c>
      <c r="I166" s="0" t="str">
        <f aca="false">IF(ISBLANK(IlluminaSubmissionForm!$K65),"",IlluminaSubmissionForm!$C$62)</f>
        <v>16SV3V4_FinalProject_2</v>
      </c>
      <c r="J166" s="1" t="s">
        <v>14</v>
      </c>
      <c r="K166" s="0" t="s">
        <v>80</v>
      </c>
    </row>
    <row r="167" customFormat="false" ht="12.75" hidden="false" customHeight="false" outlineLevel="0" collapsed="false">
      <c r="A167" s="0" t="str">
        <f aca="false">IF(ISBLANK(IlluminaSubmissionForm!$K66),"",IlluminaSubmissionForm!$K66)</f>
        <v>C13-T-DM-SIG</v>
      </c>
      <c r="B167" s="0" t="str">
        <f aca="false">IF(ISBLANK(IlluminaSubmissionForm!$K66),"",IlluminaSubmissionForm!$D$38)</f>
        <v>Metagenomic DNA</v>
      </c>
      <c r="C167" s="0" t="str">
        <f aca="false">IF(ISBLANK(IlluminaSubmissionForm!$K66),"",IlluminaSubmissionForm!$L$39)</f>
        <v>Paired End Read</v>
      </c>
      <c r="D167" s="0" t="n">
        <f aca="false">IF(ISBLANK(IlluminaSubmissionForm!$K66),"",IlluminaSubmissionForm!$L$40)</f>
        <v>250</v>
      </c>
      <c r="E167" s="0" t="str">
        <f aca="false">IF(ISBLANK(IlluminaSubmissionForm!$K66),"","Yes")</f>
        <v>Yes</v>
      </c>
      <c r="F167" s="0" t="n">
        <f aca="false">IF(ISBLANK(IlluminaSubmissionForm!$K66),"",IlluminaSubmissionForm!$L$41/COUNTA(IlluminaSubmissionForm!$C$47:$N$54,IlluminaSubmissionForm!$C$64:$N$71,IlluminaSubmissionForm!$C$81:$N$88,IlluminaSubmissionForm!$C$98:$N$105))</f>
        <v>0.0106666666666667</v>
      </c>
      <c r="G167" s="0" t="str">
        <f aca="false">IF(ISBLANK(IlluminaSubmissionForm!$K66),"",IlluminaSubmissionForm!$D$39)</f>
        <v>Bacterial 16S-V3V4</v>
      </c>
      <c r="I167" s="0" t="str">
        <f aca="false">IF(ISBLANK(IlluminaSubmissionForm!$K66),"",IlluminaSubmissionForm!$C$62)</f>
        <v>16SV3V4_FinalProject_2</v>
      </c>
      <c r="J167" s="1" t="s">
        <v>14</v>
      </c>
      <c r="K167" s="0" t="s">
        <v>81</v>
      </c>
    </row>
    <row r="168" customFormat="false" ht="12.75" hidden="false" customHeight="false" outlineLevel="0" collapsed="false">
      <c r="A168" s="0" t="str">
        <f aca="false">IF(ISBLANK(IlluminaSubmissionForm!$K67),"",IlluminaSubmissionForm!$K67)</f>
        <v>C14-T-DM-CA</v>
      </c>
      <c r="B168" s="0" t="str">
        <f aca="false">IF(ISBLANK(IlluminaSubmissionForm!$K67),"",IlluminaSubmissionForm!$D$38)</f>
        <v>Metagenomic DNA</v>
      </c>
      <c r="C168" s="0" t="str">
        <f aca="false">IF(ISBLANK(IlluminaSubmissionForm!$K67),"",IlluminaSubmissionForm!$L$39)</f>
        <v>Paired End Read</v>
      </c>
      <c r="D168" s="0" t="n">
        <f aca="false">IF(ISBLANK(IlluminaSubmissionForm!$K67),"",IlluminaSubmissionForm!$L$40)</f>
        <v>250</v>
      </c>
      <c r="E168" s="0" t="str">
        <f aca="false">IF(ISBLANK(IlluminaSubmissionForm!$K67),"","Yes")</f>
        <v>Yes</v>
      </c>
      <c r="F168" s="0" t="n">
        <f aca="false">IF(ISBLANK(IlluminaSubmissionForm!$K67),"",IlluminaSubmissionForm!$L$41/COUNTA(IlluminaSubmissionForm!$C$47:$N$54,IlluminaSubmissionForm!$C$64:$N$71,IlluminaSubmissionForm!$C$81:$N$88,IlluminaSubmissionForm!$C$98:$N$105))</f>
        <v>0.0106666666666667</v>
      </c>
      <c r="G168" s="0" t="str">
        <f aca="false">IF(ISBLANK(IlluminaSubmissionForm!$K67),"",IlluminaSubmissionForm!$D$39)</f>
        <v>Bacterial 16S-V3V4</v>
      </c>
      <c r="I168" s="0" t="str">
        <f aca="false">IF(ISBLANK(IlluminaSubmissionForm!$K67),"",IlluminaSubmissionForm!$C$62)</f>
        <v>16SV3V4_FinalProject_2</v>
      </c>
      <c r="J168" s="1" t="s">
        <v>14</v>
      </c>
      <c r="K168" s="0" t="s">
        <v>82</v>
      </c>
    </row>
    <row r="169" customFormat="false" ht="12.75" hidden="false" customHeight="false" outlineLevel="0" collapsed="false">
      <c r="A169" s="0" t="str">
        <f aca="false">IF(ISBLANK(IlluminaSubmissionForm!$K68),"",IlluminaSubmissionForm!$K68)</f>
        <v>C15-T-DM-ILI</v>
      </c>
      <c r="B169" s="0" t="str">
        <f aca="false">IF(ISBLANK(IlluminaSubmissionForm!$K68),"",IlluminaSubmissionForm!$D$38)</f>
        <v>Metagenomic DNA</v>
      </c>
      <c r="C169" s="0" t="str">
        <f aca="false">IF(ISBLANK(IlluminaSubmissionForm!$K68),"",IlluminaSubmissionForm!$L$39)</f>
        <v>Paired End Read</v>
      </c>
      <c r="D169" s="0" t="n">
        <f aca="false">IF(ISBLANK(IlluminaSubmissionForm!$K68),"",IlluminaSubmissionForm!$L$40)</f>
        <v>250</v>
      </c>
      <c r="E169" s="0" t="str">
        <f aca="false">IF(ISBLANK(IlluminaSubmissionForm!$K68),"","Yes")</f>
        <v>Yes</v>
      </c>
      <c r="F169" s="0" t="n">
        <f aca="false">IF(ISBLANK(IlluminaSubmissionForm!$K68),"",IlluminaSubmissionForm!$L$41/COUNTA(IlluminaSubmissionForm!$C$47:$N$54,IlluminaSubmissionForm!$C$64:$N$71,IlluminaSubmissionForm!$C$81:$N$88,IlluminaSubmissionForm!$C$98:$N$105))</f>
        <v>0.0106666666666667</v>
      </c>
      <c r="G169" s="0" t="str">
        <f aca="false">IF(ISBLANK(IlluminaSubmissionForm!$K68),"",IlluminaSubmissionForm!$D$39)</f>
        <v>Bacterial 16S-V3V4</v>
      </c>
      <c r="I169" s="0" t="str">
        <f aca="false">IF(ISBLANK(IlluminaSubmissionForm!$K68),"",IlluminaSubmissionForm!$C$62)</f>
        <v>16SV3V4_FinalProject_2</v>
      </c>
      <c r="J169" s="1" t="s">
        <v>14</v>
      </c>
      <c r="K169" s="0" t="s">
        <v>83</v>
      </c>
    </row>
    <row r="170" customFormat="false" ht="12.75" hidden="false" customHeight="false" outlineLevel="0" collapsed="false">
      <c r="A170" s="0" t="str">
        <f aca="false">IF(ISBLANK(IlluminaSubmissionForm!$K69),"",IlluminaSubmissionForm!$K69)</f>
        <v>C16-T-DM-CA</v>
      </c>
      <c r="B170" s="0" t="str">
        <f aca="false">IF(ISBLANK(IlluminaSubmissionForm!$K69),"",IlluminaSubmissionForm!$D$38)</f>
        <v>Metagenomic DNA</v>
      </c>
      <c r="C170" s="0" t="str">
        <f aca="false">IF(ISBLANK(IlluminaSubmissionForm!$K69),"",IlluminaSubmissionForm!$L$39)</f>
        <v>Paired End Read</v>
      </c>
      <c r="D170" s="0" t="n">
        <f aca="false">IF(ISBLANK(IlluminaSubmissionForm!$K69),"",IlluminaSubmissionForm!$L$40)</f>
        <v>250</v>
      </c>
      <c r="E170" s="0" t="str">
        <f aca="false">IF(ISBLANK(IlluminaSubmissionForm!$K69),"","Yes")</f>
        <v>Yes</v>
      </c>
      <c r="F170" s="0" t="n">
        <f aca="false">IF(ISBLANK(IlluminaSubmissionForm!$K69),"",IlluminaSubmissionForm!$L$41/COUNTA(IlluminaSubmissionForm!$C$47:$N$54,IlluminaSubmissionForm!$C$64:$N$71,IlluminaSubmissionForm!$C$81:$N$88,IlluminaSubmissionForm!$C$98:$N$105))</f>
        <v>0.0106666666666667</v>
      </c>
      <c r="G170" s="0" t="str">
        <f aca="false">IF(ISBLANK(IlluminaSubmissionForm!$K69),"",IlluminaSubmissionForm!$D$39)</f>
        <v>Bacterial 16S-V3V4</v>
      </c>
      <c r="I170" s="0" t="str">
        <f aca="false">IF(ISBLANK(IlluminaSubmissionForm!$K69),"",IlluminaSubmissionForm!$C$62)</f>
        <v>16SV3V4_FinalProject_2</v>
      </c>
      <c r="J170" s="1" t="s">
        <v>14</v>
      </c>
      <c r="K170" s="0" t="s">
        <v>84</v>
      </c>
    </row>
    <row r="171" customFormat="false" ht="12.75" hidden="false" customHeight="false" outlineLevel="0" collapsed="false">
      <c r="A171" s="0" t="str">
        <f aca="false">IF(ISBLANK(IlluminaSubmissionForm!$K70),"",IlluminaSubmissionForm!$K70)</f>
        <v>30-T106-T-DM-CH</v>
      </c>
      <c r="B171" s="0" t="str">
        <f aca="false">IF(ISBLANK(IlluminaSubmissionForm!$K70),"",IlluminaSubmissionForm!$D$38)</f>
        <v>Metagenomic DNA</v>
      </c>
      <c r="C171" s="0" t="str">
        <f aca="false">IF(ISBLANK(IlluminaSubmissionForm!$K70),"",IlluminaSubmissionForm!$L$39)</f>
        <v>Paired End Read</v>
      </c>
      <c r="D171" s="0" t="n">
        <f aca="false">IF(ISBLANK(IlluminaSubmissionForm!$K70),"",IlluminaSubmissionForm!$L$40)</f>
        <v>250</v>
      </c>
      <c r="E171" s="0" t="str">
        <f aca="false">IF(ISBLANK(IlluminaSubmissionForm!$K70),"","Yes")</f>
        <v>Yes</v>
      </c>
      <c r="F171" s="0" t="n">
        <f aca="false">IF(ISBLANK(IlluminaSubmissionForm!$K70),"",IlluminaSubmissionForm!$L$41/COUNTA(IlluminaSubmissionForm!$C$47:$N$54,IlluminaSubmissionForm!$C$64:$N$71,IlluminaSubmissionForm!$C$81:$N$88,IlluminaSubmissionForm!$C$98:$N$105))</f>
        <v>0.0106666666666667</v>
      </c>
      <c r="G171" s="0" t="str">
        <f aca="false">IF(ISBLANK(IlluminaSubmissionForm!$K70),"",IlluminaSubmissionForm!$D$39)</f>
        <v>Bacterial 16S-V3V4</v>
      </c>
      <c r="I171" s="0" t="str">
        <f aca="false">IF(ISBLANK(IlluminaSubmissionForm!$K70),"",IlluminaSubmissionForm!$C$62)</f>
        <v>16SV3V4_FinalProject_2</v>
      </c>
      <c r="J171" s="1" t="s">
        <v>14</v>
      </c>
      <c r="K171" s="0" t="s">
        <v>85</v>
      </c>
    </row>
    <row r="172" customFormat="false" ht="12.75" hidden="false" customHeight="false" outlineLevel="0" collapsed="false">
      <c r="A172" s="0" t="str">
        <f aca="false">IF(ISBLANK(IlluminaSubmissionForm!$K71),"",IlluminaSubmissionForm!$K71)</f>
        <v>C20-T-DM-ILI</v>
      </c>
      <c r="B172" s="0" t="str">
        <f aca="false">IF(ISBLANK(IlluminaSubmissionForm!$K71),"",IlluminaSubmissionForm!$D$38)</f>
        <v>Metagenomic DNA</v>
      </c>
      <c r="C172" s="0" t="str">
        <f aca="false">IF(ISBLANK(IlluminaSubmissionForm!$K71),"",IlluminaSubmissionForm!$L$39)</f>
        <v>Paired End Read</v>
      </c>
      <c r="D172" s="0" t="n">
        <f aca="false">IF(ISBLANK(IlluminaSubmissionForm!$K71),"",IlluminaSubmissionForm!$L$40)</f>
        <v>250</v>
      </c>
      <c r="E172" s="0" t="str">
        <f aca="false">IF(ISBLANK(IlluminaSubmissionForm!$K71),"","Yes")</f>
        <v>Yes</v>
      </c>
      <c r="F172" s="0" t="n">
        <f aca="false">IF(ISBLANK(IlluminaSubmissionForm!$K71),"",IlluminaSubmissionForm!$L$41/COUNTA(IlluminaSubmissionForm!$C$47:$N$54,IlluminaSubmissionForm!$C$64:$N$71,IlluminaSubmissionForm!$C$81:$N$88,IlluminaSubmissionForm!$C$98:$N$105))</f>
        <v>0.0106666666666667</v>
      </c>
      <c r="G172" s="0" t="str">
        <f aca="false">IF(ISBLANK(IlluminaSubmissionForm!$K71),"",IlluminaSubmissionForm!$D$39)</f>
        <v>Bacterial 16S-V3V4</v>
      </c>
      <c r="I172" s="0" t="str">
        <f aca="false">IF(ISBLANK(IlluminaSubmissionForm!$K71),"",IlluminaSubmissionForm!$C$62)</f>
        <v>16SV3V4_FinalProject_2</v>
      </c>
      <c r="J172" s="1" t="s">
        <v>14</v>
      </c>
      <c r="K172" s="0" t="s">
        <v>86</v>
      </c>
    </row>
    <row r="173" customFormat="false" ht="12.75" hidden="false" customHeight="false" outlineLevel="0" collapsed="false">
      <c r="A173" s="0" t="str">
        <f aca="false">IF(ISBLANK(IlluminaSubmissionForm!$L64),"",IlluminaSubmissionForm!$L64)</f>
        <v>33-T26-T-DM-CI</v>
      </c>
      <c r="B173" s="0" t="str">
        <f aca="false">IF(ISBLANK(IlluminaSubmissionForm!$L64),"",IlluminaSubmissionForm!$D$38)</f>
        <v>Metagenomic DNA</v>
      </c>
      <c r="C173" s="0" t="str">
        <f aca="false">IF(ISBLANK(IlluminaSubmissionForm!$L64),"",IlluminaSubmissionForm!$L$39)</f>
        <v>Paired End Read</v>
      </c>
      <c r="D173" s="0" t="n">
        <f aca="false">IF(ISBLANK(IlluminaSubmissionForm!$L64),"",IlluminaSubmissionForm!$L$40)</f>
        <v>250</v>
      </c>
      <c r="E173" s="0" t="str">
        <f aca="false">IF(ISBLANK(IlluminaSubmissionForm!$L64),"","Yes")</f>
        <v>Yes</v>
      </c>
      <c r="F173" s="0" t="n">
        <f aca="false">IF(ISBLANK(IlluminaSubmissionForm!$L64),"",IlluminaSubmissionForm!$L$41/COUNTA(IlluminaSubmissionForm!$C$47:$N$54,IlluminaSubmissionForm!$C$64:$N$71,IlluminaSubmissionForm!$C$81:$N$88,IlluminaSubmissionForm!$C$98:$N$105))</f>
        <v>0.0106666666666667</v>
      </c>
      <c r="G173" s="0" t="str">
        <f aca="false">IF(ISBLANK(IlluminaSubmissionForm!$L64),"",IlluminaSubmissionForm!$D$39)</f>
        <v>Bacterial 16S-V3V4</v>
      </c>
      <c r="I173" s="0" t="str">
        <f aca="false">IF(ISBLANK(IlluminaSubmissionForm!$L64),"",IlluminaSubmissionForm!$C$62)</f>
        <v>16SV3V4_FinalProject_2</v>
      </c>
      <c r="J173" s="1" t="s">
        <v>14</v>
      </c>
      <c r="K173" s="0" t="s">
        <v>87</v>
      </c>
    </row>
    <row r="174" customFormat="false" ht="12.75" hidden="false" customHeight="false" outlineLevel="0" collapsed="false">
      <c r="A174" s="0" t="str">
        <f aca="false">IF(ISBLANK(IlluminaSubmissionForm!$L65),"",IlluminaSubmissionForm!$L65)</f>
        <v>33-T26-T-DM-IH</v>
      </c>
      <c r="B174" s="0" t="str">
        <f aca="false">IF(ISBLANK(IlluminaSubmissionForm!$L65),"",IlluminaSubmissionForm!$D$38)</f>
        <v>Metagenomic DNA</v>
      </c>
      <c r="C174" s="0" t="str">
        <f aca="false">IF(ISBLANK(IlluminaSubmissionForm!$L65),"",IlluminaSubmissionForm!$L$39)</f>
        <v>Paired End Read</v>
      </c>
      <c r="D174" s="0" t="n">
        <f aca="false">IF(ISBLANK(IlluminaSubmissionForm!$L65),"",IlluminaSubmissionForm!$L$40)</f>
        <v>250</v>
      </c>
      <c r="E174" s="0" t="str">
        <f aca="false">IF(ISBLANK(IlluminaSubmissionForm!$L65),"","Yes")</f>
        <v>Yes</v>
      </c>
      <c r="F174" s="0" t="n">
        <f aca="false">IF(ISBLANK(IlluminaSubmissionForm!$L65),"",IlluminaSubmissionForm!$L$41/COUNTA(IlluminaSubmissionForm!$C$47:$N$54,IlluminaSubmissionForm!$C$64:$N$71,IlluminaSubmissionForm!$C$81:$N$88,IlluminaSubmissionForm!$C$98:$N$105))</f>
        <v>0.0106666666666667</v>
      </c>
      <c r="G174" s="0" t="str">
        <f aca="false">IF(ISBLANK(IlluminaSubmissionForm!$L65),"",IlluminaSubmissionForm!$D$39)</f>
        <v>Bacterial 16S-V3V4</v>
      </c>
      <c r="I174" s="0" t="str">
        <f aca="false">IF(ISBLANK(IlluminaSubmissionForm!$L65),"",IlluminaSubmissionForm!$C$62)</f>
        <v>16SV3V4_FinalProject_2</v>
      </c>
      <c r="J174" s="1" t="s">
        <v>14</v>
      </c>
      <c r="K174" s="0" t="s">
        <v>88</v>
      </c>
    </row>
    <row r="175" customFormat="false" ht="12.75" hidden="false" customHeight="false" outlineLevel="0" collapsed="false">
      <c r="A175" s="0" t="str">
        <f aca="false">IF(ISBLANK(IlluminaSubmissionForm!$L66),"",IlluminaSubmissionForm!$L66)</f>
        <v>35-T106-DM-CH</v>
      </c>
      <c r="B175" s="0" t="str">
        <f aca="false">IF(ISBLANK(IlluminaSubmissionForm!$L66),"",IlluminaSubmissionForm!$D$38)</f>
        <v>Metagenomic DNA</v>
      </c>
      <c r="C175" s="0" t="str">
        <f aca="false">IF(ISBLANK(IlluminaSubmissionForm!$L66),"",IlluminaSubmissionForm!$L$39)</f>
        <v>Paired End Read</v>
      </c>
      <c r="D175" s="0" t="n">
        <f aca="false">IF(ISBLANK(IlluminaSubmissionForm!$L66),"",IlluminaSubmissionForm!$L$40)</f>
        <v>250</v>
      </c>
      <c r="E175" s="0" t="str">
        <f aca="false">IF(ISBLANK(IlluminaSubmissionForm!$L66),"","Yes")</f>
        <v>Yes</v>
      </c>
      <c r="F175" s="0" t="n">
        <f aca="false">IF(ISBLANK(IlluminaSubmissionForm!$L66),"",IlluminaSubmissionForm!$L$41/COUNTA(IlluminaSubmissionForm!$C$47:$N$54,IlluminaSubmissionForm!$C$64:$N$71,IlluminaSubmissionForm!$C$81:$N$88,IlluminaSubmissionForm!$C$98:$N$105))</f>
        <v>0.0106666666666667</v>
      </c>
      <c r="G175" s="0" t="str">
        <f aca="false">IF(ISBLANK(IlluminaSubmissionForm!$L66),"",IlluminaSubmissionForm!$D$39)</f>
        <v>Bacterial 16S-V3V4</v>
      </c>
      <c r="I175" s="0" t="str">
        <f aca="false">IF(ISBLANK(IlluminaSubmissionForm!$L66),"",IlluminaSubmissionForm!$C$62)</f>
        <v>16SV3V4_FinalProject_2</v>
      </c>
      <c r="J175" s="1" t="s">
        <v>14</v>
      </c>
      <c r="K175" s="0" t="s">
        <v>89</v>
      </c>
    </row>
    <row r="176" customFormat="false" ht="12.75" hidden="false" customHeight="false" outlineLevel="0" collapsed="false">
      <c r="A176" s="0" t="str">
        <f aca="false">IF(ISBLANK(IlluminaSubmissionForm!$L67),"",IlluminaSubmissionForm!$L67)</f>
        <v>36-T52-T-DM-CII</v>
      </c>
      <c r="B176" s="0" t="str">
        <f aca="false">IF(ISBLANK(IlluminaSubmissionForm!$L67),"",IlluminaSubmissionForm!$D$38)</f>
        <v>Metagenomic DNA</v>
      </c>
      <c r="C176" s="0" t="str">
        <f aca="false">IF(ISBLANK(IlluminaSubmissionForm!$L67),"",IlluminaSubmissionForm!$L$39)</f>
        <v>Paired End Read</v>
      </c>
      <c r="D176" s="0" t="n">
        <f aca="false">IF(ISBLANK(IlluminaSubmissionForm!$L67),"",IlluminaSubmissionForm!$L$40)</f>
        <v>250</v>
      </c>
      <c r="E176" s="0" t="str">
        <f aca="false">IF(ISBLANK(IlluminaSubmissionForm!$L67),"","Yes")</f>
        <v>Yes</v>
      </c>
      <c r="F176" s="0" t="n">
        <f aca="false">IF(ISBLANK(IlluminaSubmissionForm!$L67),"",IlluminaSubmissionForm!$L$41/COUNTA(IlluminaSubmissionForm!$C$47:$N$54,IlluminaSubmissionForm!$C$64:$N$71,IlluminaSubmissionForm!$C$81:$N$88,IlluminaSubmissionForm!$C$98:$N$105))</f>
        <v>0.0106666666666667</v>
      </c>
      <c r="G176" s="0" t="str">
        <f aca="false">IF(ISBLANK(IlluminaSubmissionForm!$L67),"",IlluminaSubmissionForm!$D$39)</f>
        <v>Bacterial 16S-V3V4</v>
      </c>
      <c r="I176" s="0" t="str">
        <f aca="false">IF(ISBLANK(IlluminaSubmissionForm!$L67),"",IlluminaSubmissionForm!$C$62)</f>
        <v>16SV3V4_FinalProject_2</v>
      </c>
      <c r="J176" s="1" t="s">
        <v>14</v>
      </c>
      <c r="K176" s="0" t="s">
        <v>90</v>
      </c>
    </row>
    <row r="177" customFormat="false" ht="12.75" hidden="false" customHeight="false" outlineLevel="0" collapsed="false">
      <c r="A177" s="0" t="str">
        <f aca="false">IF(ISBLANK(IlluminaSubmissionForm!$L68),"",IlluminaSubmissionForm!$L68)</f>
        <v>500_p2E10</v>
      </c>
      <c r="B177" s="0" t="str">
        <f aca="false">IF(ISBLANK(IlluminaSubmissionForm!$L68),"",IlluminaSubmissionForm!$D$38)</f>
        <v>Metagenomic DNA</v>
      </c>
      <c r="C177" s="0" t="str">
        <f aca="false">IF(ISBLANK(IlluminaSubmissionForm!$L68),"",IlluminaSubmissionForm!$L$39)</f>
        <v>Paired End Read</v>
      </c>
      <c r="D177" s="0" t="n">
        <f aca="false">IF(ISBLANK(IlluminaSubmissionForm!$L68),"",IlluminaSubmissionForm!$L$40)</f>
        <v>250</v>
      </c>
      <c r="E177" s="0" t="str">
        <f aca="false">IF(ISBLANK(IlluminaSubmissionForm!$L68),"","Yes")</f>
        <v>Yes</v>
      </c>
      <c r="F177" s="0" t="n">
        <f aca="false">IF(ISBLANK(IlluminaSubmissionForm!$L68),"",IlluminaSubmissionForm!$L$41/COUNTA(IlluminaSubmissionForm!$C$47:$N$54,IlluminaSubmissionForm!$C$64:$N$71,IlluminaSubmissionForm!$C$81:$N$88,IlluminaSubmissionForm!$C$98:$N$105))</f>
        <v>0.0106666666666667</v>
      </c>
      <c r="G177" s="0" t="str">
        <f aca="false">IF(ISBLANK(IlluminaSubmissionForm!$L68),"",IlluminaSubmissionForm!$D$39)</f>
        <v>Bacterial 16S-V3V4</v>
      </c>
      <c r="I177" s="0" t="str">
        <f aca="false">IF(ISBLANK(IlluminaSubmissionForm!$L68),"",IlluminaSubmissionForm!$C$62)</f>
        <v>16SV3V4_FinalProject_2</v>
      </c>
      <c r="J177" s="1" t="s">
        <v>14</v>
      </c>
      <c r="K177" s="0" t="s">
        <v>91</v>
      </c>
    </row>
    <row r="178" customFormat="false" ht="12.75" hidden="false" customHeight="false" outlineLevel="0" collapsed="false">
      <c r="A178" s="0" t="str">
        <f aca="false">IF(ISBLANK(IlluminaSubmissionForm!$L69),"",IlluminaSubmissionForm!$L69)</f>
        <v>500_p2F10</v>
      </c>
      <c r="B178" s="0" t="str">
        <f aca="false">IF(ISBLANK(IlluminaSubmissionForm!$L69),"",IlluminaSubmissionForm!$D$38)</f>
        <v>Metagenomic DNA</v>
      </c>
      <c r="C178" s="0" t="str">
        <f aca="false">IF(ISBLANK(IlluminaSubmissionForm!$L69),"",IlluminaSubmissionForm!$L$39)</f>
        <v>Paired End Read</v>
      </c>
      <c r="D178" s="0" t="n">
        <f aca="false">IF(ISBLANK(IlluminaSubmissionForm!$L69),"",IlluminaSubmissionForm!$L$40)</f>
        <v>250</v>
      </c>
      <c r="E178" s="0" t="str">
        <f aca="false">IF(ISBLANK(IlluminaSubmissionForm!$L69),"","Yes")</f>
        <v>Yes</v>
      </c>
      <c r="F178" s="0" t="n">
        <f aca="false">IF(ISBLANK(IlluminaSubmissionForm!$L69),"",IlluminaSubmissionForm!$L$41/COUNTA(IlluminaSubmissionForm!$C$47:$N$54,IlluminaSubmissionForm!$C$64:$N$71,IlluminaSubmissionForm!$C$81:$N$88,IlluminaSubmissionForm!$C$98:$N$105))</f>
        <v>0.0106666666666667</v>
      </c>
      <c r="G178" s="0" t="str">
        <f aca="false">IF(ISBLANK(IlluminaSubmissionForm!$L69),"",IlluminaSubmissionForm!$D$39)</f>
        <v>Bacterial 16S-V3V4</v>
      </c>
      <c r="I178" s="0" t="str">
        <f aca="false">IF(ISBLANK(IlluminaSubmissionForm!$L69),"",IlluminaSubmissionForm!$C$62)</f>
        <v>16SV3V4_FinalProject_2</v>
      </c>
      <c r="J178" s="1" t="s">
        <v>14</v>
      </c>
      <c r="K178" s="0" t="s">
        <v>92</v>
      </c>
    </row>
    <row r="179" customFormat="false" ht="12.75" hidden="false" customHeight="false" outlineLevel="0" collapsed="false">
      <c r="A179" s="0" t="str">
        <f aca="false">IF(ISBLANK(IlluminaSubmissionForm!$L70),"",IlluminaSubmissionForm!$L70)</f>
        <v>500_p2G10</v>
      </c>
      <c r="B179" s="0" t="str">
        <f aca="false">IF(ISBLANK(IlluminaSubmissionForm!$L70),"",IlluminaSubmissionForm!$D$38)</f>
        <v>Metagenomic DNA</v>
      </c>
      <c r="C179" s="0" t="str">
        <f aca="false">IF(ISBLANK(IlluminaSubmissionForm!$L70),"",IlluminaSubmissionForm!$L$39)</f>
        <v>Paired End Read</v>
      </c>
      <c r="D179" s="0" t="n">
        <f aca="false">IF(ISBLANK(IlluminaSubmissionForm!$L70),"",IlluminaSubmissionForm!$L$40)</f>
        <v>250</v>
      </c>
      <c r="E179" s="0" t="str">
        <f aca="false">IF(ISBLANK(IlluminaSubmissionForm!$L70),"","Yes")</f>
        <v>Yes</v>
      </c>
      <c r="F179" s="0" t="n">
        <f aca="false">IF(ISBLANK(IlluminaSubmissionForm!$L70),"",IlluminaSubmissionForm!$L$41/COUNTA(IlluminaSubmissionForm!$C$47:$N$54,IlluminaSubmissionForm!$C$64:$N$71,IlluminaSubmissionForm!$C$81:$N$88,IlluminaSubmissionForm!$C$98:$N$105))</f>
        <v>0.0106666666666667</v>
      </c>
      <c r="G179" s="0" t="str">
        <f aca="false">IF(ISBLANK(IlluminaSubmissionForm!$L70),"",IlluminaSubmissionForm!$D$39)</f>
        <v>Bacterial 16S-V3V4</v>
      </c>
      <c r="I179" s="0" t="str">
        <f aca="false">IF(ISBLANK(IlluminaSubmissionForm!$L70),"",IlluminaSubmissionForm!$C$62)</f>
        <v>16SV3V4_FinalProject_2</v>
      </c>
      <c r="J179" s="1" t="s">
        <v>14</v>
      </c>
      <c r="K179" s="0" t="s">
        <v>93</v>
      </c>
    </row>
    <row r="180" customFormat="false" ht="12.75" hidden="false" customHeight="false" outlineLevel="0" collapsed="false">
      <c r="A180" s="0" t="str">
        <f aca="false">IF(ISBLANK(IlluminaSubmissionForm!$L71),"",IlluminaSubmissionForm!$L71)</f>
        <v>500_p2H10</v>
      </c>
      <c r="B180" s="0" t="str">
        <f aca="false">IF(ISBLANK(IlluminaSubmissionForm!$L71),"",IlluminaSubmissionForm!$D$38)</f>
        <v>Metagenomic DNA</v>
      </c>
      <c r="C180" s="0" t="str">
        <f aca="false">IF(ISBLANK(IlluminaSubmissionForm!$L71),"",IlluminaSubmissionForm!$L$39)</f>
        <v>Paired End Read</v>
      </c>
      <c r="D180" s="0" t="n">
        <f aca="false">IF(ISBLANK(IlluminaSubmissionForm!$L71),"",IlluminaSubmissionForm!$L$40)</f>
        <v>250</v>
      </c>
      <c r="E180" s="0" t="str">
        <f aca="false">IF(ISBLANK(IlluminaSubmissionForm!$L71),"","Yes")</f>
        <v>Yes</v>
      </c>
      <c r="F180" s="0" t="n">
        <f aca="false">IF(ISBLANK(IlluminaSubmissionForm!$L71),"",IlluminaSubmissionForm!$L$41/COUNTA(IlluminaSubmissionForm!$C$47:$N$54,IlluminaSubmissionForm!$C$64:$N$71,IlluminaSubmissionForm!$C$81:$N$88,IlluminaSubmissionForm!$C$98:$N$105))</f>
        <v>0.0106666666666667</v>
      </c>
      <c r="G180" s="0" t="str">
        <f aca="false">IF(ISBLANK(IlluminaSubmissionForm!$L71),"",IlluminaSubmissionForm!$D$39)</f>
        <v>Bacterial 16S-V3V4</v>
      </c>
      <c r="I180" s="0" t="str">
        <f aca="false">IF(ISBLANK(IlluminaSubmissionForm!$L71),"",IlluminaSubmissionForm!$C$62)</f>
        <v>16SV3V4_FinalProject_2</v>
      </c>
      <c r="J180" s="1" t="s">
        <v>14</v>
      </c>
      <c r="K180" s="0" t="s">
        <v>94</v>
      </c>
    </row>
    <row r="181" customFormat="false" ht="12.75" hidden="false" customHeight="false" outlineLevel="0" collapsed="false">
      <c r="A181" s="0" t="str">
        <f aca="false">IF(ISBLANK(IlluminaSubmissionForm!$M64),"",IlluminaSubmissionForm!$M64)</f>
        <v>010-w000_p2</v>
      </c>
      <c r="B181" s="0" t="str">
        <f aca="false">IF(ISBLANK(IlluminaSubmissionForm!$M64),"",IlluminaSubmissionForm!$D$38)</f>
        <v>Metagenomic DNA</v>
      </c>
      <c r="C181" s="0" t="str">
        <f aca="false">IF(ISBLANK(IlluminaSubmissionForm!$M64),"",IlluminaSubmissionForm!$L$39)</f>
        <v>Paired End Read</v>
      </c>
      <c r="D181" s="0" t="n">
        <f aca="false">IF(ISBLANK(IlluminaSubmissionForm!$M64),"",IlluminaSubmissionForm!$L$40)</f>
        <v>250</v>
      </c>
      <c r="E181" s="0" t="str">
        <f aca="false">IF(ISBLANK(IlluminaSubmissionForm!$M64),"","Yes")</f>
        <v>Yes</v>
      </c>
      <c r="F181" s="0" t="n">
        <f aca="false">IF(ISBLANK(IlluminaSubmissionForm!$M64),"",IlluminaSubmissionForm!$L$41/COUNTA(IlluminaSubmissionForm!$C$47:$N$54,IlluminaSubmissionForm!$C$64:$N$71,IlluminaSubmissionForm!$C$81:$N$88,IlluminaSubmissionForm!$C$98:$N$105))</f>
        <v>0.0106666666666667</v>
      </c>
      <c r="G181" s="0" t="str">
        <f aca="false">IF(ISBLANK(IlluminaSubmissionForm!$M64),"",IlluminaSubmissionForm!$D$39)</f>
        <v>Bacterial 16S-V3V4</v>
      </c>
      <c r="I181" s="0" t="str">
        <f aca="false">IF(ISBLANK(IlluminaSubmissionForm!$M64),"",IlluminaSubmissionForm!$C$62)</f>
        <v>16SV3V4_FinalProject_2</v>
      </c>
      <c r="J181" s="1" t="s">
        <v>14</v>
      </c>
      <c r="K181" s="0" t="s">
        <v>95</v>
      </c>
    </row>
    <row r="182" customFormat="false" ht="12.75" hidden="false" customHeight="false" outlineLevel="0" collapsed="false">
      <c r="A182" s="0" t="str">
        <f aca="false">IF(ISBLANK(IlluminaSubmissionForm!$M65),"",IlluminaSubmissionForm!$M65)</f>
        <v>080-w046_p2</v>
      </c>
      <c r="B182" s="0" t="str">
        <f aca="false">IF(ISBLANK(IlluminaSubmissionForm!$M65),"",IlluminaSubmissionForm!$D$38)</f>
        <v>Metagenomic DNA</v>
      </c>
      <c r="C182" s="0" t="str">
        <f aca="false">IF(ISBLANK(IlluminaSubmissionForm!$M65),"",IlluminaSubmissionForm!$L$39)</f>
        <v>Paired End Read</v>
      </c>
      <c r="D182" s="0" t="n">
        <f aca="false">IF(ISBLANK(IlluminaSubmissionForm!$M65),"",IlluminaSubmissionForm!$L$40)</f>
        <v>250</v>
      </c>
      <c r="E182" s="0" t="str">
        <f aca="false">IF(ISBLANK(IlluminaSubmissionForm!$M65),"","Yes")</f>
        <v>Yes</v>
      </c>
      <c r="F182" s="0" t="n">
        <f aca="false">IF(ISBLANK(IlluminaSubmissionForm!$M65),"",IlluminaSubmissionForm!$L$41/COUNTA(IlluminaSubmissionForm!$C$47:$N$54,IlluminaSubmissionForm!$C$64:$N$71,IlluminaSubmissionForm!$C$81:$N$88,IlluminaSubmissionForm!$C$98:$N$105))</f>
        <v>0.0106666666666667</v>
      </c>
      <c r="G182" s="0" t="str">
        <f aca="false">IF(ISBLANK(IlluminaSubmissionForm!$M65),"",IlluminaSubmissionForm!$D$39)</f>
        <v>Bacterial 16S-V3V4</v>
      </c>
      <c r="I182" s="0" t="str">
        <f aca="false">IF(ISBLANK(IlluminaSubmissionForm!$M65),"",IlluminaSubmissionForm!$C$62)</f>
        <v>16SV3V4_FinalProject_2</v>
      </c>
      <c r="J182" s="1" t="s">
        <v>14</v>
      </c>
      <c r="K182" s="0" t="s">
        <v>96</v>
      </c>
    </row>
    <row r="183" customFormat="false" ht="12.75" hidden="false" customHeight="false" outlineLevel="0" collapsed="false">
      <c r="A183" s="0" t="str">
        <f aca="false">IF(ISBLANK(IlluminaSubmissionForm!$M66),"",IlluminaSubmissionForm!$M66)</f>
        <v>16-T106-TTR-CII_p2</v>
      </c>
      <c r="B183" s="0" t="str">
        <f aca="false">IF(ISBLANK(IlluminaSubmissionForm!$M66),"",IlluminaSubmissionForm!$D$38)</f>
        <v>Metagenomic DNA</v>
      </c>
      <c r="C183" s="0" t="str">
        <f aca="false">IF(ISBLANK(IlluminaSubmissionForm!$M66),"",IlluminaSubmissionForm!$L$39)</f>
        <v>Paired End Read</v>
      </c>
      <c r="D183" s="0" t="n">
        <f aca="false">IF(ISBLANK(IlluminaSubmissionForm!$M66),"",IlluminaSubmissionForm!$L$40)</f>
        <v>250</v>
      </c>
      <c r="E183" s="0" t="str">
        <f aca="false">IF(ISBLANK(IlluminaSubmissionForm!$M66),"","Yes")</f>
        <v>Yes</v>
      </c>
      <c r="F183" s="0" t="n">
        <f aca="false">IF(ISBLANK(IlluminaSubmissionForm!$M66),"",IlluminaSubmissionForm!$L$41/COUNTA(IlluminaSubmissionForm!$C$47:$N$54,IlluminaSubmissionForm!$C$64:$N$71,IlluminaSubmissionForm!$C$81:$N$88,IlluminaSubmissionForm!$C$98:$N$105))</f>
        <v>0.0106666666666667</v>
      </c>
      <c r="G183" s="0" t="str">
        <f aca="false">IF(ISBLANK(IlluminaSubmissionForm!$M66),"",IlluminaSubmissionForm!$D$39)</f>
        <v>Bacterial 16S-V3V4</v>
      </c>
      <c r="I183" s="0" t="str">
        <f aca="false">IF(ISBLANK(IlluminaSubmissionForm!$M66),"",IlluminaSubmissionForm!$C$62)</f>
        <v>16SV3V4_FinalProject_2</v>
      </c>
      <c r="J183" s="1" t="s">
        <v>14</v>
      </c>
      <c r="K183" s="0" t="s">
        <v>97</v>
      </c>
    </row>
    <row r="184" customFormat="false" ht="12.75" hidden="false" customHeight="false" outlineLevel="0" collapsed="false">
      <c r="A184" s="0" t="str">
        <f aca="false">IF(ISBLANK(IlluminaSubmissionForm!$M67),"",IlluminaSubmissionForm!$M67)</f>
        <v>31-S0-TTR-IH_p2</v>
      </c>
      <c r="B184" s="0" t="str">
        <f aca="false">IF(ISBLANK(IlluminaSubmissionForm!$M67),"",IlluminaSubmissionForm!$D$38)</f>
        <v>Metagenomic DNA</v>
      </c>
      <c r="C184" s="0" t="str">
        <f aca="false">IF(ISBLANK(IlluminaSubmissionForm!$M67),"",IlluminaSubmissionForm!$L$39)</f>
        <v>Paired End Read</v>
      </c>
      <c r="D184" s="0" t="n">
        <f aca="false">IF(ISBLANK(IlluminaSubmissionForm!$M67),"",IlluminaSubmissionForm!$L$40)</f>
        <v>250</v>
      </c>
      <c r="E184" s="0" t="str">
        <f aca="false">IF(ISBLANK(IlluminaSubmissionForm!$M67),"","Yes")</f>
        <v>Yes</v>
      </c>
      <c r="F184" s="0" t="n">
        <f aca="false">IF(ISBLANK(IlluminaSubmissionForm!$M67),"",IlluminaSubmissionForm!$L$41/COUNTA(IlluminaSubmissionForm!$C$47:$N$54,IlluminaSubmissionForm!$C$64:$N$71,IlluminaSubmissionForm!$C$81:$N$88,IlluminaSubmissionForm!$C$98:$N$105))</f>
        <v>0.0106666666666667</v>
      </c>
      <c r="G184" s="0" t="str">
        <f aca="false">IF(ISBLANK(IlluminaSubmissionForm!$M67),"",IlluminaSubmissionForm!$D$39)</f>
        <v>Bacterial 16S-V3V4</v>
      </c>
      <c r="I184" s="0" t="str">
        <f aca="false">IF(ISBLANK(IlluminaSubmissionForm!$M67),"",IlluminaSubmissionForm!$C$62)</f>
        <v>16SV3V4_FinalProject_2</v>
      </c>
      <c r="J184" s="1" t="s">
        <v>14</v>
      </c>
      <c r="K184" s="0" t="s">
        <v>98</v>
      </c>
    </row>
    <row r="185" customFormat="false" ht="12.75" hidden="false" customHeight="false" outlineLevel="0" collapsed="false">
      <c r="A185" s="0" t="str">
        <f aca="false">IF(ISBLANK(IlluminaSubmissionForm!$M68),"",IlluminaSubmissionForm!$M68)</f>
        <v>C6-TTR-CA_p2</v>
      </c>
      <c r="B185" s="0" t="str">
        <f aca="false">IF(ISBLANK(IlluminaSubmissionForm!$M68),"",IlluminaSubmissionForm!$D$38)</f>
        <v>Metagenomic DNA</v>
      </c>
      <c r="C185" s="0" t="str">
        <f aca="false">IF(ISBLANK(IlluminaSubmissionForm!$M68),"",IlluminaSubmissionForm!$L$39)</f>
        <v>Paired End Read</v>
      </c>
      <c r="D185" s="0" t="n">
        <f aca="false">IF(ISBLANK(IlluminaSubmissionForm!$M68),"",IlluminaSubmissionForm!$L$40)</f>
        <v>250</v>
      </c>
      <c r="E185" s="0" t="str">
        <f aca="false">IF(ISBLANK(IlluminaSubmissionForm!$M68),"","Yes")</f>
        <v>Yes</v>
      </c>
      <c r="F185" s="0" t="n">
        <f aca="false">IF(ISBLANK(IlluminaSubmissionForm!$M68),"",IlluminaSubmissionForm!$L$41/COUNTA(IlluminaSubmissionForm!$C$47:$N$54,IlluminaSubmissionForm!$C$64:$N$71,IlluminaSubmissionForm!$C$81:$N$88,IlluminaSubmissionForm!$C$98:$N$105))</f>
        <v>0.0106666666666667</v>
      </c>
      <c r="G185" s="0" t="str">
        <f aca="false">IF(ISBLANK(IlluminaSubmissionForm!$M68),"",IlluminaSubmissionForm!$D$39)</f>
        <v>Bacterial 16S-V3V4</v>
      </c>
      <c r="I185" s="0" t="str">
        <f aca="false">IF(ISBLANK(IlluminaSubmissionForm!$M68),"",IlluminaSubmissionForm!$C$62)</f>
        <v>16SV3V4_FinalProject_2</v>
      </c>
      <c r="J185" s="1" t="s">
        <v>14</v>
      </c>
      <c r="K185" s="0" t="s">
        <v>99</v>
      </c>
    </row>
    <row r="186" customFormat="false" ht="12.75" hidden="false" customHeight="false" outlineLevel="0" collapsed="false">
      <c r="A186" s="0" t="str">
        <f aca="false">IF(ISBLANK(IlluminaSubmissionForm!$M69),"",IlluminaSubmissionForm!$M69)</f>
        <v>044-w046_p2</v>
      </c>
      <c r="B186" s="0" t="str">
        <f aca="false">IF(ISBLANK(IlluminaSubmissionForm!$M69),"",IlluminaSubmissionForm!$D$38)</f>
        <v>Metagenomic DNA</v>
      </c>
      <c r="C186" s="0" t="str">
        <f aca="false">IF(ISBLANK(IlluminaSubmissionForm!$M69),"",IlluminaSubmissionForm!$L$39)</f>
        <v>Paired End Read</v>
      </c>
      <c r="D186" s="0" t="n">
        <f aca="false">IF(ISBLANK(IlluminaSubmissionForm!$M69),"",IlluminaSubmissionForm!$L$40)</f>
        <v>250</v>
      </c>
      <c r="E186" s="0" t="str">
        <f aca="false">IF(ISBLANK(IlluminaSubmissionForm!$M69),"","Yes")</f>
        <v>Yes</v>
      </c>
      <c r="F186" s="0" t="n">
        <f aca="false">IF(ISBLANK(IlluminaSubmissionForm!$M69),"",IlluminaSubmissionForm!$L$41/COUNTA(IlluminaSubmissionForm!$C$47:$N$54,IlluminaSubmissionForm!$C$64:$N$71,IlluminaSubmissionForm!$C$81:$N$88,IlluminaSubmissionForm!$C$98:$N$105))</f>
        <v>0.0106666666666667</v>
      </c>
      <c r="G186" s="0" t="str">
        <f aca="false">IF(ISBLANK(IlluminaSubmissionForm!$M69),"",IlluminaSubmissionForm!$D$39)</f>
        <v>Bacterial 16S-V3V4</v>
      </c>
      <c r="I186" s="0" t="str">
        <f aca="false">IF(ISBLANK(IlluminaSubmissionForm!$M69),"",IlluminaSubmissionForm!$C$62)</f>
        <v>16SV3V4_FinalProject_2</v>
      </c>
      <c r="J186" s="1" t="s">
        <v>14</v>
      </c>
      <c r="K186" s="0" t="s">
        <v>100</v>
      </c>
    </row>
    <row r="187" customFormat="false" ht="12.75" hidden="false" customHeight="false" outlineLevel="0" collapsed="false">
      <c r="A187" s="0" t="str">
        <f aca="false">IF(ISBLANK(IlluminaSubmissionForm!$M70),"",IlluminaSubmissionForm!$M70)</f>
        <v>051-w000_p2</v>
      </c>
      <c r="B187" s="0" t="str">
        <f aca="false">IF(ISBLANK(IlluminaSubmissionForm!$M70),"",IlluminaSubmissionForm!$D$38)</f>
        <v>Metagenomic DNA</v>
      </c>
      <c r="C187" s="0" t="str">
        <f aca="false">IF(ISBLANK(IlluminaSubmissionForm!$M70),"",IlluminaSubmissionForm!$L$39)</f>
        <v>Paired End Read</v>
      </c>
      <c r="D187" s="0" t="n">
        <f aca="false">IF(ISBLANK(IlluminaSubmissionForm!$M70),"",IlluminaSubmissionForm!$L$40)</f>
        <v>250</v>
      </c>
      <c r="E187" s="0" t="str">
        <f aca="false">IF(ISBLANK(IlluminaSubmissionForm!$M70),"","Yes")</f>
        <v>Yes</v>
      </c>
      <c r="F187" s="0" t="n">
        <f aca="false">IF(ISBLANK(IlluminaSubmissionForm!$M70),"",IlluminaSubmissionForm!$L$41/COUNTA(IlluminaSubmissionForm!$C$47:$N$54,IlluminaSubmissionForm!$C$64:$N$71,IlluminaSubmissionForm!$C$81:$N$88,IlluminaSubmissionForm!$C$98:$N$105))</f>
        <v>0.0106666666666667</v>
      </c>
      <c r="G187" s="0" t="str">
        <f aca="false">IF(ISBLANK(IlluminaSubmissionForm!$M70),"",IlluminaSubmissionForm!$D$39)</f>
        <v>Bacterial 16S-V3V4</v>
      </c>
      <c r="I187" s="0" t="str">
        <f aca="false">IF(ISBLANK(IlluminaSubmissionForm!$M70),"",IlluminaSubmissionForm!$C$62)</f>
        <v>16SV3V4_FinalProject_2</v>
      </c>
      <c r="J187" s="1" t="s">
        <v>14</v>
      </c>
      <c r="K187" s="0" t="s">
        <v>101</v>
      </c>
    </row>
    <row r="188" customFormat="false" ht="12.75" hidden="false" customHeight="false" outlineLevel="0" collapsed="false">
      <c r="A188" s="0" t="str">
        <f aca="false">IF(ISBLANK(IlluminaSubmissionForm!$M71),"",IlluminaSubmissionForm!$M71)</f>
        <v>26-T52-TTR-CII_p2</v>
      </c>
      <c r="B188" s="0" t="str">
        <f aca="false">IF(ISBLANK(IlluminaSubmissionForm!$M71),"",IlluminaSubmissionForm!$D$38)</f>
        <v>Metagenomic DNA</v>
      </c>
      <c r="C188" s="0" t="str">
        <f aca="false">IF(ISBLANK(IlluminaSubmissionForm!$M71),"",IlluminaSubmissionForm!$L$39)</f>
        <v>Paired End Read</v>
      </c>
      <c r="D188" s="0" t="n">
        <f aca="false">IF(ISBLANK(IlluminaSubmissionForm!$M71),"",IlluminaSubmissionForm!$L$40)</f>
        <v>250</v>
      </c>
      <c r="E188" s="0" t="str">
        <f aca="false">IF(ISBLANK(IlluminaSubmissionForm!$M71),"","Yes")</f>
        <v>Yes</v>
      </c>
      <c r="F188" s="0" t="n">
        <f aca="false">IF(ISBLANK(IlluminaSubmissionForm!$M71),"",IlluminaSubmissionForm!$L$41/COUNTA(IlluminaSubmissionForm!$C$47:$N$54,IlluminaSubmissionForm!$C$64:$N$71,IlluminaSubmissionForm!$C$81:$N$88,IlluminaSubmissionForm!$C$98:$N$105))</f>
        <v>0.0106666666666667</v>
      </c>
      <c r="G188" s="0" t="str">
        <f aca="false">IF(ISBLANK(IlluminaSubmissionForm!$M71),"",IlluminaSubmissionForm!$D$39)</f>
        <v>Bacterial 16S-V3V4</v>
      </c>
      <c r="I188" s="0" t="str">
        <f aca="false">IF(ISBLANK(IlluminaSubmissionForm!$M71),"",IlluminaSubmissionForm!$C$62)</f>
        <v>16SV3V4_FinalProject_2</v>
      </c>
      <c r="J188" s="1" t="s">
        <v>14</v>
      </c>
      <c r="K188" s="0" t="s">
        <v>102</v>
      </c>
    </row>
    <row r="189" customFormat="false" ht="12.75" hidden="false" customHeight="false" outlineLevel="0" collapsed="false">
      <c r="A189" s="0" t="str">
        <f aca="false">IF(ISBLANK(IlluminaSubmissionForm!$N64),"",IlluminaSubmissionForm!$N64)</f>
        <v>30-S0-TTR-CH_p2</v>
      </c>
      <c r="B189" s="0" t="str">
        <f aca="false">IF(ISBLANK(IlluminaSubmissionForm!$N64),"",IlluminaSubmissionForm!$D$38)</f>
        <v>Metagenomic DNA</v>
      </c>
      <c r="C189" s="0" t="str">
        <f aca="false">IF(ISBLANK(IlluminaSubmissionForm!$N64),"",IlluminaSubmissionForm!$L$39)</f>
        <v>Paired End Read</v>
      </c>
      <c r="D189" s="0" t="n">
        <f aca="false">IF(ISBLANK(IlluminaSubmissionForm!$N64),"",IlluminaSubmissionForm!$L$40)</f>
        <v>250</v>
      </c>
      <c r="E189" s="0" t="str">
        <f aca="false">IF(ISBLANK(IlluminaSubmissionForm!$N64),"","Yes")</f>
        <v>Yes</v>
      </c>
      <c r="F189" s="0" t="n">
        <f aca="false">IF(ISBLANK(IlluminaSubmissionForm!$N64),"",IlluminaSubmissionForm!$L$41/COUNTA(IlluminaSubmissionForm!$C$47:$N$54,IlluminaSubmissionForm!$C$64:$N$71,IlluminaSubmissionForm!$C$81:$N$88,IlluminaSubmissionForm!$C$98:$N$105))</f>
        <v>0.0106666666666667</v>
      </c>
      <c r="G189" s="0" t="str">
        <f aca="false">IF(ISBLANK(IlluminaSubmissionForm!$N64),"",IlluminaSubmissionForm!$D$39)</f>
        <v>Bacterial 16S-V3V4</v>
      </c>
      <c r="I189" s="0" t="str">
        <f aca="false">IF(ISBLANK(IlluminaSubmissionForm!$N64),"",IlluminaSubmissionForm!$C$62)</f>
        <v>16SV3V4_FinalProject_2</v>
      </c>
      <c r="J189" s="1" t="s">
        <v>14</v>
      </c>
      <c r="K189" s="0" t="s">
        <v>103</v>
      </c>
    </row>
    <row r="190" customFormat="false" ht="12.75" hidden="false" customHeight="false" outlineLevel="0" collapsed="false">
      <c r="A190" s="0" t="str">
        <f aca="false">IF(ISBLANK(IlluminaSubmissionForm!$N65),"",IlluminaSubmissionForm!$N65)</f>
        <v>C3-TTR-CA_p2</v>
      </c>
      <c r="B190" s="0" t="str">
        <f aca="false">IF(ISBLANK(IlluminaSubmissionForm!$N65),"",IlluminaSubmissionForm!$D$38)</f>
        <v>Metagenomic DNA</v>
      </c>
      <c r="C190" s="0" t="str">
        <f aca="false">IF(ISBLANK(IlluminaSubmissionForm!$N65),"",IlluminaSubmissionForm!$L$39)</f>
        <v>Paired End Read</v>
      </c>
      <c r="D190" s="0" t="n">
        <f aca="false">IF(ISBLANK(IlluminaSubmissionForm!$N65),"",IlluminaSubmissionForm!$L$40)</f>
        <v>250</v>
      </c>
      <c r="E190" s="0" t="str">
        <f aca="false">IF(ISBLANK(IlluminaSubmissionForm!$N65),"","Yes")</f>
        <v>Yes</v>
      </c>
      <c r="F190" s="0" t="n">
        <f aca="false">IF(ISBLANK(IlluminaSubmissionForm!$N65),"",IlluminaSubmissionForm!$L$41/COUNTA(IlluminaSubmissionForm!$C$47:$N$54,IlluminaSubmissionForm!$C$64:$N$71,IlluminaSubmissionForm!$C$81:$N$88,IlluminaSubmissionForm!$C$98:$N$105))</f>
        <v>0.0106666666666667</v>
      </c>
      <c r="G190" s="0" t="str">
        <f aca="false">IF(ISBLANK(IlluminaSubmissionForm!$N65),"",IlluminaSubmissionForm!$D$39)</f>
        <v>Bacterial 16S-V3V4</v>
      </c>
      <c r="I190" s="0" t="str">
        <f aca="false">IF(ISBLANK(IlluminaSubmissionForm!$N65),"",IlluminaSubmissionForm!$C$62)</f>
        <v>16SV3V4_FinalProject_2</v>
      </c>
      <c r="J190" s="1" t="s">
        <v>14</v>
      </c>
      <c r="K190" s="0" t="s">
        <v>104</v>
      </c>
    </row>
    <row r="191" customFormat="false" ht="12.75" hidden="false" customHeight="false" outlineLevel="0" collapsed="false">
      <c r="A191" s="0" t="str">
        <f aca="false">IF(ISBLANK(IlluminaSubmissionForm!$N66),"",IlluminaSubmissionForm!$N66)</f>
        <v>018-w000_p2</v>
      </c>
      <c r="B191" s="0" t="str">
        <f aca="false">IF(ISBLANK(IlluminaSubmissionForm!$N66),"",IlluminaSubmissionForm!$D$38)</f>
        <v>Metagenomic DNA</v>
      </c>
      <c r="C191" s="0" t="str">
        <f aca="false">IF(ISBLANK(IlluminaSubmissionForm!$N66),"",IlluminaSubmissionForm!$L$39)</f>
        <v>Paired End Read</v>
      </c>
      <c r="D191" s="0" t="n">
        <f aca="false">IF(ISBLANK(IlluminaSubmissionForm!$N66),"",IlluminaSubmissionForm!$L$40)</f>
        <v>250</v>
      </c>
      <c r="E191" s="0" t="str">
        <f aca="false">IF(ISBLANK(IlluminaSubmissionForm!$N66),"","Yes")</f>
        <v>Yes</v>
      </c>
      <c r="F191" s="0" t="n">
        <f aca="false">IF(ISBLANK(IlluminaSubmissionForm!$N66),"",IlluminaSubmissionForm!$L$41/COUNTA(IlluminaSubmissionForm!$C$47:$N$54,IlluminaSubmissionForm!$C$64:$N$71,IlluminaSubmissionForm!$C$81:$N$88,IlluminaSubmissionForm!$C$98:$N$105))</f>
        <v>0.0106666666666667</v>
      </c>
      <c r="G191" s="0" t="str">
        <f aca="false">IF(ISBLANK(IlluminaSubmissionForm!$N66),"",IlluminaSubmissionForm!$D$39)</f>
        <v>Bacterial 16S-V3V4</v>
      </c>
      <c r="I191" s="0" t="str">
        <f aca="false">IF(ISBLANK(IlluminaSubmissionForm!$N66),"",IlluminaSubmissionForm!$C$62)</f>
        <v>16SV3V4_FinalProject_2</v>
      </c>
      <c r="J191" s="1" t="s">
        <v>14</v>
      </c>
      <c r="K191" s="0" t="s">
        <v>105</v>
      </c>
    </row>
    <row r="192" customFormat="false" ht="12.75" hidden="false" customHeight="false" outlineLevel="0" collapsed="false">
      <c r="A192" s="0" t="str">
        <f aca="false">IF(ISBLANK(IlluminaSubmissionForm!$N67),"",IlluminaSubmissionForm!$N67)</f>
        <v>116-w014_p2</v>
      </c>
      <c r="B192" s="0" t="str">
        <f aca="false">IF(ISBLANK(IlluminaSubmissionForm!$N67),"",IlluminaSubmissionForm!$D$38)</f>
        <v>Metagenomic DNA</v>
      </c>
      <c r="C192" s="0" t="str">
        <f aca="false">IF(ISBLANK(IlluminaSubmissionForm!$N67),"",IlluminaSubmissionForm!$L$39)</f>
        <v>Paired End Read</v>
      </c>
      <c r="D192" s="0" t="n">
        <f aca="false">IF(ISBLANK(IlluminaSubmissionForm!$N67),"",IlluminaSubmissionForm!$L$40)</f>
        <v>250</v>
      </c>
      <c r="E192" s="0" t="str">
        <f aca="false">IF(ISBLANK(IlluminaSubmissionForm!$N67),"","Yes")</f>
        <v>Yes</v>
      </c>
      <c r="F192" s="0" t="n">
        <f aca="false">IF(ISBLANK(IlluminaSubmissionForm!$N67),"",IlluminaSubmissionForm!$L$41/COUNTA(IlluminaSubmissionForm!$C$47:$N$54,IlluminaSubmissionForm!$C$64:$N$71,IlluminaSubmissionForm!$C$81:$N$88,IlluminaSubmissionForm!$C$98:$N$105))</f>
        <v>0.0106666666666667</v>
      </c>
      <c r="G192" s="0" t="str">
        <f aca="false">IF(ISBLANK(IlluminaSubmissionForm!$N67),"",IlluminaSubmissionForm!$D$39)</f>
        <v>Bacterial 16S-V3V4</v>
      </c>
      <c r="I192" s="0" t="str">
        <f aca="false">IF(ISBLANK(IlluminaSubmissionForm!$N67),"",IlluminaSubmissionForm!$C$62)</f>
        <v>16SV3V4_FinalProject_2</v>
      </c>
      <c r="J192" s="1" t="s">
        <v>14</v>
      </c>
      <c r="K192" s="0" t="s">
        <v>106</v>
      </c>
    </row>
    <row r="193" customFormat="false" ht="12.75" hidden="false" customHeight="false" outlineLevel="0" collapsed="false">
      <c r="A193" s="0" t="str">
        <f aca="false">IF(ISBLANK(IlluminaSubmissionForm!$N68),"",IlluminaSubmissionForm!$N68)</f>
        <v>14-T26-TTR-II_p2</v>
      </c>
      <c r="B193" s="0" t="str">
        <f aca="false">IF(ISBLANK(IlluminaSubmissionForm!$N68),"",IlluminaSubmissionForm!$D$38)</f>
        <v>Metagenomic DNA</v>
      </c>
      <c r="C193" s="0" t="str">
        <f aca="false">IF(ISBLANK(IlluminaSubmissionForm!$N68),"",IlluminaSubmissionForm!$L$39)</f>
        <v>Paired End Read</v>
      </c>
      <c r="D193" s="0" t="n">
        <f aca="false">IF(ISBLANK(IlluminaSubmissionForm!$N68),"",IlluminaSubmissionForm!$L$40)</f>
        <v>250</v>
      </c>
      <c r="E193" s="0" t="str">
        <f aca="false">IF(ISBLANK(IlluminaSubmissionForm!$N68),"","Yes")</f>
        <v>Yes</v>
      </c>
      <c r="F193" s="0" t="n">
        <f aca="false">IF(ISBLANK(IlluminaSubmissionForm!$N68),"",IlluminaSubmissionForm!$L$41/COUNTA(IlluminaSubmissionForm!$C$47:$N$54,IlluminaSubmissionForm!$C$64:$N$71,IlluminaSubmissionForm!$C$81:$N$88,IlluminaSubmissionForm!$C$98:$N$105))</f>
        <v>0.0106666666666667</v>
      </c>
      <c r="G193" s="0" t="str">
        <f aca="false">IF(ISBLANK(IlluminaSubmissionForm!$N68),"",IlluminaSubmissionForm!$D$39)</f>
        <v>Bacterial 16S-V3V4</v>
      </c>
      <c r="I193" s="0" t="str">
        <f aca="false">IF(ISBLANK(IlluminaSubmissionForm!$N68),"",IlluminaSubmissionForm!$C$62)</f>
        <v>16SV3V4_FinalProject_2</v>
      </c>
      <c r="J193" s="1" t="s">
        <v>14</v>
      </c>
      <c r="K193" s="0" t="s">
        <v>107</v>
      </c>
    </row>
    <row r="194" customFormat="false" ht="12.75" hidden="false" customHeight="false" outlineLevel="0" collapsed="false">
      <c r="A194" s="0" t="str">
        <f aca="false">IF(ISBLANK(IlluminaSubmissionForm!$N69),"",IlluminaSubmissionForm!$N69)</f>
        <v>28-T52-TTR-CII_p2</v>
      </c>
      <c r="B194" s="0" t="str">
        <f aca="false">IF(ISBLANK(IlluminaSubmissionForm!$N69),"",IlluminaSubmissionForm!$D$38)</f>
        <v>Metagenomic DNA</v>
      </c>
      <c r="C194" s="0" t="str">
        <f aca="false">IF(ISBLANK(IlluminaSubmissionForm!$N69),"",IlluminaSubmissionForm!$L$39)</f>
        <v>Paired End Read</v>
      </c>
      <c r="D194" s="0" t="n">
        <f aca="false">IF(ISBLANK(IlluminaSubmissionForm!$N69),"",IlluminaSubmissionForm!$L$40)</f>
        <v>250</v>
      </c>
      <c r="E194" s="0" t="str">
        <f aca="false">IF(ISBLANK(IlluminaSubmissionForm!$N69),"","Yes")</f>
        <v>Yes</v>
      </c>
      <c r="F194" s="0" t="n">
        <f aca="false">IF(ISBLANK(IlluminaSubmissionForm!$N69),"",IlluminaSubmissionForm!$L$41/COUNTA(IlluminaSubmissionForm!$C$47:$N$54,IlluminaSubmissionForm!$C$64:$N$71,IlluminaSubmissionForm!$C$81:$N$88,IlluminaSubmissionForm!$C$98:$N$105))</f>
        <v>0.0106666666666667</v>
      </c>
      <c r="G194" s="0" t="str">
        <f aca="false">IF(ISBLANK(IlluminaSubmissionForm!$N69),"",IlluminaSubmissionForm!$D$39)</f>
        <v>Bacterial 16S-V3V4</v>
      </c>
      <c r="I194" s="0" t="str">
        <f aca="false">IF(ISBLANK(IlluminaSubmissionForm!$N69),"",IlluminaSubmissionForm!$C$62)</f>
        <v>16SV3V4_FinalProject_2</v>
      </c>
      <c r="J194" s="1" t="s">
        <v>14</v>
      </c>
      <c r="K194" s="0" t="s">
        <v>108</v>
      </c>
    </row>
    <row r="195" customFormat="false" ht="12.75" hidden="false" customHeight="false" outlineLevel="0" collapsed="false">
      <c r="A195" s="0" t="str">
        <f aca="false">IF(ISBLANK(IlluminaSubmissionForm!$N70),"",IlluminaSubmissionForm!$N70)</f>
        <v>C16-TTR-SIG_p2</v>
      </c>
      <c r="B195" s="0" t="str">
        <f aca="false">IF(ISBLANK(IlluminaSubmissionForm!$N70),"",IlluminaSubmissionForm!$D$38)</f>
        <v>Metagenomic DNA</v>
      </c>
      <c r="C195" s="0" t="str">
        <f aca="false">IF(ISBLANK(IlluminaSubmissionForm!$N70),"",IlluminaSubmissionForm!$L$39)</f>
        <v>Paired End Read</v>
      </c>
      <c r="D195" s="0" t="n">
        <f aca="false">IF(ISBLANK(IlluminaSubmissionForm!$N70),"",IlluminaSubmissionForm!$L$40)</f>
        <v>250</v>
      </c>
      <c r="E195" s="0" t="str">
        <f aca="false">IF(ISBLANK(IlluminaSubmissionForm!$N70),"","Yes")</f>
        <v>Yes</v>
      </c>
      <c r="F195" s="0" t="n">
        <f aca="false">IF(ISBLANK(IlluminaSubmissionForm!$N70),"",IlluminaSubmissionForm!$L$41/COUNTA(IlluminaSubmissionForm!$C$47:$N$54,IlluminaSubmissionForm!$C$64:$N$71,IlluminaSubmissionForm!$C$81:$N$88,IlluminaSubmissionForm!$C$98:$N$105))</f>
        <v>0.0106666666666667</v>
      </c>
      <c r="G195" s="0" t="str">
        <f aca="false">IF(ISBLANK(IlluminaSubmissionForm!$N70),"",IlluminaSubmissionForm!$D$39)</f>
        <v>Bacterial 16S-V3V4</v>
      </c>
      <c r="I195" s="0" t="str">
        <f aca="false">IF(ISBLANK(IlluminaSubmissionForm!$N70),"",IlluminaSubmissionForm!$C$62)</f>
        <v>16SV3V4_FinalProject_2</v>
      </c>
      <c r="J195" s="1" t="s">
        <v>14</v>
      </c>
      <c r="K195" s="0" t="s">
        <v>109</v>
      </c>
    </row>
    <row r="196" customFormat="false" ht="12.75" hidden="false" customHeight="false" outlineLevel="0" collapsed="false">
      <c r="A196" s="0" t="str">
        <f aca="false">IF(ISBLANK(IlluminaSubmissionForm!$N71),"",IlluminaSubmissionForm!$N71)</f>
        <v>500_p2H12</v>
      </c>
      <c r="B196" s="0" t="str">
        <f aca="false">IF(ISBLANK(IlluminaSubmissionForm!$N71),"",IlluminaSubmissionForm!$D$38)</f>
        <v>Metagenomic DNA</v>
      </c>
      <c r="C196" s="0" t="str">
        <f aca="false">IF(ISBLANK(IlluminaSubmissionForm!$N71),"",IlluminaSubmissionForm!$L$39)</f>
        <v>Paired End Read</v>
      </c>
      <c r="D196" s="0" t="n">
        <f aca="false">IF(ISBLANK(IlluminaSubmissionForm!$N71),"",IlluminaSubmissionForm!$L$40)</f>
        <v>250</v>
      </c>
      <c r="E196" s="0" t="str">
        <f aca="false">IF(ISBLANK(IlluminaSubmissionForm!$N71),"","Yes")</f>
        <v>Yes</v>
      </c>
      <c r="F196" s="0" t="n">
        <f aca="false">IF(ISBLANK(IlluminaSubmissionForm!$N71),"",IlluminaSubmissionForm!$L$41/COUNTA(IlluminaSubmissionForm!$C$47:$N$54,IlluminaSubmissionForm!$C$64:$N$71,IlluminaSubmissionForm!$C$81:$N$88,IlluminaSubmissionForm!$C$98:$N$105))</f>
        <v>0.0106666666666667</v>
      </c>
      <c r="G196" s="0" t="str">
        <f aca="false">IF(ISBLANK(IlluminaSubmissionForm!$N71),"",IlluminaSubmissionForm!$D$39)</f>
        <v>Bacterial 16S-V3V4</v>
      </c>
      <c r="I196" s="0" t="str">
        <f aca="false">IF(ISBLANK(IlluminaSubmissionForm!$N71),"",IlluminaSubmissionForm!$C$62)</f>
        <v>16SV3V4_FinalProject_2</v>
      </c>
      <c r="J196" s="1" t="s">
        <v>14</v>
      </c>
      <c r="K196" s="0" t="s">
        <v>110</v>
      </c>
    </row>
    <row r="197" customFormat="false" ht="12.75" hidden="false" customHeight="false" outlineLevel="0" collapsed="false">
      <c r="A197" s="0" t="str">
        <f aca="false">IF(ISBLANK(IlluminaSubmissionForm!$C81),"",IlluminaSubmissionForm!$C81)</f>
        <v>044-w046</v>
      </c>
      <c r="B197" s="0" t="str">
        <f aca="false">IF(ISBLANK(IlluminaSubmissionForm!$C81),"",IlluminaSubmissionForm!$D$38)</f>
        <v>Metagenomic DNA</v>
      </c>
      <c r="C197" s="0" t="str">
        <f aca="false">IF(ISBLANK(IlluminaSubmissionForm!$C81),"",IlluminaSubmissionForm!$L$39)</f>
        <v>Paired End Read</v>
      </c>
      <c r="D197" s="0" t="n">
        <f aca="false">IF(ISBLANK(IlluminaSubmissionForm!$C81),"",IlluminaSubmissionForm!$L$40)</f>
        <v>250</v>
      </c>
      <c r="E197" s="0" t="str">
        <f aca="false">IF(ISBLANK(IlluminaSubmissionForm!$C81),"","Yes")</f>
        <v>Yes</v>
      </c>
      <c r="F197" s="0" t="n">
        <f aca="false">IF(ISBLANK(IlluminaSubmissionForm!$C81),"",IlluminaSubmissionForm!$L$41/COUNTA(IlluminaSubmissionForm!$C$47:$N$54,IlluminaSubmissionForm!$C$64:$N$71,IlluminaSubmissionForm!$C$81:$N$88,IlluminaSubmissionForm!$C$98:$N$105))</f>
        <v>0.0106666666666667</v>
      </c>
      <c r="G197" s="0" t="str">
        <f aca="false">IF(ISBLANK(IlluminaSubmissionForm!$C81),"",IlluminaSubmissionForm!$D$39)</f>
        <v>Bacterial 16S-V3V4</v>
      </c>
      <c r="I197" s="0" t="str">
        <f aca="false">IF(ISBLANK(IlluminaSubmissionForm!$C81),"",IlluminaSubmissionForm!$C$79)</f>
        <v>16SV3V4_FinalProject_3</v>
      </c>
      <c r="J197" s="1" t="s">
        <v>14</v>
      </c>
      <c r="K197" s="0" t="s">
        <v>15</v>
      </c>
    </row>
    <row r="198" customFormat="false" ht="12.75" hidden="false" customHeight="false" outlineLevel="0" collapsed="false">
      <c r="A198" s="0" t="str">
        <f aca="false">IF(ISBLANK(IlluminaSubmissionForm!$C82),"",IlluminaSubmissionForm!$C82)</f>
        <v>041-w046</v>
      </c>
      <c r="B198" s="0" t="str">
        <f aca="false">IF(ISBLANK(IlluminaSubmissionForm!$C82),"",IlluminaSubmissionForm!$D$38)</f>
        <v>Metagenomic DNA</v>
      </c>
      <c r="C198" s="0" t="str">
        <f aca="false">IF(ISBLANK(IlluminaSubmissionForm!$C82),"",IlluminaSubmissionForm!$L$39)</f>
        <v>Paired End Read</v>
      </c>
      <c r="D198" s="0" t="n">
        <f aca="false">IF(ISBLANK(IlluminaSubmissionForm!$C82),"",IlluminaSubmissionForm!$L$40)</f>
        <v>250</v>
      </c>
      <c r="E198" s="0" t="str">
        <f aca="false">IF(ISBLANK(IlluminaSubmissionForm!$C82),"","Yes")</f>
        <v>Yes</v>
      </c>
      <c r="F198" s="0" t="n">
        <f aca="false">IF(ISBLANK(IlluminaSubmissionForm!$C82),"",IlluminaSubmissionForm!$L$41/COUNTA(IlluminaSubmissionForm!$C$47:$N$54,IlluminaSubmissionForm!$C$64:$N$71,IlluminaSubmissionForm!$C$81:$N$88,IlluminaSubmissionForm!$C$98:$N$105))</f>
        <v>0.0106666666666667</v>
      </c>
      <c r="G198" s="0" t="str">
        <f aca="false">IF(ISBLANK(IlluminaSubmissionForm!$C82),"",IlluminaSubmissionForm!$D$39)</f>
        <v>Bacterial 16S-V3V4</v>
      </c>
      <c r="I198" s="0" t="str">
        <f aca="false">IF(ISBLANK(IlluminaSubmissionForm!$C82),"",IlluminaSubmissionForm!$C$79)</f>
        <v>16SV3V4_FinalProject_3</v>
      </c>
      <c r="J198" s="1" t="s">
        <v>14</v>
      </c>
      <c r="K198" s="0" t="s">
        <v>16</v>
      </c>
    </row>
    <row r="199" customFormat="false" ht="12.75" hidden="false" customHeight="false" outlineLevel="0" collapsed="false">
      <c r="A199" s="0" t="str">
        <f aca="false">IF(ISBLANK(IlluminaSubmissionForm!$C83),"",IlluminaSubmissionForm!$C83)</f>
        <v>002-w014</v>
      </c>
      <c r="B199" s="0" t="str">
        <f aca="false">IF(ISBLANK(IlluminaSubmissionForm!$C83),"",IlluminaSubmissionForm!$D$38)</f>
        <v>Metagenomic DNA</v>
      </c>
      <c r="C199" s="0" t="str">
        <f aca="false">IF(ISBLANK(IlluminaSubmissionForm!$C83),"",IlluminaSubmissionForm!$L$39)</f>
        <v>Paired End Read</v>
      </c>
      <c r="D199" s="0" t="n">
        <f aca="false">IF(ISBLANK(IlluminaSubmissionForm!$C83),"",IlluminaSubmissionForm!$L$40)</f>
        <v>250</v>
      </c>
      <c r="E199" s="0" t="str">
        <f aca="false">IF(ISBLANK(IlluminaSubmissionForm!$C83),"","Yes")</f>
        <v>Yes</v>
      </c>
      <c r="F199" s="0" t="n">
        <f aca="false">IF(ISBLANK(IlluminaSubmissionForm!$C83),"",IlluminaSubmissionForm!$L$41/COUNTA(IlluminaSubmissionForm!$C$47:$N$54,IlluminaSubmissionForm!$C$64:$N$71,IlluminaSubmissionForm!$C$81:$N$88,IlluminaSubmissionForm!$C$98:$N$105))</f>
        <v>0.0106666666666667</v>
      </c>
      <c r="G199" s="0" t="str">
        <f aca="false">IF(ISBLANK(IlluminaSubmissionForm!$C83),"",IlluminaSubmissionForm!$D$39)</f>
        <v>Bacterial 16S-V3V4</v>
      </c>
      <c r="I199" s="0" t="str">
        <f aca="false">IF(ISBLANK(IlluminaSubmissionForm!$C83),"",IlluminaSubmissionForm!$C$79)</f>
        <v>16SV3V4_FinalProject_3</v>
      </c>
      <c r="J199" s="1" t="s">
        <v>14</v>
      </c>
      <c r="K199" s="0" t="s">
        <v>17</v>
      </c>
    </row>
    <row r="200" customFormat="false" ht="12.75" hidden="false" customHeight="false" outlineLevel="0" collapsed="false">
      <c r="A200" s="0" t="str">
        <f aca="false">IF(ISBLANK(IlluminaSubmissionForm!$C84),"",IlluminaSubmissionForm!$C84)</f>
        <v>017-w014</v>
      </c>
      <c r="B200" s="0" t="str">
        <f aca="false">IF(ISBLANK(IlluminaSubmissionForm!$C84),"",IlluminaSubmissionForm!$D$38)</f>
        <v>Metagenomic DNA</v>
      </c>
      <c r="C200" s="0" t="str">
        <f aca="false">IF(ISBLANK(IlluminaSubmissionForm!$C84),"",IlluminaSubmissionForm!$L$39)</f>
        <v>Paired End Read</v>
      </c>
      <c r="D200" s="0" t="n">
        <f aca="false">IF(ISBLANK(IlluminaSubmissionForm!$C84),"",IlluminaSubmissionForm!$L$40)</f>
        <v>250</v>
      </c>
      <c r="E200" s="0" t="str">
        <f aca="false">IF(ISBLANK(IlluminaSubmissionForm!$C84),"","Yes")</f>
        <v>Yes</v>
      </c>
      <c r="F200" s="0" t="n">
        <f aca="false">IF(ISBLANK(IlluminaSubmissionForm!$C84),"",IlluminaSubmissionForm!$L$41/COUNTA(IlluminaSubmissionForm!$C$47:$N$54,IlluminaSubmissionForm!$C$64:$N$71,IlluminaSubmissionForm!$C$81:$N$88,IlluminaSubmissionForm!$C$98:$N$105))</f>
        <v>0.0106666666666667</v>
      </c>
      <c r="G200" s="0" t="str">
        <f aca="false">IF(ISBLANK(IlluminaSubmissionForm!$C84),"",IlluminaSubmissionForm!$D$39)</f>
        <v>Bacterial 16S-V3V4</v>
      </c>
      <c r="I200" s="0" t="str">
        <f aca="false">IF(ISBLANK(IlluminaSubmissionForm!$C84),"",IlluminaSubmissionForm!$C$79)</f>
        <v>16SV3V4_FinalProject_3</v>
      </c>
      <c r="J200" s="1" t="s">
        <v>14</v>
      </c>
      <c r="K200" s="0" t="s">
        <v>18</v>
      </c>
    </row>
    <row r="201" customFormat="false" ht="12.75" hidden="false" customHeight="false" outlineLevel="0" collapsed="false">
      <c r="A201" s="0" t="str">
        <f aca="false">IF(ISBLANK(IlluminaSubmissionForm!$C85),"",IlluminaSubmissionForm!$C85)</f>
        <v>021-w000</v>
      </c>
      <c r="B201" s="0" t="str">
        <f aca="false">IF(ISBLANK(IlluminaSubmissionForm!$C85),"",IlluminaSubmissionForm!$D$38)</f>
        <v>Metagenomic DNA</v>
      </c>
      <c r="C201" s="0" t="str">
        <f aca="false">IF(ISBLANK(IlluminaSubmissionForm!$C85),"",IlluminaSubmissionForm!$L$39)</f>
        <v>Paired End Read</v>
      </c>
      <c r="D201" s="0" t="n">
        <f aca="false">IF(ISBLANK(IlluminaSubmissionForm!$C85),"",IlluminaSubmissionForm!$L$40)</f>
        <v>250</v>
      </c>
      <c r="E201" s="0" t="str">
        <f aca="false">IF(ISBLANK(IlluminaSubmissionForm!$C85),"","Yes")</f>
        <v>Yes</v>
      </c>
      <c r="F201" s="0" t="n">
        <f aca="false">IF(ISBLANK(IlluminaSubmissionForm!$C85),"",IlluminaSubmissionForm!$L$41/COUNTA(IlluminaSubmissionForm!$C$47:$N$54,IlluminaSubmissionForm!$C$64:$N$71,IlluminaSubmissionForm!$C$81:$N$88,IlluminaSubmissionForm!$C$98:$N$105))</f>
        <v>0.0106666666666667</v>
      </c>
      <c r="G201" s="0" t="str">
        <f aca="false">IF(ISBLANK(IlluminaSubmissionForm!$C85),"",IlluminaSubmissionForm!$D$39)</f>
        <v>Bacterial 16S-V3V4</v>
      </c>
      <c r="I201" s="0" t="str">
        <f aca="false">IF(ISBLANK(IlluminaSubmissionForm!$C85),"",IlluminaSubmissionForm!$C$79)</f>
        <v>16SV3V4_FinalProject_3</v>
      </c>
      <c r="J201" s="1" t="s">
        <v>14</v>
      </c>
      <c r="K201" s="0" t="s">
        <v>19</v>
      </c>
    </row>
    <row r="202" customFormat="false" ht="12.75" hidden="false" customHeight="false" outlineLevel="0" collapsed="false">
      <c r="A202" s="0" t="str">
        <f aca="false">IF(ISBLANK(IlluminaSubmissionForm!$C86),"",IlluminaSubmissionForm!$C86)</f>
        <v>012-w046</v>
      </c>
      <c r="B202" s="0" t="str">
        <f aca="false">IF(ISBLANK(IlluminaSubmissionForm!$C86),"",IlluminaSubmissionForm!$D$38)</f>
        <v>Metagenomic DNA</v>
      </c>
      <c r="C202" s="0" t="str">
        <f aca="false">IF(ISBLANK(IlluminaSubmissionForm!$C86),"",IlluminaSubmissionForm!$L$39)</f>
        <v>Paired End Read</v>
      </c>
      <c r="D202" s="0" t="n">
        <f aca="false">IF(ISBLANK(IlluminaSubmissionForm!$C86),"",IlluminaSubmissionForm!$L$40)</f>
        <v>250</v>
      </c>
      <c r="E202" s="0" t="str">
        <f aca="false">IF(ISBLANK(IlluminaSubmissionForm!$C86),"","Yes")</f>
        <v>Yes</v>
      </c>
      <c r="F202" s="0" t="n">
        <f aca="false">IF(ISBLANK(IlluminaSubmissionForm!$C86),"",IlluminaSubmissionForm!$L$41/COUNTA(IlluminaSubmissionForm!$C$47:$N$54,IlluminaSubmissionForm!$C$64:$N$71,IlluminaSubmissionForm!$C$81:$N$88,IlluminaSubmissionForm!$C$98:$N$105))</f>
        <v>0.0106666666666667</v>
      </c>
      <c r="G202" s="0" t="str">
        <f aca="false">IF(ISBLANK(IlluminaSubmissionForm!$C86),"",IlluminaSubmissionForm!$D$39)</f>
        <v>Bacterial 16S-V3V4</v>
      </c>
      <c r="I202" s="0" t="str">
        <f aca="false">IF(ISBLANK(IlluminaSubmissionForm!$C86),"",IlluminaSubmissionForm!$C$79)</f>
        <v>16SV3V4_FinalProject_3</v>
      </c>
      <c r="J202" s="1" t="s">
        <v>14</v>
      </c>
      <c r="K202" s="0" t="s">
        <v>20</v>
      </c>
    </row>
    <row r="203" customFormat="false" ht="12.75" hidden="false" customHeight="false" outlineLevel="0" collapsed="false">
      <c r="A203" s="0" t="str">
        <f aca="false">IF(ISBLANK(IlluminaSubmissionForm!$C87),"",IlluminaSubmissionForm!$C87)</f>
        <v>044-w000</v>
      </c>
      <c r="B203" s="0" t="str">
        <f aca="false">IF(ISBLANK(IlluminaSubmissionForm!$C87),"",IlluminaSubmissionForm!$D$38)</f>
        <v>Metagenomic DNA</v>
      </c>
      <c r="C203" s="0" t="str">
        <f aca="false">IF(ISBLANK(IlluminaSubmissionForm!$C87),"",IlluminaSubmissionForm!$L$39)</f>
        <v>Paired End Read</v>
      </c>
      <c r="D203" s="0" t="n">
        <f aca="false">IF(ISBLANK(IlluminaSubmissionForm!$C87),"",IlluminaSubmissionForm!$L$40)</f>
        <v>250</v>
      </c>
      <c r="E203" s="0" t="str">
        <f aca="false">IF(ISBLANK(IlluminaSubmissionForm!$C87),"","Yes")</f>
        <v>Yes</v>
      </c>
      <c r="F203" s="0" t="n">
        <f aca="false">IF(ISBLANK(IlluminaSubmissionForm!$C87),"",IlluminaSubmissionForm!$L$41/COUNTA(IlluminaSubmissionForm!$C$47:$N$54,IlluminaSubmissionForm!$C$64:$N$71,IlluminaSubmissionForm!$C$81:$N$88,IlluminaSubmissionForm!$C$98:$N$105))</f>
        <v>0.0106666666666667</v>
      </c>
      <c r="G203" s="0" t="str">
        <f aca="false">IF(ISBLANK(IlluminaSubmissionForm!$C87),"",IlluminaSubmissionForm!$D$39)</f>
        <v>Bacterial 16S-V3V4</v>
      </c>
      <c r="I203" s="0" t="str">
        <f aca="false">IF(ISBLANK(IlluminaSubmissionForm!$C87),"",IlluminaSubmissionForm!$C$79)</f>
        <v>16SV3V4_FinalProject_3</v>
      </c>
      <c r="J203" s="1" t="s">
        <v>14</v>
      </c>
      <c r="K203" s="0" t="s">
        <v>21</v>
      </c>
    </row>
    <row r="204" customFormat="false" ht="12.75" hidden="false" customHeight="false" outlineLevel="0" collapsed="false">
      <c r="A204" s="0" t="str">
        <f aca="false">IF(ISBLANK(IlluminaSubmissionForm!$C88),"",IlluminaSubmissionForm!$C88)</f>
        <v>051-w000</v>
      </c>
      <c r="B204" s="0" t="str">
        <f aca="false">IF(ISBLANK(IlluminaSubmissionForm!$C88),"",IlluminaSubmissionForm!$D$38)</f>
        <v>Metagenomic DNA</v>
      </c>
      <c r="C204" s="0" t="str">
        <f aca="false">IF(ISBLANK(IlluminaSubmissionForm!$C88),"",IlluminaSubmissionForm!$L$39)</f>
        <v>Paired End Read</v>
      </c>
      <c r="D204" s="0" t="n">
        <f aca="false">IF(ISBLANK(IlluminaSubmissionForm!$C88),"",IlluminaSubmissionForm!$L$40)</f>
        <v>250</v>
      </c>
      <c r="E204" s="0" t="str">
        <f aca="false">IF(ISBLANK(IlluminaSubmissionForm!$C88),"","Yes")</f>
        <v>Yes</v>
      </c>
      <c r="F204" s="0" t="n">
        <f aca="false">IF(ISBLANK(IlluminaSubmissionForm!$C88),"",IlluminaSubmissionForm!$L$41/COUNTA(IlluminaSubmissionForm!$C$47:$N$54,IlluminaSubmissionForm!$C$64:$N$71,IlluminaSubmissionForm!$C$81:$N$88,IlluminaSubmissionForm!$C$98:$N$105))</f>
        <v>0.0106666666666667</v>
      </c>
      <c r="G204" s="0" t="str">
        <f aca="false">IF(ISBLANK(IlluminaSubmissionForm!$C88),"",IlluminaSubmissionForm!$D$39)</f>
        <v>Bacterial 16S-V3V4</v>
      </c>
      <c r="I204" s="0" t="str">
        <f aca="false">IF(ISBLANK(IlluminaSubmissionForm!$C88),"",IlluminaSubmissionForm!$C$79)</f>
        <v>16SV3V4_FinalProject_3</v>
      </c>
      <c r="J204" s="1" t="s">
        <v>14</v>
      </c>
      <c r="K204" s="0" t="s">
        <v>22</v>
      </c>
    </row>
    <row r="205" customFormat="false" ht="12.75" hidden="false" customHeight="false" outlineLevel="0" collapsed="false">
      <c r="A205" s="0" t="str">
        <f aca="false">IF(ISBLANK(IlluminaSubmissionForm!$D81),"",IlluminaSubmissionForm!$D81)</f>
        <v>051-w046</v>
      </c>
      <c r="B205" s="0" t="str">
        <f aca="false">IF(ISBLANK(IlluminaSubmissionForm!$D81),"",IlluminaSubmissionForm!$D$38)</f>
        <v>Metagenomic DNA</v>
      </c>
      <c r="C205" s="0" t="str">
        <f aca="false">IF(ISBLANK(IlluminaSubmissionForm!$D81),"",IlluminaSubmissionForm!$L$39)</f>
        <v>Paired End Read</v>
      </c>
      <c r="D205" s="0" t="n">
        <f aca="false">IF(ISBLANK(IlluminaSubmissionForm!$D81),"",IlluminaSubmissionForm!$L$40)</f>
        <v>250</v>
      </c>
      <c r="E205" s="0" t="str">
        <f aca="false">IF(ISBLANK(IlluminaSubmissionForm!$D81),"","Yes")</f>
        <v>Yes</v>
      </c>
      <c r="F205" s="0" t="n">
        <f aca="false">IF(ISBLANK(IlluminaSubmissionForm!$D81),"",IlluminaSubmissionForm!$L$41/COUNTA(IlluminaSubmissionForm!$C$47:$N$54,IlluminaSubmissionForm!$C$64:$N$71,IlluminaSubmissionForm!$C$81:$N$88,IlluminaSubmissionForm!$C$98:$N$105))</f>
        <v>0.0106666666666667</v>
      </c>
      <c r="G205" s="0" t="str">
        <f aca="false">IF(ISBLANK(IlluminaSubmissionForm!$D81),"",IlluminaSubmissionForm!$D$39)</f>
        <v>Bacterial 16S-V3V4</v>
      </c>
      <c r="I205" s="0" t="str">
        <f aca="false">IF(ISBLANK(IlluminaSubmissionForm!$D81),"",IlluminaSubmissionForm!$C$79)</f>
        <v>16SV3V4_FinalProject_3</v>
      </c>
      <c r="J205" s="1" t="s">
        <v>14</v>
      </c>
      <c r="K205" s="0" t="s">
        <v>23</v>
      </c>
    </row>
    <row r="206" customFormat="false" ht="12.75" hidden="false" customHeight="false" outlineLevel="0" collapsed="false">
      <c r="A206" s="0" t="str">
        <f aca="false">IF(ISBLANK(IlluminaSubmissionForm!$D82),"",IlluminaSubmissionForm!$D82)</f>
        <v>021-w014</v>
      </c>
      <c r="B206" s="0" t="str">
        <f aca="false">IF(ISBLANK(IlluminaSubmissionForm!$D82),"",IlluminaSubmissionForm!$D$38)</f>
        <v>Metagenomic DNA</v>
      </c>
      <c r="C206" s="0" t="str">
        <f aca="false">IF(ISBLANK(IlluminaSubmissionForm!$D82),"",IlluminaSubmissionForm!$L$39)</f>
        <v>Paired End Read</v>
      </c>
      <c r="D206" s="0" t="n">
        <f aca="false">IF(ISBLANK(IlluminaSubmissionForm!$D82),"",IlluminaSubmissionForm!$L$40)</f>
        <v>250</v>
      </c>
      <c r="E206" s="0" t="str">
        <f aca="false">IF(ISBLANK(IlluminaSubmissionForm!$D82),"","Yes")</f>
        <v>Yes</v>
      </c>
      <c r="F206" s="0" t="n">
        <f aca="false">IF(ISBLANK(IlluminaSubmissionForm!$D82),"",IlluminaSubmissionForm!$L$41/COUNTA(IlluminaSubmissionForm!$C$47:$N$54,IlluminaSubmissionForm!$C$64:$N$71,IlluminaSubmissionForm!$C$81:$N$88,IlluminaSubmissionForm!$C$98:$N$105))</f>
        <v>0.0106666666666667</v>
      </c>
      <c r="G206" s="0" t="str">
        <f aca="false">IF(ISBLANK(IlluminaSubmissionForm!$D82),"",IlluminaSubmissionForm!$D$39)</f>
        <v>Bacterial 16S-V3V4</v>
      </c>
      <c r="I206" s="0" t="str">
        <f aca="false">IF(ISBLANK(IlluminaSubmissionForm!$D82),"",IlluminaSubmissionForm!$C$79)</f>
        <v>16SV3V4_FinalProject_3</v>
      </c>
      <c r="J206" s="1" t="s">
        <v>14</v>
      </c>
      <c r="K206" s="0" t="s">
        <v>24</v>
      </c>
    </row>
    <row r="207" customFormat="false" ht="12.75" hidden="false" customHeight="false" outlineLevel="0" collapsed="false">
      <c r="A207" s="0" t="str">
        <f aca="false">IF(ISBLANK(IlluminaSubmissionForm!$D83),"",IlluminaSubmissionForm!$D83)</f>
        <v>048-w014</v>
      </c>
      <c r="B207" s="0" t="str">
        <f aca="false">IF(ISBLANK(IlluminaSubmissionForm!$D83),"",IlluminaSubmissionForm!$D$38)</f>
        <v>Metagenomic DNA</v>
      </c>
      <c r="C207" s="0" t="str">
        <f aca="false">IF(ISBLANK(IlluminaSubmissionForm!$D83),"",IlluminaSubmissionForm!$L$39)</f>
        <v>Paired End Read</v>
      </c>
      <c r="D207" s="0" t="n">
        <f aca="false">IF(ISBLANK(IlluminaSubmissionForm!$D83),"",IlluminaSubmissionForm!$L$40)</f>
        <v>250</v>
      </c>
      <c r="E207" s="0" t="str">
        <f aca="false">IF(ISBLANK(IlluminaSubmissionForm!$D83),"","Yes")</f>
        <v>Yes</v>
      </c>
      <c r="F207" s="0" t="n">
        <f aca="false">IF(ISBLANK(IlluminaSubmissionForm!$D83),"",IlluminaSubmissionForm!$L$41/COUNTA(IlluminaSubmissionForm!$C$47:$N$54,IlluminaSubmissionForm!$C$64:$N$71,IlluminaSubmissionForm!$C$81:$N$88,IlluminaSubmissionForm!$C$98:$N$105))</f>
        <v>0.0106666666666667</v>
      </c>
      <c r="G207" s="0" t="str">
        <f aca="false">IF(ISBLANK(IlluminaSubmissionForm!$D83),"",IlluminaSubmissionForm!$D$39)</f>
        <v>Bacterial 16S-V3V4</v>
      </c>
      <c r="I207" s="0" t="str">
        <f aca="false">IF(ISBLANK(IlluminaSubmissionForm!$D83),"",IlluminaSubmissionForm!$C$79)</f>
        <v>16SV3V4_FinalProject_3</v>
      </c>
      <c r="J207" s="1" t="s">
        <v>14</v>
      </c>
      <c r="K207" s="0" t="s">
        <v>25</v>
      </c>
    </row>
    <row r="208" customFormat="false" ht="12.75" hidden="false" customHeight="false" outlineLevel="0" collapsed="false">
      <c r="A208" s="0" t="str">
        <f aca="false">IF(ISBLANK(IlluminaSubmissionForm!$D84),"",IlluminaSubmissionForm!$D84)</f>
        <v>054-w014</v>
      </c>
      <c r="B208" s="0" t="str">
        <f aca="false">IF(ISBLANK(IlluminaSubmissionForm!$D84),"",IlluminaSubmissionForm!$D$38)</f>
        <v>Metagenomic DNA</v>
      </c>
      <c r="C208" s="0" t="str">
        <f aca="false">IF(ISBLANK(IlluminaSubmissionForm!$D84),"",IlluminaSubmissionForm!$L$39)</f>
        <v>Paired End Read</v>
      </c>
      <c r="D208" s="0" t="n">
        <f aca="false">IF(ISBLANK(IlluminaSubmissionForm!$D84),"",IlluminaSubmissionForm!$L$40)</f>
        <v>250</v>
      </c>
      <c r="E208" s="0" t="str">
        <f aca="false">IF(ISBLANK(IlluminaSubmissionForm!$D84),"","Yes")</f>
        <v>Yes</v>
      </c>
      <c r="F208" s="0" t="n">
        <f aca="false">IF(ISBLANK(IlluminaSubmissionForm!$D84),"",IlluminaSubmissionForm!$L$41/COUNTA(IlluminaSubmissionForm!$C$47:$N$54,IlluminaSubmissionForm!$C$64:$N$71,IlluminaSubmissionForm!$C$81:$N$88,IlluminaSubmissionForm!$C$98:$N$105))</f>
        <v>0.0106666666666667</v>
      </c>
      <c r="G208" s="0" t="str">
        <f aca="false">IF(ISBLANK(IlluminaSubmissionForm!$D84),"",IlluminaSubmissionForm!$D$39)</f>
        <v>Bacterial 16S-V3V4</v>
      </c>
      <c r="I208" s="0" t="str">
        <f aca="false">IF(ISBLANK(IlluminaSubmissionForm!$D84),"",IlluminaSubmissionForm!$C$79)</f>
        <v>16SV3V4_FinalProject_3</v>
      </c>
      <c r="J208" s="1" t="s">
        <v>14</v>
      </c>
      <c r="K208" s="0" t="s">
        <v>26</v>
      </c>
    </row>
    <row r="209" customFormat="false" ht="12.75" hidden="false" customHeight="false" outlineLevel="0" collapsed="false">
      <c r="A209" s="0" t="str">
        <f aca="false">IF(ISBLANK(IlluminaSubmissionForm!$D85),"",IlluminaSubmissionForm!$D85)</f>
        <v>123-w000</v>
      </c>
      <c r="B209" s="0" t="str">
        <f aca="false">IF(ISBLANK(IlluminaSubmissionForm!$D85),"",IlluminaSubmissionForm!$D$38)</f>
        <v>Metagenomic DNA</v>
      </c>
      <c r="C209" s="0" t="str">
        <f aca="false">IF(ISBLANK(IlluminaSubmissionForm!$D85),"",IlluminaSubmissionForm!$L$39)</f>
        <v>Paired End Read</v>
      </c>
      <c r="D209" s="0" t="n">
        <f aca="false">IF(ISBLANK(IlluminaSubmissionForm!$D85),"",IlluminaSubmissionForm!$L$40)</f>
        <v>250</v>
      </c>
      <c r="E209" s="0" t="str">
        <f aca="false">IF(ISBLANK(IlluminaSubmissionForm!$D85),"","Yes")</f>
        <v>Yes</v>
      </c>
      <c r="F209" s="0" t="n">
        <f aca="false">IF(ISBLANK(IlluminaSubmissionForm!$D85),"",IlluminaSubmissionForm!$L$41/COUNTA(IlluminaSubmissionForm!$C$47:$N$54,IlluminaSubmissionForm!$C$64:$N$71,IlluminaSubmissionForm!$C$81:$N$88,IlluminaSubmissionForm!$C$98:$N$105))</f>
        <v>0.0106666666666667</v>
      </c>
      <c r="G209" s="0" t="str">
        <f aca="false">IF(ISBLANK(IlluminaSubmissionForm!$D85),"",IlluminaSubmissionForm!$D$39)</f>
        <v>Bacterial 16S-V3V4</v>
      </c>
      <c r="I209" s="0" t="str">
        <f aca="false">IF(ISBLANK(IlluminaSubmissionForm!$D85),"",IlluminaSubmissionForm!$C$79)</f>
        <v>16SV3V4_FinalProject_3</v>
      </c>
      <c r="J209" s="1" t="s">
        <v>14</v>
      </c>
      <c r="K209" s="0" t="s">
        <v>27</v>
      </c>
    </row>
    <row r="210" customFormat="false" ht="12.75" hidden="false" customHeight="false" outlineLevel="0" collapsed="false">
      <c r="A210" s="0" t="str">
        <f aca="false">IF(ISBLANK(IlluminaSubmissionForm!$D86),"",IlluminaSubmissionForm!$D86)</f>
        <v>138-w000</v>
      </c>
      <c r="B210" s="0" t="str">
        <f aca="false">IF(ISBLANK(IlluminaSubmissionForm!$D86),"",IlluminaSubmissionForm!$D$38)</f>
        <v>Metagenomic DNA</v>
      </c>
      <c r="C210" s="0" t="str">
        <f aca="false">IF(ISBLANK(IlluminaSubmissionForm!$D86),"",IlluminaSubmissionForm!$L$39)</f>
        <v>Paired End Read</v>
      </c>
      <c r="D210" s="0" t="n">
        <f aca="false">IF(ISBLANK(IlluminaSubmissionForm!$D86),"",IlluminaSubmissionForm!$L$40)</f>
        <v>250</v>
      </c>
      <c r="E210" s="0" t="str">
        <f aca="false">IF(ISBLANK(IlluminaSubmissionForm!$D86),"","Yes")</f>
        <v>Yes</v>
      </c>
      <c r="F210" s="0" t="n">
        <f aca="false">IF(ISBLANK(IlluminaSubmissionForm!$D86),"",IlluminaSubmissionForm!$L$41/COUNTA(IlluminaSubmissionForm!$C$47:$N$54,IlluminaSubmissionForm!$C$64:$N$71,IlluminaSubmissionForm!$C$81:$N$88,IlluminaSubmissionForm!$C$98:$N$105))</f>
        <v>0.0106666666666667</v>
      </c>
      <c r="G210" s="0" t="str">
        <f aca="false">IF(ISBLANK(IlluminaSubmissionForm!$D86),"",IlluminaSubmissionForm!$D$39)</f>
        <v>Bacterial 16S-V3V4</v>
      </c>
      <c r="I210" s="0" t="str">
        <f aca="false">IF(ISBLANK(IlluminaSubmissionForm!$D86),"",IlluminaSubmissionForm!$C$79)</f>
        <v>16SV3V4_FinalProject_3</v>
      </c>
      <c r="J210" s="1" t="s">
        <v>14</v>
      </c>
      <c r="K210" s="0" t="s">
        <v>28</v>
      </c>
    </row>
    <row r="211" customFormat="false" ht="12.75" hidden="false" customHeight="false" outlineLevel="0" collapsed="false">
      <c r="A211" s="0" t="str">
        <f aca="false">IF(ISBLANK(IlluminaSubmissionForm!$D87),"",IlluminaSubmissionForm!$D87)</f>
        <v>151-w000</v>
      </c>
      <c r="B211" s="0" t="str">
        <f aca="false">IF(ISBLANK(IlluminaSubmissionForm!$D87),"",IlluminaSubmissionForm!$D$38)</f>
        <v>Metagenomic DNA</v>
      </c>
      <c r="C211" s="0" t="str">
        <f aca="false">IF(ISBLANK(IlluminaSubmissionForm!$D87),"",IlluminaSubmissionForm!$L$39)</f>
        <v>Paired End Read</v>
      </c>
      <c r="D211" s="0" t="n">
        <f aca="false">IF(ISBLANK(IlluminaSubmissionForm!$D87),"",IlluminaSubmissionForm!$L$40)</f>
        <v>250</v>
      </c>
      <c r="E211" s="0" t="str">
        <f aca="false">IF(ISBLANK(IlluminaSubmissionForm!$D87),"","Yes")</f>
        <v>Yes</v>
      </c>
      <c r="F211" s="0" t="n">
        <f aca="false">IF(ISBLANK(IlluminaSubmissionForm!$D87),"",IlluminaSubmissionForm!$L$41/COUNTA(IlluminaSubmissionForm!$C$47:$N$54,IlluminaSubmissionForm!$C$64:$N$71,IlluminaSubmissionForm!$C$81:$N$88,IlluminaSubmissionForm!$C$98:$N$105))</f>
        <v>0.0106666666666667</v>
      </c>
      <c r="G211" s="0" t="str">
        <f aca="false">IF(ISBLANK(IlluminaSubmissionForm!$D87),"",IlluminaSubmissionForm!$D$39)</f>
        <v>Bacterial 16S-V3V4</v>
      </c>
      <c r="I211" s="0" t="str">
        <f aca="false">IF(ISBLANK(IlluminaSubmissionForm!$D87),"",IlluminaSubmissionForm!$C$79)</f>
        <v>16SV3V4_FinalProject_3</v>
      </c>
      <c r="J211" s="1" t="s">
        <v>14</v>
      </c>
      <c r="K211" s="0" t="s">
        <v>29</v>
      </c>
    </row>
    <row r="212" customFormat="false" ht="12.75" hidden="false" customHeight="false" outlineLevel="0" collapsed="false">
      <c r="A212" s="0" t="str">
        <f aca="false">IF(ISBLANK(IlluminaSubmissionForm!$D88),"",IlluminaSubmissionForm!$D88)</f>
        <v>151-w014</v>
      </c>
      <c r="B212" s="0" t="str">
        <f aca="false">IF(ISBLANK(IlluminaSubmissionForm!$D88),"",IlluminaSubmissionForm!$D$38)</f>
        <v>Metagenomic DNA</v>
      </c>
      <c r="C212" s="0" t="str">
        <f aca="false">IF(ISBLANK(IlluminaSubmissionForm!$D88),"",IlluminaSubmissionForm!$L$39)</f>
        <v>Paired End Read</v>
      </c>
      <c r="D212" s="0" t="n">
        <f aca="false">IF(ISBLANK(IlluminaSubmissionForm!$D88),"",IlluminaSubmissionForm!$L$40)</f>
        <v>250</v>
      </c>
      <c r="E212" s="0" t="str">
        <f aca="false">IF(ISBLANK(IlluminaSubmissionForm!$D88),"","Yes")</f>
        <v>Yes</v>
      </c>
      <c r="F212" s="0" t="n">
        <f aca="false">IF(ISBLANK(IlluminaSubmissionForm!$D88),"",IlluminaSubmissionForm!$L$41/COUNTA(IlluminaSubmissionForm!$C$47:$N$54,IlluminaSubmissionForm!$C$64:$N$71,IlluminaSubmissionForm!$C$81:$N$88,IlluminaSubmissionForm!$C$98:$N$105))</f>
        <v>0.0106666666666667</v>
      </c>
      <c r="G212" s="0" t="str">
        <f aca="false">IF(ISBLANK(IlluminaSubmissionForm!$D88),"",IlluminaSubmissionForm!$D$39)</f>
        <v>Bacterial 16S-V3V4</v>
      </c>
      <c r="I212" s="0" t="str">
        <f aca="false">IF(ISBLANK(IlluminaSubmissionForm!$D88),"",IlluminaSubmissionForm!$C$79)</f>
        <v>16SV3V4_FinalProject_3</v>
      </c>
      <c r="J212" s="1" t="s">
        <v>14</v>
      </c>
      <c r="K212" s="0" t="s">
        <v>30</v>
      </c>
    </row>
    <row r="213" customFormat="false" ht="12.75" hidden="false" customHeight="false" outlineLevel="0" collapsed="false">
      <c r="A213" s="0" t="str">
        <f aca="false">IF(ISBLANK(IlluminaSubmissionForm!$E81),"",IlluminaSubmissionForm!$E81)</f>
        <v>088-w000</v>
      </c>
      <c r="B213" s="0" t="str">
        <f aca="false">IF(ISBLANK(IlluminaSubmissionForm!$E81),"",IlluminaSubmissionForm!$D$38)</f>
        <v>Metagenomic DNA</v>
      </c>
      <c r="C213" s="0" t="str">
        <f aca="false">IF(ISBLANK(IlluminaSubmissionForm!$E81),"",IlluminaSubmissionForm!$L$39)</f>
        <v>Paired End Read</v>
      </c>
      <c r="D213" s="0" t="n">
        <f aca="false">IF(ISBLANK(IlluminaSubmissionForm!$E81),"",IlluminaSubmissionForm!$L$40)</f>
        <v>250</v>
      </c>
      <c r="E213" s="0" t="str">
        <f aca="false">IF(ISBLANK(IlluminaSubmissionForm!$E81),"","Yes")</f>
        <v>Yes</v>
      </c>
      <c r="F213" s="0" t="n">
        <f aca="false">IF(ISBLANK(IlluminaSubmissionForm!$E81),"",IlluminaSubmissionForm!$L$41/COUNTA(IlluminaSubmissionForm!$C$47:$N$54,IlluminaSubmissionForm!$C$64:$N$71,IlluminaSubmissionForm!$C$81:$N$88,IlluminaSubmissionForm!$C$98:$N$105))</f>
        <v>0.0106666666666667</v>
      </c>
      <c r="G213" s="0" t="str">
        <f aca="false">IF(ISBLANK(IlluminaSubmissionForm!$E81),"",IlluminaSubmissionForm!$D$39)</f>
        <v>Bacterial 16S-V3V4</v>
      </c>
      <c r="I213" s="2" t="str">
        <f aca="false">IF(ISBLANK(IlluminaSubmissionForm!$E81),"",IlluminaSubmissionForm!$C$79)</f>
        <v>16SV3V4_FinalProject_3</v>
      </c>
      <c r="J213" s="1" t="s">
        <v>14</v>
      </c>
      <c r="K213" s="0" t="s">
        <v>31</v>
      </c>
    </row>
    <row r="214" customFormat="false" ht="12.75" hidden="false" customHeight="false" outlineLevel="0" collapsed="false">
      <c r="A214" s="0" t="str">
        <f aca="false">IF(ISBLANK(IlluminaSubmissionForm!$E82),"",IlluminaSubmissionForm!$E82)</f>
        <v>088-w014</v>
      </c>
      <c r="B214" s="0" t="str">
        <f aca="false">IF(ISBLANK(IlluminaSubmissionForm!$E82),"",IlluminaSubmissionForm!$D$38)</f>
        <v>Metagenomic DNA</v>
      </c>
      <c r="C214" s="0" t="str">
        <f aca="false">IF(ISBLANK(IlluminaSubmissionForm!$E82),"",IlluminaSubmissionForm!$L$39)</f>
        <v>Paired End Read</v>
      </c>
      <c r="D214" s="0" t="n">
        <f aca="false">IF(ISBLANK(IlluminaSubmissionForm!$E82),"",IlluminaSubmissionForm!$L$40)</f>
        <v>250</v>
      </c>
      <c r="E214" s="0" t="str">
        <f aca="false">IF(ISBLANK(IlluminaSubmissionForm!$E82),"","Yes")</f>
        <v>Yes</v>
      </c>
      <c r="F214" s="0" t="n">
        <f aca="false">IF(ISBLANK(IlluminaSubmissionForm!$E82),"",IlluminaSubmissionForm!$L$41/COUNTA(IlluminaSubmissionForm!$C$47:$N$54,IlluminaSubmissionForm!$C$64:$N$71,IlluminaSubmissionForm!$C$81:$N$88,IlluminaSubmissionForm!$C$98:$N$105))</f>
        <v>0.0106666666666667</v>
      </c>
      <c r="G214" s="0" t="str">
        <f aca="false">IF(ISBLANK(IlluminaSubmissionForm!$E82),"",IlluminaSubmissionForm!$D$39)</f>
        <v>Bacterial 16S-V3V4</v>
      </c>
      <c r="I214" s="2" t="str">
        <f aca="false">IF(ISBLANK(IlluminaSubmissionForm!$E82),"",IlluminaSubmissionForm!$C$79)</f>
        <v>16SV3V4_FinalProject_3</v>
      </c>
      <c r="J214" s="1" t="s">
        <v>14</v>
      </c>
      <c r="K214" s="0" t="s">
        <v>32</v>
      </c>
    </row>
    <row r="215" customFormat="false" ht="12.75" hidden="false" customHeight="false" outlineLevel="0" collapsed="false">
      <c r="A215" s="0" t="str">
        <f aca="false">IF(ISBLANK(IlluminaSubmissionForm!$E83),"",IlluminaSubmissionForm!$E83)</f>
        <v>004-w014</v>
      </c>
      <c r="B215" s="0" t="str">
        <f aca="false">IF(ISBLANK(IlluminaSubmissionForm!$E83),"",IlluminaSubmissionForm!$D$38)</f>
        <v>Metagenomic DNA</v>
      </c>
      <c r="C215" s="0" t="str">
        <f aca="false">IF(ISBLANK(IlluminaSubmissionForm!$E83),"",IlluminaSubmissionForm!$L$39)</f>
        <v>Paired End Read</v>
      </c>
      <c r="D215" s="0" t="n">
        <f aca="false">IF(ISBLANK(IlluminaSubmissionForm!$E83),"",IlluminaSubmissionForm!$L$40)</f>
        <v>250</v>
      </c>
      <c r="E215" s="0" t="str">
        <f aca="false">IF(ISBLANK(IlluminaSubmissionForm!$E83),"","Yes")</f>
        <v>Yes</v>
      </c>
      <c r="F215" s="0" t="n">
        <f aca="false">IF(ISBLANK(IlluminaSubmissionForm!$E83),"",IlluminaSubmissionForm!$L$41/COUNTA(IlluminaSubmissionForm!$C$47:$N$54,IlluminaSubmissionForm!$C$64:$N$71,IlluminaSubmissionForm!$C$81:$N$88,IlluminaSubmissionForm!$C$98:$N$105))</f>
        <v>0.0106666666666667</v>
      </c>
      <c r="G215" s="0" t="str">
        <f aca="false">IF(ISBLANK(IlluminaSubmissionForm!$E83),"",IlluminaSubmissionForm!$D$39)</f>
        <v>Bacterial 16S-V3V4</v>
      </c>
      <c r="I215" s="2" t="str">
        <f aca="false">IF(ISBLANK(IlluminaSubmissionForm!$E83),"",IlluminaSubmissionForm!$C$79)</f>
        <v>16SV3V4_FinalProject_3</v>
      </c>
      <c r="J215" s="1" t="s">
        <v>14</v>
      </c>
      <c r="K215" s="0" t="s">
        <v>33</v>
      </c>
    </row>
    <row r="216" customFormat="false" ht="12.75" hidden="false" customHeight="false" outlineLevel="0" collapsed="false">
      <c r="A216" s="0" t="str">
        <f aca="false">IF(ISBLANK(IlluminaSubmissionForm!$E84),"",IlluminaSubmissionForm!$E84)</f>
        <v>015-w046</v>
      </c>
      <c r="B216" s="0" t="str">
        <f aca="false">IF(ISBLANK(IlluminaSubmissionForm!$E84),"",IlluminaSubmissionForm!$D$38)</f>
        <v>Metagenomic DNA</v>
      </c>
      <c r="C216" s="0" t="str">
        <f aca="false">IF(ISBLANK(IlluminaSubmissionForm!$E84),"",IlluminaSubmissionForm!$L$39)</f>
        <v>Paired End Read</v>
      </c>
      <c r="D216" s="0" t="n">
        <f aca="false">IF(ISBLANK(IlluminaSubmissionForm!$E84),"",IlluminaSubmissionForm!$L$40)</f>
        <v>250</v>
      </c>
      <c r="E216" s="0" t="str">
        <f aca="false">IF(ISBLANK(IlluminaSubmissionForm!$E84),"","Yes")</f>
        <v>Yes</v>
      </c>
      <c r="F216" s="0" t="n">
        <f aca="false">IF(ISBLANK(IlluminaSubmissionForm!$E84),"",IlluminaSubmissionForm!$L$41/COUNTA(IlluminaSubmissionForm!$C$47:$N$54,IlluminaSubmissionForm!$C$64:$N$71,IlluminaSubmissionForm!$C$81:$N$88,IlluminaSubmissionForm!$C$98:$N$105))</f>
        <v>0.0106666666666667</v>
      </c>
      <c r="G216" s="0" t="str">
        <f aca="false">IF(ISBLANK(IlluminaSubmissionForm!$E84),"",IlluminaSubmissionForm!$D$39)</f>
        <v>Bacterial 16S-V3V4</v>
      </c>
      <c r="I216" s="2" t="str">
        <f aca="false">IF(ISBLANK(IlluminaSubmissionForm!$E84),"",IlluminaSubmissionForm!$C$79)</f>
        <v>16SV3V4_FinalProject_3</v>
      </c>
      <c r="J216" s="1" t="s">
        <v>14</v>
      </c>
      <c r="K216" s="0" t="s">
        <v>34</v>
      </c>
    </row>
    <row r="217" customFormat="false" ht="12.75" hidden="false" customHeight="false" outlineLevel="0" collapsed="false">
      <c r="A217" s="0" t="str">
        <f aca="false">IF(ISBLANK(IlluminaSubmissionForm!$E85),"",IlluminaSubmissionForm!$E85)</f>
        <v>052-w000</v>
      </c>
      <c r="B217" s="0" t="str">
        <f aca="false">IF(ISBLANK(IlluminaSubmissionForm!$E85),"",IlluminaSubmissionForm!$D$38)</f>
        <v>Metagenomic DNA</v>
      </c>
      <c r="C217" s="0" t="str">
        <f aca="false">IF(ISBLANK(IlluminaSubmissionForm!$E85),"",IlluminaSubmissionForm!$L$39)</f>
        <v>Paired End Read</v>
      </c>
      <c r="D217" s="0" t="n">
        <f aca="false">IF(ISBLANK(IlluminaSubmissionForm!$E85),"",IlluminaSubmissionForm!$L$40)</f>
        <v>250</v>
      </c>
      <c r="E217" s="0" t="str">
        <f aca="false">IF(ISBLANK(IlluminaSubmissionForm!$E85),"","Yes")</f>
        <v>Yes</v>
      </c>
      <c r="F217" s="0" t="n">
        <f aca="false">IF(ISBLANK(IlluminaSubmissionForm!$E85),"",IlluminaSubmissionForm!$L$41/COUNTA(IlluminaSubmissionForm!$C$47:$N$54,IlluminaSubmissionForm!$C$64:$N$71,IlluminaSubmissionForm!$C$81:$N$88,IlluminaSubmissionForm!$C$98:$N$105))</f>
        <v>0.0106666666666667</v>
      </c>
      <c r="G217" s="0" t="str">
        <f aca="false">IF(ISBLANK(IlluminaSubmissionForm!$E85),"",IlluminaSubmissionForm!$D$39)</f>
        <v>Bacterial 16S-V3V4</v>
      </c>
      <c r="I217" s="2" t="str">
        <f aca="false">IF(ISBLANK(IlluminaSubmissionForm!$E85),"",IlluminaSubmissionForm!$C$79)</f>
        <v>16SV3V4_FinalProject_3</v>
      </c>
      <c r="J217" s="1" t="s">
        <v>14</v>
      </c>
      <c r="K217" s="0" t="s">
        <v>35</v>
      </c>
    </row>
    <row r="218" customFormat="false" ht="12.75" hidden="false" customHeight="false" outlineLevel="0" collapsed="false">
      <c r="A218" s="0" t="str">
        <f aca="false">IF(ISBLANK(IlluminaSubmissionForm!$E86),"",IlluminaSubmissionForm!$E86)</f>
        <v>052-w014</v>
      </c>
      <c r="B218" s="0" t="str">
        <f aca="false">IF(ISBLANK(IlluminaSubmissionForm!$E86),"",IlluminaSubmissionForm!$D$38)</f>
        <v>Metagenomic DNA</v>
      </c>
      <c r="C218" s="0" t="str">
        <f aca="false">IF(ISBLANK(IlluminaSubmissionForm!$E86),"",IlluminaSubmissionForm!$L$39)</f>
        <v>Paired End Read</v>
      </c>
      <c r="D218" s="0" t="n">
        <f aca="false">IF(ISBLANK(IlluminaSubmissionForm!$E86),"",IlluminaSubmissionForm!$L$40)</f>
        <v>250</v>
      </c>
      <c r="E218" s="0" t="str">
        <f aca="false">IF(ISBLANK(IlluminaSubmissionForm!$E86),"","Yes")</f>
        <v>Yes</v>
      </c>
      <c r="F218" s="0" t="n">
        <f aca="false">IF(ISBLANK(IlluminaSubmissionForm!$E86),"",IlluminaSubmissionForm!$L$41/COUNTA(IlluminaSubmissionForm!$C$47:$N$54,IlluminaSubmissionForm!$C$64:$N$71,IlluminaSubmissionForm!$C$81:$N$88,IlluminaSubmissionForm!$C$98:$N$105))</f>
        <v>0.0106666666666667</v>
      </c>
      <c r="G218" s="0" t="str">
        <f aca="false">IF(ISBLANK(IlluminaSubmissionForm!$E86),"",IlluminaSubmissionForm!$D$39)</f>
        <v>Bacterial 16S-V3V4</v>
      </c>
      <c r="I218" s="2" t="str">
        <f aca="false">IF(ISBLANK(IlluminaSubmissionForm!$E86),"",IlluminaSubmissionForm!$C$79)</f>
        <v>16SV3V4_FinalProject_3</v>
      </c>
      <c r="J218" s="1" t="s">
        <v>14</v>
      </c>
      <c r="K218" s="0" t="s">
        <v>36</v>
      </c>
    </row>
    <row r="219" customFormat="false" ht="12.75" hidden="false" customHeight="false" outlineLevel="0" collapsed="false">
      <c r="A219" s="0" t="str">
        <f aca="false">IF(ISBLANK(IlluminaSubmissionForm!$E87),"",IlluminaSubmissionForm!$E87)</f>
        <v>070-w046</v>
      </c>
      <c r="B219" s="0" t="str">
        <f aca="false">IF(ISBLANK(IlluminaSubmissionForm!$E87),"",IlluminaSubmissionForm!$D$38)</f>
        <v>Metagenomic DNA</v>
      </c>
      <c r="C219" s="0" t="str">
        <f aca="false">IF(ISBLANK(IlluminaSubmissionForm!$E87),"",IlluminaSubmissionForm!$L$39)</f>
        <v>Paired End Read</v>
      </c>
      <c r="D219" s="0" t="n">
        <f aca="false">IF(ISBLANK(IlluminaSubmissionForm!$E87),"",IlluminaSubmissionForm!$L$40)</f>
        <v>250</v>
      </c>
      <c r="E219" s="0" t="str">
        <f aca="false">IF(ISBLANK(IlluminaSubmissionForm!$E87),"","Yes")</f>
        <v>Yes</v>
      </c>
      <c r="F219" s="0" t="n">
        <f aca="false">IF(ISBLANK(IlluminaSubmissionForm!$E87),"",IlluminaSubmissionForm!$L$41/COUNTA(IlluminaSubmissionForm!$C$47:$N$54,IlluminaSubmissionForm!$C$64:$N$71,IlluminaSubmissionForm!$C$81:$N$88,IlluminaSubmissionForm!$C$98:$N$105))</f>
        <v>0.0106666666666667</v>
      </c>
      <c r="G219" s="0" t="str">
        <f aca="false">IF(ISBLANK(IlluminaSubmissionForm!$E87),"",IlluminaSubmissionForm!$D$39)</f>
        <v>Bacterial 16S-V3V4</v>
      </c>
      <c r="I219" s="2" t="str">
        <f aca="false">IF(ISBLANK(IlluminaSubmissionForm!$E87),"",IlluminaSubmissionForm!$C$79)</f>
        <v>16SV3V4_FinalProject_3</v>
      </c>
      <c r="J219" s="1" t="s">
        <v>14</v>
      </c>
      <c r="K219" s="0" t="s">
        <v>37</v>
      </c>
    </row>
    <row r="220" customFormat="false" ht="12.75" hidden="false" customHeight="false" outlineLevel="0" collapsed="false">
      <c r="A220" s="0" t="str">
        <f aca="false">IF(ISBLANK(IlluminaSubmissionForm!$E88),"",IlluminaSubmissionForm!$E88)</f>
        <v>013-w000</v>
      </c>
      <c r="B220" s="0" t="str">
        <f aca="false">IF(ISBLANK(IlluminaSubmissionForm!$E88),"",IlluminaSubmissionForm!$D$38)</f>
        <v>Metagenomic DNA</v>
      </c>
      <c r="C220" s="0" t="str">
        <f aca="false">IF(ISBLANK(IlluminaSubmissionForm!$E88),"",IlluminaSubmissionForm!$L$39)</f>
        <v>Paired End Read</v>
      </c>
      <c r="D220" s="0" t="n">
        <f aca="false">IF(ISBLANK(IlluminaSubmissionForm!$E88),"",IlluminaSubmissionForm!$L$40)</f>
        <v>250</v>
      </c>
      <c r="E220" s="0" t="str">
        <f aca="false">IF(ISBLANK(IlluminaSubmissionForm!$E88),"","Yes")</f>
        <v>Yes</v>
      </c>
      <c r="F220" s="0" t="n">
        <f aca="false">IF(ISBLANK(IlluminaSubmissionForm!$E88),"",IlluminaSubmissionForm!$L$41/COUNTA(IlluminaSubmissionForm!$C$47:$N$54,IlluminaSubmissionForm!$C$64:$N$71,IlluminaSubmissionForm!$C$81:$N$88,IlluminaSubmissionForm!$C$98:$N$105))</f>
        <v>0.0106666666666667</v>
      </c>
      <c r="G220" s="0" t="str">
        <f aca="false">IF(ISBLANK(IlluminaSubmissionForm!$E88),"",IlluminaSubmissionForm!$D$39)</f>
        <v>Bacterial 16S-V3V4</v>
      </c>
      <c r="I220" s="2" t="str">
        <f aca="false">IF(ISBLANK(IlluminaSubmissionForm!$E88),"",IlluminaSubmissionForm!$C$79)</f>
        <v>16SV3V4_FinalProject_3</v>
      </c>
      <c r="J220" s="1" t="s">
        <v>14</v>
      </c>
      <c r="K220" s="0" t="s">
        <v>38</v>
      </c>
    </row>
    <row r="221" customFormat="false" ht="12.75" hidden="false" customHeight="false" outlineLevel="0" collapsed="false">
      <c r="A221" s="0" t="str">
        <f aca="false">IF(ISBLANK(IlluminaSubmissionForm!$F81),"",IlluminaSubmissionForm!$F81)</f>
        <v>045-w000</v>
      </c>
      <c r="B221" s="0" t="str">
        <f aca="false">IF(ISBLANK(IlluminaSubmissionForm!$F81),"",IlluminaSubmissionForm!$D$38)</f>
        <v>Metagenomic DNA</v>
      </c>
      <c r="C221" s="0" t="str">
        <f aca="false">IF(ISBLANK(IlluminaSubmissionForm!$F81),"",IlluminaSubmissionForm!$L$39)</f>
        <v>Paired End Read</v>
      </c>
      <c r="D221" s="0" t="n">
        <f aca="false">IF(ISBLANK(IlluminaSubmissionForm!$F81),"",IlluminaSubmissionForm!$L$40)</f>
        <v>250</v>
      </c>
      <c r="E221" s="0" t="str">
        <f aca="false">IF(ISBLANK(IlluminaSubmissionForm!$F81),"","Yes")</f>
        <v>Yes</v>
      </c>
      <c r="F221" s="0" t="n">
        <f aca="false">IF(ISBLANK(IlluminaSubmissionForm!$F81),"",IlluminaSubmissionForm!$L$41/COUNTA(IlluminaSubmissionForm!$C$47:$N$54,IlluminaSubmissionForm!$C$64:$N$71,IlluminaSubmissionForm!$C$81:$N$88,IlluminaSubmissionForm!$C$98:$N$105))</f>
        <v>0.0106666666666667</v>
      </c>
      <c r="G221" s="0" t="str">
        <f aca="false">IF(ISBLANK(IlluminaSubmissionForm!$F81),"",IlluminaSubmissionForm!$D$39)</f>
        <v>Bacterial 16S-V3V4</v>
      </c>
      <c r="I221" s="2" t="str">
        <f aca="false">IF(ISBLANK(IlluminaSubmissionForm!$F81),"",IlluminaSubmissionForm!$C$79)</f>
        <v>16SV3V4_FinalProject_3</v>
      </c>
      <c r="J221" s="1" t="s">
        <v>14</v>
      </c>
      <c r="K221" s="0" t="s">
        <v>39</v>
      </c>
    </row>
    <row r="222" customFormat="false" ht="12.75" hidden="false" customHeight="false" outlineLevel="0" collapsed="false">
      <c r="A222" s="0" t="str">
        <f aca="false">IF(ISBLANK(IlluminaSubmissionForm!$F82),"",IlluminaSubmissionForm!$F82)</f>
        <v>110-w014</v>
      </c>
      <c r="B222" s="0" t="str">
        <f aca="false">IF(ISBLANK(IlluminaSubmissionForm!$F82),"",IlluminaSubmissionForm!$D$38)</f>
        <v>Metagenomic DNA</v>
      </c>
      <c r="C222" s="0" t="str">
        <f aca="false">IF(ISBLANK(IlluminaSubmissionForm!$F82),"",IlluminaSubmissionForm!$L$39)</f>
        <v>Paired End Read</v>
      </c>
      <c r="D222" s="0" t="n">
        <f aca="false">IF(ISBLANK(IlluminaSubmissionForm!$F82),"",IlluminaSubmissionForm!$L$40)</f>
        <v>250</v>
      </c>
      <c r="E222" s="0" t="str">
        <f aca="false">IF(ISBLANK(IlluminaSubmissionForm!$F82),"","Yes")</f>
        <v>Yes</v>
      </c>
      <c r="F222" s="0" t="n">
        <f aca="false">IF(ISBLANK(IlluminaSubmissionForm!$F82),"",IlluminaSubmissionForm!$L$41/COUNTA(IlluminaSubmissionForm!$C$47:$N$54,IlluminaSubmissionForm!$C$64:$N$71,IlluminaSubmissionForm!$C$81:$N$88,IlluminaSubmissionForm!$C$98:$N$105))</f>
        <v>0.0106666666666667</v>
      </c>
      <c r="G222" s="0" t="str">
        <f aca="false">IF(ISBLANK(IlluminaSubmissionForm!$F82),"",IlluminaSubmissionForm!$D$39)</f>
        <v>Bacterial 16S-V3V4</v>
      </c>
      <c r="I222" s="2" t="str">
        <f aca="false">IF(ISBLANK(IlluminaSubmissionForm!$F82),"",IlluminaSubmissionForm!$C$79)</f>
        <v>16SV3V4_FinalProject_3</v>
      </c>
      <c r="J222" s="1" t="s">
        <v>14</v>
      </c>
      <c r="K222" s="0" t="s">
        <v>40</v>
      </c>
    </row>
    <row r="223" customFormat="false" ht="12.75" hidden="false" customHeight="false" outlineLevel="0" collapsed="false">
      <c r="A223" s="0" t="str">
        <f aca="false">IF(ISBLANK(IlluminaSubmissionForm!$F83),"",IlluminaSubmissionForm!$F83)</f>
        <v>113-w014</v>
      </c>
      <c r="B223" s="0" t="str">
        <f aca="false">IF(ISBLANK(IlluminaSubmissionForm!$F83),"",IlluminaSubmissionForm!$D$38)</f>
        <v>Metagenomic DNA</v>
      </c>
      <c r="C223" s="0" t="str">
        <f aca="false">IF(ISBLANK(IlluminaSubmissionForm!$F83),"",IlluminaSubmissionForm!$L$39)</f>
        <v>Paired End Read</v>
      </c>
      <c r="D223" s="0" t="n">
        <f aca="false">IF(ISBLANK(IlluminaSubmissionForm!$F83),"",IlluminaSubmissionForm!$L$40)</f>
        <v>250</v>
      </c>
      <c r="E223" s="0" t="str">
        <f aca="false">IF(ISBLANK(IlluminaSubmissionForm!$F83),"","Yes")</f>
        <v>Yes</v>
      </c>
      <c r="F223" s="0" t="n">
        <f aca="false">IF(ISBLANK(IlluminaSubmissionForm!$F83),"",IlluminaSubmissionForm!$L$41/COUNTA(IlluminaSubmissionForm!$C$47:$N$54,IlluminaSubmissionForm!$C$64:$N$71,IlluminaSubmissionForm!$C$81:$N$88,IlluminaSubmissionForm!$C$98:$N$105))</f>
        <v>0.0106666666666667</v>
      </c>
      <c r="G223" s="0" t="str">
        <f aca="false">IF(ISBLANK(IlluminaSubmissionForm!$F83),"",IlluminaSubmissionForm!$D$39)</f>
        <v>Bacterial 16S-V3V4</v>
      </c>
      <c r="I223" s="2" t="str">
        <f aca="false">IF(ISBLANK(IlluminaSubmissionForm!$F83),"",IlluminaSubmissionForm!$C$79)</f>
        <v>16SV3V4_FinalProject_3</v>
      </c>
      <c r="J223" s="1" t="s">
        <v>14</v>
      </c>
      <c r="K223" s="0" t="s">
        <v>41</v>
      </c>
    </row>
    <row r="224" customFormat="false" ht="12.75" hidden="false" customHeight="false" outlineLevel="0" collapsed="false">
      <c r="A224" s="0" t="str">
        <f aca="false">IF(ISBLANK(IlluminaSubmissionForm!$F84),"",IlluminaSubmissionForm!$F84)</f>
        <v>119-w014</v>
      </c>
      <c r="B224" s="0" t="str">
        <f aca="false">IF(ISBLANK(IlluminaSubmissionForm!$F84),"",IlluminaSubmissionForm!$D$38)</f>
        <v>Metagenomic DNA</v>
      </c>
      <c r="C224" s="0" t="str">
        <f aca="false">IF(ISBLANK(IlluminaSubmissionForm!$F84),"",IlluminaSubmissionForm!$L$39)</f>
        <v>Paired End Read</v>
      </c>
      <c r="D224" s="0" t="n">
        <f aca="false">IF(ISBLANK(IlluminaSubmissionForm!$F84),"",IlluminaSubmissionForm!$L$40)</f>
        <v>250</v>
      </c>
      <c r="E224" s="0" t="str">
        <f aca="false">IF(ISBLANK(IlluminaSubmissionForm!$F84),"","Yes")</f>
        <v>Yes</v>
      </c>
      <c r="F224" s="0" t="n">
        <f aca="false">IF(ISBLANK(IlluminaSubmissionForm!$F84),"",IlluminaSubmissionForm!$L$41/COUNTA(IlluminaSubmissionForm!$C$47:$N$54,IlluminaSubmissionForm!$C$64:$N$71,IlluminaSubmissionForm!$C$81:$N$88,IlluminaSubmissionForm!$C$98:$N$105))</f>
        <v>0.0106666666666667</v>
      </c>
      <c r="G224" s="0" t="str">
        <f aca="false">IF(ISBLANK(IlluminaSubmissionForm!$F84),"",IlluminaSubmissionForm!$D$39)</f>
        <v>Bacterial 16S-V3V4</v>
      </c>
      <c r="I224" s="2" t="str">
        <f aca="false">IF(ISBLANK(IlluminaSubmissionForm!$F84),"",IlluminaSubmissionForm!$C$79)</f>
        <v>16SV3V4_FinalProject_3</v>
      </c>
      <c r="J224" s="1" t="s">
        <v>14</v>
      </c>
      <c r="K224" s="0" t="s">
        <v>42</v>
      </c>
    </row>
    <row r="225" customFormat="false" ht="12.75" hidden="false" customHeight="false" outlineLevel="0" collapsed="false">
      <c r="A225" s="0" t="str">
        <f aca="false">IF(ISBLANK(IlluminaSubmissionForm!$F85),"",IlluminaSubmissionForm!$F85)</f>
        <v>086-w000</v>
      </c>
      <c r="B225" s="0" t="str">
        <f aca="false">IF(ISBLANK(IlluminaSubmissionForm!$F85),"",IlluminaSubmissionForm!$D$38)</f>
        <v>Metagenomic DNA</v>
      </c>
      <c r="C225" s="0" t="str">
        <f aca="false">IF(ISBLANK(IlluminaSubmissionForm!$F85),"",IlluminaSubmissionForm!$L$39)</f>
        <v>Paired End Read</v>
      </c>
      <c r="D225" s="0" t="n">
        <f aca="false">IF(ISBLANK(IlluminaSubmissionForm!$F85),"",IlluminaSubmissionForm!$L$40)</f>
        <v>250</v>
      </c>
      <c r="E225" s="0" t="str">
        <f aca="false">IF(ISBLANK(IlluminaSubmissionForm!$F85),"","Yes")</f>
        <v>Yes</v>
      </c>
      <c r="F225" s="0" t="n">
        <f aca="false">IF(ISBLANK(IlluminaSubmissionForm!$F85),"",IlluminaSubmissionForm!$L$41/COUNTA(IlluminaSubmissionForm!$C$47:$N$54,IlluminaSubmissionForm!$C$64:$N$71,IlluminaSubmissionForm!$C$81:$N$88,IlluminaSubmissionForm!$C$98:$N$105))</f>
        <v>0.0106666666666667</v>
      </c>
      <c r="G225" s="0" t="str">
        <f aca="false">IF(ISBLANK(IlluminaSubmissionForm!$F85),"",IlluminaSubmissionForm!$D$39)</f>
        <v>Bacterial 16S-V3V4</v>
      </c>
      <c r="I225" s="2" t="str">
        <f aca="false">IF(ISBLANK(IlluminaSubmissionForm!$F85),"",IlluminaSubmissionForm!$C$79)</f>
        <v>16SV3V4_FinalProject_3</v>
      </c>
      <c r="J225" s="1" t="s">
        <v>14</v>
      </c>
      <c r="K225" s="0" t="s">
        <v>43</v>
      </c>
    </row>
    <row r="226" customFormat="false" ht="12.75" hidden="false" customHeight="false" outlineLevel="0" collapsed="false">
      <c r="A226" s="0" t="str">
        <f aca="false">IF(ISBLANK(IlluminaSubmissionForm!$F86),"",IlluminaSubmissionForm!$F86)</f>
        <v>086-w046</v>
      </c>
      <c r="B226" s="0" t="str">
        <f aca="false">IF(ISBLANK(IlluminaSubmissionForm!$F86),"",IlluminaSubmissionForm!$D$38)</f>
        <v>Metagenomic DNA</v>
      </c>
      <c r="C226" s="0" t="str">
        <f aca="false">IF(ISBLANK(IlluminaSubmissionForm!$F86),"",IlluminaSubmissionForm!$L$39)</f>
        <v>Paired End Read</v>
      </c>
      <c r="D226" s="0" t="n">
        <f aca="false">IF(ISBLANK(IlluminaSubmissionForm!$F86),"",IlluminaSubmissionForm!$L$40)</f>
        <v>250</v>
      </c>
      <c r="E226" s="0" t="str">
        <f aca="false">IF(ISBLANK(IlluminaSubmissionForm!$F86),"","Yes")</f>
        <v>Yes</v>
      </c>
      <c r="F226" s="0" t="n">
        <f aca="false">IF(ISBLANK(IlluminaSubmissionForm!$F86),"",IlluminaSubmissionForm!$L$41/COUNTA(IlluminaSubmissionForm!$C$47:$N$54,IlluminaSubmissionForm!$C$64:$N$71,IlluminaSubmissionForm!$C$81:$N$88,IlluminaSubmissionForm!$C$98:$N$105))</f>
        <v>0.0106666666666667</v>
      </c>
      <c r="G226" s="0" t="str">
        <f aca="false">IF(ISBLANK(IlluminaSubmissionForm!$F86),"",IlluminaSubmissionForm!$D$39)</f>
        <v>Bacterial 16S-V3V4</v>
      </c>
      <c r="I226" s="2" t="str">
        <f aca="false">IF(ISBLANK(IlluminaSubmissionForm!$F86),"",IlluminaSubmissionForm!$C$79)</f>
        <v>16SV3V4_FinalProject_3</v>
      </c>
      <c r="J226" s="1" t="s">
        <v>14</v>
      </c>
      <c r="K226" s="0" t="s">
        <v>44</v>
      </c>
    </row>
    <row r="227" customFormat="false" ht="12.75" hidden="false" customHeight="false" outlineLevel="0" collapsed="false">
      <c r="A227" s="0" t="str">
        <f aca="false">IF(ISBLANK(IlluminaSubmissionForm!$F87),"",IlluminaSubmissionForm!$F87)</f>
        <v>037-w000</v>
      </c>
      <c r="B227" s="0" t="str">
        <f aca="false">IF(ISBLANK(IlluminaSubmissionForm!$F87),"",IlluminaSubmissionForm!$D$38)</f>
        <v>Metagenomic DNA</v>
      </c>
      <c r="C227" s="0" t="str">
        <f aca="false">IF(ISBLANK(IlluminaSubmissionForm!$F87),"",IlluminaSubmissionForm!$L$39)</f>
        <v>Paired End Read</v>
      </c>
      <c r="D227" s="0" t="n">
        <f aca="false">IF(ISBLANK(IlluminaSubmissionForm!$F87),"",IlluminaSubmissionForm!$L$40)</f>
        <v>250</v>
      </c>
      <c r="E227" s="0" t="str">
        <f aca="false">IF(ISBLANK(IlluminaSubmissionForm!$F87),"","Yes")</f>
        <v>Yes</v>
      </c>
      <c r="F227" s="0" t="n">
        <f aca="false">IF(ISBLANK(IlluminaSubmissionForm!$F87),"",IlluminaSubmissionForm!$L$41/COUNTA(IlluminaSubmissionForm!$C$47:$N$54,IlluminaSubmissionForm!$C$64:$N$71,IlluminaSubmissionForm!$C$81:$N$88,IlluminaSubmissionForm!$C$98:$N$105))</f>
        <v>0.0106666666666667</v>
      </c>
      <c r="G227" s="0" t="str">
        <f aca="false">IF(ISBLANK(IlluminaSubmissionForm!$F87),"",IlluminaSubmissionForm!$D$39)</f>
        <v>Bacterial 16S-V3V4</v>
      </c>
      <c r="I227" s="2" t="str">
        <f aca="false">IF(ISBLANK(IlluminaSubmissionForm!$F87),"",IlluminaSubmissionForm!$C$79)</f>
        <v>16SV3V4_FinalProject_3</v>
      </c>
      <c r="J227" s="1" t="s">
        <v>14</v>
      </c>
      <c r="K227" s="0" t="s">
        <v>45</v>
      </c>
    </row>
    <row r="228" customFormat="false" ht="12.75" hidden="false" customHeight="false" outlineLevel="0" collapsed="false">
      <c r="A228" s="0" t="str">
        <f aca="false">IF(ISBLANK(IlluminaSubmissionForm!$F88),"",IlluminaSubmissionForm!$F88)</f>
        <v>037-w046</v>
      </c>
      <c r="B228" s="0" t="str">
        <f aca="false">IF(ISBLANK(IlluminaSubmissionForm!$F88),"",IlluminaSubmissionForm!$D$38)</f>
        <v>Metagenomic DNA</v>
      </c>
      <c r="C228" s="0" t="str">
        <f aca="false">IF(ISBLANK(IlluminaSubmissionForm!$F88),"",IlluminaSubmissionForm!$L$39)</f>
        <v>Paired End Read</v>
      </c>
      <c r="D228" s="0" t="n">
        <f aca="false">IF(ISBLANK(IlluminaSubmissionForm!$F88),"",IlluminaSubmissionForm!$L$40)</f>
        <v>250</v>
      </c>
      <c r="E228" s="0" t="str">
        <f aca="false">IF(ISBLANK(IlluminaSubmissionForm!$F88),"","Yes")</f>
        <v>Yes</v>
      </c>
      <c r="F228" s="0" t="n">
        <f aca="false">IF(ISBLANK(IlluminaSubmissionForm!$F88),"",IlluminaSubmissionForm!$L$41/COUNTA(IlluminaSubmissionForm!$C$47:$N$54,IlluminaSubmissionForm!$C$64:$N$71,IlluminaSubmissionForm!$C$81:$N$88,IlluminaSubmissionForm!$C$98:$N$105))</f>
        <v>0.0106666666666667</v>
      </c>
      <c r="G228" s="0" t="str">
        <f aca="false">IF(ISBLANK(IlluminaSubmissionForm!$F88),"",IlluminaSubmissionForm!$D$39)</f>
        <v>Bacterial 16S-V3V4</v>
      </c>
      <c r="I228" s="2" t="str">
        <f aca="false">IF(ISBLANK(IlluminaSubmissionForm!$F88),"",IlluminaSubmissionForm!$C$79)</f>
        <v>16SV3V4_FinalProject_3</v>
      </c>
      <c r="J228" s="1" t="s">
        <v>14</v>
      </c>
      <c r="K228" s="0" t="s">
        <v>46</v>
      </c>
    </row>
    <row r="229" customFormat="false" ht="12.75" hidden="false" customHeight="false" outlineLevel="0" collapsed="false">
      <c r="A229" s="0" t="str">
        <f aca="false">IF(ISBLANK(IlluminaSubmissionForm!$G81),"",IlluminaSubmissionForm!$G81)</f>
        <v>127-w000</v>
      </c>
      <c r="B229" s="0" t="str">
        <f aca="false">IF(ISBLANK(IlluminaSubmissionForm!$G81),"",IlluminaSubmissionForm!$D$38)</f>
        <v>Metagenomic DNA</v>
      </c>
      <c r="C229" s="0" t="str">
        <f aca="false">IF(ISBLANK(IlluminaSubmissionForm!$G81),"",IlluminaSubmissionForm!$L$39)</f>
        <v>Paired End Read</v>
      </c>
      <c r="D229" s="0" t="n">
        <f aca="false">IF(ISBLANK(IlluminaSubmissionForm!$G81),"",IlluminaSubmissionForm!$L$40)</f>
        <v>250</v>
      </c>
      <c r="E229" s="0" t="str">
        <f aca="false">IF(ISBLANK(IlluminaSubmissionForm!$G81),"","Yes")</f>
        <v>Yes</v>
      </c>
      <c r="F229" s="0" t="n">
        <f aca="false">IF(ISBLANK(IlluminaSubmissionForm!$G81),"",IlluminaSubmissionForm!$L$41/COUNTA(IlluminaSubmissionForm!$C$47:$N$54,IlluminaSubmissionForm!$C$64:$N$71,IlluminaSubmissionForm!$C$81:$N$88,IlluminaSubmissionForm!$C$98:$N$105))</f>
        <v>0.0106666666666667</v>
      </c>
      <c r="G229" s="0" t="str">
        <f aca="false">IF(ISBLANK(IlluminaSubmissionForm!$G81),"",IlluminaSubmissionForm!$D$39)</f>
        <v>Bacterial 16S-V3V4</v>
      </c>
      <c r="I229" s="2" t="str">
        <f aca="false">IF(ISBLANK(IlluminaSubmissionForm!$G81),"",IlluminaSubmissionForm!$C$79)</f>
        <v>16SV3V4_FinalProject_3</v>
      </c>
      <c r="J229" s="1" t="s">
        <v>14</v>
      </c>
      <c r="K229" s="0" t="s">
        <v>47</v>
      </c>
    </row>
    <row r="230" customFormat="false" ht="12.75" hidden="false" customHeight="false" outlineLevel="0" collapsed="false">
      <c r="A230" s="0" t="str">
        <f aca="false">IF(ISBLANK(IlluminaSubmissionForm!$G82),"",IlluminaSubmissionForm!$G82)</f>
        <v>13-T52-T-DM-II</v>
      </c>
      <c r="B230" s="0" t="str">
        <f aca="false">IF(ISBLANK(IlluminaSubmissionForm!$G82),"",IlluminaSubmissionForm!$D$38)</f>
        <v>Metagenomic DNA</v>
      </c>
      <c r="C230" s="0" t="str">
        <f aca="false">IF(ISBLANK(IlluminaSubmissionForm!$G82),"",IlluminaSubmissionForm!$L$39)</f>
        <v>Paired End Read</v>
      </c>
      <c r="D230" s="0" t="n">
        <f aca="false">IF(ISBLANK(IlluminaSubmissionForm!$G82),"",IlluminaSubmissionForm!$L$40)</f>
        <v>250</v>
      </c>
      <c r="E230" s="0" t="str">
        <f aca="false">IF(ISBLANK(IlluminaSubmissionForm!$G82),"","Yes")</f>
        <v>Yes</v>
      </c>
      <c r="F230" s="0" t="n">
        <f aca="false">IF(ISBLANK(IlluminaSubmissionForm!$G82),"",IlluminaSubmissionForm!$L$41/COUNTA(IlluminaSubmissionForm!$C$47:$N$54,IlluminaSubmissionForm!$C$64:$N$71,IlluminaSubmissionForm!$C$81:$N$88,IlluminaSubmissionForm!$C$98:$N$105))</f>
        <v>0.0106666666666667</v>
      </c>
      <c r="G230" s="0" t="str">
        <f aca="false">IF(ISBLANK(IlluminaSubmissionForm!$G82),"",IlluminaSubmissionForm!$D$39)</f>
        <v>Bacterial 16S-V3V4</v>
      </c>
      <c r="I230" s="2" t="str">
        <f aca="false">IF(ISBLANK(IlluminaSubmissionForm!$G82),"",IlluminaSubmissionForm!$C$79)</f>
        <v>16SV3V4_FinalProject_3</v>
      </c>
      <c r="J230" s="1" t="s">
        <v>14</v>
      </c>
      <c r="K230" s="0" t="s">
        <v>48</v>
      </c>
    </row>
    <row r="231" customFormat="false" ht="12.75" hidden="false" customHeight="false" outlineLevel="0" collapsed="false">
      <c r="A231" s="0" t="str">
        <f aca="false">IF(ISBLANK(IlluminaSubmissionForm!$G83),"",IlluminaSubmissionForm!$G83)</f>
        <v>13-T106-T-DM-CII</v>
      </c>
      <c r="B231" s="0" t="str">
        <f aca="false">IF(ISBLANK(IlluminaSubmissionForm!$G83),"",IlluminaSubmissionForm!$D$38)</f>
        <v>Metagenomic DNA</v>
      </c>
      <c r="C231" s="0" t="str">
        <f aca="false">IF(ISBLANK(IlluminaSubmissionForm!$G83),"",IlluminaSubmissionForm!$L$39)</f>
        <v>Paired End Read</v>
      </c>
      <c r="D231" s="0" t="n">
        <f aca="false">IF(ISBLANK(IlluminaSubmissionForm!$G83),"",IlluminaSubmissionForm!$L$40)</f>
        <v>250</v>
      </c>
      <c r="E231" s="0" t="str">
        <f aca="false">IF(ISBLANK(IlluminaSubmissionForm!$G83),"","Yes")</f>
        <v>Yes</v>
      </c>
      <c r="F231" s="0" t="n">
        <f aca="false">IF(ISBLANK(IlluminaSubmissionForm!$G83),"",IlluminaSubmissionForm!$L$41/COUNTA(IlluminaSubmissionForm!$C$47:$N$54,IlluminaSubmissionForm!$C$64:$N$71,IlluminaSubmissionForm!$C$81:$N$88,IlluminaSubmissionForm!$C$98:$N$105))</f>
        <v>0.0106666666666667</v>
      </c>
      <c r="G231" s="0" t="str">
        <f aca="false">IF(ISBLANK(IlluminaSubmissionForm!$G83),"",IlluminaSubmissionForm!$D$39)</f>
        <v>Bacterial 16S-V3V4</v>
      </c>
      <c r="I231" s="2" t="str">
        <f aca="false">IF(ISBLANK(IlluminaSubmissionForm!$G83),"",IlluminaSubmissionForm!$C$79)</f>
        <v>16SV3V4_FinalProject_3</v>
      </c>
      <c r="J231" s="1" t="s">
        <v>14</v>
      </c>
      <c r="K231" s="0" t="s">
        <v>49</v>
      </c>
    </row>
    <row r="232" customFormat="false" ht="12.75" hidden="false" customHeight="false" outlineLevel="0" collapsed="false">
      <c r="A232" s="0" t="str">
        <f aca="false">IF(ISBLANK(IlluminaSubmissionForm!$G84),"",IlluminaSubmissionForm!$G84)</f>
        <v>13-TM36-T-DM-CII</v>
      </c>
      <c r="B232" s="0" t="str">
        <f aca="false">IF(ISBLANK(IlluminaSubmissionForm!$G84),"",IlluminaSubmissionForm!$D$38)</f>
        <v>Metagenomic DNA</v>
      </c>
      <c r="C232" s="0" t="str">
        <f aca="false">IF(ISBLANK(IlluminaSubmissionForm!$G84),"",IlluminaSubmissionForm!$L$39)</f>
        <v>Paired End Read</v>
      </c>
      <c r="D232" s="0" t="n">
        <f aca="false">IF(ISBLANK(IlluminaSubmissionForm!$G84),"",IlluminaSubmissionForm!$L$40)</f>
        <v>250</v>
      </c>
      <c r="E232" s="0" t="str">
        <f aca="false">IF(ISBLANK(IlluminaSubmissionForm!$G84),"","Yes")</f>
        <v>Yes</v>
      </c>
      <c r="F232" s="0" t="n">
        <f aca="false">IF(ISBLANK(IlluminaSubmissionForm!$G84),"",IlluminaSubmissionForm!$L$41/COUNTA(IlluminaSubmissionForm!$C$47:$N$54,IlluminaSubmissionForm!$C$64:$N$71,IlluminaSubmissionForm!$C$81:$N$88,IlluminaSubmissionForm!$C$98:$N$105))</f>
        <v>0.0106666666666667</v>
      </c>
      <c r="G232" s="0" t="str">
        <f aca="false">IF(ISBLANK(IlluminaSubmissionForm!$G84),"",IlluminaSubmissionForm!$D$39)</f>
        <v>Bacterial 16S-V3V4</v>
      </c>
      <c r="I232" s="2" t="str">
        <f aca="false">IF(ISBLANK(IlluminaSubmissionForm!$G84),"",IlluminaSubmissionForm!$C$79)</f>
        <v>16SV3V4_FinalProject_3</v>
      </c>
      <c r="J232" s="1" t="s">
        <v>14</v>
      </c>
      <c r="K232" s="0" t="s">
        <v>50</v>
      </c>
    </row>
    <row r="233" customFormat="false" ht="12.75" hidden="false" customHeight="false" outlineLevel="0" collapsed="false">
      <c r="A233" s="0" t="str">
        <f aca="false">IF(ISBLANK(IlluminaSubmissionForm!$G85),"",IlluminaSubmissionForm!$G85)</f>
        <v>13-TM36-T-DM-CH</v>
      </c>
      <c r="B233" s="0" t="str">
        <f aca="false">IF(ISBLANK(IlluminaSubmissionForm!$G85),"",IlluminaSubmissionForm!$D$38)</f>
        <v>Metagenomic DNA</v>
      </c>
      <c r="C233" s="0" t="str">
        <f aca="false">IF(ISBLANK(IlluminaSubmissionForm!$G85),"",IlluminaSubmissionForm!$L$39)</f>
        <v>Paired End Read</v>
      </c>
      <c r="D233" s="0" t="n">
        <f aca="false">IF(ISBLANK(IlluminaSubmissionForm!$G85),"",IlluminaSubmissionForm!$L$40)</f>
        <v>250</v>
      </c>
      <c r="E233" s="0" t="str">
        <f aca="false">IF(ISBLANK(IlluminaSubmissionForm!$G85),"","Yes")</f>
        <v>Yes</v>
      </c>
      <c r="F233" s="0" t="n">
        <f aca="false">IF(ISBLANK(IlluminaSubmissionForm!$G85),"",IlluminaSubmissionForm!$L$41/COUNTA(IlluminaSubmissionForm!$C$47:$N$54,IlluminaSubmissionForm!$C$64:$N$71,IlluminaSubmissionForm!$C$81:$N$88,IlluminaSubmissionForm!$C$98:$N$105))</f>
        <v>0.0106666666666667</v>
      </c>
      <c r="G233" s="0" t="str">
        <f aca="false">IF(ISBLANK(IlluminaSubmissionForm!$G85),"",IlluminaSubmissionForm!$D$39)</f>
        <v>Bacterial 16S-V3V4</v>
      </c>
      <c r="I233" s="2" t="str">
        <f aca="false">IF(ISBLANK(IlluminaSubmissionForm!$G85),"",IlluminaSubmissionForm!$C$79)</f>
        <v>16SV3V4_FinalProject_3</v>
      </c>
      <c r="J233" s="1" t="s">
        <v>14</v>
      </c>
      <c r="K233" s="0" t="s">
        <v>51</v>
      </c>
    </row>
    <row r="234" customFormat="false" ht="12.75" hidden="false" customHeight="false" outlineLevel="0" collapsed="false">
      <c r="A234" s="0" t="str">
        <f aca="false">IF(ISBLANK(IlluminaSubmissionForm!$G86),"",IlluminaSubmissionForm!$G86)</f>
        <v>13-TM36-T-DM-III</v>
      </c>
      <c r="B234" s="0" t="str">
        <f aca="false">IF(ISBLANK(IlluminaSubmissionForm!$G86),"",IlluminaSubmissionForm!$D$38)</f>
        <v>Metagenomic DNA</v>
      </c>
      <c r="C234" s="0" t="str">
        <f aca="false">IF(ISBLANK(IlluminaSubmissionForm!$G86),"",IlluminaSubmissionForm!$L$39)</f>
        <v>Paired End Read</v>
      </c>
      <c r="D234" s="0" t="n">
        <f aca="false">IF(ISBLANK(IlluminaSubmissionForm!$G86),"",IlluminaSubmissionForm!$L$40)</f>
        <v>250</v>
      </c>
      <c r="E234" s="0" t="str">
        <f aca="false">IF(ISBLANK(IlluminaSubmissionForm!$G86),"","Yes")</f>
        <v>Yes</v>
      </c>
      <c r="F234" s="0" t="n">
        <f aca="false">IF(ISBLANK(IlluminaSubmissionForm!$G86),"",IlluminaSubmissionForm!$L$41/COUNTA(IlluminaSubmissionForm!$C$47:$N$54,IlluminaSubmissionForm!$C$64:$N$71,IlluminaSubmissionForm!$C$81:$N$88,IlluminaSubmissionForm!$C$98:$N$105))</f>
        <v>0.0106666666666667</v>
      </c>
      <c r="G234" s="0" t="str">
        <f aca="false">IF(ISBLANK(IlluminaSubmissionForm!$G86),"",IlluminaSubmissionForm!$D$39)</f>
        <v>Bacterial 16S-V3V4</v>
      </c>
      <c r="I234" s="2" t="str">
        <f aca="false">IF(ISBLANK(IlluminaSubmissionForm!$G86),"",IlluminaSubmissionForm!$C$79)</f>
        <v>16SV3V4_FinalProject_3</v>
      </c>
      <c r="J234" s="1" t="s">
        <v>14</v>
      </c>
      <c r="K234" s="0" t="s">
        <v>52</v>
      </c>
    </row>
    <row r="235" customFormat="false" ht="12.75" hidden="false" customHeight="false" outlineLevel="0" collapsed="false">
      <c r="A235" s="0" t="str">
        <f aca="false">IF(ISBLANK(IlluminaSubmissionForm!$G87),"",IlluminaSubmissionForm!$G87)</f>
        <v>13-TM48-T-DM-CH</v>
      </c>
      <c r="B235" s="0" t="str">
        <f aca="false">IF(ISBLANK(IlluminaSubmissionForm!$G87),"",IlluminaSubmissionForm!$D$38)</f>
        <v>Metagenomic DNA</v>
      </c>
      <c r="C235" s="0" t="str">
        <f aca="false">IF(ISBLANK(IlluminaSubmissionForm!$G87),"",IlluminaSubmissionForm!$L$39)</f>
        <v>Paired End Read</v>
      </c>
      <c r="D235" s="0" t="n">
        <f aca="false">IF(ISBLANK(IlluminaSubmissionForm!$G87),"",IlluminaSubmissionForm!$L$40)</f>
        <v>250</v>
      </c>
      <c r="E235" s="0" t="str">
        <f aca="false">IF(ISBLANK(IlluminaSubmissionForm!$G87),"","Yes")</f>
        <v>Yes</v>
      </c>
      <c r="F235" s="0" t="n">
        <f aca="false">IF(ISBLANK(IlluminaSubmissionForm!$G87),"",IlluminaSubmissionForm!$L$41/COUNTA(IlluminaSubmissionForm!$C$47:$N$54,IlluminaSubmissionForm!$C$64:$N$71,IlluminaSubmissionForm!$C$81:$N$88,IlluminaSubmissionForm!$C$98:$N$105))</f>
        <v>0.0106666666666667</v>
      </c>
      <c r="G235" s="0" t="str">
        <f aca="false">IF(ISBLANK(IlluminaSubmissionForm!$G87),"",IlluminaSubmissionForm!$D$39)</f>
        <v>Bacterial 16S-V3V4</v>
      </c>
      <c r="I235" s="2" t="str">
        <f aca="false">IF(ISBLANK(IlluminaSubmissionForm!$G87),"",IlluminaSubmissionForm!$C$79)</f>
        <v>16SV3V4_FinalProject_3</v>
      </c>
      <c r="J235" s="1" t="s">
        <v>14</v>
      </c>
      <c r="K235" s="0" t="s">
        <v>53</v>
      </c>
    </row>
    <row r="236" customFormat="false" ht="12.75" hidden="false" customHeight="false" outlineLevel="0" collapsed="false">
      <c r="A236" s="0" t="str">
        <f aca="false">IF(ISBLANK(IlluminaSubmissionForm!$G88),"",IlluminaSubmissionForm!$G88)</f>
        <v>14-T52-T-DM-CII</v>
      </c>
      <c r="B236" s="0" t="str">
        <f aca="false">IF(ISBLANK(IlluminaSubmissionForm!$G88),"",IlluminaSubmissionForm!$D$38)</f>
        <v>Metagenomic DNA</v>
      </c>
      <c r="C236" s="0" t="str">
        <f aca="false">IF(ISBLANK(IlluminaSubmissionForm!$G88),"",IlluminaSubmissionForm!$L$39)</f>
        <v>Paired End Read</v>
      </c>
      <c r="D236" s="0" t="n">
        <f aca="false">IF(ISBLANK(IlluminaSubmissionForm!$G88),"",IlluminaSubmissionForm!$L$40)</f>
        <v>250</v>
      </c>
      <c r="E236" s="0" t="str">
        <f aca="false">IF(ISBLANK(IlluminaSubmissionForm!$G88),"","Yes")</f>
        <v>Yes</v>
      </c>
      <c r="F236" s="0" t="n">
        <f aca="false">IF(ISBLANK(IlluminaSubmissionForm!$G88),"",IlluminaSubmissionForm!$L$41/COUNTA(IlluminaSubmissionForm!$C$47:$N$54,IlluminaSubmissionForm!$C$64:$N$71,IlluminaSubmissionForm!$C$81:$N$88,IlluminaSubmissionForm!$C$98:$N$105))</f>
        <v>0.0106666666666667</v>
      </c>
      <c r="G236" s="0" t="str">
        <f aca="false">IF(ISBLANK(IlluminaSubmissionForm!$G88),"",IlluminaSubmissionForm!$D$39)</f>
        <v>Bacterial 16S-V3V4</v>
      </c>
      <c r="I236" s="2" t="str">
        <f aca="false">IF(ISBLANK(IlluminaSubmissionForm!$G88),"",IlluminaSubmissionForm!$C$79)</f>
        <v>16SV3V4_FinalProject_3</v>
      </c>
      <c r="J236" s="1" t="s">
        <v>14</v>
      </c>
      <c r="K236" s="0" t="s">
        <v>54</v>
      </c>
    </row>
    <row r="237" customFormat="false" ht="12.75" hidden="false" customHeight="false" outlineLevel="0" collapsed="false">
      <c r="A237" s="0" t="str">
        <f aca="false">IF(ISBLANK(IlluminaSubmissionForm!$H81),"",IlluminaSubmissionForm!$H81)</f>
        <v>14-T52-T-DM-III</v>
      </c>
      <c r="B237" s="0" t="str">
        <f aca="false">IF(ISBLANK(IlluminaSubmissionForm!$H81),"",IlluminaSubmissionForm!$D$38)</f>
        <v>Metagenomic DNA</v>
      </c>
      <c r="C237" s="0" t="str">
        <f aca="false">IF(ISBLANK(IlluminaSubmissionForm!$H81),"",IlluminaSubmissionForm!$L$39)</f>
        <v>Paired End Read</v>
      </c>
      <c r="D237" s="0" t="n">
        <f aca="false">IF(ISBLANK(IlluminaSubmissionForm!$H81),"",IlluminaSubmissionForm!$L$40)</f>
        <v>250</v>
      </c>
      <c r="E237" s="0" t="str">
        <f aca="false">IF(ISBLANK(IlluminaSubmissionForm!$H81),"","Yes")</f>
        <v>Yes</v>
      </c>
      <c r="F237" s="0" t="n">
        <f aca="false">IF(ISBLANK(IlluminaSubmissionForm!$H81),"",IlluminaSubmissionForm!$L$41/COUNTA(IlluminaSubmissionForm!$C$47:$N$54,IlluminaSubmissionForm!$C$64:$N$71,IlluminaSubmissionForm!$C$81:$N$88,IlluminaSubmissionForm!$C$98:$N$105))</f>
        <v>0.0106666666666667</v>
      </c>
      <c r="G237" s="0" t="str">
        <f aca="false">IF(ISBLANK(IlluminaSubmissionForm!$H81),"",IlluminaSubmissionForm!$D$39)</f>
        <v>Bacterial 16S-V3V4</v>
      </c>
      <c r="I237" s="2" t="str">
        <f aca="false">IF(ISBLANK(IlluminaSubmissionForm!$H81),"",IlluminaSubmissionForm!$C$79)</f>
        <v>16SV3V4_FinalProject_3</v>
      </c>
      <c r="J237" s="1" t="s">
        <v>14</v>
      </c>
      <c r="K237" s="0" t="s">
        <v>55</v>
      </c>
    </row>
    <row r="238" customFormat="false" ht="12.75" hidden="false" customHeight="false" outlineLevel="0" collapsed="false">
      <c r="A238" s="0" t="str">
        <f aca="false">IF(ISBLANK(IlluminaSubmissionForm!$H82),"",IlluminaSubmissionForm!$H82)</f>
        <v>16-S0-T-DM-IH</v>
      </c>
      <c r="B238" s="0" t="str">
        <f aca="false">IF(ISBLANK(IlluminaSubmissionForm!$H82),"",IlluminaSubmissionForm!$D$38)</f>
        <v>Metagenomic DNA</v>
      </c>
      <c r="C238" s="0" t="str">
        <f aca="false">IF(ISBLANK(IlluminaSubmissionForm!$H82),"",IlluminaSubmissionForm!$L$39)</f>
        <v>Paired End Read</v>
      </c>
      <c r="D238" s="0" t="n">
        <f aca="false">IF(ISBLANK(IlluminaSubmissionForm!$H82),"",IlluminaSubmissionForm!$L$40)</f>
        <v>250</v>
      </c>
      <c r="E238" s="0" t="str">
        <f aca="false">IF(ISBLANK(IlluminaSubmissionForm!$H82),"","Yes")</f>
        <v>Yes</v>
      </c>
      <c r="F238" s="0" t="n">
        <f aca="false">IF(ISBLANK(IlluminaSubmissionForm!$H82),"",IlluminaSubmissionForm!$L$41/COUNTA(IlluminaSubmissionForm!$C$47:$N$54,IlluminaSubmissionForm!$C$64:$N$71,IlluminaSubmissionForm!$C$81:$N$88,IlluminaSubmissionForm!$C$98:$N$105))</f>
        <v>0.0106666666666667</v>
      </c>
      <c r="G238" s="0" t="str">
        <f aca="false">IF(ISBLANK(IlluminaSubmissionForm!$H82),"",IlluminaSubmissionForm!$D$39)</f>
        <v>Bacterial 16S-V3V4</v>
      </c>
      <c r="I238" s="2" t="str">
        <f aca="false">IF(ISBLANK(IlluminaSubmissionForm!$H82),"",IlluminaSubmissionForm!$C$79)</f>
        <v>16SV3V4_FinalProject_3</v>
      </c>
      <c r="J238" s="1" t="s">
        <v>14</v>
      </c>
      <c r="K238" s="0" t="s">
        <v>56</v>
      </c>
    </row>
    <row r="239" customFormat="false" ht="12.75" hidden="false" customHeight="false" outlineLevel="0" collapsed="false">
      <c r="A239" s="0" t="str">
        <f aca="false">IF(ISBLANK(IlluminaSubmissionForm!$H83),"",IlluminaSubmissionForm!$H83)</f>
        <v>16-T26-T-DM-IH</v>
      </c>
      <c r="B239" s="0" t="str">
        <f aca="false">IF(ISBLANK(IlluminaSubmissionForm!$H83),"",IlluminaSubmissionForm!$D$38)</f>
        <v>Metagenomic DNA</v>
      </c>
      <c r="C239" s="0" t="str">
        <f aca="false">IF(ISBLANK(IlluminaSubmissionForm!$H83),"",IlluminaSubmissionForm!$L$39)</f>
        <v>Paired End Read</v>
      </c>
      <c r="D239" s="0" t="n">
        <f aca="false">IF(ISBLANK(IlluminaSubmissionForm!$H83),"",IlluminaSubmissionForm!$L$40)</f>
        <v>250</v>
      </c>
      <c r="E239" s="0" t="str">
        <f aca="false">IF(ISBLANK(IlluminaSubmissionForm!$H83),"","Yes")</f>
        <v>Yes</v>
      </c>
      <c r="F239" s="0" t="n">
        <f aca="false">IF(ISBLANK(IlluminaSubmissionForm!$H83),"",IlluminaSubmissionForm!$L$41/COUNTA(IlluminaSubmissionForm!$C$47:$N$54,IlluminaSubmissionForm!$C$64:$N$71,IlluminaSubmissionForm!$C$81:$N$88,IlluminaSubmissionForm!$C$98:$N$105))</f>
        <v>0.0106666666666667</v>
      </c>
      <c r="G239" s="0" t="str">
        <f aca="false">IF(ISBLANK(IlluminaSubmissionForm!$H83),"",IlluminaSubmissionForm!$D$39)</f>
        <v>Bacterial 16S-V3V4</v>
      </c>
      <c r="I239" s="2" t="str">
        <f aca="false">IF(ISBLANK(IlluminaSubmissionForm!$H83),"",IlluminaSubmissionForm!$C$79)</f>
        <v>16SV3V4_FinalProject_3</v>
      </c>
      <c r="J239" s="1" t="s">
        <v>14</v>
      </c>
      <c r="K239" s="0" t="s">
        <v>57</v>
      </c>
    </row>
    <row r="240" customFormat="false" ht="12.75" hidden="false" customHeight="false" outlineLevel="0" collapsed="false">
      <c r="A240" s="0" t="str">
        <f aca="false">IF(ISBLANK(IlluminaSubmissionForm!$H84),"",IlluminaSubmissionForm!$H84)</f>
        <v>16-TM30-DM-CIA</v>
      </c>
      <c r="B240" s="0" t="str">
        <f aca="false">IF(ISBLANK(IlluminaSubmissionForm!$H84),"",IlluminaSubmissionForm!$D$38)</f>
        <v>Metagenomic DNA</v>
      </c>
      <c r="C240" s="0" t="str">
        <f aca="false">IF(ISBLANK(IlluminaSubmissionForm!$H84),"",IlluminaSubmissionForm!$L$39)</f>
        <v>Paired End Read</v>
      </c>
      <c r="D240" s="0" t="n">
        <f aca="false">IF(ISBLANK(IlluminaSubmissionForm!$H84),"",IlluminaSubmissionForm!$L$40)</f>
        <v>250</v>
      </c>
      <c r="E240" s="0" t="str">
        <f aca="false">IF(ISBLANK(IlluminaSubmissionForm!$H84),"","Yes")</f>
        <v>Yes</v>
      </c>
      <c r="F240" s="0" t="n">
        <f aca="false">IF(ISBLANK(IlluminaSubmissionForm!$H84),"",IlluminaSubmissionForm!$L$41/COUNTA(IlluminaSubmissionForm!$C$47:$N$54,IlluminaSubmissionForm!$C$64:$N$71,IlluminaSubmissionForm!$C$81:$N$88,IlluminaSubmissionForm!$C$98:$N$105))</f>
        <v>0.0106666666666667</v>
      </c>
      <c r="G240" s="0" t="str">
        <f aca="false">IF(ISBLANK(IlluminaSubmissionForm!$H84),"",IlluminaSubmissionForm!$D$39)</f>
        <v>Bacterial 16S-V3V4</v>
      </c>
      <c r="I240" s="2" t="str">
        <f aca="false">IF(ISBLANK(IlluminaSubmissionForm!$H84),"",IlluminaSubmissionForm!$C$79)</f>
        <v>16SV3V4_FinalProject_3</v>
      </c>
      <c r="J240" s="1" t="s">
        <v>14</v>
      </c>
      <c r="K240" s="0" t="s">
        <v>58</v>
      </c>
    </row>
    <row r="241" customFormat="false" ht="12.75" hidden="false" customHeight="false" outlineLevel="0" collapsed="false">
      <c r="A241" s="0" t="str">
        <f aca="false">IF(ISBLANK(IlluminaSubmissionForm!$H85),"",IlluminaSubmissionForm!$H85)</f>
        <v>16-TM30-DM-CH</v>
      </c>
      <c r="B241" s="0" t="str">
        <f aca="false">IF(ISBLANK(IlluminaSubmissionForm!$H85),"",IlluminaSubmissionForm!$D$38)</f>
        <v>Metagenomic DNA</v>
      </c>
      <c r="C241" s="0" t="str">
        <f aca="false">IF(ISBLANK(IlluminaSubmissionForm!$H85),"",IlluminaSubmissionForm!$L$39)</f>
        <v>Paired End Read</v>
      </c>
      <c r="D241" s="0" t="n">
        <f aca="false">IF(ISBLANK(IlluminaSubmissionForm!$H85),"",IlluminaSubmissionForm!$L$40)</f>
        <v>250</v>
      </c>
      <c r="E241" s="0" t="str">
        <f aca="false">IF(ISBLANK(IlluminaSubmissionForm!$H85),"","Yes")</f>
        <v>Yes</v>
      </c>
      <c r="F241" s="0" t="n">
        <f aca="false">IF(ISBLANK(IlluminaSubmissionForm!$H85),"",IlluminaSubmissionForm!$L$41/COUNTA(IlluminaSubmissionForm!$C$47:$N$54,IlluminaSubmissionForm!$C$64:$N$71,IlluminaSubmissionForm!$C$81:$N$88,IlluminaSubmissionForm!$C$98:$N$105))</f>
        <v>0.0106666666666667</v>
      </c>
      <c r="G241" s="0" t="str">
        <f aca="false">IF(ISBLANK(IlluminaSubmissionForm!$H85),"",IlluminaSubmissionForm!$D$39)</f>
        <v>Bacterial 16S-V3V4</v>
      </c>
      <c r="I241" s="2" t="str">
        <f aca="false">IF(ISBLANK(IlluminaSubmissionForm!$H85),"",IlluminaSubmissionForm!$C$79)</f>
        <v>16SV3V4_FinalProject_3</v>
      </c>
      <c r="J241" s="1" t="s">
        <v>14</v>
      </c>
      <c r="K241" s="0" t="s">
        <v>59</v>
      </c>
    </row>
    <row r="242" customFormat="false" ht="12.75" hidden="false" customHeight="false" outlineLevel="0" collapsed="false">
      <c r="A242" s="0" t="str">
        <f aca="false">IF(ISBLANK(IlluminaSubmissionForm!$H86),"",IlluminaSubmissionForm!$H86)</f>
        <v>16-T106-T-DM-CH</v>
      </c>
      <c r="B242" s="0" t="str">
        <f aca="false">IF(ISBLANK(IlluminaSubmissionForm!$H86),"",IlluminaSubmissionForm!$D$38)</f>
        <v>Metagenomic DNA</v>
      </c>
      <c r="C242" s="0" t="str">
        <f aca="false">IF(ISBLANK(IlluminaSubmissionForm!$H86),"",IlluminaSubmissionForm!$L$39)</f>
        <v>Paired End Read</v>
      </c>
      <c r="D242" s="0" t="n">
        <f aca="false">IF(ISBLANK(IlluminaSubmissionForm!$H86),"",IlluminaSubmissionForm!$L$40)</f>
        <v>250</v>
      </c>
      <c r="E242" s="0" t="str">
        <f aca="false">IF(ISBLANK(IlluminaSubmissionForm!$H86),"","Yes")</f>
        <v>Yes</v>
      </c>
      <c r="F242" s="0" t="n">
        <f aca="false">IF(ISBLANK(IlluminaSubmissionForm!$H86),"",IlluminaSubmissionForm!$L$41/COUNTA(IlluminaSubmissionForm!$C$47:$N$54,IlluminaSubmissionForm!$C$64:$N$71,IlluminaSubmissionForm!$C$81:$N$88,IlluminaSubmissionForm!$C$98:$N$105))</f>
        <v>0.0106666666666667</v>
      </c>
      <c r="G242" s="0" t="str">
        <f aca="false">IF(ISBLANK(IlluminaSubmissionForm!$H86),"",IlluminaSubmissionForm!$D$39)</f>
        <v>Bacterial 16S-V3V4</v>
      </c>
      <c r="I242" s="2" t="str">
        <f aca="false">IF(ISBLANK(IlluminaSubmissionForm!$H86),"",IlluminaSubmissionForm!$C$79)</f>
        <v>16SV3V4_FinalProject_3</v>
      </c>
      <c r="J242" s="1" t="s">
        <v>14</v>
      </c>
      <c r="K242" s="0" t="s">
        <v>60</v>
      </c>
    </row>
    <row r="243" customFormat="false" ht="12.75" hidden="false" customHeight="false" outlineLevel="0" collapsed="false">
      <c r="A243" s="0" t="str">
        <f aca="false">IF(ISBLANK(IlluminaSubmissionForm!$H87),"",IlluminaSubmissionForm!$H87)</f>
        <v>21-S0-T-DM-CI</v>
      </c>
      <c r="B243" s="0" t="str">
        <f aca="false">IF(ISBLANK(IlluminaSubmissionForm!$H87),"",IlluminaSubmissionForm!$D$38)</f>
        <v>Metagenomic DNA</v>
      </c>
      <c r="C243" s="0" t="str">
        <f aca="false">IF(ISBLANK(IlluminaSubmissionForm!$H87),"",IlluminaSubmissionForm!$L$39)</f>
        <v>Paired End Read</v>
      </c>
      <c r="D243" s="0" t="n">
        <f aca="false">IF(ISBLANK(IlluminaSubmissionForm!$H87),"",IlluminaSubmissionForm!$L$40)</f>
        <v>250</v>
      </c>
      <c r="E243" s="0" t="str">
        <f aca="false">IF(ISBLANK(IlluminaSubmissionForm!$H87),"","Yes")</f>
        <v>Yes</v>
      </c>
      <c r="F243" s="0" t="n">
        <f aca="false">IF(ISBLANK(IlluminaSubmissionForm!$H87),"",IlluminaSubmissionForm!$L$41/COUNTA(IlluminaSubmissionForm!$C$47:$N$54,IlluminaSubmissionForm!$C$64:$N$71,IlluminaSubmissionForm!$C$81:$N$88,IlluminaSubmissionForm!$C$98:$N$105))</f>
        <v>0.0106666666666667</v>
      </c>
      <c r="G243" s="0" t="str">
        <f aca="false">IF(ISBLANK(IlluminaSubmissionForm!$H87),"",IlluminaSubmissionForm!$D$39)</f>
        <v>Bacterial 16S-V3V4</v>
      </c>
      <c r="I243" s="2" t="str">
        <f aca="false">IF(ISBLANK(IlluminaSubmissionForm!$H87),"",IlluminaSubmissionForm!$C$79)</f>
        <v>16SV3V4_FinalProject_3</v>
      </c>
      <c r="J243" s="1" t="s">
        <v>14</v>
      </c>
      <c r="K243" s="0" t="s">
        <v>61</v>
      </c>
    </row>
    <row r="244" customFormat="false" ht="12.75" hidden="false" customHeight="false" outlineLevel="0" collapsed="false">
      <c r="A244" s="0" t="str">
        <f aca="false">IF(ISBLANK(IlluminaSubmissionForm!$H88),"",IlluminaSubmissionForm!$H88)</f>
        <v>22-T106-T-DM-CII</v>
      </c>
      <c r="B244" s="0" t="str">
        <f aca="false">IF(ISBLANK(IlluminaSubmissionForm!$H88),"",IlluminaSubmissionForm!$D$38)</f>
        <v>Metagenomic DNA</v>
      </c>
      <c r="C244" s="0" t="str">
        <f aca="false">IF(ISBLANK(IlluminaSubmissionForm!$H88),"",IlluminaSubmissionForm!$L$39)</f>
        <v>Paired End Read</v>
      </c>
      <c r="D244" s="0" t="n">
        <f aca="false">IF(ISBLANK(IlluminaSubmissionForm!$H88),"",IlluminaSubmissionForm!$L$40)</f>
        <v>250</v>
      </c>
      <c r="E244" s="0" t="str">
        <f aca="false">IF(ISBLANK(IlluminaSubmissionForm!$H88),"","Yes")</f>
        <v>Yes</v>
      </c>
      <c r="F244" s="0" t="n">
        <f aca="false">IF(ISBLANK(IlluminaSubmissionForm!$H88),"",IlluminaSubmissionForm!$L$41/COUNTA(IlluminaSubmissionForm!$C$47:$N$54,IlluminaSubmissionForm!$C$64:$N$71,IlluminaSubmissionForm!$C$81:$N$88,IlluminaSubmissionForm!$C$98:$N$105))</f>
        <v>0.0106666666666667</v>
      </c>
      <c r="G244" s="0" t="str">
        <f aca="false">IF(ISBLANK(IlluminaSubmissionForm!$H88),"",IlluminaSubmissionForm!$D$39)</f>
        <v>Bacterial 16S-V3V4</v>
      </c>
      <c r="I244" s="2" t="str">
        <f aca="false">IF(ISBLANK(IlluminaSubmissionForm!$H88),"",IlluminaSubmissionForm!$C$79)</f>
        <v>16SV3V4_FinalProject_3</v>
      </c>
      <c r="J244" s="1" t="s">
        <v>14</v>
      </c>
      <c r="K244" s="0" t="s">
        <v>62</v>
      </c>
    </row>
    <row r="245" customFormat="false" ht="12.75" hidden="false" customHeight="false" outlineLevel="0" collapsed="false">
      <c r="A245" s="0" t="str">
        <f aca="false">IF(ISBLANK(IlluminaSubmissionForm!$I81),"",IlluminaSubmissionForm!$I81)</f>
        <v>23-T52-T-DM-CH</v>
      </c>
      <c r="B245" s="0" t="str">
        <f aca="false">IF(ISBLANK(IlluminaSubmissionForm!$I81),"",IlluminaSubmissionForm!$D$38)</f>
        <v>Metagenomic DNA</v>
      </c>
      <c r="C245" s="0" t="str">
        <f aca="false">IF(ISBLANK(IlluminaSubmissionForm!$I81),"",IlluminaSubmissionForm!$L$39)</f>
        <v>Paired End Read</v>
      </c>
      <c r="D245" s="0" t="n">
        <f aca="false">IF(ISBLANK(IlluminaSubmissionForm!$I81),"",IlluminaSubmissionForm!$L$40)</f>
        <v>250</v>
      </c>
      <c r="E245" s="0" t="str">
        <f aca="false">IF(ISBLANK(IlluminaSubmissionForm!$I81),"","Yes")</f>
        <v>Yes</v>
      </c>
      <c r="F245" s="0" t="n">
        <f aca="false">IF(ISBLANK(IlluminaSubmissionForm!$I81),"",IlluminaSubmissionForm!$L$41/COUNTA(IlluminaSubmissionForm!$C$47:$N$54,IlluminaSubmissionForm!$C$64:$N$71,IlluminaSubmissionForm!$C$81:$N$88,IlluminaSubmissionForm!$C$98:$N$105))</f>
        <v>0.0106666666666667</v>
      </c>
      <c r="G245" s="0" t="str">
        <f aca="false">IF(ISBLANK(IlluminaSubmissionForm!$I81),"",IlluminaSubmissionForm!$D$39)</f>
        <v>Bacterial 16S-V3V4</v>
      </c>
      <c r="I245" s="2" t="str">
        <f aca="false">IF(ISBLANK(IlluminaSubmissionForm!$I81),"",IlluminaSubmissionForm!$C$79)</f>
        <v>16SV3V4_FinalProject_3</v>
      </c>
      <c r="J245" s="1" t="s">
        <v>14</v>
      </c>
      <c r="K245" s="0" t="s">
        <v>63</v>
      </c>
    </row>
    <row r="246" customFormat="false" ht="12.75" hidden="false" customHeight="false" outlineLevel="0" collapsed="false">
      <c r="A246" s="0" t="str">
        <f aca="false">IF(ISBLANK(IlluminaSubmissionForm!$I82),"",IlluminaSubmissionForm!$I82)</f>
        <v>26-S0-T-DM-CIA</v>
      </c>
      <c r="B246" s="0" t="str">
        <f aca="false">IF(ISBLANK(IlluminaSubmissionForm!$I82),"",IlluminaSubmissionForm!$D$38)</f>
        <v>Metagenomic DNA</v>
      </c>
      <c r="C246" s="0" t="str">
        <f aca="false">IF(ISBLANK(IlluminaSubmissionForm!$I82),"",IlluminaSubmissionForm!$L$39)</f>
        <v>Paired End Read</v>
      </c>
      <c r="D246" s="0" t="n">
        <f aca="false">IF(ISBLANK(IlluminaSubmissionForm!$I82),"",IlluminaSubmissionForm!$L$40)</f>
        <v>250</v>
      </c>
      <c r="E246" s="0" t="str">
        <f aca="false">IF(ISBLANK(IlluminaSubmissionForm!$I82),"","Yes")</f>
        <v>Yes</v>
      </c>
      <c r="F246" s="0" t="n">
        <f aca="false">IF(ISBLANK(IlluminaSubmissionForm!$I82),"",IlluminaSubmissionForm!$L$41/COUNTA(IlluminaSubmissionForm!$C$47:$N$54,IlluminaSubmissionForm!$C$64:$N$71,IlluminaSubmissionForm!$C$81:$N$88,IlluminaSubmissionForm!$C$98:$N$105))</f>
        <v>0.0106666666666667</v>
      </c>
      <c r="G246" s="0" t="str">
        <f aca="false">IF(ISBLANK(IlluminaSubmissionForm!$I82),"",IlluminaSubmissionForm!$D$39)</f>
        <v>Bacterial 16S-V3V4</v>
      </c>
      <c r="I246" s="2" t="str">
        <f aca="false">IF(ISBLANK(IlluminaSubmissionForm!$I82),"",IlluminaSubmissionForm!$C$79)</f>
        <v>16SV3V4_FinalProject_3</v>
      </c>
      <c r="J246" s="1" t="s">
        <v>14</v>
      </c>
      <c r="K246" s="0" t="s">
        <v>64</v>
      </c>
    </row>
    <row r="247" customFormat="false" ht="12.75" hidden="false" customHeight="false" outlineLevel="0" collapsed="false">
      <c r="A247" s="0" t="str">
        <f aca="false">IF(ISBLANK(IlluminaSubmissionForm!$I83),"",IlluminaSubmissionForm!$I83)</f>
        <v>26-T26-T-DM-CII</v>
      </c>
      <c r="B247" s="0" t="str">
        <f aca="false">IF(ISBLANK(IlluminaSubmissionForm!$I83),"",IlluminaSubmissionForm!$D$38)</f>
        <v>Metagenomic DNA</v>
      </c>
      <c r="C247" s="0" t="str">
        <f aca="false">IF(ISBLANK(IlluminaSubmissionForm!$I83),"",IlluminaSubmissionForm!$L$39)</f>
        <v>Paired End Read</v>
      </c>
      <c r="D247" s="0" t="n">
        <f aca="false">IF(ISBLANK(IlluminaSubmissionForm!$I83),"",IlluminaSubmissionForm!$L$40)</f>
        <v>250</v>
      </c>
      <c r="E247" s="0" t="str">
        <f aca="false">IF(ISBLANK(IlluminaSubmissionForm!$I83),"","Yes")</f>
        <v>Yes</v>
      </c>
      <c r="F247" s="0" t="n">
        <f aca="false">IF(ISBLANK(IlluminaSubmissionForm!$I83),"",IlluminaSubmissionForm!$L$41/COUNTA(IlluminaSubmissionForm!$C$47:$N$54,IlluminaSubmissionForm!$C$64:$N$71,IlluminaSubmissionForm!$C$81:$N$88,IlluminaSubmissionForm!$C$98:$N$105))</f>
        <v>0.0106666666666667</v>
      </c>
      <c r="G247" s="0" t="str">
        <f aca="false">IF(ISBLANK(IlluminaSubmissionForm!$I83),"",IlluminaSubmissionForm!$D$39)</f>
        <v>Bacterial 16S-V3V4</v>
      </c>
      <c r="I247" s="2" t="str">
        <f aca="false">IF(ISBLANK(IlluminaSubmissionForm!$I83),"",IlluminaSubmissionForm!$C$79)</f>
        <v>16SV3V4_FinalProject_3</v>
      </c>
      <c r="J247" s="1" t="s">
        <v>14</v>
      </c>
      <c r="K247" s="0" t="s">
        <v>65</v>
      </c>
    </row>
    <row r="248" customFormat="false" ht="12.75" hidden="false" customHeight="false" outlineLevel="0" collapsed="false">
      <c r="A248" s="0" t="str">
        <f aca="false">IF(ISBLANK(IlluminaSubmissionForm!$I84),"",IlluminaSubmissionForm!$I84)</f>
        <v>26-T52-T-DM-CII</v>
      </c>
      <c r="B248" s="0" t="str">
        <f aca="false">IF(ISBLANK(IlluminaSubmissionForm!$I84),"",IlluminaSubmissionForm!$D$38)</f>
        <v>Metagenomic DNA</v>
      </c>
      <c r="C248" s="0" t="str">
        <f aca="false">IF(ISBLANK(IlluminaSubmissionForm!$I84),"",IlluminaSubmissionForm!$L$39)</f>
        <v>Paired End Read</v>
      </c>
      <c r="D248" s="0" t="n">
        <f aca="false">IF(ISBLANK(IlluminaSubmissionForm!$I84),"",IlluminaSubmissionForm!$L$40)</f>
        <v>250</v>
      </c>
      <c r="E248" s="0" t="str">
        <f aca="false">IF(ISBLANK(IlluminaSubmissionForm!$I84),"","Yes")</f>
        <v>Yes</v>
      </c>
      <c r="F248" s="0" t="n">
        <f aca="false">IF(ISBLANK(IlluminaSubmissionForm!$I84),"",IlluminaSubmissionForm!$L$41/COUNTA(IlluminaSubmissionForm!$C$47:$N$54,IlluminaSubmissionForm!$C$64:$N$71,IlluminaSubmissionForm!$C$81:$N$88,IlluminaSubmissionForm!$C$98:$N$105))</f>
        <v>0.0106666666666667</v>
      </c>
      <c r="G248" s="0" t="str">
        <f aca="false">IF(ISBLANK(IlluminaSubmissionForm!$I84),"",IlluminaSubmissionForm!$D$39)</f>
        <v>Bacterial 16S-V3V4</v>
      </c>
      <c r="I248" s="2" t="str">
        <f aca="false">IF(ISBLANK(IlluminaSubmissionForm!$I84),"",IlluminaSubmissionForm!$C$79)</f>
        <v>16SV3V4_FinalProject_3</v>
      </c>
      <c r="J248" s="1" t="s">
        <v>14</v>
      </c>
      <c r="K248" s="0" t="s">
        <v>66</v>
      </c>
    </row>
    <row r="249" customFormat="false" ht="12.75" hidden="false" customHeight="false" outlineLevel="0" collapsed="false">
      <c r="A249" s="0" t="str">
        <f aca="false">IF(ISBLANK(IlluminaSubmissionForm!$I85),"",IlluminaSubmissionForm!$I85)</f>
        <v>26-T52-T-DM-IH</v>
      </c>
      <c r="B249" s="0" t="str">
        <f aca="false">IF(ISBLANK(IlluminaSubmissionForm!$I85),"",IlluminaSubmissionForm!$D$38)</f>
        <v>Metagenomic DNA</v>
      </c>
      <c r="C249" s="0" t="str">
        <f aca="false">IF(ISBLANK(IlluminaSubmissionForm!$I85),"",IlluminaSubmissionForm!$L$39)</f>
        <v>Paired End Read</v>
      </c>
      <c r="D249" s="0" t="n">
        <f aca="false">IF(ISBLANK(IlluminaSubmissionForm!$I85),"",IlluminaSubmissionForm!$L$40)</f>
        <v>250</v>
      </c>
      <c r="E249" s="0" t="str">
        <f aca="false">IF(ISBLANK(IlluminaSubmissionForm!$I85),"","Yes")</f>
        <v>Yes</v>
      </c>
      <c r="F249" s="0" t="n">
        <f aca="false">IF(ISBLANK(IlluminaSubmissionForm!$I85),"",IlluminaSubmissionForm!$L$41/COUNTA(IlluminaSubmissionForm!$C$47:$N$54,IlluminaSubmissionForm!$C$64:$N$71,IlluminaSubmissionForm!$C$81:$N$88,IlluminaSubmissionForm!$C$98:$N$105))</f>
        <v>0.0106666666666667</v>
      </c>
      <c r="G249" s="0" t="str">
        <f aca="false">IF(ISBLANK(IlluminaSubmissionForm!$I85),"",IlluminaSubmissionForm!$D$39)</f>
        <v>Bacterial 16S-V3V4</v>
      </c>
      <c r="I249" s="2" t="str">
        <f aca="false">IF(ISBLANK(IlluminaSubmissionForm!$I85),"",IlluminaSubmissionForm!$C$79)</f>
        <v>16SV3V4_FinalProject_3</v>
      </c>
      <c r="J249" s="1" t="s">
        <v>14</v>
      </c>
      <c r="K249" s="0" t="s">
        <v>67</v>
      </c>
    </row>
    <row r="250" customFormat="false" ht="12.75" hidden="false" customHeight="false" outlineLevel="0" collapsed="false">
      <c r="A250" s="0" t="str">
        <f aca="false">IF(ISBLANK(IlluminaSubmissionForm!$I86),"",IlluminaSubmissionForm!$I86)</f>
        <v>26-T106-T-DM-IH</v>
      </c>
      <c r="B250" s="0" t="str">
        <f aca="false">IF(ISBLANK(IlluminaSubmissionForm!$I86),"",IlluminaSubmissionForm!$D$38)</f>
        <v>Metagenomic DNA</v>
      </c>
      <c r="C250" s="0" t="str">
        <f aca="false">IF(ISBLANK(IlluminaSubmissionForm!$I86),"",IlluminaSubmissionForm!$L$39)</f>
        <v>Paired End Read</v>
      </c>
      <c r="D250" s="0" t="n">
        <f aca="false">IF(ISBLANK(IlluminaSubmissionForm!$I86),"",IlluminaSubmissionForm!$L$40)</f>
        <v>250</v>
      </c>
      <c r="E250" s="0" t="str">
        <f aca="false">IF(ISBLANK(IlluminaSubmissionForm!$I86),"","Yes")</f>
        <v>Yes</v>
      </c>
      <c r="F250" s="0" t="n">
        <f aca="false">IF(ISBLANK(IlluminaSubmissionForm!$I86),"",IlluminaSubmissionForm!$L$41/COUNTA(IlluminaSubmissionForm!$C$47:$N$54,IlluminaSubmissionForm!$C$64:$N$71,IlluminaSubmissionForm!$C$81:$N$88,IlluminaSubmissionForm!$C$98:$N$105))</f>
        <v>0.0106666666666667</v>
      </c>
      <c r="G250" s="0" t="str">
        <f aca="false">IF(ISBLANK(IlluminaSubmissionForm!$I86),"",IlluminaSubmissionForm!$D$39)</f>
        <v>Bacterial 16S-V3V4</v>
      </c>
      <c r="I250" s="2" t="str">
        <f aca="false">IF(ISBLANK(IlluminaSubmissionForm!$I86),"",IlluminaSubmissionForm!$C$79)</f>
        <v>16SV3V4_FinalProject_3</v>
      </c>
      <c r="J250" s="1" t="s">
        <v>14</v>
      </c>
      <c r="K250" s="0" t="s">
        <v>68</v>
      </c>
    </row>
    <row r="251" customFormat="false" ht="12.75" hidden="false" customHeight="false" outlineLevel="0" collapsed="false">
      <c r="A251" s="0" t="str">
        <f aca="false">IF(ISBLANK(IlluminaSubmissionForm!$I87),"",IlluminaSubmissionForm!$I87)</f>
        <v>26-T106-T-DM-CIA</v>
      </c>
      <c r="B251" s="0" t="str">
        <f aca="false">IF(ISBLANK(IlluminaSubmissionForm!$I87),"",IlluminaSubmissionForm!$D$38)</f>
        <v>Metagenomic DNA</v>
      </c>
      <c r="C251" s="0" t="str">
        <f aca="false">IF(ISBLANK(IlluminaSubmissionForm!$I87),"",IlluminaSubmissionForm!$L$39)</f>
        <v>Paired End Read</v>
      </c>
      <c r="D251" s="0" t="n">
        <f aca="false">IF(ISBLANK(IlluminaSubmissionForm!$I87),"",IlluminaSubmissionForm!$L$40)</f>
        <v>250</v>
      </c>
      <c r="E251" s="0" t="str">
        <f aca="false">IF(ISBLANK(IlluminaSubmissionForm!$I87),"","Yes")</f>
        <v>Yes</v>
      </c>
      <c r="F251" s="0" t="n">
        <f aca="false">IF(ISBLANK(IlluminaSubmissionForm!$I87),"",IlluminaSubmissionForm!$L$41/COUNTA(IlluminaSubmissionForm!$C$47:$N$54,IlluminaSubmissionForm!$C$64:$N$71,IlluminaSubmissionForm!$C$81:$N$88,IlluminaSubmissionForm!$C$98:$N$105))</f>
        <v>0.0106666666666667</v>
      </c>
      <c r="G251" s="0" t="str">
        <f aca="false">IF(ISBLANK(IlluminaSubmissionForm!$I87),"",IlluminaSubmissionForm!$D$39)</f>
        <v>Bacterial 16S-V3V4</v>
      </c>
      <c r="I251" s="2" t="str">
        <f aca="false">IF(ISBLANK(IlluminaSubmissionForm!$I87),"",IlluminaSubmissionForm!$C$79)</f>
        <v>16SV3V4_FinalProject_3</v>
      </c>
      <c r="J251" s="1" t="s">
        <v>14</v>
      </c>
      <c r="K251" s="0" t="s">
        <v>69</v>
      </c>
    </row>
    <row r="252" customFormat="false" ht="12.75" hidden="false" customHeight="false" outlineLevel="0" collapsed="false">
      <c r="A252" s="0" t="str">
        <f aca="false">IF(ISBLANK(IlluminaSubmissionForm!$I88),"",IlluminaSubmissionForm!$I88)</f>
        <v>27-T26-T-DM-CII</v>
      </c>
      <c r="B252" s="0" t="str">
        <f aca="false">IF(ISBLANK(IlluminaSubmissionForm!$I88),"",IlluminaSubmissionForm!$D$38)</f>
        <v>Metagenomic DNA</v>
      </c>
      <c r="C252" s="0" t="str">
        <f aca="false">IF(ISBLANK(IlluminaSubmissionForm!$I88),"",IlluminaSubmissionForm!$L$39)</f>
        <v>Paired End Read</v>
      </c>
      <c r="D252" s="0" t="n">
        <f aca="false">IF(ISBLANK(IlluminaSubmissionForm!$I88),"",IlluminaSubmissionForm!$L$40)</f>
        <v>250</v>
      </c>
      <c r="E252" s="0" t="str">
        <f aca="false">IF(ISBLANK(IlluminaSubmissionForm!$I88),"","Yes")</f>
        <v>Yes</v>
      </c>
      <c r="F252" s="0" t="n">
        <f aca="false">IF(ISBLANK(IlluminaSubmissionForm!$I88),"",IlluminaSubmissionForm!$L$41/COUNTA(IlluminaSubmissionForm!$C$47:$N$54,IlluminaSubmissionForm!$C$64:$N$71,IlluminaSubmissionForm!$C$81:$N$88,IlluminaSubmissionForm!$C$98:$N$105))</f>
        <v>0.0106666666666667</v>
      </c>
      <c r="G252" s="0" t="str">
        <f aca="false">IF(ISBLANK(IlluminaSubmissionForm!$I88),"",IlluminaSubmissionForm!$D$39)</f>
        <v>Bacterial 16S-V3V4</v>
      </c>
      <c r="I252" s="2" t="str">
        <f aca="false">IF(ISBLANK(IlluminaSubmissionForm!$I88),"",IlluminaSubmissionForm!$C$79)</f>
        <v>16SV3V4_FinalProject_3</v>
      </c>
      <c r="J252" s="1" t="s">
        <v>14</v>
      </c>
      <c r="K252" s="0" t="s">
        <v>70</v>
      </c>
    </row>
    <row r="253" customFormat="false" ht="12.75" hidden="false" customHeight="false" outlineLevel="0" collapsed="false">
      <c r="A253" s="0" t="str">
        <f aca="false">IF(ISBLANK(IlluminaSubmissionForm!$J81),"",IlluminaSubmissionForm!$J81)</f>
        <v>28-S0-T-DM-CH</v>
      </c>
      <c r="B253" s="0" t="str">
        <f aca="false">IF(ISBLANK(IlluminaSubmissionForm!$J81),"",IlluminaSubmissionForm!$D$38)</f>
        <v>Metagenomic DNA</v>
      </c>
      <c r="C253" s="0" t="str">
        <f aca="false">IF(ISBLANK(IlluminaSubmissionForm!$J81),"",IlluminaSubmissionForm!$L$39)</f>
        <v>Paired End Read</v>
      </c>
      <c r="D253" s="0" t="n">
        <f aca="false">IF(ISBLANK(IlluminaSubmissionForm!$J81),"",IlluminaSubmissionForm!$L$40)</f>
        <v>250</v>
      </c>
      <c r="E253" s="0" t="str">
        <f aca="false">IF(ISBLANK(IlluminaSubmissionForm!$J81),"","Yes")</f>
        <v>Yes</v>
      </c>
      <c r="F253" s="0" t="n">
        <f aca="false">IF(ISBLANK(IlluminaSubmissionForm!$J81),"",IlluminaSubmissionForm!$L$41/COUNTA(IlluminaSubmissionForm!$C$47:$N$54,IlluminaSubmissionForm!$C$64:$N$71,IlluminaSubmissionForm!$C$81:$N$88,IlluminaSubmissionForm!$C$98:$N$105))</f>
        <v>0.0106666666666667</v>
      </c>
      <c r="G253" s="0" t="str">
        <f aca="false">IF(ISBLANK(IlluminaSubmissionForm!$J81),"",IlluminaSubmissionForm!$D$39)</f>
        <v>Bacterial 16S-V3V4</v>
      </c>
      <c r="I253" s="2" t="str">
        <f aca="false">IF(ISBLANK(IlluminaSubmissionForm!$J81),"",IlluminaSubmissionForm!$C$79)</f>
        <v>16SV3V4_FinalProject_3</v>
      </c>
      <c r="J253" s="1" t="s">
        <v>14</v>
      </c>
      <c r="K253" s="0" t="s">
        <v>71</v>
      </c>
    </row>
    <row r="254" customFormat="false" ht="12.75" hidden="false" customHeight="false" outlineLevel="0" collapsed="false">
      <c r="A254" s="0" t="str">
        <f aca="false">IF(ISBLANK(IlluminaSubmissionForm!$J82),"",IlluminaSubmissionForm!$J82)</f>
        <v>28-T106-T-DM-CH</v>
      </c>
      <c r="B254" s="0" t="str">
        <f aca="false">IF(ISBLANK(IlluminaSubmissionForm!$J82),"",IlluminaSubmissionForm!$D$38)</f>
        <v>Metagenomic DNA</v>
      </c>
      <c r="C254" s="0" t="str">
        <f aca="false">IF(ISBLANK(IlluminaSubmissionForm!$J82),"",IlluminaSubmissionForm!$L$39)</f>
        <v>Paired End Read</v>
      </c>
      <c r="D254" s="0" t="n">
        <f aca="false">IF(ISBLANK(IlluminaSubmissionForm!$J82),"",IlluminaSubmissionForm!$L$40)</f>
        <v>250</v>
      </c>
      <c r="E254" s="0" t="str">
        <f aca="false">IF(ISBLANK(IlluminaSubmissionForm!$J82),"","Yes")</f>
        <v>Yes</v>
      </c>
      <c r="F254" s="0" t="n">
        <f aca="false">IF(ISBLANK(IlluminaSubmissionForm!$J82),"",IlluminaSubmissionForm!$L$41/COUNTA(IlluminaSubmissionForm!$C$47:$N$54,IlluminaSubmissionForm!$C$64:$N$71,IlluminaSubmissionForm!$C$81:$N$88,IlluminaSubmissionForm!$C$98:$N$105))</f>
        <v>0.0106666666666667</v>
      </c>
      <c r="G254" s="0" t="str">
        <f aca="false">IF(ISBLANK(IlluminaSubmissionForm!$J82),"",IlluminaSubmissionForm!$D$39)</f>
        <v>Bacterial 16S-V3V4</v>
      </c>
      <c r="I254" s="2" t="str">
        <f aca="false">IF(ISBLANK(IlluminaSubmissionForm!$J82),"",IlluminaSubmissionForm!$C$79)</f>
        <v>16SV3V4_FinalProject_3</v>
      </c>
      <c r="J254" s="1" t="s">
        <v>14</v>
      </c>
      <c r="K254" s="0" t="s">
        <v>72</v>
      </c>
    </row>
    <row r="255" customFormat="false" ht="12.75" hidden="false" customHeight="false" outlineLevel="0" collapsed="false">
      <c r="A255" s="0" t="str">
        <f aca="false">IF(ISBLANK(IlluminaSubmissionForm!$J83),"",IlluminaSubmissionForm!$J83)</f>
        <v>30-S0-T-DM-CH</v>
      </c>
      <c r="B255" s="0" t="str">
        <f aca="false">IF(ISBLANK(IlluminaSubmissionForm!$J83),"",IlluminaSubmissionForm!$D$38)</f>
        <v>Metagenomic DNA</v>
      </c>
      <c r="C255" s="0" t="str">
        <f aca="false">IF(ISBLANK(IlluminaSubmissionForm!$J83),"",IlluminaSubmissionForm!$L$39)</f>
        <v>Paired End Read</v>
      </c>
      <c r="D255" s="0" t="n">
        <f aca="false">IF(ISBLANK(IlluminaSubmissionForm!$J83),"",IlluminaSubmissionForm!$L$40)</f>
        <v>250</v>
      </c>
      <c r="E255" s="0" t="str">
        <f aca="false">IF(ISBLANK(IlluminaSubmissionForm!$J83),"","Yes")</f>
        <v>Yes</v>
      </c>
      <c r="F255" s="0" t="n">
        <f aca="false">IF(ISBLANK(IlluminaSubmissionForm!$J83),"",IlluminaSubmissionForm!$L$41/COUNTA(IlluminaSubmissionForm!$C$47:$N$54,IlluminaSubmissionForm!$C$64:$N$71,IlluminaSubmissionForm!$C$81:$N$88,IlluminaSubmissionForm!$C$98:$N$105))</f>
        <v>0.0106666666666667</v>
      </c>
      <c r="G255" s="0" t="str">
        <f aca="false">IF(ISBLANK(IlluminaSubmissionForm!$J83),"",IlluminaSubmissionForm!$D$39)</f>
        <v>Bacterial 16S-V3V4</v>
      </c>
      <c r="I255" s="2" t="str">
        <f aca="false">IF(ISBLANK(IlluminaSubmissionForm!$J83),"",IlluminaSubmissionForm!$C$79)</f>
        <v>16SV3V4_FinalProject_3</v>
      </c>
      <c r="J255" s="1" t="s">
        <v>14</v>
      </c>
      <c r="K255" s="0" t="s">
        <v>73</v>
      </c>
    </row>
    <row r="256" customFormat="false" ht="12.75" hidden="false" customHeight="false" outlineLevel="0" collapsed="false">
      <c r="A256" s="0" t="str">
        <f aca="false">IF(ISBLANK(IlluminaSubmissionForm!$J84),"",IlluminaSubmissionForm!$J84)</f>
        <v>30-T52-T-DM-IIA</v>
      </c>
      <c r="B256" s="0" t="str">
        <f aca="false">IF(ISBLANK(IlluminaSubmissionForm!$J84),"",IlluminaSubmissionForm!$D$38)</f>
        <v>Metagenomic DNA</v>
      </c>
      <c r="C256" s="0" t="str">
        <f aca="false">IF(ISBLANK(IlluminaSubmissionForm!$J84),"",IlluminaSubmissionForm!$L$39)</f>
        <v>Paired End Read</v>
      </c>
      <c r="D256" s="0" t="n">
        <f aca="false">IF(ISBLANK(IlluminaSubmissionForm!$J84),"",IlluminaSubmissionForm!$L$40)</f>
        <v>250</v>
      </c>
      <c r="E256" s="0" t="str">
        <f aca="false">IF(ISBLANK(IlluminaSubmissionForm!$J84),"","Yes")</f>
        <v>Yes</v>
      </c>
      <c r="F256" s="0" t="n">
        <f aca="false">IF(ISBLANK(IlluminaSubmissionForm!$J84),"",IlluminaSubmissionForm!$L$41/COUNTA(IlluminaSubmissionForm!$C$47:$N$54,IlluminaSubmissionForm!$C$64:$N$71,IlluminaSubmissionForm!$C$81:$N$88,IlluminaSubmissionForm!$C$98:$N$105))</f>
        <v>0.0106666666666667</v>
      </c>
      <c r="G256" s="0" t="str">
        <f aca="false">IF(ISBLANK(IlluminaSubmissionForm!$J84),"",IlluminaSubmissionForm!$D$39)</f>
        <v>Bacterial 16S-V3V4</v>
      </c>
      <c r="I256" s="2" t="str">
        <f aca="false">IF(ISBLANK(IlluminaSubmissionForm!$J84),"",IlluminaSubmissionForm!$C$79)</f>
        <v>16SV3V4_FinalProject_3</v>
      </c>
      <c r="J256" s="1" t="s">
        <v>14</v>
      </c>
      <c r="K256" s="0" t="s">
        <v>74</v>
      </c>
    </row>
    <row r="257" customFormat="false" ht="12.75" hidden="false" customHeight="false" outlineLevel="0" collapsed="false">
      <c r="A257" s="0" t="str">
        <f aca="false">IF(ISBLANK(IlluminaSubmissionForm!$J85),"",IlluminaSubmissionForm!$J85)</f>
        <v>30-T52-T-DM-CH</v>
      </c>
      <c r="B257" s="0" t="str">
        <f aca="false">IF(ISBLANK(IlluminaSubmissionForm!$J85),"",IlluminaSubmissionForm!$D$38)</f>
        <v>Metagenomic DNA</v>
      </c>
      <c r="C257" s="0" t="str">
        <f aca="false">IF(ISBLANK(IlluminaSubmissionForm!$J85),"",IlluminaSubmissionForm!$L$39)</f>
        <v>Paired End Read</v>
      </c>
      <c r="D257" s="0" t="n">
        <f aca="false">IF(ISBLANK(IlluminaSubmissionForm!$J85),"",IlluminaSubmissionForm!$L$40)</f>
        <v>250</v>
      </c>
      <c r="E257" s="0" t="str">
        <f aca="false">IF(ISBLANK(IlluminaSubmissionForm!$J85),"","Yes")</f>
        <v>Yes</v>
      </c>
      <c r="F257" s="0" t="n">
        <f aca="false">IF(ISBLANK(IlluminaSubmissionForm!$J85),"",IlluminaSubmissionForm!$L$41/COUNTA(IlluminaSubmissionForm!$C$47:$N$54,IlluminaSubmissionForm!$C$64:$N$71,IlluminaSubmissionForm!$C$81:$N$88,IlluminaSubmissionForm!$C$98:$N$105))</f>
        <v>0.0106666666666667</v>
      </c>
      <c r="G257" s="0" t="str">
        <f aca="false">IF(ISBLANK(IlluminaSubmissionForm!$J85),"",IlluminaSubmissionForm!$D$39)</f>
        <v>Bacterial 16S-V3V4</v>
      </c>
      <c r="I257" s="2" t="str">
        <f aca="false">IF(ISBLANK(IlluminaSubmissionForm!$J85),"",IlluminaSubmissionForm!$C$79)</f>
        <v>16SV3V4_FinalProject_3</v>
      </c>
      <c r="J257" s="1" t="s">
        <v>14</v>
      </c>
      <c r="K257" s="0" t="s">
        <v>75</v>
      </c>
    </row>
    <row r="258" customFormat="false" ht="12.75" hidden="false" customHeight="false" outlineLevel="0" collapsed="false">
      <c r="A258" s="0" t="str">
        <f aca="false">IF(ISBLANK(IlluminaSubmissionForm!$J86),"",IlluminaSubmissionForm!$J86)</f>
        <v>31-T26-T-DM-IH</v>
      </c>
      <c r="B258" s="0" t="str">
        <f aca="false">IF(ISBLANK(IlluminaSubmissionForm!$J86),"",IlluminaSubmissionForm!$D$38)</f>
        <v>Metagenomic DNA</v>
      </c>
      <c r="C258" s="0" t="str">
        <f aca="false">IF(ISBLANK(IlluminaSubmissionForm!$J86),"",IlluminaSubmissionForm!$L$39)</f>
        <v>Paired End Read</v>
      </c>
      <c r="D258" s="0" t="n">
        <f aca="false">IF(ISBLANK(IlluminaSubmissionForm!$J86),"",IlluminaSubmissionForm!$L$40)</f>
        <v>250</v>
      </c>
      <c r="E258" s="0" t="str">
        <f aca="false">IF(ISBLANK(IlluminaSubmissionForm!$J86),"","Yes")</f>
        <v>Yes</v>
      </c>
      <c r="F258" s="0" t="n">
        <f aca="false">IF(ISBLANK(IlluminaSubmissionForm!$J86),"",IlluminaSubmissionForm!$L$41/COUNTA(IlluminaSubmissionForm!$C$47:$N$54,IlluminaSubmissionForm!$C$64:$N$71,IlluminaSubmissionForm!$C$81:$N$88,IlluminaSubmissionForm!$C$98:$N$105))</f>
        <v>0.0106666666666667</v>
      </c>
      <c r="G258" s="0" t="str">
        <f aca="false">IF(ISBLANK(IlluminaSubmissionForm!$J86),"",IlluminaSubmissionForm!$D$39)</f>
        <v>Bacterial 16S-V3V4</v>
      </c>
      <c r="I258" s="2" t="str">
        <f aca="false">IF(ISBLANK(IlluminaSubmissionForm!$J86),"",IlluminaSubmissionForm!$C$79)</f>
        <v>16SV3V4_FinalProject_3</v>
      </c>
      <c r="J258" s="1" t="s">
        <v>14</v>
      </c>
      <c r="K258" s="0" t="s">
        <v>76</v>
      </c>
    </row>
    <row r="259" customFormat="false" ht="12.75" hidden="false" customHeight="false" outlineLevel="0" collapsed="false">
      <c r="A259" s="0" t="str">
        <f aca="false">IF(ISBLANK(IlluminaSubmissionForm!$J87),"",IlluminaSubmissionForm!$J87)</f>
        <v>31-T52-T-DM-CIA</v>
      </c>
      <c r="B259" s="0" t="str">
        <f aca="false">IF(ISBLANK(IlluminaSubmissionForm!$J87),"",IlluminaSubmissionForm!$D$38)</f>
        <v>Metagenomic DNA</v>
      </c>
      <c r="C259" s="0" t="str">
        <f aca="false">IF(ISBLANK(IlluminaSubmissionForm!$J87),"",IlluminaSubmissionForm!$L$39)</f>
        <v>Paired End Read</v>
      </c>
      <c r="D259" s="0" t="n">
        <f aca="false">IF(ISBLANK(IlluminaSubmissionForm!$J87),"",IlluminaSubmissionForm!$L$40)</f>
        <v>250</v>
      </c>
      <c r="E259" s="0" t="str">
        <f aca="false">IF(ISBLANK(IlluminaSubmissionForm!$J87),"","Yes")</f>
        <v>Yes</v>
      </c>
      <c r="F259" s="0" t="n">
        <f aca="false">IF(ISBLANK(IlluminaSubmissionForm!$J87),"",IlluminaSubmissionForm!$L$41/COUNTA(IlluminaSubmissionForm!$C$47:$N$54,IlluminaSubmissionForm!$C$64:$N$71,IlluminaSubmissionForm!$C$81:$N$88,IlluminaSubmissionForm!$C$98:$N$105))</f>
        <v>0.0106666666666667</v>
      </c>
      <c r="G259" s="0" t="str">
        <f aca="false">IF(ISBLANK(IlluminaSubmissionForm!$J87),"",IlluminaSubmissionForm!$D$39)</f>
        <v>Bacterial 16S-V3V4</v>
      </c>
      <c r="I259" s="2" t="str">
        <f aca="false">IF(ISBLANK(IlluminaSubmissionForm!$J87),"",IlluminaSubmissionForm!$C$79)</f>
        <v>16SV3V4_FinalProject_3</v>
      </c>
      <c r="J259" s="1" t="s">
        <v>14</v>
      </c>
      <c r="K259" s="0" t="s">
        <v>77</v>
      </c>
    </row>
    <row r="260" customFormat="false" ht="12.75" hidden="false" customHeight="false" outlineLevel="0" collapsed="false">
      <c r="A260" s="0" t="str">
        <f aca="false">IF(ISBLANK(IlluminaSubmissionForm!$J88),"",IlluminaSubmissionForm!$J88)</f>
        <v>35-T26-T-DM-CIA</v>
      </c>
      <c r="B260" s="0" t="str">
        <f aca="false">IF(ISBLANK(IlluminaSubmissionForm!$J88),"",IlluminaSubmissionForm!$D$38)</f>
        <v>Metagenomic DNA</v>
      </c>
      <c r="C260" s="0" t="str">
        <f aca="false">IF(ISBLANK(IlluminaSubmissionForm!$J88),"",IlluminaSubmissionForm!$L$39)</f>
        <v>Paired End Read</v>
      </c>
      <c r="D260" s="0" t="n">
        <f aca="false">IF(ISBLANK(IlluminaSubmissionForm!$J88),"",IlluminaSubmissionForm!$L$40)</f>
        <v>250</v>
      </c>
      <c r="E260" s="0" t="str">
        <f aca="false">IF(ISBLANK(IlluminaSubmissionForm!$J88),"","Yes")</f>
        <v>Yes</v>
      </c>
      <c r="F260" s="0" t="n">
        <f aca="false">IF(ISBLANK(IlluminaSubmissionForm!$J88),"",IlluminaSubmissionForm!$L$41/COUNTA(IlluminaSubmissionForm!$C$47:$N$54,IlluminaSubmissionForm!$C$64:$N$71,IlluminaSubmissionForm!$C$81:$N$88,IlluminaSubmissionForm!$C$98:$N$105))</f>
        <v>0.0106666666666667</v>
      </c>
      <c r="G260" s="0" t="str">
        <f aca="false">IF(ISBLANK(IlluminaSubmissionForm!$J88),"",IlluminaSubmissionForm!$D$39)</f>
        <v>Bacterial 16S-V3V4</v>
      </c>
      <c r="I260" s="2" t="str">
        <f aca="false">IF(ISBLANK(IlluminaSubmissionForm!$J88),"",IlluminaSubmissionForm!$C$79)</f>
        <v>16SV3V4_FinalProject_3</v>
      </c>
      <c r="J260" s="1" t="s">
        <v>14</v>
      </c>
      <c r="K260" s="0" t="s">
        <v>78</v>
      </c>
    </row>
    <row r="261" customFormat="false" ht="12.75" hidden="false" customHeight="false" outlineLevel="0" collapsed="false">
      <c r="A261" s="0" t="str">
        <f aca="false">IF(ISBLANK(IlluminaSubmissionForm!$K81),"",IlluminaSubmissionForm!$K81)</f>
        <v>35-T52-T-DM-CIA</v>
      </c>
      <c r="B261" s="0" t="str">
        <f aca="false">IF(ISBLANK(IlluminaSubmissionForm!$K81),"",IlluminaSubmissionForm!$D$38)</f>
        <v>Metagenomic DNA</v>
      </c>
      <c r="C261" s="0" t="str">
        <f aca="false">IF(ISBLANK(IlluminaSubmissionForm!$K81),"",IlluminaSubmissionForm!$L$39)</f>
        <v>Paired End Read</v>
      </c>
      <c r="D261" s="0" t="n">
        <f aca="false">IF(ISBLANK(IlluminaSubmissionForm!$K81),"",IlluminaSubmissionForm!$L$40)</f>
        <v>250</v>
      </c>
      <c r="E261" s="0" t="str">
        <f aca="false">IF(ISBLANK(IlluminaSubmissionForm!$K81),"","Yes")</f>
        <v>Yes</v>
      </c>
      <c r="F261" s="0" t="n">
        <f aca="false">IF(ISBLANK(IlluminaSubmissionForm!$K81),"",IlluminaSubmissionForm!$L$41/COUNTA(IlluminaSubmissionForm!$C$47:$N$54,IlluminaSubmissionForm!$C$64:$N$71,IlluminaSubmissionForm!$C$81:$N$88,IlluminaSubmissionForm!$C$98:$N$105))</f>
        <v>0.0106666666666667</v>
      </c>
      <c r="G261" s="0" t="str">
        <f aca="false">IF(ISBLANK(IlluminaSubmissionForm!$K81),"",IlluminaSubmissionForm!$D$39)</f>
        <v>Bacterial 16S-V3V4</v>
      </c>
      <c r="I261" s="2" t="str">
        <f aca="false">IF(ISBLANK(IlluminaSubmissionForm!$K81),"",IlluminaSubmissionForm!$C$79)</f>
        <v>16SV3V4_FinalProject_3</v>
      </c>
      <c r="J261" s="1" t="s">
        <v>14</v>
      </c>
      <c r="K261" s="0" t="s">
        <v>79</v>
      </c>
    </row>
    <row r="262" customFormat="false" ht="12.75" hidden="false" customHeight="false" outlineLevel="0" collapsed="false">
      <c r="A262" s="0" t="str">
        <f aca="false">IF(ISBLANK(IlluminaSubmissionForm!$K82),"",IlluminaSubmissionForm!$K82)</f>
        <v>C3-T-DM-CA</v>
      </c>
      <c r="B262" s="0" t="str">
        <f aca="false">IF(ISBLANK(IlluminaSubmissionForm!$K82),"",IlluminaSubmissionForm!$D$38)</f>
        <v>Metagenomic DNA</v>
      </c>
      <c r="C262" s="0" t="str">
        <f aca="false">IF(ISBLANK(IlluminaSubmissionForm!$K82),"",IlluminaSubmissionForm!$L$39)</f>
        <v>Paired End Read</v>
      </c>
      <c r="D262" s="0" t="n">
        <f aca="false">IF(ISBLANK(IlluminaSubmissionForm!$K82),"",IlluminaSubmissionForm!$L$40)</f>
        <v>250</v>
      </c>
      <c r="E262" s="0" t="str">
        <f aca="false">IF(ISBLANK(IlluminaSubmissionForm!$K82),"","Yes")</f>
        <v>Yes</v>
      </c>
      <c r="F262" s="0" t="n">
        <f aca="false">IF(ISBLANK(IlluminaSubmissionForm!$K82),"",IlluminaSubmissionForm!$L$41/COUNTA(IlluminaSubmissionForm!$C$47:$N$54,IlluminaSubmissionForm!$C$64:$N$71,IlluminaSubmissionForm!$C$81:$N$88,IlluminaSubmissionForm!$C$98:$N$105))</f>
        <v>0.0106666666666667</v>
      </c>
      <c r="G262" s="0" t="str">
        <f aca="false">IF(ISBLANK(IlluminaSubmissionForm!$K82),"",IlluminaSubmissionForm!$D$39)</f>
        <v>Bacterial 16S-V3V4</v>
      </c>
      <c r="I262" s="2" t="str">
        <f aca="false">IF(ISBLANK(IlluminaSubmissionForm!$K82),"",IlluminaSubmissionForm!$C$79)</f>
        <v>16SV3V4_FinalProject_3</v>
      </c>
      <c r="J262" s="1" t="s">
        <v>14</v>
      </c>
      <c r="K262" s="0" t="s">
        <v>80</v>
      </c>
    </row>
    <row r="263" customFormat="false" ht="12.75" hidden="false" customHeight="false" outlineLevel="0" collapsed="false">
      <c r="A263" s="0" t="str">
        <f aca="false">IF(ISBLANK(IlluminaSubmissionForm!$K83),"",IlluminaSubmissionForm!$K83)</f>
        <v>C4-T-DM-SIG</v>
      </c>
      <c r="B263" s="0" t="str">
        <f aca="false">IF(ISBLANK(IlluminaSubmissionForm!$K83),"",IlluminaSubmissionForm!$D$38)</f>
        <v>Metagenomic DNA</v>
      </c>
      <c r="C263" s="0" t="str">
        <f aca="false">IF(ISBLANK(IlluminaSubmissionForm!$K83),"",IlluminaSubmissionForm!$L$39)</f>
        <v>Paired End Read</v>
      </c>
      <c r="D263" s="0" t="n">
        <f aca="false">IF(ISBLANK(IlluminaSubmissionForm!$K83),"",IlluminaSubmissionForm!$L$40)</f>
        <v>250</v>
      </c>
      <c r="E263" s="0" t="str">
        <f aca="false">IF(ISBLANK(IlluminaSubmissionForm!$K83),"","Yes")</f>
        <v>Yes</v>
      </c>
      <c r="F263" s="0" t="n">
        <f aca="false">IF(ISBLANK(IlluminaSubmissionForm!$K83),"",IlluminaSubmissionForm!$L$41/COUNTA(IlluminaSubmissionForm!$C$47:$N$54,IlluminaSubmissionForm!$C$64:$N$71,IlluminaSubmissionForm!$C$81:$N$88,IlluminaSubmissionForm!$C$98:$N$105))</f>
        <v>0.0106666666666667</v>
      </c>
      <c r="G263" s="0" t="str">
        <f aca="false">IF(ISBLANK(IlluminaSubmissionForm!$K83),"",IlluminaSubmissionForm!$D$39)</f>
        <v>Bacterial 16S-V3V4</v>
      </c>
      <c r="I263" s="2" t="str">
        <f aca="false">IF(ISBLANK(IlluminaSubmissionForm!$K83),"",IlluminaSubmissionForm!$C$79)</f>
        <v>16SV3V4_FinalProject_3</v>
      </c>
      <c r="J263" s="1" t="s">
        <v>14</v>
      </c>
      <c r="K263" s="0" t="s">
        <v>81</v>
      </c>
    </row>
    <row r="264" customFormat="false" ht="12.75" hidden="false" customHeight="false" outlineLevel="0" collapsed="false">
      <c r="A264" s="0" t="str">
        <f aca="false">IF(ISBLANK(IlluminaSubmissionForm!$K84),"",IlluminaSubmissionForm!$K84)</f>
        <v>C5-T-DM-CA</v>
      </c>
      <c r="B264" s="0" t="str">
        <f aca="false">IF(ISBLANK(IlluminaSubmissionForm!$K84),"",IlluminaSubmissionForm!$D$38)</f>
        <v>Metagenomic DNA</v>
      </c>
      <c r="C264" s="0" t="str">
        <f aca="false">IF(ISBLANK(IlluminaSubmissionForm!$K84),"",IlluminaSubmissionForm!$L$39)</f>
        <v>Paired End Read</v>
      </c>
      <c r="D264" s="0" t="n">
        <f aca="false">IF(ISBLANK(IlluminaSubmissionForm!$K84),"",IlluminaSubmissionForm!$L$40)</f>
        <v>250</v>
      </c>
      <c r="E264" s="0" t="str">
        <f aca="false">IF(ISBLANK(IlluminaSubmissionForm!$K84),"","Yes")</f>
        <v>Yes</v>
      </c>
      <c r="F264" s="0" t="n">
        <f aca="false">IF(ISBLANK(IlluminaSubmissionForm!$K84),"",IlluminaSubmissionForm!$L$41/COUNTA(IlluminaSubmissionForm!$C$47:$N$54,IlluminaSubmissionForm!$C$64:$N$71,IlluminaSubmissionForm!$C$81:$N$88,IlluminaSubmissionForm!$C$98:$N$105))</f>
        <v>0.0106666666666667</v>
      </c>
      <c r="G264" s="0" t="str">
        <f aca="false">IF(ISBLANK(IlluminaSubmissionForm!$K84),"",IlluminaSubmissionForm!$D$39)</f>
        <v>Bacterial 16S-V3V4</v>
      </c>
      <c r="I264" s="2" t="str">
        <f aca="false">IF(ISBLANK(IlluminaSubmissionForm!$K84),"",IlluminaSubmissionForm!$C$79)</f>
        <v>16SV3V4_FinalProject_3</v>
      </c>
      <c r="J264" s="1" t="s">
        <v>14</v>
      </c>
      <c r="K264" s="0" t="s">
        <v>82</v>
      </c>
    </row>
    <row r="265" customFormat="false" ht="12.75" hidden="false" customHeight="false" outlineLevel="0" collapsed="false">
      <c r="A265" s="0" t="str">
        <f aca="false">IF(ISBLANK(IlluminaSubmissionForm!$K85),"",IlluminaSubmissionForm!$K85)</f>
        <v>C6-T-DM-ILI</v>
      </c>
      <c r="B265" s="0" t="str">
        <f aca="false">IF(ISBLANK(IlluminaSubmissionForm!$K85),"",IlluminaSubmissionForm!$D$38)</f>
        <v>Metagenomic DNA</v>
      </c>
      <c r="C265" s="0" t="str">
        <f aca="false">IF(ISBLANK(IlluminaSubmissionForm!$K85),"",IlluminaSubmissionForm!$L$39)</f>
        <v>Paired End Read</v>
      </c>
      <c r="D265" s="0" t="n">
        <f aca="false">IF(ISBLANK(IlluminaSubmissionForm!$K85),"",IlluminaSubmissionForm!$L$40)</f>
        <v>250</v>
      </c>
      <c r="E265" s="0" t="str">
        <f aca="false">IF(ISBLANK(IlluminaSubmissionForm!$K85),"","Yes")</f>
        <v>Yes</v>
      </c>
      <c r="F265" s="0" t="n">
        <f aca="false">IF(ISBLANK(IlluminaSubmissionForm!$K85),"",IlluminaSubmissionForm!$L$41/COUNTA(IlluminaSubmissionForm!$C$47:$N$54,IlluminaSubmissionForm!$C$64:$N$71,IlluminaSubmissionForm!$C$81:$N$88,IlluminaSubmissionForm!$C$98:$N$105))</f>
        <v>0.0106666666666667</v>
      </c>
      <c r="G265" s="0" t="str">
        <f aca="false">IF(ISBLANK(IlluminaSubmissionForm!$K85),"",IlluminaSubmissionForm!$D$39)</f>
        <v>Bacterial 16S-V3V4</v>
      </c>
      <c r="I265" s="2" t="str">
        <f aca="false">IF(ISBLANK(IlluminaSubmissionForm!$K85),"",IlluminaSubmissionForm!$C$79)</f>
        <v>16SV3V4_FinalProject_3</v>
      </c>
      <c r="J265" s="1" t="s">
        <v>14</v>
      </c>
      <c r="K265" s="0" t="s">
        <v>83</v>
      </c>
    </row>
    <row r="266" customFormat="false" ht="12.75" hidden="false" customHeight="false" outlineLevel="0" collapsed="false">
      <c r="A266" s="0" t="str">
        <f aca="false">IF(ISBLANK(IlluminaSubmissionForm!$K86),"",IlluminaSubmissionForm!$K86)</f>
        <v>C7-T-DM-CA</v>
      </c>
      <c r="B266" s="0" t="str">
        <f aca="false">IF(ISBLANK(IlluminaSubmissionForm!$K86),"",IlluminaSubmissionForm!$D$38)</f>
        <v>Metagenomic DNA</v>
      </c>
      <c r="C266" s="0" t="str">
        <f aca="false">IF(ISBLANK(IlluminaSubmissionForm!$K86),"",IlluminaSubmissionForm!$L$39)</f>
        <v>Paired End Read</v>
      </c>
      <c r="D266" s="0" t="n">
        <f aca="false">IF(ISBLANK(IlluminaSubmissionForm!$K86),"",IlluminaSubmissionForm!$L$40)</f>
        <v>250</v>
      </c>
      <c r="E266" s="0" t="str">
        <f aca="false">IF(ISBLANK(IlluminaSubmissionForm!$K86),"","Yes")</f>
        <v>Yes</v>
      </c>
      <c r="F266" s="0" t="n">
        <f aca="false">IF(ISBLANK(IlluminaSubmissionForm!$K86),"",IlluminaSubmissionForm!$L$41/COUNTA(IlluminaSubmissionForm!$C$47:$N$54,IlluminaSubmissionForm!$C$64:$N$71,IlluminaSubmissionForm!$C$81:$N$88,IlluminaSubmissionForm!$C$98:$N$105))</f>
        <v>0.0106666666666667</v>
      </c>
      <c r="G266" s="0" t="str">
        <f aca="false">IF(ISBLANK(IlluminaSubmissionForm!$K86),"",IlluminaSubmissionForm!$D$39)</f>
        <v>Bacterial 16S-V3V4</v>
      </c>
      <c r="I266" s="2" t="str">
        <f aca="false">IF(ISBLANK(IlluminaSubmissionForm!$K86),"",IlluminaSubmissionForm!$C$79)</f>
        <v>16SV3V4_FinalProject_3</v>
      </c>
      <c r="J266" s="1" t="s">
        <v>14</v>
      </c>
      <c r="K266" s="0" t="s">
        <v>84</v>
      </c>
    </row>
    <row r="267" customFormat="false" ht="12.75" hidden="false" customHeight="false" outlineLevel="0" collapsed="false">
      <c r="A267" s="0" t="str">
        <f aca="false">IF(ISBLANK(IlluminaSubmissionForm!$K87),"",IlluminaSubmissionForm!$K87)</f>
        <v>C8-T-DM-CA</v>
      </c>
      <c r="B267" s="0" t="str">
        <f aca="false">IF(ISBLANK(IlluminaSubmissionForm!$K87),"",IlluminaSubmissionForm!$D$38)</f>
        <v>Metagenomic DNA</v>
      </c>
      <c r="C267" s="0" t="str">
        <f aca="false">IF(ISBLANK(IlluminaSubmissionForm!$K87),"",IlluminaSubmissionForm!$L$39)</f>
        <v>Paired End Read</v>
      </c>
      <c r="D267" s="0" t="n">
        <f aca="false">IF(ISBLANK(IlluminaSubmissionForm!$K87),"",IlluminaSubmissionForm!$L$40)</f>
        <v>250</v>
      </c>
      <c r="E267" s="0" t="str">
        <f aca="false">IF(ISBLANK(IlluminaSubmissionForm!$K87),"","Yes")</f>
        <v>Yes</v>
      </c>
      <c r="F267" s="0" t="n">
        <f aca="false">IF(ISBLANK(IlluminaSubmissionForm!$K87),"",IlluminaSubmissionForm!$L$41/COUNTA(IlluminaSubmissionForm!$C$47:$N$54,IlluminaSubmissionForm!$C$64:$N$71,IlluminaSubmissionForm!$C$81:$N$88,IlluminaSubmissionForm!$C$98:$N$105))</f>
        <v>0.0106666666666667</v>
      </c>
      <c r="G267" s="0" t="str">
        <f aca="false">IF(ISBLANK(IlluminaSubmissionForm!$K87),"",IlluminaSubmissionForm!$D$39)</f>
        <v>Bacterial 16S-V3V4</v>
      </c>
      <c r="I267" s="2" t="str">
        <f aca="false">IF(ISBLANK(IlluminaSubmissionForm!$K87),"",IlluminaSubmissionForm!$C$79)</f>
        <v>16SV3V4_FinalProject_3</v>
      </c>
      <c r="J267" s="1" t="s">
        <v>14</v>
      </c>
      <c r="K267" s="0" t="s">
        <v>85</v>
      </c>
    </row>
    <row r="268" customFormat="false" ht="12.75" hidden="false" customHeight="false" outlineLevel="0" collapsed="false">
      <c r="A268" s="0" t="str">
        <f aca="false">IF(ISBLANK(IlluminaSubmissionForm!$K88),"",IlluminaSubmissionForm!$K88)</f>
        <v>C8-T-DM-SIG</v>
      </c>
      <c r="B268" s="0" t="str">
        <f aca="false">IF(ISBLANK(IlluminaSubmissionForm!$K88),"",IlluminaSubmissionForm!$D$38)</f>
        <v>Metagenomic DNA</v>
      </c>
      <c r="C268" s="0" t="str">
        <f aca="false">IF(ISBLANK(IlluminaSubmissionForm!$K88),"",IlluminaSubmissionForm!$L$39)</f>
        <v>Paired End Read</v>
      </c>
      <c r="D268" s="0" t="n">
        <f aca="false">IF(ISBLANK(IlluminaSubmissionForm!$K88),"",IlluminaSubmissionForm!$L$40)</f>
        <v>250</v>
      </c>
      <c r="E268" s="0" t="str">
        <f aca="false">IF(ISBLANK(IlluminaSubmissionForm!$K88),"","Yes")</f>
        <v>Yes</v>
      </c>
      <c r="F268" s="0" t="n">
        <f aca="false">IF(ISBLANK(IlluminaSubmissionForm!$K88),"",IlluminaSubmissionForm!$L$41/COUNTA(IlluminaSubmissionForm!$C$47:$N$54,IlluminaSubmissionForm!$C$64:$N$71,IlluminaSubmissionForm!$C$81:$N$88,IlluminaSubmissionForm!$C$98:$N$105))</f>
        <v>0.0106666666666667</v>
      </c>
      <c r="G268" s="0" t="str">
        <f aca="false">IF(ISBLANK(IlluminaSubmissionForm!$K88),"",IlluminaSubmissionForm!$D$39)</f>
        <v>Bacterial 16S-V3V4</v>
      </c>
      <c r="I268" s="2" t="str">
        <f aca="false">IF(ISBLANK(IlluminaSubmissionForm!$K88),"",IlluminaSubmissionForm!$C$79)</f>
        <v>16SV3V4_FinalProject_3</v>
      </c>
      <c r="J268" s="1" t="s">
        <v>14</v>
      </c>
      <c r="K268" s="0" t="s">
        <v>86</v>
      </c>
    </row>
    <row r="269" customFormat="false" ht="12.75" hidden="false" customHeight="false" outlineLevel="0" collapsed="false">
      <c r="A269" s="0" t="str">
        <f aca="false">IF(ISBLANK(IlluminaSubmissionForm!$L81),"",IlluminaSubmissionForm!$L81)</f>
        <v>C12-T-DM-ILI</v>
      </c>
      <c r="B269" s="0" t="str">
        <f aca="false">IF(ISBLANK(IlluminaSubmissionForm!$L81),"",IlluminaSubmissionForm!$D$38)</f>
        <v>Metagenomic DNA</v>
      </c>
      <c r="C269" s="0" t="str">
        <f aca="false">IF(ISBLANK(IlluminaSubmissionForm!$L81),"",IlluminaSubmissionForm!$L$39)</f>
        <v>Paired End Read</v>
      </c>
      <c r="D269" s="0" t="n">
        <f aca="false">IF(ISBLANK(IlluminaSubmissionForm!$L81),"",IlluminaSubmissionForm!$L$40)</f>
        <v>250</v>
      </c>
      <c r="E269" s="0" t="str">
        <f aca="false">IF(ISBLANK(IlluminaSubmissionForm!$L81),"","Yes")</f>
        <v>Yes</v>
      </c>
      <c r="F269" s="0" t="n">
        <f aca="false">IF(ISBLANK(IlluminaSubmissionForm!$L81),"",IlluminaSubmissionForm!$L$41/COUNTA(IlluminaSubmissionForm!$C$47:$N$54,IlluminaSubmissionForm!$C$64:$N$71,IlluminaSubmissionForm!$C$81:$N$88,IlluminaSubmissionForm!$C$98:$N$105))</f>
        <v>0.0106666666666667</v>
      </c>
      <c r="G269" s="0" t="str">
        <f aca="false">IF(ISBLANK(IlluminaSubmissionForm!$L81),"",IlluminaSubmissionForm!$D$39)</f>
        <v>Bacterial 16S-V3V4</v>
      </c>
      <c r="I269" s="2" t="str">
        <f aca="false">IF(ISBLANK(IlluminaSubmissionForm!$L81),"",IlluminaSubmissionForm!$C$79)</f>
        <v>16SV3V4_FinalProject_3</v>
      </c>
      <c r="J269" s="1" t="s">
        <v>14</v>
      </c>
      <c r="K269" s="0" t="s">
        <v>87</v>
      </c>
    </row>
    <row r="270" customFormat="false" ht="12.75" hidden="false" customHeight="false" outlineLevel="0" collapsed="false">
      <c r="A270" s="0" t="str">
        <f aca="false">IF(ISBLANK(IlluminaSubmissionForm!$L82),"",IlluminaSubmissionForm!$L82)</f>
        <v>C12-T-DM-CA</v>
      </c>
      <c r="B270" s="0" t="str">
        <f aca="false">IF(ISBLANK(IlluminaSubmissionForm!$L82),"",IlluminaSubmissionForm!$D$38)</f>
        <v>Metagenomic DNA</v>
      </c>
      <c r="C270" s="0" t="str">
        <f aca="false">IF(ISBLANK(IlluminaSubmissionForm!$L82),"",IlluminaSubmissionForm!$L$39)</f>
        <v>Paired End Read</v>
      </c>
      <c r="D270" s="0" t="n">
        <f aca="false">IF(ISBLANK(IlluminaSubmissionForm!$L82),"",IlluminaSubmissionForm!$L$40)</f>
        <v>250</v>
      </c>
      <c r="E270" s="0" t="str">
        <f aca="false">IF(ISBLANK(IlluminaSubmissionForm!$L82),"","Yes")</f>
        <v>Yes</v>
      </c>
      <c r="F270" s="0" t="n">
        <f aca="false">IF(ISBLANK(IlluminaSubmissionForm!$L82),"",IlluminaSubmissionForm!$L$41/COUNTA(IlluminaSubmissionForm!$C$47:$N$54,IlluminaSubmissionForm!$C$64:$N$71,IlluminaSubmissionForm!$C$81:$N$88,IlluminaSubmissionForm!$C$98:$N$105))</f>
        <v>0.0106666666666667</v>
      </c>
      <c r="G270" s="0" t="str">
        <f aca="false">IF(ISBLANK(IlluminaSubmissionForm!$L82),"",IlluminaSubmissionForm!$D$39)</f>
        <v>Bacterial 16S-V3V4</v>
      </c>
      <c r="I270" s="2" t="str">
        <f aca="false">IF(ISBLANK(IlluminaSubmissionForm!$L82),"",IlluminaSubmissionForm!$C$79)</f>
        <v>16SV3V4_FinalProject_3</v>
      </c>
      <c r="J270" s="1" t="s">
        <v>14</v>
      </c>
      <c r="K270" s="0" t="s">
        <v>88</v>
      </c>
    </row>
    <row r="271" customFormat="false" ht="12.75" hidden="false" customHeight="false" outlineLevel="0" collapsed="false">
      <c r="A271" s="0" t="str">
        <f aca="false">IF(ISBLANK(IlluminaSubmissionForm!$L83),"",IlluminaSubmissionForm!$L83)</f>
        <v>15-T26-T-DM-CI</v>
      </c>
      <c r="B271" s="0" t="str">
        <f aca="false">IF(ISBLANK(IlluminaSubmissionForm!$L83),"",IlluminaSubmissionForm!$D$38)</f>
        <v>Metagenomic DNA</v>
      </c>
      <c r="C271" s="0" t="str">
        <f aca="false">IF(ISBLANK(IlluminaSubmissionForm!$L83),"",IlluminaSubmissionForm!$L$39)</f>
        <v>Paired End Read</v>
      </c>
      <c r="D271" s="0" t="n">
        <f aca="false">IF(ISBLANK(IlluminaSubmissionForm!$L83),"",IlluminaSubmissionForm!$L$40)</f>
        <v>250</v>
      </c>
      <c r="E271" s="0" t="str">
        <f aca="false">IF(ISBLANK(IlluminaSubmissionForm!$L83),"","Yes")</f>
        <v>Yes</v>
      </c>
      <c r="F271" s="0" t="n">
        <f aca="false">IF(ISBLANK(IlluminaSubmissionForm!$L83),"",IlluminaSubmissionForm!$L$41/COUNTA(IlluminaSubmissionForm!$C$47:$N$54,IlluminaSubmissionForm!$C$64:$N$71,IlluminaSubmissionForm!$C$81:$N$88,IlluminaSubmissionForm!$C$98:$N$105))</f>
        <v>0.0106666666666667</v>
      </c>
      <c r="G271" s="0" t="str">
        <f aca="false">IF(ISBLANK(IlluminaSubmissionForm!$L83),"",IlluminaSubmissionForm!$D$39)</f>
        <v>Bacterial 16S-V3V4</v>
      </c>
      <c r="I271" s="2" t="str">
        <f aca="false">IF(ISBLANK(IlluminaSubmissionForm!$L83),"",IlluminaSubmissionForm!$C$79)</f>
        <v>16SV3V4_FinalProject_3</v>
      </c>
      <c r="J271" s="1" t="s">
        <v>14</v>
      </c>
      <c r="K271" s="0" t="s">
        <v>89</v>
      </c>
    </row>
    <row r="272" customFormat="false" ht="12.75" hidden="false" customHeight="false" outlineLevel="0" collapsed="false">
      <c r="A272" s="0" t="str">
        <f aca="false">IF(ISBLANK(IlluminaSubmissionForm!$L84),"",IlluminaSubmissionForm!$L84)</f>
        <v>15-T52-T-DM-CII</v>
      </c>
      <c r="B272" s="0" t="str">
        <f aca="false">IF(ISBLANK(IlluminaSubmissionForm!$L84),"",IlluminaSubmissionForm!$D$38)</f>
        <v>Metagenomic DNA</v>
      </c>
      <c r="C272" s="0" t="str">
        <f aca="false">IF(ISBLANK(IlluminaSubmissionForm!$L84),"",IlluminaSubmissionForm!$L$39)</f>
        <v>Paired End Read</v>
      </c>
      <c r="D272" s="0" t="n">
        <f aca="false">IF(ISBLANK(IlluminaSubmissionForm!$L84),"",IlluminaSubmissionForm!$L$40)</f>
        <v>250</v>
      </c>
      <c r="E272" s="0" t="str">
        <f aca="false">IF(ISBLANK(IlluminaSubmissionForm!$L84),"","Yes")</f>
        <v>Yes</v>
      </c>
      <c r="F272" s="0" t="n">
        <f aca="false">IF(ISBLANK(IlluminaSubmissionForm!$L84),"",IlluminaSubmissionForm!$L$41/COUNTA(IlluminaSubmissionForm!$C$47:$N$54,IlluminaSubmissionForm!$C$64:$N$71,IlluminaSubmissionForm!$C$81:$N$88,IlluminaSubmissionForm!$C$98:$N$105))</f>
        <v>0.0106666666666667</v>
      </c>
      <c r="G272" s="0" t="str">
        <f aca="false">IF(ISBLANK(IlluminaSubmissionForm!$L84),"",IlluminaSubmissionForm!$D$39)</f>
        <v>Bacterial 16S-V3V4</v>
      </c>
      <c r="I272" s="2" t="str">
        <f aca="false">IF(ISBLANK(IlluminaSubmissionForm!$L84),"",IlluminaSubmissionForm!$C$79)</f>
        <v>16SV3V4_FinalProject_3</v>
      </c>
      <c r="J272" s="1" t="s">
        <v>14</v>
      </c>
      <c r="K272" s="0" t="s">
        <v>90</v>
      </c>
    </row>
    <row r="273" customFormat="false" ht="12.75" hidden="false" customHeight="false" outlineLevel="0" collapsed="false">
      <c r="A273" s="0" t="str">
        <f aca="false">IF(ISBLANK(IlluminaSubmissionForm!$L85),"",IlluminaSubmissionForm!$L85)</f>
        <v>19-S0-T-DM-CI</v>
      </c>
      <c r="B273" s="0" t="str">
        <f aca="false">IF(ISBLANK(IlluminaSubmissionForm!$L85),"",IlluminaSubmissionForm!$D$38)</f>
        <v>Metagenomic DNA</v>
      </c>
      <c r="C273" s="0" t="str">
        <f aca="false">IF(ISBLANK(IlluminaSubmissionForm!$L85),"",IlluminaSubmissionForm!$L$39)</f>
        <v>Paired End Read</v>
      </c>
      <c r="D273" s="0" t="n">
        <f aca="false">IF(ISBLANK(IlluminaSubmissionForm!$L85),"",IlluminaSubmissionForm!$L$40)</f>
        <v>250</v>
      </c>
      <c r="E273" s="0" t="str">
        <f aca="false">IF(ISBLANK(IlluminaSubmissionForm!$L85),"","Yes")</f>
        <v>Yes</v>
      </c>
      <c r="F273" s="0" t="n">
        <f aca="false">IF(ISBLANK(IlluminaSubmissionForm!$L85),"",IlluminaSubmissionForm!$L$41/COUNTA(IlluminaSubmissionForm!$C$47:$N$54,IlluminaSubmissionForm!$C$64:$N$71,IlluminaSubmissionForm!$C$81:$N$88,IlluminaSubmissionForm!$C$98:$N$105))</f>
        <v>0.0106666666666667</v>
      </c>
      <c r="G273" s="0" t="str">
        <f aca="false">IF(ISBLANK(IlluminaSubmissionForm!$L85),"",IlluminaSubmissionForm!$D$39)</f>
        <v>Bacterial 16S-V3V4</v>
      </c>
      <c r="I273" s="2" t="str">
        <f aca="false">IF(ISBLANK(IlluminaSubmissionForm!$L85),"",IlluminaSubmissionForm!$C$79)</f>
        <v>16SV3V4_FinalProject_3</v>
      </c>
      <c r="J273" s="1" t="s">
        <v>14</v>
      </c>
      <c r="K273" s="0" t="s">
        <v>91</v>
      </c>
    </row>
    <row r="274" customFormat="false" ht="12.75" hidden="false" customHeight="false" outlineLevel="0" collapsed="false">
      <c r="A274" s="0" t="str">
        <f aca="false">IF(ISBLANK(IlluminaSubmissionForm!$L86),"",IlluminaSubmissionForm!$L86)</f>
        <v>19-S0-T-DM-IH</v>
      </c>
      <c r="B274" s="0" t="str">
        <f aca="false">IF(ISBLANK(IlluminaSubmissionForm!$L86),"",IlluminaSubmissionForm!$D$38)</f>
        <v>Metagenomic DNA</v>
      </c>
      <c r="C274" s="0" t="str">
        <f aca="false">IF(ISBLANK(IlluminaSubmissionForm!$L86),"",IlluminaSubmissionForm!$L$39)</f>
        <v>Paired End Read</v>
      </c>
      <c r="D274" s="0" t="n">
        <f aca="false">IF(ISBLANK(IlluminaSubmissionForm!$L86),"",IlluminaSubmissionForm!$L$40)</f>
        <v>250</v>
      </c>
      <c r="E274" s="0" t="str">
        <f aca="false">IF(ISBLANK(IlluminaSubmissionForm!$L86),"","Yes")</f>
        <v>Yes</v>
      </c>
      <c r="F274" s="0" t="n">
        <f aca="false">IF(ISBLANK(IlluminaSubmissionForm!$L86),"",IlluminaSubmissionForm!$L$41/COUNTA(IlluminaSubmissionForm!$C$47:$N$54,IlluminaSubmissionForm!$C$64:$N$71,IlluminaSubmissionForm!$C$81:$N$88,IlluminaSubmissionForm!$C$98:$N$105))</f>
        <v>0.0106666666666667</v>
      </c>
      <c r="G274" s="0" t="str">
        <f aca="false">IF(ISBLANK(IlluminaSubmissionForm!$L86),"",IlluminaSubmissionForm!$D$39)</f>
        <v>Bacterial 16S-V3V4</v>
      </c>
      <c r="I274" s="2" t="str">
        <f aca="false">IF(ISBLANK(IlluminaSubmissionForm!$L86),"",IlluminaSubmissionForm!$C$79)</f>
        <v>16SV3V4_FinalProject_3</v>
      </c>
      <c r="J274" s="1" t="s">
        <v>14</v>
      </c>
      <c r="K274" s="0" t="s">
        <v>92</v>
      </c>
    </row>
    <row r="275" customFormat="false" ht="12.75" hidden="false" customHeight="false" outlineLevel="0" collapsed="false">
      <c r="A275" s="0" t="str">
        <f aca="false">IF(ISBLANK(IlluminaSubmissionForm!$L87),"",IlluminaSubmissionForm!$L87)</f>
        <v>19-S0-T-DM-CH</v>
      </c>
      <c r="B275" s="0" t="str">
        <f aca="false">IF(ISBLANK(IlluminaSubmissionForm!$L87),"",IlluminaSubmissionForm!$D$38)</f>
        <v>Metagenomic DNA</v>
      </c>
      <c r="C275" s="0" t="str">
        <f aca="false">IF(ISBLANK(IlluminaSubmissionForm!$L87),"",IlluminaSubmissionForm!$L$39)</f>
        <v>Paired End Read</v>
      </c>
      <c r="D275" s="0" t="n">
        <f aca="false">IF(ISBLANK(IlluminaSubmissionForm!$L87),"",IlluminaSubmissionForm!$L$40)</f>
        <v>250</v>
      </c>
      <c r="E275" s="0" t="str">
        <f aca="false">IF(ISBLANK(IlluminaSubmissionForm!$L87),"","Yes")</f>
        <v>Yes</v>
      </c>
      <c r="F275" s="0" t="n">
        <f aca="false">IF(ISBLANK(IlluminaSubmissionForm!$L87),"",IlluminaSubmissionForm!$L$41/COUNTA(IlluminaSubmissionForm!$C$47:$N$54,IlluminaSubmissionForm!$C$64:$N$71,IlluminaSubmissionForm!$C$81:$N$88,IlluminaSubmissionForm!$C$98:$N$105))</f>
        <v>0.0106666666666667</v>
      </c>
      <c r="G275" s="0" t="str">
        <f aca="false">IF(ISBLANK(IlluminaSubmissionForm!$L87),"",IlluminaSubmissionForm!$D$39)</f>
        <v>Bacterial 16S-V3V4</v>
      </c>
      <c r="I275" s="2" t="str">
        <f aca="false">IF(ISBLANK(IlluminaSubmissionForm!$L87),"",IlluminaSubmissionForm!$C$79)</f>
        <v>16SV3V4_FinalProject_3</v>
      </c>
      <c r="J275" s="1" t="s">
        <v>14</v>
      </c>
      <c r="K275" s="0" t="s">
        <v>93</v>
      </c>
    </row>
    <row r="276" customFormat="false" ht="12.75" hidden="false" customHeight="false" outlineLevel="0" collapsed="false">
      <c r="A276" s="0" t="str">
        <f aca="false">IF(ISBLANK(IlluminaSubmissionForm!$L88),"",IlluminaSubmissionForm!$L88)</f>
        <v>31-T106-T-DM-IH</v>
      </c>
      <c r="B276" s="0" t="str">
        <f aca="false">IF(ISBLANK(IlluminaSubmissionForm!$L88),"",IlluminaSubmissionForm!$D$38)</f>
        <v>Metagenomic DNA</v>
      </c>
      <c r="C276" s="0" t="str">
        <f aca="false">IF(ISBLANK(IlluminaSubmissionForm!$L88),"",IlluminaSubmissionForm!$L$39)</f>
        <v>Paired End Read</v>
      </c>
      <c r="D276" s="0" t="n">
        <f aca="false">IF(ISBLANK(IlluminaSubmissionForm!$L88),"",IlluminaSubmissionForm!$L$40)</f>
        <v>250</v>
      </c>
      <c r="E276" s="0" t="str">
        <f aca="false">IF(ISBLANK(IlluminaSubmissionForm!$L88),"","Yes")</f>
        <v>Yes</v>
      </c>
      <c r="F276" s="0" t="n">
        <f aca="false">IF(ISBLANK(IlluminaSubmissionForm!$L88),"",IlluminaSubmissionForm!$L$41/COUNTA(IlluminaSubmissionForm!$C$47:$N$54,IlluminaSubmissionForm!$C$64:$N$71,IlluminaSubmissionForm!$C$81:$N$88,IlluminaSubmissionForm!$C$98:$N$105))</f>
        <v>0.0106666666666667</v>
      </c>
      <c r="G276" s="0" t="str">
        <f aca="false">IF(ISBLANK(IlluminaSubmissionForm!$L88),"",IlluminaSubmissionForm!$D$39)</f>
        <v>Bacterial 16S-V3V4</v>
      </c>
      <c r="I276" s="2" t="str">
        <f aca="false">IF(ISBLANK(IlluminaSubmissionForm!$L88),"",IlluminaSubmissionForm!$C$79)</f>
        <v>16SV3V4_FinalProject_3</v>
      </c>
      <c r="J276" s="1" t="s">
        <v>14</v>
      </c>
      <c r="K276" s="0" t="s">
        <v>94</v>
      </c>
    </row>
    <row r="277" customFormat="false" ht="12.75" hidden="false" customHeight="false" outlineLevel="0" collapsed="false">
      <c r="A277" s="0" t="str">
        <f aca="false">IF(ISBLANK(IlluminaSubmissionForm!$M81),"",IlluminaSubmissionForm!$M81)</f>
        <v>C16-T-DM-ILI</v>
      </c>
      <c r="B277" s="0" t="str">
        <f aca="false">IF(ISBLANK(IlluminaSubmissionForm!$M81),"",IlluminaSubmissionForm!$D$38)</f>
        <v>Metagenomic DNA</v>
      </c>
      <c r="C277" s="0" t="str">
        <f aca="false">IF(ISBLANK(IlluminaSubmissionForm!$M81),"",IlluminaSubmissionForm!$L$39)</f>
        <v>Paired End Read</v>
      </c>
      <c r="D277" s="0" t="n">
        <f aca="false">IF(ISBLANK(IlluminaSubmissionForm!$M81),"",IlluminaSubmissionForm!$L$40)</f>
        <v>250</v>
      </c>
      <c r="E277" s="0" t="str">
        <f aca="false">IF(ISBLANK(IlluminaSubmissionForm!$M81),"","Yes")</f>
        <v>Yes</v>
      </c>
      <c r="F277" s="0" t="n">
        <f aca="false">IF(ISBLANK(IlluminaSubmissionForm!$M81),"",IlluminaSubmissionForm!$L$41/COUNTA(IlluminaSubmissionForm!$C$47:$N$54,IlluminaSubmissionForm!$C$64:$N$71,IlluminaSubmissionForm!$C$81:$N$88,IlluminaSubmissionForm!$C$98:$N$105))</f>
        <v>0.0106666666666667</v>
      </c>
      <c r="G277" s="0" t="str">
        <f aca="false">IF(ISBLANK(IlluminaSubmissionForm!$M81),"",IlluminaSubmissionForm!$D$39)</f>
        <v>Bacterial 16S-V3V4</v>
      </c>
      <c r="I277" s="2" t="str">
        <f aca="false">IF(ISBLANK(IlluminaSubmissionForm!$M81),"",IlluminaSubmissionForm!$C$79)</f>
        <v>16SV3V4_FinalProject_3</v>
      </c>
      <c r="J277" s="1" t="s">
        <v>14</v>
      </c>
      <c r="K277" s="0" t="s">
        <v>95</v>
      </c>
    </row>
    <row r="278" customFormat="false" ht="12.75" hidden="false" customHeight="false" outlineLevel="0" collapsed="false">
      <c r="A278" s="0" t="str">
        <f aca="false">IF(ISBLANK(IlluminaSubmissionForm!$M82),"",IlluminaSubmissionForm!$M82)</f>
        <v>C17-T-DM-ILI</v>
      </c>
      <c r="B278" s="0" t="str">
        <f aca="false">IF(ISBLANK(IlluminaSubmissionForm!$M82),"",IlluminaSubmissionForm!$D$38)</f>
        <v>Metagenomic DNA</v>
      </c>
      <c r="C278" s="0" t="str">
        <f aca="false">IF(ISBLANK(IlluminaSubmissionForm!$M82),"",IlluminaSubmissionForm!$L$39)</f>
        <v>Paired End Read</v>
      </c>
      <c r="D278" s="0" t="n">
        <f aca="false">IF(ISBLANK(IlluminaSubmissionForm!$M82),"",IlluminaSubmissionForm!$L$40)</f>
        <v>250</v>
      </c>
      <c r="E278" s="0" t="str">
        <f aca="false">IF(ISBLANK(IlluminaSubmissionForm!$M82),"","Yes")</f>
        <v>Yes</v>
      </c>
      <c r="F278" s="0" t="n">
        <f aca="false">IF(ISBLANK(IlluminaSubmissionForm!$M82),"",IlluminaSubmissionForm!$L$41/COUNTA(IlluminaSubmissionForm!$C$47:$N$54,IlluminaSubmissionForm!$C$64:$N$71,IlluminaSubmissionForm!$C$81:$N$88,IlluminaSubmissionForm!$C$98:$N$105))</f>
        <v>0.0106666666666667</v>
      </c>
      <c r="G278" s="0" t="str">
        <f aca="false">IF(ISBLANK(IlluminaSubmissionForm!$M82),"",IlluminaSubmissionForm!$D$39)</f>
        <v>Bacterial 16S-V3V4</v>
      </c>
      <c r="I278" s="2" t="str">
        <f aca="false">IF(ISBLANK(IlluminaSubmissionForm!$M82),"",IlluminaSubmissionForm!$C$79)</f>
        <v>16SV3V4_FinalProject_3</v>
      </c>
      <c r="J278" s="1" t="s">
        <v>14</v>
      </c>
      <c r="K278" s="0" t="s">
        <v>96</v>
      </c>
    </row>
    <row r="279" customFormat="false" ht="12.75" hidden="false" customHeight="false" outlineLevel="0" collapsed="false">
      <c r="A279" s="0" t="str">
        <f aca="false">IF(ISBLANK(IlluminaSubmissionForm!$M83),"",IlluminaSubmissionForm!$M83)</f>
        <v>30-T106-T-DM-IIA</v>
      </c>
      <c r="B279" s="0" t="str">
        <f aca="false">IF(ISBLANK(IlluminaSubmissionForm!$M83),"",IlluminaSubmissionForm!$D$38)</f>
        <v>Metagenomic DNA</v>
      </c>
      <c r="C279" s="0" t="str">
        <f aca="false">IF(ISBLANK(IlluminaSubmissionForm!$M83),"",IlluminaSubmissionForm!$L$39)</f>
        <v>Paired End Read</v>
      </c>
      <c r="D279" s="0" t="n">
        <f aca="false">IF(ISBLANK(IlluminaSubmissionForm!$M83),"",IlluminaSubmissionForm!$L$40)</f>
        <v>250</v>
      </c>
      <c r="E279" s="0" t="str">
        <f aca="false">IF(ISBLANK(IlluminaSubmissionForm!$M83),"","Yes")</f>
        <v>Yes</v>
      </c>
      <c r="F279" s="0" t="n">
        <f aca="false">IF(ISBLANK(IlluminaSubmissionForm!$M83),"",IlluminaSubmissionForm!$L$41/COUNTA(IlluminaSubmissionForm!$C$47:$N$54,IlluminaSubmissionForm!$C$64:$N$71,IlluminaSubmissionForm!$C$81:$N$88,IlluminaSubmissionForm!$C$98:$N$105))</f>
        <v>0.0106666666666667</v>
      </c>
      <c r="G279" s="0" t="str">
        <f aca="false">IF(ISBLANK(IlluminaSubmissionForm!$M83),"",IlluminaSubmissionForm!$D$39)</f>
        <v>Bacterial 16S-V3V4</v>
      </c>
      <c r="I279" s="2" t="str">
        <f aca="false">IF(ISBLANK(IlluminaSubmissionForm!$M83),"",IlluminaSubmissionForm!$C$79)</f>
        <v>16SV3V4_FinalProject_3</v>
      </c>
      <c r="J279" s="1" t="s">
        <v>14</v>
      </c>
      <c r="K279" s="0" t="s">
        <v>97</v>
      </c>
    </row>
    <row r="280" customFormat="false" ht="12.75" hidden="false" customHeight="false" outlineLevel="0" collapsed="false">
      <c r="A280" s="0" t="str">
        <f aca="false">IF(ISBLANK(IlluminaSubmissionForm!$M84),"",IlluminaSubmissionForm!$M84)</f>
        <v>C19-T-DM-ILI</v>
      </c>
      <c r="B280" s="0" t="str">
        <f aca="false">IF(ISBLANK(IlluminaSubmissionForm!$M84),"",IlluminaSubmissionForm!$D$38)</f>
        <v>Metagenomic DNA</v>
      </c>
      <c r="C280" s="0" t="str">
        <f aca="false">IF(ISBLANK(IlluminaSubmissionForm!$M84),"",IlluminaSubmissionForm!$L$39)</f>
        <v>Paired End Read</v>
      </c>
      <c r="D280" s="0" t="n">
        <f aca="false">IF(ISBLANK(IlluminaSubmissionForm!$M84),"",IlluminaSubmissionForm!$L$40)</f>
        <v>250</v>
      </c>
      <c r="E280" s="0" t="str">
        <f aca="false">IF(ISBLANK(IlluminaSubmissionForm!$M84),"","Yes")</f>
        <v>Yes</v>
      </c>
      <c r="F280" s="0" t="n">
        <f aca="false">IF(ISBLANK(IlluminaSubmissionForm!$M84),"",IlluminaSubmissionForm!$L$41/COUNTA(IlluminaSubmissionForm!$C$47:$N$54,IlluminaSubmissionForm!$C$64:$N$71,IlluminaSubmissionForm!$C$81:$N$88,IlluminaSubmissionForm!$C$98:$N$105))</f>
        <v>0.0106666666666667</v>
      </c>
      <c r="G280" s="0" t="str">
        <f aca="false">IF(ISBLANK(IlluminaSubmissionForm!$M84),"",IlluminaSubmissionForm!$D$39)</f>
        <v>Bacterial 16S-V3V4</v>
      </c>
      <c r="I280" s="2" t="str">
        <f aca="false">IF(ISBLANK(IlluminaSubmissionForm!$M84),"",IlluminaSubmissionForm!$C$79)</f>
        <v>16SV3V4_FinalProject_3</v>
      </c>
      <c r="J280" s="1" t="s">
        <v>14</v>
      </c>
      <c r="K280" s="0" t="s">
        <v>98</v>
      </c>
    </row>
    <row r="281" customFormat="false" ht="12.75" hidden="false" customHeight="false" outlineLevel="0" collapsed="false">
      <c r="A281" s="0" t="str">
        <f aca="false">IF(ISBLANK(IlluminaSubmissionForm!$M85),"",IlluminaSubmissionForm!$M85)</f>
        <v>C20-T-DM-SIG</v>
      </c>
      <c r="B281" s="0" t="str">
        <f aca="false">IF(ISBLANK(IlluminaSubmissionForm!$M85),"",IlluminaSubmissionForm!$D$38)</f>
        <v>Metagenomic DNA</v>
      </c>
      <c r="C281" s="0" t="str">
        <f aca="false">IF(ISBLANK(IlluminaSubmissionForm!$M85),"",IlluminaSubmissionForm!$L$39)</f>
        <v>Paired End Read</v>
      </c>
      <c r="D281" s="0" t="n">
        <f aca="false">IF(ISBLANK(IlluminaSubmissionForm!$M85),"",IlluminaSubmissionForm!$L$40)</f>
        <v>250</v>
      </c>
      <c r="E281" s="0" t="str">
        <f aca="false">IF(ISBLANK(IlluminaSubmissionForm!$M85),"","Yes")</f>
        <v>Yes</v>
      </c>
      <c r="F281" s="0" t="n">
        <f aca="false">IF(ISBLANK(IlluminaSubmissionForm!$M85),"",IlluminaSubmissionForm!$L$41/COUNTA(IlluminaSubmissionForm!$C$47:$N$54,IlluminaSubmissionForm!$C$64:$N$71,IlluminaSubmissionForm!$C$81:$N$88,IlluminaSubmissionForm!$C$98:$N$105))</f>
        <v>0.0106666666666667</v>
      </c>
      <c r="G281" s="0" t="str">
        <f aca="false">IF(ISBLANK(IlluminaSubmissionForm!$M85),"",IlluminaSubmissionForm!$D$39)</f>
        <v>Bacterial 16S-V3V4</v>
      </c>
      <c r="I281" s="2" t="str">
        <f aca="false">IF(ISBLANK(IlluminaSubmissionForm!$M85),"",IlluminaSubmissionForm!$C$79)</f>
        <v>16SV3V4_FinalProject_3</v>
      </c>
      <c r="J281" s="1" t="s">
        <v>14</v>
      </c>
      <c r="K281" s="0" t="s">
        <v>99</v>
      </c>
    </row>
    <row r="282" customFormat="false" ht="12.75" hidden="false" customHeight="false" outlineLevel="0" collapsed="false">
      <c r="A282" s="0" t="str">
        <f aca="false">IF(ISBLANK(IlluminaSubmissionForm!$M86),"",IlluminaSubmissionForm!$M86)</f>
        <v>35-T106-DM-CII</v>
      </c>
      <c r="B282" s="0" t="str">
        <f aca="false">IF(ISBLANK(IlluminaSubmissionForm!$M86),"",IlluminaSubmissionForm!$D$38)</f>
        <v>Metagenomic DNA</v>
      </c>
      <c r="C282" s="0" t="str">
        <f aca="false">IF(ISBLANK(IlluminaSubmissionForm!$M86),"",IlluminaSubmissionForm!$L$39)</f>
        <v>Paired End Read</v>
      </c>
      <c r="D282" s="0" t="n">
        <f aca="false">IF(ISBLANK(IlluminaSubmissionForm!$M86),"",IlluminaSubmissionForm!$L$40)</f>
        <v>250</v>
      </c>
      <c r="E282" s="0" t="str">
        <f aca="false">IF(ISBLANK(IlluminaSubmissionForm!$M86),"","Yes")</f>
        <v>Yes</v>
      </c>
      <c r="F282" s="0" t="n">
        <f aca="false">IF(ISBLANK(IlluminaSubmissionForm!$M86),"",IlluminaSubmissionForm!$L$41/COUNTA(IlluminaSubmissionForm!$C$47:$N$54,IlluminaSubmissionForm!$C$64:$N$71,IlluminaSubmissionForm!$C$81:$N$88,IlluminaSubmissionForm!$C$98:$N$105))</f>
        <v>0.0106666666666667</v>
      </c>
      <c r="G282" s="0" t="str">
        <f aca="false">IF(ISBLANK(IlluminaSubmissionForm!$M86),"",IlluminaSubmissionForm!$D$39)</f>
        <v>Bacterial 16S-V3V4</v>
      </c>
      <c r="I282" s="2" t="str">
        <f aca="false">IF(ISBLANK(IlluminaSubmissionForm!$M86),"",IlluminaSubmissionForm!$C$79)</f>
        <v>16SV3V4_FinalProject_3</v>
      </c>
      <c r="J282" s="1" t="s">
        <v>14</v>
      </c>
      <c r="K282" s="0" t="s">
        <v>100</v>
      </c>
    </row>
    <row r="283" customFormat="false" ht="12.75" hidden="false" customHeight="false" outlineLevel="0" collapsed="false">
      <c r="A283" s="0" t="str">
        <f aca="false">IF(ISBLANK(IlluminaSubmissionForm!$M87),"",IlluminaSubmissionForm!$M87)</f>
        <v>500_p3G11</v>
      </c>
      <c r="B283" s="0" t="str">
        <f aca="false">IF(ISBLANK(IlluminaSubmissionForm!$M87),"",IlluminaSubmissionForm!$D$38)</f>
        <v>Metagenomic DNA</v>
      </c>
      <c r="C283" s="0" t="str">
        <f aca="false">IF(ISBLANK(IlluminaSubmissionForm!$M87),"",IlluminaSubmissionForm!$L$39)</f>
        <v>Paired End Read</v>
      </c>
      <c r="D283" s="0" t="n">
        <f aca="false">IF(ISBLANK(IlluminaSubmissionForm!$M87),"",IlluminaSubmissionForm!$L$40)</f>
        <v>250</v>
      </c>
      <c r="E283" s="0" t="str">
        <f aca="false">IF(ISBLANK(IlluminaSubmissionForm!$M87),"","Yes")</f>
        <v>Yes</v>
      </c>
      <c r="F283" s="0" t="n">
        <f aca="false">IF(ISBLANK(IlluminaSubmissionForm!$M87),"",IlluminaSubmissionForm!$L$41/COUNTA(IlluminaSubmissionForm!$C$47:$N$54,IlluminaSubmissionForm!$C$64:$N$71,IlluminaSubmissionForm!$C$81:$N$88,IlluminaSubmissionForm!$C$98:$N$105))</f>
        <v>0.0106666666666667</v>
      </c>
      <c r="G283" s="0" t="str">
        <f aca="false">IF(ISBLANK(IlluminaSubmissionForm!$M87),"",IlluminaSubmissionForm!$D$39)</f>
        <v>Bacterial 16S-V3V4</v>
      </c>
      <c r="I283" s="2" t="str">
        <f aca="false">IF(ISBLANK(IlluminaSubmissionForm!$M87),"",IlluminaSubmissionForm!$C$79)</f>
        <v>16SV3V4_FinalProject_3</v>
      </c>
      <c r="J283" s="1" t="s">
        <v>14</v>
      </c>
      <c r="K283" s="0" t="s">
        <v>101</v>
      </c>
    </row>
    <row r="284" customFormat="false" ht="12.75" hidden="false" customHeight="false" outlineLevel="0" collapsed="false">
      <c r="A284" s="0" t="str">
        <f aca="false">IF(ISBLANK(IlluminaSubmissionForm!$M88),"",IlluminaSubmissionForm!$M88)</f>
        <v>500_p3H11</v>
      </c>
      <c r="B284" s="0" t="str">
        <f aca="false">IF(ISBLANK(IlluminaSubmissionForm!$M88),"",IlluminaSubmissionForm!$D$38)</f>
        <v>Metagenomic DNA</v>
      </c>
      <c r="C284" s="0" t="str">
        <f aca="false">IF(ISBLANK(IlluminaSubmissionForm!$M88),"",IlluminaSubmissionForm!$L$39)</f>
        <v>Paired End Read</v>
      </c>
      <c r="D284" s="0" t="n">
        <f aca="false">IF(ISBLANK(IlluminaSubmissionForm!$M88),"",IlluminaSubmissionForm!$L$40)</f>
        <v>250</v>
      </c>
      <c r="E284" s="0" t="str">
        <f aca="false">IF(ISBLANK(IlluminaSubmissionForm!$M88),"","Yes")</f>
        <v>Yes</v>
      </c>
      <c r="F284" s="0" t="n">
        <f aca="false">IF(ISBLANK(IlluminaSubmissionForm!$M88),"",IlluminaSubmissionForm!$L$41/COUNTA(IlluminaSubmissionForm!$C$47:$N$54,IlluminaSubmissionForm!$C$64:$N$71,IlluminaSubmissionForm!$C$81:$N$88,IlluminaSubmissionForm!$C$98:$N$105))</f>
        <v>0.0106666666666667</v>
      </c>
      <c r="G284" s="0" t="str">
        <f aca="false">IF(ISBLANK(IlluminaSubmissionForm!$M88),"",IlluminaSubmissionForm!$D$39)</f>
        <v>Bacterial 16S-V3V4</v>
      </c>
      <c r="I284" s="2" t="str">
        <f aca="false">IF(ISBLANK(IlluminaSubmissionForm!$M88),"",IlluminaSubmissionForm!$C$79)</f>
        <v>16SV3V4_FinalProject_3</v>
      </c>
      <c r="J284" s="1" t="s">
        <v>14</v>
      </c>
      <c r="K284" s="0" t="s">
        <v>102</v>
      </c>
    </row>
    <row r="285" customFormat="false" ht="12.75" hidden="false" customHeight="false" outlineLevel="0" collapsed="false">
      <c r="A285" s="0" t="str">
        <f aca="false">IF(ISBLANK(IlluminaSubmissionForm!$N81),"",IlluminaSubmissionForm!$N81)</f>
        <v>010-w000_p3</v>
      </c>
      <c r="B285" s="0" t="str">
        <f aca="false">IF(ISBLANK(IlluminaSubmissionForm!$N81),"",IlluminaSubmissionForm!$D$38)</f>
        <v>Metagenomic DNA</v>
      </c>
      <c r="C285" s="0" t="str">
        <f aca="false">IF(ISBLANK(IlluminaSubmissionForm!$N81),"",IlluminaSubmissionForm!$L$39)</f>
        <v>Paired End Read</v>
      </c>
      <c r="D285" s="0" t="n">
        <f aca="false">IF(ISBLANK(IlluminaSubmissionForm!$N81),"",IlluminaSubmissionForm!$L$40)</f>
        <v>250</v>
      </c>
      <c r="E285" s="0" t="str">
        <f aca="false">IF(ISBLANK(IlluminaSubmissionForm!$N81),"","Yes")</f>
        <v>Yes</v>
      </c>
      <c r="F285" s="0" t="n">
        <f aca="false">IF(ISBLANK(IlluminaSubmissionForm!$N81),"",IlluminaSubmissionForm!$L$41/COUNTA(IlluminaSubmissionForm!$C$47:$N$54,IlluminaSubmissionForm!$C$64:$N$71,IlluminaSubmissionForm!$C$81:$N$88,IlluminaSubmissionForm!$C$98:$N$105))</f>
        <v>0.0106666666666667</v>
      </c>
      <c r="G285" s="0" t="str">
        <f aca="false">IF(ISBLANK(IlluminaSubmissionForm!$N81),"",IlluminaSubmissionForm!$D$39)</f>
        <v>Bacterial 16S-V3V4</v>
      </c>
      <c r="I285" s="2" t="str">
        <f aca="false">IF(ISBLANK(IlluminaSubmissionForm!$N81),"",IlluminaSubmissionForm!$C$79)</f>
        <v>16SV3V4_FinalProject_3</v>
      </c>
      <c r="J285" s="1" t="s">
        <v>14</v>
      </c>
      <c r="K285" s="0" t="s">
        <v>103</v>
      </c>
    </row>
    <row r="286" customFormat="false" ht="12.75" hidden="false" customHeight="false" outlineLevel="0" collapsed="false">
      <c r="A286" s="0" t="str">
        <f aca="false">IF(ISBLANK(IlluminaSubmissionForm!$N82),"",IlluminaSubmissionForm!$N82)</f>
        <v>16-T106-TTR-CII_p3</v>
      </c>
      <c r="B286" s="0" t="str">
        <f aca="false">IF(ISBLANK(IlluminaSubmissionForm!$N82),"",IlluminaSubmissionForm!$D$38)</f>
        <v>Metagenomic DNA</v>
      </c>
      <c r="C286" s="0" t="str">
        <f aca="false">IF(ISBLANK(IlluminaSubmissionForm!$N82),"",IlluminaSubmissionForm!$L$39)</f>
        <v>Paired End Read</v>
      </c>
      <c r="D286" s="0" t="n">
        <f aca="false">IF(ISBLANK(IlluminaSubmissionForm!$N82),"",IlluminaSubmissionForm!$L$40)</f>
        <v>250</v>
      </c>
      <c r="E286" s="0" t="str">
        <f aca="false">IF(ISBLANK(IlluminaSubmissionForm!$N82),"","Yes")</f>
        <v>Yes</v>
      </c>
      <c r="F286" s="0" t="n">
        <f aca="false">IF(ISBLANK(IlluminaSubmissionForm!$N82),"",IlluminaSubmissionForm!$L$41/COUNTA(IlluminaSubmissionForm!$C$47:$N$54,IlluminaSubmissionForm!$C$64:$N$71,IlluminaSubmissionForm!$C$81:$N$88,IlluminaSubmissionForm!$C$98:$N$105))</f>
        <v>0.0106666666666667</v>
      </c>
      <c r="G286" s="0" t="str">
        <f aca="false">IF(ISBLANK(IlluminaSubmissionForm!$N82),"",IlluminaSubmissionForm!$D$39)</f>
        <v>Bacterial 16S-V3V4</v>
      </c>
      <c r="I286" s="2" t="str">
        <f aca="false">IF(ISBLANK(IlluminaSubmissionForm!$N82),"",IlluminaSubmissionForm!$C$79)</f>
        <v>16SV3V4_FinalProject_3</v>
      </c>
      <c r="J286" s="1" t="s">
        <v>14</v>
      </c>
      <c r="K286" s="0" t="s">
        <v>104</v>
      </c>
    </row>
    <row r="287" customFormat="false" ht="12.75" hidden="false" customHeight="false" outlineLevel="0" collapsed="false">
      <c r="A287" s="0" t="str">
        <f aca="false">IF(ISBLANK(IlluminaSubmissionForm!$N83),"",IlluminaSubmissionForm!$N83)</f>
        <v>C6-TTR-CA_p3</v>
      </c>
      <c r="B287" s="0" t="str">
        <f aca="false">IF(ISBLANK(IlluminaSubmissionForm!$N83),"",IlluminaSubmissionForm!$D$38)</f>
        <v>Metagenomic DNA</v>
      </c>
      <c r="C287" s="0" t="str">
        <f aca="false">IF(ISBLANK(IlluminaSubmissionForm!$N83),"",IlluminaSubmissionForm!$L$39)</f>
        <v>Paired End Read</v>
      </c>
      <c r="D287" s="0" t="n">
        <f aca="false">IF(ISBLANK(IlluminaSubmissionForm!$N83),"",IlluminaSubmissionForm!$L$40)</f>
        <v>250</v>
      </c>
      <c r="E287" s="0" t="str">
        <f aca="false">IF(ISBLANK(IlluminaSubmissionForm!$N83),"","Yes")</f>
        <v>Yes</v>
      </c>
      <c r="F287" s="0" t="n">
        <f aca="false">IF(ISBLANK(IlluminaSubmissionForm!$N83),"",IlluminaSubmissionForm!$L$41/COUNTA(IlluminaSubmissionForm!$C$47:$N$54,IlluminaSubmissionForm!$C$64:$N$71,IlluminaSubmissionForm!$C$81:$N$88,IlluminaSubmissionForm!$C$98:$N$105))</f>
        <v>0.0106666666666667</v>
      </c>
      <c r="G287" s="0" t="str">
        <f aca="false">IF(ISBLANK(IlluminaSubmissionForm!$N83),"",IlluminaSubmissionForm!$D$39)</f>
        <v>Bacterial 16S-V3V4</v>
      </c>
      <c r="I287" s="2" t="str">
        <f aca="false">IF(ISBLANK(IlluminaSubmissionForm!$N83),"",IlluminaSubmissionForm!$C$79)</f>
        <v>16SV3V4_FinalProject_3</v>
      </c>
      <c r="J287" s="1" t="s">
        <v>14</v>
      </c>
      <c r="K287" s="0" t="s">
        <v>105</v>
      </c>
    </row>
    <row r="288" customFormat="false" ht="12.75" hidden="false" customHeight="false" outlineLevel="0" collapsed="false">
      <c r="A288" s="0" t="str">
        <f aca="false">IF(ISBLANK(IlluminaSubmissionForm!$N84),"",IlluminaSubmissionForm!$N84)</f>
        <v>092-w046_p3</v>
      </c>
      <c r="B288" s="0" t="str">
        <f aca="false">IF(ISBLANK(IlluminaSubmissionForm!$N84),"",IlluminaSubmissionForm!$D$38)</f>
        <v>Metagenomic DNA</v>
      </c>
      <c r="C288" s="0" t="str">
        <f aca="false">IF(ISBLANK(IlluminaSubmissionForm!$N84),"",IlluminaSubmissionForm!$L$39)</f>
        <v>Paired End Read</v>
      </c>
      <c r="D288" s="0" t="n">
        <f aca="false">IF(ISBLANK(IlluminaSubmissionForm!$N84),"",IlluminaSubmissionForm!$L$40)</f>
        <v>250</v>
      </c>
      <c r="E288" s="0" t="str">
        <f aca="false">IF(ISBLANK(IlluminaSubmissionForm!$N84),"","Yes")</f>
        <v>Yes</v>
      </c>
      <c r="F288" s="0" t="n">
        <f aca="false">IF(ISBLANK(IlluminaSubmissionForm!$N84),"",IlluminaSubmissionForm!$L$41/COUNTA(IlluminaSubmissionForm!$C$47:$N$54,IlluminaSubmissionForm!$C$64:$N$71,IlluminaSubmissionForm!$C$81:$N$88,IlluminaSubmissionForm!$C$98:$N$105))</f>
        <v>0.0106666666666667</v>
      </c>
      <c r="G288" s="0" t="str">
        <f aca="false">IF(ISBLANK(IlluminaSubmissionForm!$N84),"",IlluminaSubmissionForm!$D$39)</f>
        <v>Bacterial 16S-V3V4</v>
      </c>
      <c r="I288" s="2" t="str">
        <f aca="false">IF(ISBLANK(IlluminaSubmissionForm!$N84),"",IlluminaSubmissionForm!$C$79)</f>
        <v>16SV3V4_FinalProject_3</v>
      </c>
      <c r="J288" s="1" t="s">
        <v>14</v>
      </c>
      <c r="K288" s="0" t="s">
        <v>106</v>
      </c>
    </row>
    <row r="289" customFormat="false" ht="12.75" hidden="false" customHeight="false" outlineLevel="0" collapsed="false">
      <c r="A289" s="0" t="str">
        <f aca="false">IF(ISBLANK(IlluminaSubmissionForm!$N85),"",IlluminaSubmissionForm!$N85)</f>
        <v>22-T52-TTR-III_p3</v>
      </c>
      <c r="B289" s="0" t="str">
        <f aca="false">IF(ISBLANK(IlluminaSubmissionForm!$N85),"",IlluminaSubmissionForm!$D$38)</f>
        <v>Metagenomic DNA</v>
      </c>
      <c r="C289" s="0" t="str">
        <f aca="false">IF(ISBLANK(IlluminaSubmissionForm!$N85),"",IlluminaSubmissionForm!$L$39)</f>
        <v>Paired End Read</v>
      </c>
      <c r="D289" s="0" t="n">
        <f aca="false">IF(ISBLANK(IlluminaSubmissionForm!$N85),"",IlluminaSubmissionForm!$L$40)</f>
        <v>250</v>
      </c>
      <c r="E289" s="0" t="str">
        <f aca="false">IF(ISBLANK(IlluminaSubmissionForm!$N85),"","Yes")</f>
        <v>Yes</v>
      </c>
      <c r="F289" s="0" t="n">
        <f aca="false">IF(ISBLANK(IlluminaSubmissionForm!$N85),"",IlluminaSubmissionForm!$L$41/COUNTA(IlluminaSubmissionForm!$C$47:$N$54,IlluminaSubmissionForm!$C$64:$N$71,IlluminaSubmissionForm!$C$81:$N$88,IlluminaSubmissionForm!$C$98:$N$105))</f>
        <v>0.0106666666666667</v>
      </c>
      <c r="G289" s="0" t="str">
        <f aca="false">IF(ISBLANK(IlluminaSubmissionForm!$N85),"",IlluminaSubmissionForm!$D$39)</f>
        <v>Bacterial 16S-V3V4</v>
      </c>
      <c r="I289" s="2" t="str">
        <f aca="false">IF(ISBLANK(IlluminaSubmissionForm!$N85),"",IlluminaSubmissionForm!$C$79)</f>
        <v>16SV3V4_FinalProject_3</v>
      </c>
      <c r="J289" s="1" t="s">
        <v>14</v>
      </c>
      <c r="K289" s="0" t="s">
        <v>107</v>
      </c>
    </row>
    <row r="290" customFormat="false" ht="12.75" hidden="false" customHeight="false" outlineLevel="0" collapsed="false">
      <c r="A290" s="0" t="str">
        <f aca="false">IF(ISBLANK(IlluminaSubmissionForm!$N86),"",IlluminaSubmissionForm!$N86)</f>
        <v>C9-TTR-CA_p3</v>
      </c>
      <c r="B290" s="0" t="str">
        <f aca="false">IF(ISBLANK(IlluminaSubmissionForm!$N86),"",IlluminaSubmissionForm!$D$38)</f>
        <v>Metagenomic DNA</v>
      </c>
      <c r="C290" s="0" t="str">
        <f aca="false">IF(ISBLANK(IlluminaSubmissionForm!$N86),"",IlluminaSubmissionForm!$L$39)</f>
        <v>Paired End Read</v>
      </c>
      <c r="D290" s="0" t="n">
        <f aca="false">IF(ISBLANK(IlluminaSubmissionForm!$N86),"",IlluminaSubmissionForm!$L$40)</f>
        <v>250</v>
      </c>
      <c r="E290" s="0" t="str">
        <f aca="false">IF(ISBLANK(IlluminaSubmissionForm!$N86),"","Yes")</f>
        <v>Yes</v>
      </c>
      <c r="F290" s="0" t="n">
        <f aca="false">IF(ISBLANK(IlluminaSubmissionForm!$N86),"",IlluminaSubmissionForm!$L$41/COUNTA(IlluminaSubmissionForm!$C$47:$N$54,IlluminaSubmissionForm!$C$64:$N$71,IlluminaSubmissionForm!$C$81:$N$88,IlluminaSubmissionForm!$C$98:$N$105))</f>
        <v>0.0106666666666667</v>
      </c>
      <c r="G290" s="0" t="str">
        <f aca="false">IF(ISBLANK(IlluminaSubmissionForm!$N86),"",IlluminaSubmissionForm!$D$39)</f>
        <v>Bacterial 16S-V3V4</v>
      </c>
      <c r="I290" s="2" t="str">
        <f aca="false">IF(ISBLANK(IlluminaSubmissionForm!$N86),"",IlluminaSubmissionForm!$C$79)</f>
        <v>16SV3V4_FinalProject_3</v>
      </c>
      <c r="J290" s="1" t="s">
        <v>14</v>
      </c>
      <c r="K290" s="0" t="s">
        <v>108</v>
      </c>
    </row>
    <row r="291" customFormat="false" ht="12.75" hidden="false" customHeight="false" outlineLevel="0" collapsed="false">
      <c r="A291" s="0" t="str">
        <f aca="false">IF(ISBLANK(IlluminaSubmissionForm!$N87),"",IlluminaSubmissionForm!$N87)</f>
        <v>018-w000_p3</v>
      </c>
      <c r="B291" s="0" t="str">
        <f aca="false">IF(ISBLANK(IlluminaSubmissionForm!$N87),"",IlluminaSubmissionForm!$D$38)</f>
        <v>Metagenomic DNA</v>
      </c>
      <c r="C291" s="0" t="str">
        <f aca="false">IF(ISBLANK(IlluminaSubmissionForm!$N87),"",IlluminaSubmissionForm!$L$39)</f>
        <v>Paired End Read</v>
      </c>
      <c r="D291" s="0" t="n">
        <f aca="false">IF(ISBLANK(IlluminaSubmissionForm!$N87),"",IlluminaSubmissionForm!$L$40)</f>
        <v>250</v>
      </c>
      <c r="E291" s="0" t="str">
        <f aca="false">IF(ISBLANK(IlluminaSubmissionForm!$N87),"","Yes")</f>
        <v>Yes</v>
      </c>
      <c r="F291" s="0" t="n">
        <f aca="false">IF(ISBLANK(IlluminaSubmissionForm!$N87),"",IlluminaSubmissionForm!$L$41/COUNTA(IlluminaSubmissionForm!$C$47:$N$54,IlluminaSubmissionForm!$C$64:$N$71,IlluminaSubmissionForm!$C$81:$N$88,IlluminaSubmissionForm!$C$98:$N$105))</f>
        <v>0.0106666666666667</v>
      </c>
      <c r="G291" s="0" t="str">
        <f aca="false">IF(ISBLANK(IlluminaSubmissionForm!$N87),"",IlluminaSubmissionForm!$D$39)</f>
        <v>Bacterial 16S-V3V4</v>
      </c>
      <c r="I291" s="2" t="str">
        <f aca="false">IF(ISBLANK(IlluminaSubmissionForm!$N87),"",IlluminaSubmissionForm!$C$79)</f>
        <v>16SV3V4_FinalProject_3</v>
      </c>
      <c r="J291" s="1" t="s">
        <v>14</v>
      </c>
      <c r="K291" s="0" t="s">
        <v>109</v>
      </c>
    </row>
    <row r="292" customFormat="false" ht="12.75" hidden="false" customHeight="false" outlineLevel="0" collapsed="false">
      <c r="A292" s="0" t="str">
        <f aca="false">IF(ISBLANK(IlluminaSubmissionForm!$N88),"",IlluminaSubmissionForm!$N88)</f>
        <v>28-T52-TTR-CII_p3</v>
      </c>
      <c r="B292" s="0" t="str">
        <f aca="false">IF(ISBLANK(IlluminaSubmissionForm!$N88),"",IlluminaSubmissionForm!$D$38)</f>
        <v>Metagenomic DNA</v>
      </c>
      <c r="C292" s="0" t="str">
        <f aca="false">IF(ISBLANK(IlluminaSubmissionForm!$N88),"",IlluminaSubmissionForm!$L$39)</f>
        <v>Paired End Read</v>
      </c>
      <c r="D292" s="0" t="n">
        <f aca="false">IF(ISBLANK(IlluminaSubmissionForm!$N88),"",IlluminaSubmissionForm!$L$40)</f>
        <v>250</v>
      </c>
      <c r="E292" s="0" t="str">
        <f aca="false">IF(ISBLANK(IlluminaSubmissionForm!$N88),"","Yes")</f>
        <v>Yes</v>
      </c>
      <c r="F292" s="0" t="n">
        <f aca="false">IF(ISBLANK(IlluminaSubmissionForm!$N88),"",IlluminaSubmissionForm!$L$41/COUNTA(IlluminaSubmissionForm!$C$47:$N$54,IlluminaSubmissionForm!$C$64:$N$71,IlluminaSubmissionForm!$C$81:$N$88,IlluminaSubmissionForm!$C$98:$N$105))</f>
        <v>0.0106666666666667</v>
      </c>
      <c r="G292" s="0" t="str">
        <f aca="false">IF(ISBLANK(IlluminaSubmissionForm!$N88),"",IlluminaSubmissionForm!$D$39)</f>
        <v>Bacterial 16S-V3V4</v>
      </c>
      <c r="I292" s="2" t="str">
        <f aca="false">IF(ISBLANK(IlluminaSubmissionForm!$N88),"",IlluminaSubmissionForm!$C$79)</f>
        <v>16SV3V4_FinalProject_3</v>
      </c>
      <c r="J292" s="1" t="s">
        <v>14</v>
      </c>
      <c r="K292" s="0" t="s">
        <v>110</v>
      </c>
    </row>
    <row r="293" customFormat="false" ht="12.75" hidden="false" customHeight="false" outlineLevel="0" collapsed="false">
      <c r="A293" s="0" t="str">
        <f aca="false">IF(ISBLANK(IlluminaSubmissionForm!$C98),"",IlluminaSubmissionForm!$C98)</f>
        <v>041-w014</v>
      </c>
      <c r="B293" s="0" t="str">
        <f aca="false">IF(ISBLANK(IlluminaSubmissionForm!$C98),"",IlluminaSubmissionForm!$D$38)</f>
        <v>Metagenomic DNA</v>
      </c>
      <c r="C293" s="0" t="str">
        <f aca="false">IF(ISBLANK(IlluminaSubmissionForm!$C98),"",IlluminaSubmissionForm!$L$39)</f>
        <v>Paired End Read</v>
      </c>
      <c r="D293" s="0" t="n">
        <f aca="false">IF(ISBLANK(IlluminaSubmissionForm!$C98),"",IlluminaSubmissionForm!$L$40)</f>
        <v>250</v>
      </c>
      <c r="E293" s="0" t="str">
        <f aca="false">IF(ISBLANK(IlluminaSubmissionForm!$C98),"","Yes")</f>
        <v>Yes</v>
      </c>
      <c r="F293" s="0" t="n">
        <f aca="false">IF(ISBLANK(IlluminaSubmissionForm!$C98),"",IlluminaSubmissionForm!$L$41/COUNTA(IlluminaSubmissionForm!$C$47:$N$54,IlluminaSubmissionForm!$C$64:$N$71,IlluminaSubmissionForm!$C$81:$N$88,IlluminaSubmissionForm!$C$98:$N$105))</f>
        <v>0.0106666666666667</v>
      </c>
      <c r="G293" s="0" t="str">
        <f aca="false">IF(ISBLANK(IlluminaSubmissionForm!$C98),"",IlluminaSubmissionForm!$D$39)</f>
        <v>Bacterial 16S-V3V4</v>
      </c>
      <c r="I293" s="2" t="str">
        <f aca="false">IF(ISBLANK(IlluminaSubmissionForm!$C98),"",IlluminaSubmissionForm!$C$96)</f>
        <v>16SV3V4_FinalProject_4</v>
      </c>
      <c r="J293" s="1" t="s">
        <v>14</v>
      </c>
      <c r="K293" s="0" t="s">
        <v>15</v>
      </c>
    </row>
    <row r="294" customFormat="false" ht="12.75" hidden="false" customHeight="false" outlineLevel="0" collapsed="false">
      <c r="A294" s="0" t="str">
        <f aca="false">IF(ISBLANK(IlluminaSubmissionForm!$C99),"",IlluminaSubmissionForm!$C99)</f>
        <v>018-w000</v>
      </c>
      <c r="B294" s="0" t="str">
        <f aca="false">IF(ISBLANK(IlluminaSubmissionForm!$C99),"",IlluminaSubmissionForm!$D$38)</f>
        <v>Metagenomic DNA</v>
      </c>
      <c r="C294" s="0" t="str">
        <f aca="false">IF(ISBLANK(IlluminaSubmissionForm!$C99),"",IlluminaSubmissionForm!$L$39)</f>
        <v>Paired End Read</v>
      </c>
      <c r="D294" s="0" t="n">
        <f aca="false">IF(ISBLANK(IlluminaSubmissionForm!$C99),"",IlluminaSubmissionForm!$L$40)</f>
        <v>250</v>
      </c>
      <c r="E294" s="0" t="str">
        <f aca="false">IF(ISBLANK(IlluminaSubmissionForm!$C99),"","Yes")</f>
        <v>Yes</v>
      </c>
      <c r="F294" s="0" t="n">
        <f aca="false">IF(ISBLANK(IlluminaSubmissionForm!$C99),"",IlluminaSubmissionForm!$L$41/COUNTA(IlluminaSubmissionForm!$C$47:$N$54,IlluminaSubmissionForm!$C$64:$N$71,IlluminaSubmissionForm!$C$81:$N$88,IlluminaSubmissionForm!$C$98:$N$105))</f>
        <v>0.0106666666666667</v>
      </c>
      <c r="G294" s="0" t="str">
        <f aca="false">IF(ISBLANK(IlluminaSubmissionForm!$C99),"",IlluminaSubmissionForm!$D$39)</f>
        <v>Bacterial 16S-V3V4</v>
      </c>
      <c r="I294" s="2" t="str">
        <f aca="false">IF(ISBLANK(IlluminaSubmissionForm!$C99),"",IlluminaSubmissionForm!$C$96)</f>
        <v>16SV3V4_FinalProject_4</v>
      </c>
      <c r="J294" s="1" t="s">
        <v>14</v>
      </c>
      <c r="K294" s="0" t="s">
        <v>16</v>
      </c>
    </row>
    <row r="295" customFormat="false" ht="12.75" hidden="false" customHeight="false" outlineLevel="0" collapsed="false">
      <c r="A295" s="0" t="str">
        <f aca="false">IF(ISBLANK(IlluminaSubmissionForm!$C100),"",IlluminaSubmissionForm!$C100)</f>
        <v>002-w046</v>
      </c>
      <c r="B295" s="0" t="str">
        <f aca="false">IF(ISBLANK(IlluminaSubmissionForm!$C100),"",IlluminaSubmissionForm!$D$38)</f>
        <v>Metagenomic DNA</v>
      </c>
      <c r="C295" s="0" t="str">
        <f aca="false">IF(ISBLANK(IlluminaSubmissionForm!$C100),"",IlluminaSubmissionForm!$L$39)</f>
        <v>Paired End Read</v>
      </c>
      <c r="D295" s="0" t="n">
        <f aca="false">IF(ISBLANK(IlluminaSubmissionForm!$C100),"",IlluminaSubmissionForm!$L$40)</f>
        <v>250</v>
      </c>
      <c r="E295" s="0" t="str">
        <f aca="false">IF(ISBLANK(IlluminaSubmissionForm!$C100),"","Yes")</f>
        <v>Yes</v>
      </c>
      <c r="F295" s="0" t="n">
        <f aca="false">IF(ISBLANK(IlluminaSubmissionForm!$C100),"",IlluminaSubmissionForm!$L$41/COUNTA(IlluminaSubmissionForm!$C$47:$N$54,IlluminaSubmissionForm!$C$64:$N$71,IlluminaSubmissionForm!$C$81:$N$88,IlluminaSubmissionForm!$C$98:$N$105))</f>
        <v>0.0106666666666667</v>
      </c>
      <c r="G295" s="0" t="str">
        <f aca="false">IF(ISBLANK(IlluminaSubmissionForm!$C100),"",IlluminaSubmissionForm!$D$39)</f>
        <v>Bacterial 16S-V3V4</v>
      </c>
      <c r="I295" s="2" t="str">
        <f aca="false">IF(ISBLANK(IlluminaSubmissionForm!$C100),"",IlluminaSubmissionForm!$C$96)</f>
        <v>16SV3V4_FinalProject_4</v>
      </c>
      <c r="J295" s="1" t="s">
        <v>14</v>
      </c>
      <c r="K295" s="0" t="s">
        <v>17</v>
      </c>
    </row>
    <row r="296" customFormat="false" ht="12.75" hidden="false" customHeight="false" outlineLevel="0" collapsed="false">
      <c r="A296" s="0" t="str">
        <f aca="false">IF(ISBLANK(IlluminaSubmissionForm!$C101),"",IlluminaSubmissionForm!$C101)</f>
        <v>073-w046</v>
      </c>
      <c r="B296" s="0" t="str">
        <f aca="false">IF(ISBLANK(IlluminaSubmissionForm!$C101),"",IlluminaSubmissionForm!$D$38)</f>
        <v>Metagenomic DNA</v>
      </c>
      <c r="C296" s="0" t="str">
        <f aca="false">IF(ISBLANK(IlluminaSubmissionForm!$C101),"",IlluminaSubmissionForm!$L$39)</f>
        <v>Paired End Read</v>
      </c>
      <c r="D296" s="0" t="n">
        <f aca="false">IF(ISBLANK(IlluminaSubmissionForm!$C101),"",IlluminaSubmissionForm!$L$40)</f>
        <v>250</v>
      </c>
      <c r="E296" s="0" t="str">
        <f aca="false">IF(ISBLANK(IlluminaSubmissionForm!$C101),"","Yes")</f>
        <v>Yes</v>
      </c>
      <c r="F296" s="0" t="n">
        <f aca="false">IF(ISBLANK(IlluminaSubmissionForm!$C101),"",IlluminaSubmissionForm!$L$41/COUNTA(IlluminaSubmissionForm!$C$47:$N$54,IlluminaSubmissionForm!$C$64:$N$71,IlluminaSubmissionForm!$C$81:$N$88,IlluminaSubmissionForm!$C$98:$N$105))</f>
        <v>0.0106666666666667</v>
      </c>
      <c r="G296" s="0" t="str">
        <f aca="false">IF(ISBLANK(IlluminaSubmissionForm!$C101),"",IlluminaSubmissionForm!$D$39)</f>
        <v>Bacterial 16S-V3V4</v>
      </c>
      <c r="I296" s="2" t="str">
        <f aca="false">IF(ISBLANK(IlluminaSubmissionForm!$C101),"",IlluminaSubmissionForm!$C$96)</f>
        <v>16SV3V4_FinalProject_4</v>
      </c>
      <c r="J296" s="1" t="s">
        <v>14</v>
      </c>
      <c r="K296" s="0" t="s">
        <v>18</v>
      </c>
    </row>
    <row r="297" customFormat="false" ht="12.75" hidden="false" customHeight="false" outlineLevel="0" collapsed="false">
      <c r="A297" s="0" t="str">
        <f aca="false">IF(ISBLANK(IlluminaSubmissionForm!$C102),"",IlluminaSubmissionForm!$C102)</f>
        <v>002-w000</v>
      </c>
      <c r="B297" s="0" t="str">
        <f aca="false">IF(ISBLANK(IlluminaSubmissionForm!$C102),"",IlluminaSubmissionForm!$D$38)</f>
        <v>Metagenomic DNA</v>
      </c>
      <c r="C297" s="0" t="str">
        <f aca="false">IF(ISBLANK(IlluminaSubmissionForm!$C102),"",IlluminaSubmissionForm!$L$39)</f>
        <v>Paired End Read</v>
      </c>
      <c r="D297" s="0" t="n">
        <f aca="false">IF(ISBLANK(IlluminaSubmissionForm!$C102),"",IlluminaSubmissionForm!$L$40)</f>
        <v>250</v>
      </c>
      <c r="E297" s="0" t="str">
        <f aca="false">IF(ISBLANK(IlluminaSubmissionForm!$C102),"","Yes")</f>
        <v>Yes</v>
      </c>
      <c r="F297" s="0" t="n">
        <f aca="false">IF(ISBLANK(IlluminaSubmissionForm!$C102),"",IlluminaSubmissionForm!$L$41/COUNTA(IlluminaSubmissionForm!$C$47:$N$54,IlluminaSubmissionForm!$C$64:$N$71,IlluminaSubmissionForm!$C$81:$N$88,IlluminaSubmissionForm!$C$98:$N$105))</f>
        <v>0.0106666666666667</v>
      </c>
      <c r="G297" s="0" t="str">
        <f aca="false">IF(ISBLANK(IlluminaSubmissionForm!$C102),"",IlluminaSubmissionForm!$D$39)</f>
        <v>Bacterial 16S-V3V4</v>
      </c>
      <c r="I297" s="2" t="str">
        <f aca="false">IF(ISBLANK(IlluminaSubmissionForm!$C102),"",IlluminaSubmissionForm!$C$96)</f>
        <v>16SV3V4_FinalProject_4</v>
      </c>
      <c r="J297" s="1" t="s">
        <v>14</v>
      </c>
      <c r="K297" s="0" t="s">
        <v>19</v>
      </c>
    </row>
    <row r="298" customFormat="false" ht="12.75" hidden="false" customHeight="false" outlineLevel="0" collapsed="false">
      <c r="A298" s="0" t="str">
        <f aca="false">IF(ISBLANK(IlluminaSubmissionForm!$C103),"",IlluminaSubmissionForm!$C103)</f>
        <v>012-w000</v>
      </c>
      <c r="B298" s="0" t="str">
        <f aca="false">IF(ISBLANK(IlluminaSubmissionForm!$C103),"",IlluminaSubmissionForm!$D$38)</f>
        <v>Metagenomic DNA</v>
      </c>
      <c r="C298" s="0" t="str">
        <f aca="false">IF(ISBLANK(IlluminaSubmissionForm!$C103),"",IlluminaSubmissionForm!$L$39)</f>
        <v>Paired End Read</v>
      </c>
      <c r="D298" s="0" t="n">
        <f aca="false">IF(ISBLANK(IlluminaSubmissionForm!$C103),"",IlluminaSubmissionForm!$L$40)</f>
        <v>250</v>
      </c>
      <c r="E298" s="0" t="str">
        <f aca="false">IF(ISBLANK(IlluminaSubmissionForm!$C103),"","Yes")</f>
        <v>Yes</v>
      </c>
      <c r="F298" s="0" t="n">
        <f aca="false">IF(ISBLANK(IlluminaSubmissionForm!$C103),"",IlluminaSubmissionForm!$L$41/COUNTA(IlluminaSubmissionForm!$C$47:$N$54,IlluminaSubmissionForm!$C$64:$N$71,IlluminaSubmissionForm!$C$81:$N$88,IlluminaSubmissionForm!$C$98:$N$105))</f>
        <v>0.0106666666666667</v>
      </c>
      <c r="G298" s="0" t="str">
        <f aca="false">IF(ISBLANK(IlluminaSubmissionForm!$C103),"",IlluminaSubmissionForm!$D$39)</f>
        <v>Bacterial 16S-V3V4</v>
      </c>
      <c r="I298" s="2" t="str">
        <f aca="false">IF(ISBLANK(IlluminaSubmissionForm!$C103),"",IlluminaSubmissionForm!$C$96)</f>
        <v>16SV3V4_FinalProject_4</v>
      </c>
      <c r="J298" s="1" t="s">
        <v>14</v>
      </c>
      <c r="K298" s="0" t="s">
        <v>20</v>
      </c>
    </row>
    <row r="299" customFormat="false" ht="12.75" hidden="false" customHeight="false" outlineLevel="0" collapsed="false">
      <c r="A299" s="0" t="str">
        <f aca="false">IF(ISBLANK(IlluminaSubmissionForm!$C104),"",IlluminaSubmissionForm!$C104)</f>
        <v>029-w000</v>
      </c>
      <c r="B299" s="0" t="str">
        <f aca="false">IF(ISBLANK(IlluminaSubmissionForm!$C104),"",IlluminaSubmissionForm!$D$38)</f>
        <v>Metagenomic DNA</v>
      </c>
      <c r="C299" s="0" t="str">
        <f aca="false">IF(ISBLANK(IlluminaSubmissionForm!$C104),"",IlluminaSubmissionForm!$L$39)</f>
        <v>Paired End Read</v>
      </c>
      <c r="D299" s="0" t="n">
        <f aca="false">IF(ISBLANK(IlluminaSubmissionForm!$C104),"",IlluminaSubmissionForm!$L$40)</f>
        <v>250</v>
      </c>
      <c r="E299" s="0" t="str">
        <f aca="false">IF(ISBLANK(IlluminaSubmissionForm!$C104),"","Yes")</f>
        <v>Yes</v>
      </c>
      <c r="F299" s="0" t="n">
        <f aca="false">IF(ISBLANK(IlluminaSubmissionForm!$C104),"",IlluminaSubmissionForm!$L$41/COUNTA(IlluminaSubmissionForm!$C$47:$N$54,IlluminaSubmissionForm!$C$64:$N$71,IlluminaSubmissionForm!$C$81:$N$88,IlluminaSubmissionForm!$C$98:$N$105))</f>
        <v>0.0106666666666667</v>
      </c>
      <c r="G299" s="0" t="str">
        <f aca="false">IF(ISBLANK(IlluminaSubmissionForm!$C104),"",IlluminaSubmissionForm!$D$39)</f>
        <v>Bacterial 16S-V3V4</v>
      </c>
      <c r="I299" s="2" t="str">
        <f aca="false">IF(ISBLANK(IlluminaSubmissionForm!$C104),"",IlluminaSubmissionForm!$C$96)</f>
        <v>16SV3V4_FinalProject_4</v>
      </c>
      <c r="J299" s="1" t="s">
        <v>14</v>
      </c>
      <c r="K299" s="0" t="s">
        <v>21</v>
      </c>
    </row>
    <row r="300" customFormat="false" ht="12.75" hidden="false" customHeight="false" outlineLevel="0" collapsed="false">
      <c r="A300" s="0" t="str">
        <f aca="false">IF(ISBLANK(IlluminaSubmissionForm!$C105),"",IlluminaSubmissionForm!$C105)</f>
        <v>029-w014</v>
      </c>
      <c r="B300" s="0" t="str">
        <f aca="false">IF(ISBLANK(IlluminaSubmissionForm!$C105),"",IlluminaSubmissionForm!$D$38)</f>
        <v>Metagenomic DNA</v>
      </c>
      <c r="C300" s="0" t="str">
        <f aca="false">IF(ISBLANK(IlluminaSubmissionForm!$C105),"",IlluminaSubmissionForm!$L$39)</f>
        <v>Paired End Read</v>
      </c>
      <c r="D300" s="0" t="n">
        <f aca="false">IF(ISBLANK(IlluminaSubmissionForm!$C105),"",IlluminaSubmissionForm!$L$40)</f>
        <v>250</v>
      </c>
      <c r="E300" s="0" t="str">
        <f aca="false">IF(ISBLANK(IlluminaSubmissionForm!$C105),"","Yes")</f>
        <v>Yes</v>
      </c>
      <c r="F300" s="0" t="n">
        <f aca="false">IF(ISBLANK(IlluminaSubmissionForm!$C105),"",IlluminaSubmissionForm!$L$41/COUNTA(IlluminaSubmissionForm!$C$47:$N$54,IlluminaSubmissionForm!$C$64:$N$71,IlluminaSubmissionForm!$C$81:$N$88,IlluminaSubmissionForm!$C$98:$N$105))</f>
        <v>0.0106666666666667</v>
      </c>
      <c r="G300" s="0" t="str">
        <f aca="false">IF(ISBLANK(IlluminaSubmissionForm!$C105),"",IlluminaSubmissionForm!$D$39)</f>
        <v>Bacterial 16S-V3V4</v>
      </c>
      <c r="I300" s="2" t="str">
        <f aca="false">IF(ISBLANK(IlluminaSubmissionForm!$C105),"",IlluminaSubmissionForm!$C$96)</f>
        <v>16SV3V4_FinalProject_4</v>
      </c>
      <c r="J300" s="1" t="s">
        <v>14</v>
      </c>
      <c r="K300" s="0" t="s">
        <v>22</v>
      </c>
    </row>
    <row r="301" customFormat="false" ht="12.75" hidden="false" customHeight="false" outlineLevel="0" collapsed="false">
      <c r="A301" s="0" t="str">
        <f aca="false">IF(ISBLANK(IlluminaSubmissionForm!$D98),"",IlluminaSubmissionForm!$D98)</f>
        <v>029-w046</v>
      </c>
      <c r="B301" s="0" t="str">
        <f aca="false">IF(ISBLANK(IlluminaSubmissionForm!$D98),"",IlluminaSubmissionForm!$D$38)</f>
        <v>Metagenomic DNA</v>
      </c>
      <c r="C301" s="0" t="str">
        <f aca="false">IF(ISBLANK(IlluminaSubmissionForm!$D98),"",IlluminaSubmissionForm!$L$39)</f>
        <v>Paired End Read</v>
      </c>
      <c r="D301" s="0" t="n">
        <f aca="false">IF(ISBLANK(IlluminaSubmissionForm!$D98),"",IlluminaSubmissionForm!$L$40)</f>
        <v>250</v>
      </c>
      <c r="E301" s="0" t="str">
        <f aca="false">IF(ISBLANK(IlluminaSubmissionForm!$D98),"","Yes")</f>
        <v>Yes</v>
      </c>
      <c r="F301" s="0" t="n">
        <f aca="false">IF(ISBLANK(IlluminaSubmissionForm!$D98),"",IlluminaSubmissionForm!$L$41/COUNTA(IlluminaSubmissionForm!$C$47:$N$54,IlluminaSubmissionForm!$C$64:$N$71,IlluminaSubmissionForm!$C$81:$N$88,IlluminaSubmissionForm!$C$98:$N$105))</f>
        <v>0.0106666666666667</v>
      </c>
      <c r="G301" s="0" t="str">
        <f aca="false">IF(ISBLANK(IlluminaSubmissionForm!$D98),"",IlluminaSubmissionForm!$D$39)</f>
        <v>Bacterial 16S-V3V4</v>
      </c>
      <c r="I301" s="2" t="str">
        <f aca="false">IF(ISBLANK(IlluminaSubmissionForm!$D98),"",IlluminaSubmissionForm!$C$96)</f>
        <v>16SV3V4_FinalProject_4</v>
      </c>
      <c r="J301" s="1" t="s">
        <v>14</v>
      </c>
      <c r="K301" s="0" t="s">
        <v>23</v>
      </c>
    </row>
    <row r="302" customFormat="false" ht="12.75" hidden="false" customHeight="false" outlineLevel="0" collapsed="false">
      <c r="A302" s="0" t="str">
        <f aca="false">IF(ISBLANK(IlluminaSubmissionForm!$D99),"",IlluminaSubmissionForm!$D99)</f>
        <v>048-w046</v>
      </c>
      <c r="B302" s="0" t="str">
        <f aca="false">IF(ISBLANK(IlluminaSubmissionForm!$D99),"",IlluminaSubmissionForm!$D$38)</f>
        <v>Metagenomic DNA</v>
      </c>
      <c r="C302" s="0" t="str">
        <f aca="false">IF(ISBLANK(IlluminaSubmissionForm!$D99),"",IlluminaSubmissionForm!$L$39)</f>
        <v>Paired End Read</v>
      </c>
      <c r="D302" s="0" t="n">
        <f aca="false">IF(ISBLANK(IlluminaSubmissionForm!$D99),"",IlluminaSubmissionForm!$L$40)</f>
        <v>250</v>
      </c>
      <c r="E302" s="0" t="str">
        <f aca="false">IF(ISBLANK(IlluminaSubmissionForm!$D99),"","Yes")</f>
        <v>Yes</v>
      </c>
      <c r="F302" s="0" t="n">
        <f aca="false">IF(ISBLANK(IlluminaSubmissionForm!$D99),"",IlluminaSubmissionForm!$L$41/COUNTA(IlluminaSubmissionForm!$C$47:$N$54,IlluminaSubmissionForm!$C$64:$N$71,IlluminaSubmissionForm!$C$81:$N$88,IlluminaSubmissionForm!$C$98:$N$105))</f>
        <v>0.0106666666666667</v>
      </c>
      <c r="G302" s="0" t="str">
        <f aca="false">IF(ISBLANK(IlluminaSubmissionForm!$D99),"",IlluminaSubmissionForm!$D$39)</f>
        <v>Bacterial 16S-V3V4</v>
      </c>
      <c r="I302" s="2" t="str">
        <f aca="false">IF(ISBLANK(IlluminaSubmissionForm!$D99),"",IlluminaSubmissionForm!$C$96)</f>
        <v>16SV3V4_FinalProject_4</v>
      </c>
      <c r="J302" s="1" t="s">
        <v>14</v>
      </c>
      <c r="K302" s="0" t="s">
        <v>24</v>
      </c>
    </row>
    <row r="303" customFormat="false" ht="12.75" hidden="false" customHeight="false" outlineLevel="0" collapsed="false">
      <c r="A303" s="0" t="str">
        <f aca="false">IF(ISBLANK(IlluminaSubmissionForm!$D100),"",IlluminaSubmissionForm!$D100)</f>
        <v>035-w000</v>
      </c>
      <c r="B303" s="0" t="str">
        <f aca="false">IF(ISBLANK(IlluminaSubmissionForm!$D100),"",IlluminaSubmissionForm!$D$38)</f>
        <v>Metagenomic DNA</v>
      </c>
      <c r="C303" s="0" t="str">
        <f aca="false">IF(ISBLANK(IlluminaSubmissionForm!$D100),"",IlluminaSubmissionForm!$L$39)</f>
        <v>Paired End Read</v>
      </c>
      <c r="D303" s="0" t="n">
        <f aca="false">IF(ISBLANK(IlluminaSubmissionForm!$D100),"",IlluminaSubmissionForm!$L$40)</f>
        <v>250</v>
      </c>
      <c r="E303" s="0" t="str">
        <f aca="false">IF(ISBLANK(IlluminaSubmissionForm!$D100),"","Yes")</f>
        <v>Yes</v>
      </c>
      <c r="F303" s="0" t="n">
        <f aca="false">IF(ISBLANK(IlluminaSubmissionForm!$D100),"",IlluminaSubmissionForm!$L$41/COUNTA(IlluminaSubmissionForm!$C$47:$N$54,IlluminaSubmissionForm!$C$64:$N$71,IlluminaSubmissionForm!$C$81:$N$88,IlluminaSubmissionForm!$C$98:$N$105))</f>
        <v>0.0106666666666667</v>
      </c>
      <c r="G303" s="0" t="str">
        <f aca="false">IF(ISBLANK(IlluminaSubmissionForm!$D100),"",IlluminaSubmissionForm!$D$39)</f>
        <v>Bacterial 16S-V3V4</v>
      </c>
      <c r="I303" s="2" t="str">
        <f aca="false">IF(ISBLANK(IlluminaSubmissionForm!$D100),"",IlluminaSubmissionForm!$C$96)</f>
        <v>16SV3V4_FinalProject_4</v>
      </c>
      <c r="J303" s="1" t="s">
        <v>14</v>
      </c>
      <c r="K303" s="0" t="s">
        <v>25</v>
      </c>
    </row>
    <row r="304" customFormat="false" ht="12.75" hidden="false" customHeight="false" outlineLevel="0" collapsed="false">
      <c r="A304" s="0" t="str">
        <f aca="false">IF(ISBLANK(IlluminaSubmissionForm!$D101),"",IlluminaSubmissionForm!$D101)</f>
        <v>054-w046</v>
      </c>
      <c r="B304" s="0" t="str">
        <f aca="false">IF(ISBLANK(IlluminaSubmissionForm!$D101),"",IlluminaSubmissionForm!$D$38)</f>
        <v>Metagenomic DNA</v>
      </c>
      <c r="C304" s="0" t="str">
        <f aca="false">IF(ISBLANK(IlluminaSubmissionForm!$D101),"",IlluminaSubmissionForm!$L$39)</f>
        <v>Paired End Read</v>
      </c>
      <c r="D304" s="0" t="n">
        <f aca="false">IF(ISBLANK(IlluminaSubmissionForm!$D101),"",IlluminaSubmissionForm!$L$40)</f>
        <v>250</v>
      </c>
      <c r="E304" s="0" t="str">
        <f aca="false">IF(ISBLANK(IlluminaSubmissionForm!$D101),"","Yes")</f>
        <v>Yes</v>
      </c>
      <c r="F304" s="0" t="n">
        <f aca="false">IF(ISBLANK(IlluminaSubmissionForm!$D101),"",IlluminaSubmissionForm!$L$41/COUNTA(IlluminaSubmissionForm!$C$47:$N$54,IlluminaSubmissionForm!$C$64:$N$71,IlluminaSubmissionForm!$C$81:$N$88,IlluminaSubmissionForm!$C$98:$N$105))</f>
        <v>0.0106666666666667</v>
      </c>
      <c r="G304" s="0" t="str">
        <f aca="false">IF(ISBLANK(IlluminaSubmissionForm!$D101),"",IlluminaSubmissionForm!$D$39)</f>
        <v>Bacterial 16S-V3V4</v>
      </c>
      <c r="I304" s="2" t="str">
        <f aca="false">IF(ISBLANK(IlluminaSubmissionForm!$D101),"",IlluminaSubmissionForm!$C$96)</f>
        <v>16SV3V4_FinalProject_4</v>
      </c>
      <c r="J304" s="1" t="s">
        <v>14</v>
      </c>
      <c r="K304" s="0" t="s">
        <v>26</v>
      </c>
    </row>
    <row r="305" customFormat="false" ht="12.75" hidden="false" customHeight="false" outlineLevel="0" collapsed="false">
      <c r="A305" s="0" t="str">
        <f aca="false">IF(ISBLANK(IlluminaSubmissionForm!$D102),"",IlluminaSubmissionForm!$D102)</f>
        <v>108-w000</v>
      </c>
      <c r="B305" s="0" t="str">
        <f aca="false">IF(ISBLANK(IlluminaSubmissionForm!$D102),"",IlluminaSubmissionForm!$D$38)</f>
        <v>Metagenomic DNA</v>
      </c>
      <c r="C305" s="0" t="str">
        <f aca="false">IF(ISBLANK(IlluminaSubmissionForm!$D102),"",IlluminaSubmissionForm!$L$39)</f>
        <v>Paired End Read</v>
      </c>
      <c r="D305" s="0" t="n">
        <f aca="false">IF(ISBLANK(IlluminaSubmissionForm!$D102),"",IlluminaSubmissionForm!$L$40)</f>
        <v>250</v>
      </c>
      <c r="E305" s="0" t="str">
        <f aca="false">IF(ISBLANK(IlluminaSubmissionForm!$D102),"","Yes")</f>
        <v>Yes</v>
      </c>
      <c r="F305" s="0" t="n">
        <f aca="false">IF(ISBLANK(IlluminaSubmissionForm!$D102),"",IlluminaSubmissionForm!$L$41/COUNTA(IlluminaSubmissionForm!$C$47:$N$54,IlluminaSubmissionForm!$C$64:$N$71,IlluminaSubmissionForm!$C$81:$N$88,IlluminaSubmissionForm!$C$98:$N$105))</f>
        <v>0.0106666666666667</v>
      </c>
      <c r="G305" s="0" t="str">
        <f aca="false">IF(ISBLANK(IlluminaSubmissionForm!$D102),"",IlluminaSubmissionForm!$D$39)</f>
        <v>Bacterial 16S-V3V4</v>
      </c>
      <c r="I305" s="2" t="str">
        <f aca="false">IF(ISBLANK(IlluminaSubmissionForm!$D102),"",IlluminaSubmissionForm!$C$96)</f>
        <v>16SV3V4_FinalProject_4</v>
      </c>
      <c r="J305" s="1" t="s">
        <v>14</v>
      </c>
      <c r="K305" s="0" t="s">
        <v>27</v>
      </c>
    </row>
    <row r="306" customFormat="false" ht="12.75" hidden="false" customHeight="false" outlineLevel="0" collapsed="false">
      <c r="A306" s="0" t="str">
        <f aca="false">IF(ISBLANK(IlluminaSubmissionForm!$D103),"",IlluminaSubmissionForm!$D103)</f>
        <v>108-w046</v>
      </c>
      <c r="B306" s="0" t="str">
        <f aca="false">IF(ISBLANK(IlluminaSubmissionForm!$D103),"",IlluminaSubmissionForm!$D$38)</f>
        <v>Metagenomic DNA</v>
      </c>
      <c r="C306" s="0" t="str">
        <f aca="false">IF(ISBLANK(IlluminaSubmissionForm!$D103),"",IlluminaSubmissionForm!$L$39)</f>
        <v>Paired End Read</v>
      </c>
      <c r="D306" s="0" t="n">
        <f aca="false">IF(ISBLANK(IlluminaSubmissionForm!$D103),"",IlluminaSubmissionForm!$L$40)</f>
        <v>250</v>
      </c>
      <c r="E306" s="0" t="str">
        <f aca="false">IF(ISBLANK(IlluminaSubmissionForm!$D103),"","Yes")</f>
        <v>Yes</v>
      </c>
      <c r="F306" s="0" t="n">
        <f aca="false">IF(ISBLANK(IlluminaSubmissionForm!$D103),"",IlluminaSubmissionForm!$L$41/COUNTA(IlluminaSubmissionForm!$C$47:$N$54,IlluminaSubmissionForm!$C$64:$N$71,IlluminaSubmissionForm!$C$81:$N$88,IlluminaSubmissionForm!$C$98:$N$105))</f>
        <v>0.0106666666666667</v>
      </c>
      <c r="G306" s="0" t="str">
        <f aca="false">IF(ISBLANK(IlluminaSubmissionForm!$D103),"",IlluminaSubmissionForm!$D$39)</f>
        <v>Bacterial 16S-V3V4</v>
      </c>
      <c r="I306" s="2" t="str">
        <f aca="false">IF(ISBLANK(IlluminaSubmissionForm!$D103),"",IlluminaSubmissionForm!$C$96)</f>
        <v>16SV3V4_FinalProject_4</v>
      </c>
      <c r="J306" s="1" t="s">
        <v>14</v>
      </c>
      <c r="K306" s="0" t="s">
        <v>28</v>
      </c>
    </row>
    <row r="307" customFormat="false" ht="12.75" hidden="false" customHeight="false" outlineLevel="0" collapsed="false">
      <c r="A307" s="0" t="str">
        <f aca="false">IF(ISBLANK(IlluminaSubmissionForm!$D104),"",IlluminaSubmissionForm!$D104)</f>
        <v>116-w000</v>
      </c>
      <c r="B307" s="0" t="str">
        <f aca="false">IF(ISBLANK(IlluminaSubmissionForm!$D104),"",IlluminaSubmissionForm!$D$38)</f>
        <v>Metagenomic DNA</v>
      </c>
      <c r="C307" s="0" t="str">
        <f aca="false">IF(ISBLANK(IlluminaSubmissionForm!$D104),"",IlluminaSubmissionForm!$L$39)</f>
        <v>Paired End Read</v>
      </c>
      <c r="D307" s="0" t="n">
        <f aca="false">IF(ISBLANK(IlluminaSubmissionForm!$D104),"",IlluminaSubmissionForm!$L$40)</f>
        <v>250</v>
      </c>
      <c r="E307" s="0" t="str">
        <f aca="false">IF(ISBLANK(IlluminaSubmissionForm!$D104),"","Yes")</f>
        <v>Yes</v>
      </c>
      <c r="F307" s="0" t="n">
        <f aca="false">IF(ISBLANK(IlluminaSubmissionForm!$D104),"",IlluminaSubmissionForm!$L$41/COUNTA(IlluminaSubmissionForm!$C$47:$N$54,IlluminaSubmissionForm!$C$64:$N$71,IlluminaSubmissionForm!$C$81:$N$88,IlluminaSubmissionForm!$C$98:$N$105))</f>
        <v>0.0106666666666667</v>
      </c>
      <c r="G307" s="0" t="str">
        <f aca="false">IF(ISBLANK(IlluminaSubmissionForm!$D104),"",IlluminaSubmissionForm!$D$39)</f>
        <v>Bacterial 16S-V3V4</v>
      </c>
      <c r="I307" s="2" t="str">
        <f aca="false">IF(ISBLANK(IlluminaSubmissionForm!$D104),"",IlluminaSubmissionForm!$C$96)</f>
        <v>16SV3V4_FinalProject_4</v>
      </c>
      <c r="J307" s="1" t="s">
        <v>14</v>
      </c>
      <c r="K307" s="0" t="s">
        <v>29</v>
      </c>
    </row>
    <row r="308" customFormat="false" ht="12.75" hidden="false" customHeight="false" outlineLevel="0" collapsed="false">
      <c r="A308" s="0" t="str">
        <f aca="false">IF(ISBLANK(IlluminaSubmissionForm!$D105),"",IlluminaSubmissionForm!$D105)</f>
        <v>116-w014</v>
      </c>
      <c r="B308" s="0" t="str">
        <f aca="false">IF(ISBLANK(IlluminaSubmissionForm!$D105),"",IlluminaSubmissionForm!$D$38)</f>
        <v>Metagenomic DNA</v>
      </c>
      <c r="C308" s="0" t="str">
        <f aca="false">IF(ISBLANK(IlluminaSubmissionForm!$D105),"",IlluminaSubmissionForm!$L$39)</f>
        <v>Paired End Read</v>
      </c>
      <c r="D308" s="0" t="n">
        <f aca="false">IF(ISBLANK(IlluminaSubmissionForm!$D105),"",IlluminaSubmissionForm!$L$40)</f>
        <v>250</v>
      </c>
      <c r="E308" s="0" t="str">
        <f aca="false">IF(ISBLANK(IlluminaSubmissionForm!$D105),"","Yes")</f>
        <v>Yes</v>
      </c>
      <c r="F308" s="0" t="n">
        <f aca="false">IF(ISBLANK(IlluminaSubmissionForm!$D105),"",IlluminaSubmissionForm!$L$41/COUNTA(IlluminaSubmissionForm!$C$47:$N$54,IlluminaSubmissionForm!$C$64:$N$71,IlluminaSubmissionForm!$C$81:$N$88,IlluminaSubmissionForm!$C$98:$N$105))</f>
        <v>0.0106666666666667</v>
      </c>
      <c r="G308" s="0" t="str">
        <f aca="false">IF(ISBLANK(IlluminaSubmissionForm!$D105),"",IlluminaSubmissionForm!$D$39)</f>
        <v>Bacterial 16S-V3V4</v>
      </c>
      <c r="I308" s="2" t="str">
        <f aca="false">IF(ISBLANK(IlluminaSubmissionForm!$D105),"",IlluminaSubmissionForm!$C$96)</f>
        <v>16SV3V4_FinalProject_4</v>
      </c>
      <c r="J308" s="1" t="s">
        <v>14</v>
      </c>
      <c r="K308" s="0" t="s">
        <v>30</v>
      </c>
    </row>
    <row r="309" customFormat="false" ht="12.75" hidden="false" customHeight="false" outlineLevel="0" collapsed="false">
      <c r="A309" s="0" t="str">
        <f aca="false">IF(ISBLANK(IlluminaSubmissionForm!$E98),"",IlluminaSubmissionForm!$E98)</f>
        <v>116-w046</v>
      </c>
      <c r="B309" s="0" t="str">
        <f aca="false">IF(ISBLANK(IlluminaSubmissionForm!$E98),"",IlluminaSubmissionForm!$D$38)</f>
        <v>Metagenomic DNA</v>
      </c>
      <c r="C309" s="0" t="str">
        <f aca="false">IF(ISBLANK(IlluminaSubmissionForm!$E98),"",IlluminaSubmissionForm!$L$39)</f>
        <v>Paired End Read</v>
      </c>
      <c r="D309" s="0" t="n">
        <f aca="false">IF(ISBLANK(IlluminaSubmissionForm!$E98),"",IlluminaSubmissionForm!$L$40)</f>
        <v>250</v>
      </c>
      <c r="E309" s="0" t="str">
        <f aca="false">IF(ISBLANK(IlluminaSubmissionForm!$E98),"","Yes")</f>
        <v>Yes</v>
      </c>
      <c r="F309" s="0" t="n">
        <f aca="false">IF(ISBLANK(IlluminaSubmissionForm!$E98),"",IlluminaSubmissionForm!$L$41/COUNTA(IlluminaSubmissionForm!$C$47:$N$54,IlluminaSubmissionForm!$C$64:$N$71,IlluminaSubmissionForm!$C$81:$N$88,IlluminaSubmissionForm!$C$98:$N$105))</f>
        <v>0.0106666666666667</v>
      </c>
      <c r="G309" s="0" t="str">
        <f aca="false">IF(ISBLANK(IlluminaSubmissionForm!$E98),"",IlluminaSubmissionForm!$D$39)</f>
        <v>Bacterial 16S-V3V4</v>
      </c>
      <c r="I309" s="2" t="str">
        <f aca="false">IF(ISBLANK(IlluminaSubmissionForm!$E98),"",IlluminaSubmissionForm!$C$96)</f>
        <v>16SV3V4_FinalProject_4</v>
      </c>
      <c r="J309" s="1" t="s">
        <v>14</v>
      </c>
      <c r="K309" s="0" t="s">
        <v>31</v>
      </c>
    </row>
    <row r="310" customFormat="false" ht="12.75" hidden="false" customHeight="false" outlineLevel="0" collapsed="false">
      <c r="A310" s="0" t="str">
        <f aca="false">IF(ISBLANK(IlluminaSubmissionForm!$E99),"",IlluminaSubmissionForm!$E99)</f>
        <v>138-w014</v>
      </c>
      <c r="B310" s="0" t="str">
        <f aca="false">IF(ISBLANK(IlluminaSubmissionForm!$E99),"",IlluminaSubmissionForm!$D$38)</f>
        <v>Metagenomic DNA</v>
      </c>
      <c r="C310" s="0" t="str">
        <f aca="false">IF(ISBLANK(IlluminaSubmissionForm!$E99),"",IlluminaSubmissionForm!$L$39)</f>
        <v>Paired End Read</v>
      </c>
      <c r="D310" s="0" t="n">
        <f aca="false">IF(ISBLANK(IlluminaSubmissionForm!$E99),"",IlluminaSubmissionForm!$L$40)</f>
        <v>250</v>
      </c>
      <c r="E310" s="0" t="str">
        <f aca="false">IF(ISBLANK(IlluminaSubmissionForm!$E99),"","Yes")</f>
        <v>Yes</v>
      </c>
      <c r="F310" s="0" t="n">
        <f aca="false">IF(ISBLANK(IlluminaSubmissionForm!$E99),"",IlluminaSubmissionForm!$L$41/COUNTA(IlluminaSubmissionForm!$C$47:$N$54,IlluminaSubmissionForm!$C$64:$N$71,IlluminaSubmissionForm!$C$81:$N$88,IlluminaSubmissionForm!$C$98:$N$105))</f>
        <v>0.0106666666666667</v>
      </c>
      <c r="G310" s="0" t="str">
        <f aca="false">IF(ISBLANK(IlluminaSubmissionForm!$E99),"",IlluminaSubmissionForm!$D$39)</f>
        <v>Bacterial 16S-V3V4</v>
      </c>
      <c r="I310" s="2" t="str">
        <f aca="false">IF(ISBLANK(IlluminaSubmissionForm!$E99),"",IlluminaSubmissionForm!$C$96)</f>
        <v>16SV3V4_FinalProject_4</v>
      </c>
      <c r="J310" s="1" t="s">
        <v>14</v>
      </c>
      <c r="K310" s="0" t="s">
        <v>32</v>
      </c>
    </row>
    <row r="311" customFormat="false" ht="12.75" hidden="false" customHeight="false" outlineLevel="0" collapsed="false">
      <c r="A311" s="0" t="str">
        <f aca="false">IF(ISBLANK(IlluminaSubmissionForm!$E100),"",IlluminaSubmissionForm!$E100)</f>
        <v>138-w046</v>
      </c>
      <c r="B311" s="0" t="str">
        <f aca="false">IF(ISBLANK(IlluminaSubmissionForm!$E100),"",IlluminaSubmissionForm!$D$38)</f>
        <v>Metagenomic DNA</v>
      </c>
      <c r="C311" s="0" t="str">
        <f aca="false">IF(ISBLANK(IlluminaSubmissionForm!$E100),"",IlluminaSubmissionForm!$L$39)</f>
        <v>Paired End Read</v>
      </c>
      <c r="D311" s="0" t="n">
        <f aca="false">IF(ISBLANK(IlluminaSubmissionForm!$E100),"",IlluminaSubmissionForm!$L$40)</f>
        <v>250</v>
      </c>
      <c r="E311" s="0" t="str">
        <f aca="false">IF(ISBLANK(IlluminaSubmissionForm!$E100),"","Yes")</f>
        <v>Yes</v>
      </c>
      <c r="F311" s="0" t="n">
        <f aca="false">IF(ISBLANK(IlluminaSubmissionForm!$E100),"",IlluminaSubmissionForm!$L$41/COUNTA(IlluminaSubmissionForm!$C$47:$N$54,IlluminaSubmissionForm!$C$64:$N$71,IlluminaSubmissionForm!$C$81:$N$88,IlluminaSubmissionForm!$C$98:$N$105))</f>
        <v>0.0106666666666667</v>
      </c>
      <c r="G311" s="0" t="str">
        <f aca="false">IF(ISBLANK(IlluminaSubmissionForm!$E100),"",IlluminaSubmissionForm!$D$39)</f>
        <v>Bacterial 16S-V3V4</v>
      </c>
      <c r="I311" s="2" t="str">
        <f aca="false">IF(ISBLANK(IlluminaSubmissionForm!$E100),"",IlluminaSubmissionForm!$C$96)</f>
        <v>16SV3V4_FinalProject_4</v>
      </c>
      <c r="J311" s="1" t="s">
        <v>14</v>
      </c>
      <c r="K311" s="0" t="s">
        <v>33</v>
      </c>
    </row>
    <row r="312" customFormat="false" ht="12.75" hidden="false" customHeight="false" outlineLevel="0" collapsed="false">
      <c r="A312" s="0" t="str">
        <f aca="false">IF(ISBLANK(IlluminaSubmissionForm!$E101),"",IlluminaSubmissionForm!$E101)</f>
        <v>145-w000</v>
      </c>
      <c r="B312" s="0" t="str">
        <f aca="false">IF(ISBLANK(IlluminaSubmissionForm!$E101),"",IlluminaSubmissionForm!$D$38)</f>
        <v>Metagenomic DNA</v>
      </c>
      <c r="C312" s="0" t="str">
        <f aca="false">IF(ISBLANK(IlluminaSubmissionForm!$E101),"",IlluminaSubmissionForm!$L$39)</f>
        <v>Paired End Read</v>
      </c>
      <c r="D312" s="0" t="n">
        <f aca="false">IF(ISBLANK(IlluminaSubmissionForm!$E101),"",IlluminaSubmissionForm!$L$40)</f>
        <v>250</v>
      </c>
      <c r="E312" s="0" t="str">
        <f aca="false">IF(ISBLANK(IlluminaSubmissionForm!$E101),"","Yes")</f>
        <v>Yes</v>
      </c>
      <c r="F312" s="0" t="n">
        <f aca="false">IF(ISBLANK(IlluminaSubmissionForm!$E101),"",IlluminaSubmissionForm!$L$41/COUNTA(IlluminaSubmissionForm!$C$47:$N$54,IlluminaSubmissionForm!$C$64:$N$71,IlluminaSubmissionForm!$C$81:$N$88,IlluminaSubmissionForm!$C$98:$N$105))</f>
        <v>0.0106666666666667</v>
      </c>
      <c r="G312" s="0" t="str">
        <f aca="false">IF(ISBLANK(IlluminaSubmissionForm!$E101),"",IlluminaSubmissionForm!$D$39)</f>
        <v>Bacterial 16S-V3V4</v>
      </c>
      <c r="I312" s="2" t="str">
        <f aca="false">IF(ISBLANK(IlluminaSubmissionForm!$E101),"",IlluminaSubmissionForm!$C$96)</f>
        <v>16SV3V4_FinalProject_4</v>
      </c>
      <c r="J312" s="1" t="s">
        <v>14</v>
      </c>
      <c r="K312" s="0" t="s">
        <v>34</v>
      </c>
    </row>
    <row r="313" customFormat="false" ht="12.75" hidden="false" customHeight="false" outlineLevel="0" collapsed="false">
      <c r="A313" s="0" t="str">
        <f aca="false">IF(ISBLANK(IlluminaSubmissionForm!$E102),"",IlluminaSubmissionForm!$E102)</f>
        <v>046-w014</v>
      </c>
      <c r="B313" s="0" t="str">
        <f aca="false">IF(ISBLANK(IlluminaSubmissionForm!$E102),"",IlluminaSubmissionForm!$D$38)</f>
        <v>Metagenomic DNA</v>
      </c>
      <c r="C313" s="0" t="str">
        <f aca="false">IF(ISBLANK(IlluminaSubmissionForm!$E102),"",IlluminaSubmissionForm!$L$39)</f>
        <v>Paired End Read</v>
      </c>
      <c r="D313" s="0" t="n">
        <f aca="false">IF(ISBLANK(IlluminaSubmissionForm!$E102),"",IlluminaSubmissionForm!$L$40)</f>
        <v>250</v>
      </c>
      <c r="E313" s="0" t="str">
        <f aca="false">IF(ISBLANK(IlluminaSubmissionForm!$E102),"","Yes")</f>
        <v>Yes</v>
      </c>
      <c r="F313" s="0" t="n">
        <f aca="false">IF(ISBLANK(IlluminaSubmissionForm!$E102),"",IlluminaSubmissionForm!$L$41/COUNTA(IlluminaSubmissionForm!$C$47:$N$54,IlluminaSubmissionForm!$C$64:$N$71,IlluminaSubmissionForm!$C$81:$N$88,IlluminaSubmissionForm!$C$98:$N$105))</f>
        <v>0.0106666666666667</v>
      </c>
      <c r="G313" s="0" t="str">
        <f aca="false">IF(ISBLANK(IlluminaSubmissionForm!$E102),"",IlluminaSubmissionForm!$D$39)</f>
        <v>Bacterial 16S-V3V4</v>
      </c>
      <c r="I313" s="2" t="str">
        <f aca="false">IF(ISBLANK(IlluminaSubmissionForm!$E102),"",IlluminaSubmissionForm!$C$96)</f>
        <v>16SV3V4_FinalProject_4</v>
      </c>
      <c r="J313" s="1" t="s">
        <v>14</v>
      </c>
      <c r="K313" s="0" t="s">
        <v>35</v>
      </c>
    </row>
    <row r="314" customFormat="false" ht="12.75" hidden="false" customHeight="false" outlineLevel="0" collapsed="false">
      <c r="A314" s="0" t="str">
        <f aca="false">IF(ISBLANK(IlluminaSubmissionForm!$E103),"",IlluminaSubmissionForm!$E103)</f>
        <v>009-w046</v>
      </c>
      <c r="B314" s="0" t="str">
        <f aca="false">IF(ISBLANK(IlluminaSubmissionForm!$E103),"",IlluminaSubmissionForm!$D$38)</f>
        <v>Metagenomic DNA</v>
      </c>
      <c r="C314" s="0" t="str">
        <f aca="false">IF(ISBLANK(IlluminaSubmissionForm!$E103),"",IlluminaSubmissionForm!$L$39)</f>
        <v>Paired End Read</v>
      </c>
      <c r="D314" s="0" t="n">
        <f aca="false">IF(ISBLANK(IlluminaSubmissionForm!$E103),"",IlluminaSubmissionForm!$L$40)</f>
        <v>250</v>
      </c>
      <c r="E314" s="0" t="str">
        <f aca="false">IF(ISBLANK(IlluminaSubmissionForm!$E103),"","Yes")</f>
        <v>Yes</v>
      </c>
      <c r="F314" s="0" t="n">
        <f aca="false">IF(ISBLANK(IlluminaSubmissionForm!$E103),"",IlluminaSubmissionForm!$L$41/COUNTA(IlluminaSubmissionForm!$C$47:$N$54,IlluminaSubmissionForm!$C$64:$N$71,IlluminaSubmissionForm!$C$81:$N$88,IlluminaSubmissionForm!$C$98:$N$105))</f>
        <v>0.0106666666666667</v>
      </c>
      <c r="G314" s="0" t="str">
        <f aca="false">IF(ISBLANK(IlluminaSubmissionForm!$E103),"",IlluminaSubmissionForm!$D$39)</f>
        <v>Bacterial 16S-V3V4</v>
      </c>
      <c r="I314" s="2" t="str">
        <f aca="false">IF(ISBLANK(IlluminaSubmissionForm!$E103),"",IlluminaSubmissionForm!$C$96)</f>
        <v>16SV3V4_FinalProject_4</v>
      </c>
      <c r="J314" s="1" t="s">
        <v>14</v>
      </c>
      <c r="K314" s="0" t="s">
        <v>36</v>
      </c>
    </row>
    <row r="315" customFormat="false" ht="12.75" hidden="false" customHeight="false" outlineLevel="0" collapsed="false">
      <c r="A315" s="0" t="str">
        <f aca="false">IF(ISBLANK(IlluminaSubmissionForm!$E104),"",IlluminaSubmissionForm!$E104)</f>
        <v>013-w014</v>
      </c>
      <c r="B315" s="0" t="str">
        <f aca="false">IF(ISBLANK(IlluminaSubmissionForm!$E104),"",IlluminaSubmissionForm!$D$38)</f>
        <v>Metagenomic DNA</v>
      </c>
      <c r="C315" s="0" t="str">
        <f aca="false">IF(ISBLANK(IlluminaSubmissionForm!$E104),"",IlluminaSubmissionForm!$L$39)</f>
        <v>Paired End Read</v>
      </c>
      <c r="D315" s="0" t="n">
        <f aca="false">IF(ISBLANK(IlluminaSubmissionForm!$E104),"",IlluminaSubmissionForm!$L$40)</f>
        <v>250</v>
      </c>
      <c r="E315" s="0" t="str">
        <f aca="false">IF(ISBLANK(IlluminaSubmissionForm!$E104),"","Yes")</f>
        <v>Yes</v>
      </c>
      <c r="F315" s="0" t="n">
        <f aca="false">IF(ISBLANK(IlluminaSubmissionForm!$E104),"",IlluminaSubmissionForm!$L$41/COUNTA(IlluminaSubmissionForm!$C$47:$N$54,IlluminaSubmissionForm!$C$64:$N$71,IlluminaSubmissionForm!$C$81:$N$88,IlluminaSubmissionForm!$C$98:$N$105))</f>
        <v>0.0106666666666667</v>
      </c>
      <c r="G315" s="0" t="str">
        <f aca="false">IF(ISBLANK(IlluminaSubmissionForm!$E104),"",IlluminaSubmissionForm!$D$39)</f>
        <v>Bacterial 16S-V3V4</v>
      </c>
      <c r="I315" s="2" t="str">
        <f aca="false">IF(ISBLANK(IlluminaSubmissionForm!$E104),"",IlluminaSubmissionForm!$C$96)</f>
        <v>16SV3V4_FinalProject_4</v>
      </c>
      <c r="J315" s="1" t="s">
        <v>14</v>
      </c>
      <c r="K315" s="0" t="s">
        <v>37</v>
      </c>
    </row>
    <row r="316" customFormat="false" ht="12.75" hidden="false" customHeight="false" outlineLevel="0" collapsed="false">
      <c r="A316" s="0" t="str">
        <f aca="false">IF(ISBLANK(IlluminaSubmissionForm!$E105),"",IlluminaSubmissionForm!$E105)</f>
        <v>039-w000</v>
      </c>
      <c r="B316" s="0" t="str">
        <f aca="false">IF(ISBLANK(IlluminaSubmissionForm!$E105),"",IlluminaSubmissionForm!$D$38)</f>
        <v>Metagenomic DNA</v>
      </c>
      <c r="C316" s="0" t="str">
        <f aca="false">IF(ISBLANK(IlluminaSubmissionForm!$E105),"",IlluminaSubmissionForm!$L$39)</f>
        <v>Paired End Read</v>
      </c>
      <c r="D316" s="0" t="n">
        <f aca="false">IF(ISBLANK(IlluminaSubmissionForm!$E105),"",IlluminaSubmissionForm!$L$40)</f>
        <v>250</v>
      </c>
      <c r="E316" s="0" t="str">
        <f aca="false">IF(ISBLANK(IlluminaSubmissionForm!$E105),"","Yes")</f>
        <v>Yes</v>
      </c>
      <c r="F316" s="0" t="n">
        <f aca="false">IF(ISBLANK(IlluminaSubmissionForm!$E105),"",IlluminaSubmissionForm!$L$41/COUNTA(IlluminaSubmissionForm!$C$47:$N$54,IlluminaSubmissionForm!$C$64:$N$71,IlluminaSubmissionForm!$C$81:$N$88,IlluminaSubmissionForm!$C$98:$N$105))</f>
        <v>0.0106666666666667</v>
      </c>
      <c r="G316" s="0" t="str">
        <f aca="false">IF(ISBLANK(IlluminaSubmissionForm!$E105),"",IlluminaSubmissionForm!$D$39)</f>
        <v>Bacterial 16S-V3V4</v>
      </c>
      <c r="I316" s="2" t="str">
        <f aca="false">IF(ISBLANK(IlluminaSubmissionForm!$E105),"",IlluminaSubmissionForm!$C$96)</f>
        <v>16SV3V4_FinalProject_4</v>
      </c>
      <c r="J316" s="1" t="s">
        <v>14</v>
      </c>
      <c r="K316" s="0" t="s">
        <v>38</v>
      </c>
    </row>
    <row r="317" customFormat="false" ht="12.75" hidden="false" customHeight="false" outlineLevel="0" collapsed="false">
      <c r="A317" s="0" t="str">
        <f aca="false">IF(ISBLANK(IlluminaSubmissionForm!$F98),"",IlluminaSubmissionForm!$F98)</f>
        <v>099-w014</v>
      </c>
      <c r="B317" s="0" t="str">
        <f aca="false">IF(ISBLANK(IlluminaSubmissionForm!$F98),"",IlluminaSubmissionForm!$D$38)</f>
        <v>Metagenomic DNA</v>
      </c>
      <c r="C317" s="0" t="str">
        <f aca="false">IF(ISBLANK(IlluminaSubmissionForm!$F98),"",IlluminaSubmissionForm!$L$39)</f>
        <v>Paired End Read</v>
      </c>
      <c r="D317" s="0" t="n">
        <f aca="false">IF(ISBLANK(IlluminaSubmissionForm!$F98),"",IlluminaSubmissionForm!$L$40)</f>
        <v>250</v>
      </c>
      <c r="E317" s="0" t="str">
        <f aca="false">IF(ISBLANK(IlluminaSubmissionForm!$F98),"","Yes")</f>
        <v>Yes</v>
      </c>
      <c r="F317" s="0" t="n">
        <f aca="false">IF(ISBLANK(IlluminaSubmissionForm!$F98),"",IlluminaSubmissionForm!$L$41/COUNTA(IlluminaSubmissionForm!$C$47:$N$54,IlluminaSubmissionForm!$C$64:$N$71,IlluminaSubmissionForm!$C$81:$N$88,IlluminaSubmissionForm!$C$98:$N$105))</f>
        <v>0.0106666666666667</v>
      </c>
      <c r="G317" s="0" t="str">
        <f aca="false">IF(ISBLANK(IlluminaSubmissionForm!$F98),"",IlluminaSubmissionForm!$D$39)</f>
        <v>Bacterial 16S-V3V4</v>
      </c>
      <c r="I317" s="2" t="str">
        <f aca="false">IF(ISBLANK(IlluminaSubmissionForm!$F98),"",IlluminaSubmissionForm!$C$96)</f>
        <v>16SV3V4_FinalProject_4</v>
      </c>
      <c r="J317" s="1" t="s">
        <v>14</v>
      </c>
      <c r="K317" s="0" t="s">
        <v>39</v>
      </c>
    </row>
    <row r="318" customFormat="false" ht="12.75" hidden="false" customHeight="false" outlineLevel="0" collapsed="false">
      <c r="A318" s="0" t="str">
        <f aca="false">IF(ISBLANK(IlluminaSubmissionForm!$F99),"",IlluminaSubmissionForm!$F99)</f>
        <v>099-w046</v>
      </c>
      <c r="B318" s="0" t="str">
        <f aca="false">IF(ISBLANK(IlluminaSubmissionForm!$F99),"",IlluminaSubmissionForm!$D$38)</f>
        <v>Metagenomic DNA</v>
      </c>
      <c r="C318" s="0" t="str">
        <f aca="false">IF(ISBLANK(IlluminaSubmissionForm!$F99),"",IlluminaSubmissionForm!$L$39)</f>
        <v>Paired End Read</v>
      </c>
      <c r="D318" s="0" t="n">
        <f aca="false">IF(ISBLANK(IlluminaSubmissionForm!$F99),"",IlluminaSubmissionForm!$L$40)</f>
        <v>250</v>
      </c>
      <c r="E318" s="0" t="str">
        <f aca="false">IF(ISBLANK(IlluminaSubmissionForm!$F99),"","Yes")</f>
        <v>Yes</v>
      </c>
      <c r="F318" s="0" t="n">
        <f aca="false">IF(ISBLANK(IlluminaSubmissionForm!$F99),"",IlluminaSubmissionForm!$L$41/COUNTA(IlluminaSubmissionForm!$C$47:$N$54,IlluminaSubmissionForm!$C$64:$N$71,IlluminaSubmissionForm!$C$81:$N$88,IlluminaSubmissionForm!$C$98:$N$105))</f>
        <v>0.0106666666666667</v>
      </c>
      <c r="G318" s="0" t="str">
        <f aca="false">IF(ISBLANK(IlluminaSubmissionForm!$F99),"",IlluminaSubmissionForm!$D$39)</f>
        <v>Bacterial 16S-V3V4</v>
      </c>
      <c r="I318" s="2" t="str">
        <f aca="false">IF(ISBLANK(IlluminaSubmissionForm!$F99),"",IlluminaSubmissionForm!$C$96)</f>
        <v>16SV3V4_FinalProject_4</v>
      </c>
      <c r="J318" s="1" t="s">
        <v>14</v>
      </c>
      <c r="K318" s="0" t="s">
        <v>40</v>
      </c>
    </row>
    <row r="319" customFormat="false" ht="12.75" hidden="false" customHeight="false" outlineLevel="0" collapsed="false">
      <c r="A319" s="0" t="str">
        <f aca="false">IF(ISBLANK(IlluminaSubmissionForm!$F100),"",IlluminaSubmissionForm!$F100)</f>
        <v>105-w000</v>
      </c>
      <c r="B319" s="0" t="str">
        <f aca="false">IF(ISBLANK(IlluminaSubmissionForm!$F100),"",IlluminaSubmissionForm!$D$38)</f>
        <v>Metagenomic DNA</v>
      </c>
      <c r="C319" s="0" t="str">
        <f aca="false">IF(ISBLANK(IlluminaSubmissionForm!$F100),"",IlluminaSubmissionForm!$L$39)</f>
        <v>Paired End Read</v>
      </c>
      <c r="D319" s="0" t="n">
        <f aca="false">IF(ISBLANK(IlluminaSubmissionForm!$F100),"",IlluminaSubmissionForm!$L$40)</f>
        <v>250</v>
      </c>
      <c r="E319" s="0" t="str">
        <f aca="false">IF(ISBLANK(IlluminaSubmissionForm!$F100),"","Yes")</f>
        <v>Yes</v>
      </c>
      <c r="F319" s="0" t="n">
        <f aca="false">IF(ISBLANK(IlluminaSubmissionForm!$F100),"",IlluminaSubmissionForm!$L$41/COUNTA(IlluminaSubmissionForm!$C$47:$N$54,IlluminaSubmissionForm!$C$64:$N$71,IlluminaSubmissionForm!$C$81:$N$88,IlluminaSubmissionForm!$C$98:$N$105))</f>
        <v>0.0106666666666667</v>
      </c>
      <c r="G319" s="0" t="str">
        <f aca="false">IF(ISBLANK(IlluminaSubmissionForm!$F100),"",IlluminaSubmissionForm!$D$39)</f>
        <v>Bacterial 16S-V3V4</v>
      </c>
      <c r="I319" s="2" t="str">
        <f aca="false">IF(ISBLANK(IlluminaSubmissionForm!$F100),"",IlluminaSubmissionForm!$C$96)</f>
        <v>16SV3V4_FinalProject_4</v>
      </c>
      <c r="J319" s="1" t="s">
        <v>14</v>
      </c>
      <c r="K319" s="0" t="s">
        <v>41</v>
      </c>
    </row>
    <row r="320" customFormat="false" ht="12.75" hidden="false" customHeight="false" outlineLevel="0" collapsed="false">
      <c r="A320" s="0" t="str">
        <f aca="false">IF(ISBLANK(IlluminaSubmissionForm!$F101),"",IlluminaSubmissionForm!$F101)</f>
        <v>113-w000</v>
      </c>
      <c r="B320" s="0" t="str">
        <f aca="false">IF(ISBLANK(IlluminaSubmissionForm!$F101),"",IlluminaSubmissionForm!$D$38)</f>
        <v>Metagenomic DNA</v>
      </c>
      <c r="C320" s="0" t="str">
        <f aca="false">IF(ISBLANK(IlluminaSubmissionForm!$F101),"",IlluminaSubmissionForm!$L$39)</f>
        <v>Paired End Read</v>
      </c>
      <c r="D320" s="0" t="n">
        <f aca="false">IF(ISBLANK(IlluminaSubmissionForm!$F101),"",IlluminaSubmissionForm!$L$40)</f>
        <v>250</v>
      </c>
      <c r="E320" s="0" t="str">
        <f aca="false">IF(ISBLANK(IlluminaSubmissionForm!$F101),"","Yes")</f>
        <v>Yes</v>
      </c>
      <c r="F320" s="0" t="n">
        <f aca="false">IF(ISBLANK(IlluminaSubmissionForm!$F101),"",IlluminaSubmissionForm!$L$41/COUNTA(IlluminaSubmissionForm!$C$47:$N$54,IlluminaSubmissionForm!$C$64:$N$71,IlluminaSubmissionForm!$C$81:$N$88,IlluminaSubmissionForm!$C$98:$N$105))</f>
        <v>0.0106666666666667</v>
      </c>
      <c r="G320" s="0" t="str">
        <f aca="false">IF(ISBLANK(IlluminaSubmissionForm!$F101),"",IlluminaSubmissionForm!$D$39)</f>
        <v>Bacterial 16S-V3V4</v>
      </c>
      <c r="I320" s="2" t="str">
        <f aca="false">IF(ISBLANK(IlluminaSubmissionForm!$F101),"",IlluminaSubmissionForm!$C$96)</f>
        <v>16SV3V4_FinalProject_4</v>
      </c>
      <c r="J320" s="1" t="s">
        <v>14</v>
      </c>
      <c r="K320" s="0" t="s">
        <v>42</v>
      </c>
    </row>
    <row r="321" customFormat="false" ht="12.75" hidden="false" customHeight="false" outlineLevel="0" collapsed="false">
      <c r="A321" s="0" t="str">
        <f aca="false">IF(ISBLANK(IlluminaSubmissionForm!$F102),"",IlluminaSubmissionForm!$F102)</f>
        <v>118-w000</v>
      </c>
      <c r="B321" s="0" t="str">
        <f aca="false">IF(ISBLANK(IlluminaSubmissionForm!$F102),"",IlluminaSubmissionForm!$D$38)</f>
        <v>Metagenomic DNA</v>
      </c>
      <c r="C321" s="0" t="str">
        <f aca="false">IF(ISBLANK(IlluminaSubmissionForm!$F102),"",IlluminaSubmissionForm!$L$39)</f>
        <v>Paired End Read</v>
      </c>
      <c r="D321" s="0" t="n">
        <f aca="false">IF(ISBLANK(IlluminaSubmissionForm!$F102),"",IlluminaSubmissionForm!$L$40)</f>
        <v>250</v>
      </c>
      <c r="E321" s="0" t="str">
        <f aca="false">IF(ISBLANK(IlluminaSubmissionForm!$F102),"","Yes")</f>
        <v>Yes</v>
      </c>
      <c r="F321" s="0" t="n">
        <f aca="false">IF(ISBLANK(IlluminaSubmissionForm!$F102),"",IlluminaSubmissionForm!$L$41/COUNTA(IlluminaSubmissionForm!$C$47:$N$54,IlluminaSubmissionForm!$C$64:$N$71,IlluminaSubmissionForm!$C$81:$N$88,IlluminaSubmissionForm!$C$98:$N$105))</f>
        <v>0.0106666666666667</v>
      </c>
      <c r="G321" s="0" t="str">
        <f aca="false">IF(ISBLANK(IlluminaSubmissionForm!$F102),"",IlluminaSubmissionForm!$D$39)</f>
        <v>Bacterial 16S-V3V4</v>
      </c>
      <c r="I321" s="2" t="str">
        <f aca="false">IF(ISBLANK(IlluminaSubmissionForm!$F102),"",IlluminaSubmissionForm!$C$96)</f>
        <v>16SV3V4_FinalProject_4</v>
      </c>
      <c r="J321" s="1" t="s">
        <v>14</v>
      </c>
      <c r="K321" s="0" t="s">
        <v>43</v>
      </c>
    </row>
    <row r="322" customFormat="false" ht="12.75" hidden="false" customHeight="false" outlineLevel="0" collapsed="false">
      <c r="A322" s="0" t="str">
        <f aca="false">IF(ISBLANK(IlluminaSubmissionForm!$F103),"",IlluminaSubmissionForm!$F103)</f>
        <v>119-w000</v>
      </c>
      <c r="B322" s="0" t="str">
        <f aca="false">IF(ISBLANK(IlluminaSubmissionForm!$F103),"",IlluminaSubmissionForm!$D$38)</f>
        <v>Metagenomic DNA</v>
      </c>
      <c r="C322" s="0" t="str">
        <f aca="false">IF(ISBLANK(IlluminaSubmissionForm!$F103),"",IlluminaSubmissionForm!$L$39)</f>
        <v>Paired End Read</v>
      </c>
      <c r="D322" s="0" t="n">
        <f aca="false">IF(ISBLANK(IlluminaSubmissionForm!$F103),"",IlluminaSubmissionForm!$L$40)</f>
        <v>250</v>
      </c>
      <c r="E322" s="0" t="str">
        <f aca="false">IF(ISBLANK(IlluminaSubmissionForm!$F103),"","Yes")</f>
        <v>Yes</v>
      </c>
      <c r="F322" s="0" t="n">
        <f aca="false">IF(ISBLANK(IlluminaSubmissionForm!$F103),"",IlluminaSubmissionForm!$L$41/COUNTA(IlluminaSubmissionForm!$C$47:$N$54,IlluminaSubmissionForm!$C$64:$N$71,IlluminaSubmissionForm!$C$81:$N$88,IlluminaSubmissionForm!$C$98:$N$105))</f>
        <v>0.0106666666666667</v>
      </c>
      <c r="G322" s="0" t="str">
        <f aca="false">IF(ISBLANK(IlluminaSubmissionForm!$F103),"",IlluminaSubmissionForm!$D$39)</f>
        <v>Bacterial 16S-V3V4</v>
      </c>
      <c r="I322" s="2" t="str">
        <f aca="false">IF(ISBLANK(IlluminaSubmissionForm!$F103),"",IlluminaSubmissionForm!$C$96)</f>
        <v>16SV3V4_FinalProject_4</v>
      </c>
      <c r="J322" s="1" t="s">
        <v>14</v>
      </c>
      <c r="K322" s="0" t="s">
        <v>44</v>
      </c>
    </row>
    <row r="323" customFormat="false" ht="12.75" hidden="false" customHeight="false" outlineLevel="0" collapsed="false">
      <c r="A323" s="0" t="str">
        <f aca="false">IF(ISBLANK(IlluminaSubmissionForm!$F104),"",IlluminaSubmissionForm!$F104)</f>
        <v>119-w046</v>
      </c>
      <c r="B323" s="0" t="str">
        <f aca="false">IF(ISBLANK(IlluminaSubmissionForm!$F104),"",IlluminaSubmissionForm!$D$38)</f>
        <v>Metagenomic DNA</v>
      </c>
      <c r="C323" s="0" t="str">
        <f aca="false">IF(ISBLANK(IlluminaSubmissionForm!$F104),"",IlluminaSubmissionForm!$L$39)</f>
        <v>Paired End Read</v>
      </c>
      <c r="D323" s="0" t="n">
        <f aca="false">IF(ISBLANK(IlluminaSubmissionForm!$F104),"",IlluminaSubmissionForm!$L$40)</f>
        <v>250</v>
      </c>
      <c r="E323" s="0" t="str">
        <f aca="false">IF(ISBLANK(IlluminaSubmissionForm!$F104),"","Yes")</f>
        <v>Yes</v>
      </c>
      <c r="F323" s="0" t="n">
        <f aca="false">IF(ISBLANK(IlluminaSubmissionForm!$F104),"",IlluminaSubmissionForm!$L$41/COUNTA(IlluminaSubmissionForm!$C$47:$N$54,IlluminaSubmissionForm!$C$64:$N$71,IlluminaSubmissionForm!$C$81:$N$88,IlluminaSubmissionForm!$C$98:$N$105))</f>
        <v>0.0106666666666667</v>
      </c>
      <c r="G323" s="0" t="str">
        <f aca="false">IF(ISBLANK(IlluminaSubmissionForm!$F104),"",IlluminaSubmissionForm!$D$39)</f>
        <v>Bacterial 16S-V3V4</v>
      </c>
      <c r="I323" s="2" t="str">
        <f aca="false">IF(ISBLANK(IlluminaSubmissionForm!$F104),"",IlluminaSubmissionForm!$C$96)</f>
        <v>16SV3V4_FinalProject_4</v>
      </c>
      <c r="J323" s="1" t="s">
        <v>14</v>
      </c>
      <c r="K323" s="0" t="s">
        <v>45</v>
      </c>
    </row>
    <row r="324" customFormat="false" ht="12.75" hidden="false" customHeight="false" outlineLevel="0" collapsed="false">
      <c r="A324" s="0" t="str">
        <f aca="false">IF(ISBLANK(IlluminaSubmissionForm!$F105),"",IlluminaSubmissionForm!$F105)</f>
        <v>109-w000</v>
      </c>
      <c r="B324" s="0" t="str">
        <f aca="false">IF(ISBLANK(IlluminaSubmissionForm!$F105),"",IlluminaSubmissionForm!$D$38)</f>
        <v>Metagenomic DNA</v>
      </c>
      <c r="C324" s="0" t="str">
        <f aca="false">IF(ISBLANK(IlluminaSubmissionForm!$F105),"",IlluminaSubmissionForm!$L$39)</f>
        <v>Paired End Read</v>
      </c>
      <c r="D324" s="0" t="n">
        <f aca="false">IF(ISBLANK(IlluminaSubmissionForm!$F105),"",IlluminaSubmissionForm!$L$40)</f>
        <v>250</v>
      </c>
      <c r="E324" s="0" t="str">
        <f aca="false">IF(ISBLANK(IlluminaSubmissionForm!$F105),"","Yes")</f>
        <v>Yes</v>
      </c>
      <c r="F324" s="0" t="n">
        <f aca="false">IF(ISBLANK(IlluminaSubmissionForm!$F105),"",IlluminaSubmissionForm!$L$41/COUNTA(IlluminaSubmissionForm!$C$47:$N$54,IlluminaSubmissionForm!$C$64:$N$71,IlluminaSubmissionForm!$C$81:$N$88,IlluminaSubmissionForm!$C$98:$N$105))</f>
        <v>0.0106666666666667</v>
      </c>
      <c r="G324" s="0" t="str">
        <f aca="false">IF(ISBLANK(IlluminaSubmissionForm!$F105),"",IlluminaSubmissionForm!$D$39)</f>
        <v>Bacterial 16S-V3V4</v>
      </c>
      <c r="I324" s="2" t="str">
        <f aca="false">IF(ISBLANK(IlluminaSubmissionForm!$F105),"",IlluminaSubmissionForm!$C$96)</f>
        <v>16SV3V4_FinalProject_4</v>
      </c>
      <c r="J324" s="1" t="s">
        <v>14</v>
      </c>
      <c r="K324" s="0" t="s">
        <v>46</v>
      </c>
    </row>
    <row r="325" customFormat="false" ht="12.75" hidden="false" customHeight="false" outlineLevel="0" collapsed="false">
      <c r="A325" s="0" t="str">
        <f aca="false">IF(ISBLANK(IlluminaSubmissionForm!$G98),"",IlluminaSubmissionForm!$G98)</f>
        <v>109-w046</v>
      </c>
      <c r="B325" s="0" t="str">
        <f aca="false">IF(ISBLANK(IlluminaSubmissionForm!$G98),"",IlluminaSubmissionForm!$D$38)</f>
        <v>Metagenomic DNA</v>
      </c>
      <c r="C325" s="0" t="str">
        <f aca="false">IF(ISBLANK(IlluminaSubmissionForm!$G98),"",IlluminaSubmissionForm!$L$39)</f>
        <v>Paired End Read</v>
      </c>
      <c r="D325" s="0" t="n">
        <f aca="false">IF(ISBLANK(IlluminaSubmissionForm!$G98),"",IlluminaSubmissionForm!$L$40)</f>
        <v>250</v>
      </c>
      <c r="E325" s="0" t="str">
        <f aca="false">IF(ISBLANK(IlluminaSubmissionForm!$G98),"","Yes")</f>
        <v>Yes</v>
      </c>
      <c r="F325" s="0" t="n">
        <f aca="false">IF(ISBLANK(IlluminaSubmissionForm!$G98),"",IlluminaSubmissionForm!$L$41/COUNTA(IlluminaSubmissionForm!$C$47:$N$54,IlluminaSubmissionForm!$C$64:$N$71,IlluminaSubmissionForm!$C$81:$N$88,IlluminaSubmissionForm!$C$98:$N$105))</f>
        <v>0.0106666666666667</v>
      </c>
      <c r="G325" s="0" t="str">
        <f aca="false">IF(ISBLANK(IlluminaSubmissionForm!$G98),"",IlluminaSubmissionForm!$D$39)</f>
        <v>Bacterial 16S-V3V4</v>
      </c>
      <c r="I325" s="2" t="str">
        <f aca="false">IF(ISBLANK(IlluminaSubmissionForm!$G98),"",IlluminaSubmissionForm!$C$96)</f>
        <v>16SV3V4_FinalProject_4</v>
      </c>
      <c r="J325" s="1" t="s">
        <v>14</v>
      </c>
      <c r="K325" s="0" t="s">
        <v>47</v>
      </c>
    </row>
    <row r="326" customFormat="false" ht="12.75" hidden="false" customHeight="false" outlineLevel="0" collapsed="false">
      <c r="A326" s="0" t="str">
        <f aca="false">IF(ISBLANK(IlluminaSubmissionForm!$G99),"",IlluminaSubmissionForm!$G99)</f>
        <v>042-w000</v>
      </c>
      <c r="B326" s="0" t="str">
        <f aca="false">IF(ISBLANK(IlluminaSubmissionForm!$G99),"",IlluminaSubmissionForm!$D$38)</f>
        <v>Metagenomic DNA</v>
      </c>
      <c r="C326" s="0" t="str">
        <f aca="false">IF(ISBLANK(IlluminaSubmissionForm!$G99),"",IlluminaSubmissionForm!$L$39)</f>
        <v>Paired End Read</v>
      </c>
      <c r="D326" s="0" t="n">
        <f aca="false">IF(ISBLANK(IlluminaSubmissionForm!$G99),"",IlluminaSubmissionForm!$L$40)</f>
        <v>250</v>
      </c>
      <c r="E326" s="0" t="str">
        <f aca="false">IF(ISBLANK(IlluminaSubmissionForm!$G99),"","Yes")</f>
        <v>Yes</v>
      </c>
      <c r="F326" s="0" t="n">
        <f aca="false">IF(ISBLANK(IlluminaSubmissionForm!$G99),"",IlluminaSubmissionForm!$L$41/COUNTA(IlluminaSubmissionForm!$C$47:$N$54,IlluminaSubmissionForm!$C$64:$N$71,IlluminaSubmissionForm!$C$81:$N$88,IlluminaSubmissionForm!$C$98:$N$105))</f>
        <v>0.0106666666666667</v>
      </c>
      <c r="G326" s="0" t="str">
        <f aca="false">IF(ISBLANK(IlluminaSubmissionForm!$G99),"",IlluminaSubmissionForm!$D$39)</f>
        <v>Bacterial 16S-V3V4</v>
      </c>
      <c r="I326" s="2" t="str">
        <f aca="false">IF(ISBLANK(IlluminaSubmissionForm!$G99),"",IlluminaSubmissionForm!$C$96)</f>
        <v>16SV3V4_FinalProject_4</v>
      </c>
      <c r="J326" s="1" t="s">
        <v>14</v>
      </c>
      <c r="K326" s="0" t="s">
        <v>48</v>
      </c>
    </row>
    <row r="327" customFormat="false" ht="12.75" hidden="false" customHeight="false" outlineLevel="0" collapsed="false">
      <c r="A327" s="0" t="str">
        <f aca="false">IF(ISBLANK(IlluminaSubmissionForm!$G100),"",IlluminaSubmissionForm!$G100)</f>
        <v>083-w000</v>
      </c>
      <c r="B327" s="0" t="str">
        <f aca="false">IF(ISBLANK(IlluminaSubmissionForm!$G100),"",IlluminaSubmissionForm!$D$38)</f>
        <v>Metagenomic DNA</v>
      </c>
      <c r="C327" s="0" t="str">
        <f aca="false">IF(ISBLANK(IlluminaSubmissionForm!$G100),"",IlluminaSubmissionForm!$L$39)</f>
        <v>Paired End Read</v>
      </c>
      <c r="D327" s="0" t="n">
        <f aca="false">IF(ISBLANK(IlluminaSubmissionForm!$G100),"",IlluminaSubmissionForm!$L$40)</f>
        <v>250</v>
      </c>
      <c r="E327" s="0" t="str">
        <f aca="false">IF(ISBLANK(IlluminaSubmissionForm!$G100),"","Yes")</f>
        <v>Yes</v>
      </c>
      <c r="F327" s="0" t="n">
        <f aca="false">IF(ISBLANK(IlluminaSubmissionForm!$G100),"",IlluminaSubmissionForm!$L$41/COUNTA(IlluminaSubmissionForm!$C$47:$N$54,IlluminaSubmissionForm!$C$64:$N$71,IlluminaSubmissionForm!$C$81:$N$88,IlluminaSubmissionForm!$C$98:$N$105))</f>
        <v>0.0106666666666667</v>
      </c>
      <c r="G327" s="0" t="str">
        <f aca="false">IF(ISBLANK(IlluminaSubmissionForm!$G100),"",IlluminaSubmissionForm!$D$39)</f>
        <v>Bacterial 16S-V3V4</v>
      </c>
      <c r="I327" s="2" t="str">
        <f aca="false">IF(ISBLANK(IlluminaSubmissionForm!$G100),"",IlluminaSubmissionForm!$C$96)</f>
        <v>16SV3V4_FinalProject_4</v>
      </c>
      <c r="J327" s="1" t="s">
        <v>14</v>
      </c>
      <c r="K327" s="0" t="s">
        <v>49</v>
      </c>
    </row>
    <row r="328" customFormat="false" ht="12.75" hidden="false" customHeight="false" outlineLevel="0" collapsed="false">
      <c r="A328" s="0" t="str">
        <f aca="false">IF(ISBLANK(IlluminaSubmissionForm!$G101),"",IlluminaSubmissionForm!$G101)</f>
        <v>083-w014</v>
      </c>
      <c r="B328" s="0" t="str">
        <f aca="false">IF(ISBLANK(IlluminaSubmissionForm!$G101),"",IlluminaSubmissionForm!$D$38)</f>
        <v>Metagenomic DNA</v>
      </c>
      <c r="C328" s="0" t="str">
        <f aca="false">IF(ISBLANK(IlluminaSubmissionForm!$G101),"",IlluminaSubmissionForm!$L$39)</f>
        <v>Paired End Read</v>
      </c>
      <c r="D328" s="0" t="n">
        <f aca="false">IF(ISBLANK(IlluminaSubmissionForm!$G101),"",IlluminaSubmissionForm!$L$40)</f>
        <v>250</v>
      </c>
      <c r="E328" s="0" t="str">
        <f aca="false">IF(ISBLANK(IlluminaSubmissionForm!$G101),"","Yes")</f>
        <v>Yes</v>
      </c>
      <c r="F328" s="0" t="n">
        <f aca="false">IF(ISBLANK(IlluminaSubmissionForm!$G101),"",IlluminaSubmissionForm!$L$41/COUNTA(IlluminaSubmissionForm!$C$47:$N$54,IlluminaSubmissionForm!$C$64:$N$71,IlluminaSubmissionForm!$C$81:$N$88,IlluminaSubmissionForm!$C$98:$N$105))</f>
        <v>0.0106666666666667</v>
      </c>
      <c r="G328" s="0" t="str">
        <f aca="false">IF(ISBLANK(IlluminaSubmissionForm!$G101),"",IlluminaSubmissionForm!$D$39)</f>
        <v>Bacterial 16S-V3V4</v>
      </c>
      <c r="I328" s="2" t="str">
        <f aca="false">IF(ISBLANK(IlluminaSubmissionForm!$G101),"",IlluminaSubmissionForm!$C$96)</f>
        <v>16SV3V4_FinalProject_4</v>
      </c>
      <c r="J328" s="1" t="s">
        <v>14</v>
      </c>
      <c r="K328" s="0" t="s">
        <v>50</v>
      </c>
    </row>
    <row r="329" customFormat="false" ht="12.75" hidden="false" customHeight="false" outlineLevel="0" collapsed="false">
      <c r="A329" s="0" t="str">
        <f aca="false">IF(ISBLANK(IlluminaSubmissionForm!$G102),"",IlluminaSubmissionForm!$G102)</f>
        <v>111-w000</v>
      </c>
      <c r="B329" s="0" t="str">
        <f aca="false">IF(ISBLANK(IlluminaSubmissionForm!$G102),"",IlluminaSubmissionForm!$D$38)</f>
        <v>Metagenomic DNA</v>
      </c>
      <c r="C329" s="0" t="str">
        <f aca="false">IF(ISBLANK(IlluminaSubmissionForm!$G102),"",IlluminaSubmissionForm!$L$39)</f>
        <v>Paired End Read</v>
      </c>
      <c r="D329" s="0" t="n">
        <f aca="false">IF(ISBLANK(IlluminaSubmissionForm!$G102),"",IlluminaSubmissionForm!$L$40)</f>
        <v>250</v>
      </c>
      <c r="E329" s="0" t="str">
        <f aca="false">IF(ISBLANK(IlluminaSubmissionForm!$G102),"","Yes")</f>
        <v>Yes</v>
      </c>
      <c r="F329" s="0" t="n">
        <f aca="false">IF(ISBLANK(IlluminaSubmissionForm!$G102),"",IlluminaSubmissionForm!$L$41/COUNTA(IlluminaSubmissionForm!$C$47:$N$54,IlluminaSubmissionForm!$C$64:$N$71,IlluminaSubmissionForm!$C$81:$N$88,IlluminaSubmissionForm!$C$98:$N$105))</f>
        <v>0.0106666666666667</v>
      </c>
      <c r="G329" s="0" t="str">
        <f aca="false">IF(ISBLANK(IlluminaSubmissionForm!$G102),"",IlluminaSubmissionForm!$D$39)</f>
        <v>Bacterial 16S-V3V4</v>
      </c>
      <c r="I329" s="2" t="str">
        <f aca="false">IF(ISBLANK(IlluminaSubmissionForm!$G102),"",IlluminaSubmissionForm!$C$96)</f>
        <v>16SV3V4_FinalProject_4</v>
      </c>
      <c r="J329" s="1" t="s">
        <v>14</v>
      </c>
      <c r="K329" s="0" t="s">
        <v>51</v>
      </c>
    </row>
    <row r="330" customFormat="false" ht="12.75" hidden="false" customHeight="false" outlineLevel="0" collapsed="false">
      <c r="A330" s="0" t="str">
        <f aca="false">IF(ISBLANK(IlluminaSubmissionForm!$G103),"",IlluminaSubmissionForm!$G103)</f>
        <v>111-w014</v>
      </c>
      <c r="B330" s="0" t="str">
        <f aca="false">IF(ISBLANK(IlluminaSubmissionForm!$G103),"",IlluminaSubmissionForm!$D$38)</f>
        <v>Metagenomic DNA</v>
      </c>
      <c r="C330" s="0" t="str">
        <f aca="false">IF(ISBLANK(IlluminaSubmissionForm!$G103),"",IlluminaSubmissionForm!$L$39)</f>
        <v>Paired End Read</v>
      </c>
      <c r="D330" s="0" t="n">
        <f aca="false">IF(ISBLANK(IlluminaSubmissionForm!$G103),"",IlluminaSubmissionForm!$L$40)</f>
        <v>250</v>
      </c>
      <c r="E330" s="0" t="str">
        <f aca="false">IF(ISBLANK(IlluminaSubmissionForm!$G103),"","Yes")</f>
        <v>Yes</v>
      </c>
      <c r="F330" s="0" t="n">
        <f aca="false">IF(ISBLANK(IlluminaSubmissionForm!$G103),"",IlluminaSubmissionForm!$L$41/COUNTA(IlluminaSubmissionForm!$C$47:$N$54,IlluminaSubmissionForm!$C$64:$N$71,IlluminaSubmissionForm!$C$81:$N$88,IlluminaSubmissionForm!$C$98:$N$105))</f>
        <v>0.0106666666666667</v>
      </c>
      <c r="G330" s="0" t="str">
        <f aca="false">IF(ISBLANK(IlluminaSubmissionForm!$G103),"",IlluminaSubmissionForm!$D$39)</f>
        <v>Bacterial 16S-V3V4</v>
      </c>
      <c r="I330" s="2" t="str">
        <f aca="false">IF(ISBLANK(IlluminaSubmissionForm!$G103),"",IlluminaSubmissionForm!$C$96)</f>
        <v>16SV3V4_FinalProject_4</v>
      </c>
      <c r="J330" s="1" t="s">
        <v>14</v>
      </c>
      <c r="K330" s="0" t="s">
        <v>52</v>
      </c>
    </row>
    <row r="331" customFormat="false" ht="12.75" hidden="false" customHeight="false" outlineLevel="0" collapsed="false">
      <c r="A331" s="0" t="str">
        <f aca="false">IF(ISBLANK(IlluminaSubmissionForm!$G104),"",IlluminaSubmissionForm!$G104)</f>
        <v>13-T106-T-DM-CH</v>
      </c>
      <c r="B331" s="0" t="str">
        <f aca="false">IF(ISBLANK(IlluminaSubmissionForm!$G104),"",IlluminaSubmissionForm!$D$38)</f>
        <v>Metagenomic DNA</v>
      </c>
      <c r="C331" s="0" t="str">
        <f aca="false">IF(ISBLANK(IlluminaSubmissionForm!$G104),"",IlluminaSubmissionForm!$L$39)</f>
        <v>Paired End Read</v>
      </c>
      <c r="D331" s="0" t="n">
        <f aca="false">IF(ISBLANK(IlluminaSubmissionForm!$G104),"",IlluminaSubmissionForm!$L$40)</f>
        <v>250</v>
      </c>
      <c r="E331" s="0" t="str">
        <f aca="false">IF(ISBLANK(IlluminaSubmissionForm!$G104),"","Yes")</f>
        <v>Yes</v>
      </c>
      <c r="F331" s="0" t="n">
        <f aca="false">IF(ISBLANK(IlluminaSubmissionForm!$G104),"",IlluminaSubmissionForm!$L$41/COUNTA(IlluminaSubmissionForm!$C$47:$N$54,IlluminaSubmissionForm!$C$64:$N$71,IlluminaSubmissionForm!$C$81:$N$88,IlluminaSubmissionForm!$C$98:$N$105))</f>
        <v>0.0106666666666667</v>
      </c>
      <c r="G331" s="0" t="str">
        <f aca="false">IF(ISBLANK(IlluminaSubmissionForm!$G104),"",IlluminaSubmissionForm!$D$39)</f>
        <v>Bacterial 16S-V3V4</v>
      </c>
      <c r="I331" s="2" t="str">
        <f aca="false">IF(ISBLANK(IlluminaSubmissionForm!$G104),"",IlluminaSubmissionForm!$C$96)</f>
        <v>16SV3V4_FinalProject_4</v>
      </c>
      <c r="J331" s="1" t="s">
        <v>14</v>
      </c>
      <c r="K331" s="0" t="s">
        <v>53</v>
      </c>
    </row>
    <row r="332" customFormat="false" ht="12.75" hidden="false" customHeight="false" outlineLevel="0" collapsed="false">
      <c r="A332" s="0" t="str">
        <f aca="false">IF(ISBLANK(IlluminaSubmissionForm!$G105),"",IlluminaSubmissionForm!$G105)</f>
        <v>14-T26-T-DM-II</v>
      </c>
      <c r="B332" s="0" t="str">
        <f aca="false">IF(ISBLANK(IlluminaSubmissionForm!$G105),"",IlluminaSubmissionForm!$D$38)</f>
        <v>Metagenomic DNA</v>
      </c>
      <c r="C332" s="0" t="str">
        <f aca="false">IF(ISBLANK(IlluminaSubmissionForm!$G105),"",IlluminaSubmissionForm!$L$39)</f>
        <v>Paired End Read</v>
      </c>
      <c r="D332" s="0" t="n">
        <f aca="false">IF(ISBLANK(IlluminaSubmissionForm!$G105),"",IlluminaSubmissionForm!$L$40)</f>
        <v>250</v>
      </c>
      <c r="E332" s="0" t="str">
        <f aca="false">IF(ISBLANK(IlluminaSubmissionForm!$G105),"","Yes")</f>
        <v>Yes</v>
      </c>
      <c r="F332" s="0" t="n">
        <f aca="false">IF(ISBLANK(IlluminaSubmissionForm!$G105),"",IlluminaSubmissionForm!$L$41/COUNTA(IlluminaSubmissionForm!$C$47:$N$54,IlluminaSubmissionForm!$C$64:$N$71,IlluminaSubmissionForm!$C$81:$N$88,IlluminaSubmissionForm!$C$98:$N$105))</f>
        <v>0.0106666666666667</v>
      </c>
      <c r="G332" s="0" t="str">
        <f aca="false">IF(ISBLANK(IlluminaSubmissionForm!$G105),"",IlluminaSubmissionForm!$D$39)</f>
        <v>Bacterial 16S-V3V4</v>
      </c>
      <c r="I332" s="2" t="str">
        <f aca="false">IF(ISBLANK(IlluminaSubmissionForm!$G105),"",IlluminaSubmissionForm!$C$96)</f>
        <v>16SV3V4_FinalProject_4</v>
      </c>
      <c r="J332" s="1" t="s">
        <v>14</v>
      </c>
      <c r="K332" s="0" t="s">
        <v>54</v>
      </c>
    </row>
    <row r="333" customFormat="false" ht="12.75" hidden="false" customHeight="false" outlineLevel="0" collapsed="false">
      <c r="A333" s="0" t="str">
        <f aca="false">IF(ISBLANK(IlluminaSubmissionForm!$H98),"",IlluminaSubmissionForm!$H98)</f>
        <v>14-T26-T-DM-CI</v>
      </c>
      <c r="B333" s="0" t="str">
        <f aca="false">IF(ISBLANK(IlluminaSubmissionForm!$H98),"",IlluminaSubmissionForm!$D$38)</f>
        <v>Metagenomic DNA</v>
      </c>
      <c r="C333" s="0" t="str">
        <f aca="false">IF(ISBLANK(IlluminaSubmissionForm!$H98),"",IlluminaSubmissionForm!$L$39)</f>
        <v>Paired End Read</v>
      </c>
      <c r="D333" s="0" t="n">
        <f aca="false">IF(ISBLANK(IlluminaSubmissionForm!$H98),"",IlluminaSubmissionForm!$L$40)</f>
        <v>250</v>
      </c>
      <c r="E333" s="0" t="str">
        <f aca="false">IF(ISBLANK(IlluminaSubmissionForm!$H98),"","Yes")</f>
        <v>Yes</v>
      </c>
      <c r="F333" s="0" t="n">
        <f aca="false">IF(ISBLANK(IlluminaSubmissionForm!$H98),"",IlluminaSubmissionForm!$L$41/COUNTA(IlluminaSubmissionForm!$C$47:$N$54,IlluminaSubmissionForm!$C$64:$N$71,IlluminaSubmissionForm!$C$81:$N$88,IlluminaSubmissionForm!$C$98:$N$105))</f>
        <v>0.0106666666666667</v>
      </c>
      <c r="G333" s="0" t="str">
        <f aca="false">IF(ISBLANK(IlluminaSubmissionForm!$H98),"",IlluminaSubmissionForm!$D$39)</f>
        <v>Bacterial 16S-V3V4</v>
      </c>
      <c r="I333" s="2" t="str">
        <f aca="false">IF(ISBLANK(IlluminaSubmissionForm!$H98),"",IlluminaSubmissionForm!$C$96)</f>
        <v>16SV3V4_FinalProject_4</v>
      </c>
      <c r="J333" s="1" t="s">
        <v>14</v>
      </c>
      <c r="K333" s="0" t="s">
        <v>55</v>
      </c>
    </row>
    <row r="334" customFormat="false" ht="12.75" hidden="false" customHeight="false" outlineLevel="0" collapsed="false">
      <c r="A334" s="0" t="str">
        <f aca="false">IF(ISBLANK(IlluminaSubmissionForm!$H99),"",IlluminaSubmissionForm!$H99)</f>
        <v>14-T106-T-DM-III</v>
      </c>
      <c r="B334" s="0" t="str">
        <f aca="false">IF(ISBLANK(IlluminaSubmissionForm!$H99),"",IlluminaSubmissionForm!$D$38)</f>
        <v>Metagenomic DNA</v>
      </c>
      <c r="C334" s="0" t="str">
        <f aca="false">IF(ISBLANK(IlluminaSubmissionForm!$H99),"",IlluminaSubmissionForm!$L$39)</f>
        <v>Paired End Read</v>
      </c>
      <c r="D334" s="0" t="n">
        <f aca="false">IF(ISBLANK(IlluminaSubmissionForm!$H99),"",IlluminaSubmissionForm!$L$40)</f>
        <v>250</v>
      </c>
      <c r="E334" s="0" t="str">
        <f aca="false">IF(ISBLANK(IlluminaSubmissionForm!$H99),"","Yes")</f>
        <v>Yes</v>
      </c>
      <c r="F334" s="0" t="n">
        <f aca="false">IF(ISBLANK(IlluminaSubmissionForm!$H99),"",IlluminaSubmissionForm!$L$41/COUNTA(IlluminaSubmissionForm!$C$47:$N$54,IlluminaSubmissionForm!$C$64:$N$71,IlluminaSubmissionForm!$C$81:$N$88,IlluminaSubmissionForm!$C$98:$N$105))</f>
        <v>0.0106666666666667</v>
      </c>
      <c r="G334" s="0" t="str">
        <f aca="false">IF(ISBLANK(IlluminaSubmissionForm!$H99),"",IlluminaSubmissionForm!$D$39)</f>
        <v>Bacterial 16S-V3V4</v>
      </c>
      <c r="I334" s="2" t="str">
        <f aca="false">IF(ISBLANK(IlluminaSubmissionForm!$H99),"",IlluminaSubmissionForm!$C$96)</f>
        <v>16SV3V4_FinalProject_4</v>
      </c>
      <c r="J334" s="1" t="s">
        <v>14</v>
      </c>
      <c r="K334" s="0" t="s">
        <v>56</v>
      </c>
    </row>
    <row r="335" customFormat="false" ht="12.75" hidden="false" customHeight="false" outlineLevel="0" collapsed="false">
      <c r="A335" s="0" t="str">
        <f aca="false">IF(ISBLANK(IlluminaSubmissionForm!$H100),"",IlluminaSubmissionForm!$H100)</f>
        <v>14-T106-T-DM-CII</v>
      </c>
      <c r="B335" s="0" t="str">
        <f aca="false">IF(ISBLANK(IlluminaSubmissionForm!$H100),"",IlluminaSubmissionForm!$D$38)</f>
        <v>Metagenomic DNA</v>
      </c>
      <c r="C335" s="0" t="str">
        <f aca="false">IF(ISBLANK(IlluminaSubmissionForm!$H100),"",IlluminaSubmissionForm!$L$39)</f>
        <v>Paired End Read</v>
      </c>
      <c r="D335" s="0" t="n">
        <f aca="false">IF(ISBLANK(IlluminaSubmissionForm!$H100),"",IlluminaSubmissionForm!$L$40)</f>
        <v>250</v>
      </c>
      <c r="E335" s="0" t="str">
        <f aca="false">IF(ISBLANK(IlluminaSubmissionForm!$H100),"","Yes")</f>
        <v>Yes</v>
      </c>
      <c r="F335" s="0" t="n">
        <f aca="false">IF(ISBLANK(IlluminaSubmissionForm!$H100),"",IlluminaSubmissionForm!$L$41/COUNTA(IlluminaSubmissionForm!$C$47:$N$54,IlluminaSubmissionForm!$C$64:$N$71,IlluminaSubmissionForm!$C$81:$N$88,IlluminaSubmissionForm!$C$98:$N$105))</f>
        <v>0.0106666666666667</v>
      </c>
      <c r="G335" s="0" t="str">
        <f aca="false">IF(ISBLANK(IlluminaSubmissionForm!$H100),"",IlluminaSubmissionForm!$D$39)</f>
        <v>Bacterial 16S-V3V4</v>
      </c>
      <c r="I335" s="2" t="str">
        <f aca="false">IF(ISBLANK(IlluminaSubmissionForm!$H100),"",IlluminaSubmissionForm!$C$96)</f>
        <v>16SV3V4_FinalProject_4</v>
      </c>
      <c r="J335" s="1" t="s">
        <v>14</v>
      </c>
      <c r="K335" s="0" t="s">
        <v>57</v>
      </c>
    </row>
    <row r="336" customFormat="false" ht="12.75" hidden="false" customHeight="false" outlineLevel="0" collapsed="false">
      <c r="A336" s="0" t="str">
        <f aca="false">IF(ISBLANK(IlluminaSubmissionForm!$H101),"",IlluminaSubmissionForm!$H101)</f>
        <v>14-TM48-T-DM-III</v>
      </c>
      <c r="B336" s="0" t="str">
        <f aca="false">IF(ISBLANK(IlluminaSubmissionForm!$H101),"",IlluminaSubmissionForm!$D$38)</f>
        <v>Metagenomic DNA</v>
      </c>
      <c r="C336" s="0" t="str">
        <f aca="false">IF(ISBLANK(IlluminaSubmissionForm!$H101),"",IlluminaSubmissionForm!$L$39)</f>
        <v>Paired End Read</v>
      </c>
      <c r="D336" s="0" t="n">
        <f aca="false">IF(ISBLANK(IlluminaSubmissionForm!$H101),"",IlluminaSubmissionForm!$L$40)</f>
        <v>250</v>
      </c>
      <c r="E336" s="0" t="str">
        <f aca="false">IF(ISBLANK(IlluminaSubmissionForm!$H101),"","Yes")</f>
        <v>Yes</v>
      </c>
      <c r="F336" s="0" t="n">
        <f aca="false">IF(ISBLANK(IlluminaSubmissionForm!$H101),"",IlluminaSubmissionForm!$L$41/COUNTA(IlluminaSubmissionForm!$C$47:$N$54,IlluminaSubmissionForm!$C$64:$N$71,IlluminaSubmissionForm!$C$81:$N$88,IlluminaSubmissionForm!$C$98:$N$105))</f>
        <v>0.0106666666666667</v>
      </c>
      <c r="G336" s="0" t="str">
        <f aca="false">IF(ISBLANK(IlluminaSubmissionForm!$H101),"",IlluminaSubmissionForm!$D$39)</f>
        <v>Bacterial 16S-V3V4</v>
      </c>
      <c r="I336" s="2" t="str">
        <f aca="false">IF(ISBLANK(IlluminaSubmissionForm!$H101),"",IlluminaSubmissionForm!$C$96)</f>
        <v>16SV3V4_FinalProject_4</v>
      </c>
      <c r="J336" s="1" t="s">
        <v>14</v>
      </c>
      <c r="K336" s="0" t="s">
        <v>58</v>
      </c>
    </row>
    <row r="337" customFormat="false" ht="12.75" hidden="false" customHeight="false" outlineLevel="0" collapsed="false">
      <c r="A337" s="0" t="str">
        <f aca="false">IF(ISBLANK(IlluminaSubmissionForm!$H102),"",IlluminaSubmissionForm!$H102)</f>
        <v>14-TM48-T-DM-CII</v>
      </c>
      <c r="B337" s="0" t="str">
        <f aca="false">IF(ISBLANK(IlluminaSubmissionForm!$H102),"",IlluminaSubmissionForm!$D$38)</f>
        <v>Metagenomic DNA</v>
      </c>
      <c r="C337" s="0" t="str">
        <f aca="false">IF(ISBLANK(IlluminaSubmissionForm!$H102),"",IlluminaSubmissionForm!$L$39)</f>
        <v>Paired End Read</v>
      </c>
      <c r="D337" s="0" t="n">
        <f aca="false">IF(ISBLANK(IlluminaSubmissionForm!$H102),"",IlluminaSubmissionForm!$L$40)</f>
        <v>250</v>
      </c>
      <c r="E337" s="0" t="str">
        <f aca="false">IF(ISBLANK(IlluminaSubmissionForm!$H102),"","Yes")</f>
        <v>Yes</v>
      </c>
      <c r="F337" s="0" t="n">
        <f aca="false">IF(ISBLANK(IlluminaSubmissionForm!$H102),"",IlluminaSubmissionForm!$L$41/COUNTA(IlluminaSubmissionForm!$C$47:$N$54,IlluminaSubmissionForm!$C$64:$N$71,IlluminaSubmissionForm!$C$81:$N$88,IlluminaSubmissionForm!$C$98:$N$105))</f>
        <v>0.0106666666666667</v>
      </c>
      <c r="G337" s="0" t="str">
        <f aca="false">IF(ISBLANK(IlluminaSubmissionForm!$H102),"",IlluminaSubmissionForm!$D$39)</f>
        <v>Bacterial 16S-V3V4</v>
      </c>
      <c r="I337" s="2" t="str">
        <f aca="false">IF(ISBLANK(IlluminaSubmissionForm!$H102),"",IlluminaSubmissionForm!$C$96)</f>
        <v>16SV3V4_FinalProject_4</v>
      </c>
      <c r="J337" s="1" t="s">
        <v>14</v>
      </c>
      <c r="K337" s="0" t="s">
        <v>59</v>
      </c>
    </row>
    <row r="338" customFormat="false" ht="12.75" hidden="false" customHeight="false" outlineLevel="0" collapsed="false">
      <c r="A338" s="0" t="str">
        <f aca="false">IF(ISBLANK(IlluminaSubmissionForm!$H103),"",IlluminaSubmissionForm!$H103)</f>
        <v>16-T26-T-DM-CH</v>
      </c>
      <c r="B338" s="0" t="str">
        <f aca="false">IF(ISBLANK(IlluminaSubmissionForm!$H103),"",IlluminaSubmissionForm!$D$38)</f>
        <v>Metagenomic DNA</v>
      </c>
      <c r="C338" s="0" t="str">
        <f aca="false">IF(ISBLANK(IlluminaSubmissionForm!$H103),"",IlluminaSubmissionForm!$L$39)</f>
        <v>Paired End Read</v>
      </c>
      <c r="D338" s="0" t="n">
        <f aca="false">IF(ISBLANK(IlluminaSubmissionForm!$H103),"",IlluminaSubmissionForm!$L$40)</f>
        <v>250</v>
      </c>
      <c r="E338" s="0" t="str">
        <f aca="false">IF(ISBLANK(IlluminaSubmissionForm!$H103),"","Yes")</f>
        <v>Yes</v>
      </c>
      <c r="F338" s="0" t="n">
        <f aca="false">IF(ISBLANK(IlluminaSubmissionForm!$H103),"",IlluminaSubmissionForm!$L$41/COUNTA(IlluminaSubmissionForm!$C$47:$N$54,IlluminaSubmissionForm!$C$64:$N$71,IlluminaSubmissionForm!$C$81:$N$88,IlluminaSubmissionForm!$C$98:$N$105))</f>
        <v>0.0106666666666667</v>
      </c>
      <c r="G338" s="0" t="str">
        <f aca="false">IF(ISBLANK(IlluminaSubmissionForm!$H103),"",IlluminaSubmissionForm!$D$39)</f>
        <v>Bacterial 16S-V3V4</v>
      </c>
      <c r="I338" s="2" t="str">
        <f aca="false">IF(ISBLANK(IlluminaSubmissionForm!$H103),"",IlluminaSubmissionForm!$C$96)</f>
        <v>16SV3V4_FinalProject_4</v>
      </c>
      <c r="J338" s="1" t="s">
        <v>14</v>
      </c>
      <c r="K338" s="0" t="s">
        <v>60</v>
      </c>
    </row>
    <row r="339" customFormat="false" ht="12.75" hidden="false" customHeight="false" outlineLevel="0" collapsed="false">
      <c r="A339" s="0" t="str">
        <f aca="false">IF(ISBLANK(IlluminaSubmissionForm!$H104),"",IlluminaSubmissionForm!$H104)</f>
        <v>16-TM48-T-DM-CH</v>
      </c>
      <c r="B339" s="0" t="str">
        <f aca="false">IF(ISBLANK(IlluminaSubmissionForm!$H104),"",IlluminaSubmissionForm!$D$38)</f>
        <v>Metagenomic DNA</v>
      </c>
      <c r="C339" s="0" t="str">
        <f aca="false">IF(ISBLANK(IlluminaSubmissionForm!$H104),"",IlluminaSubmissionForm!$L$39)</f>
        <v>Paired End Read</v>
      </c>
      <c r="D339" s="0" t="n">
        <f aca="false">IF(ISBLANK(IlluminaSubmissionForm!$H104),"",IlluminaSubmissionForm!$L$40)</f>
        <v>250</v>
      </c>
      <c r="E339" s="0" t="str">
        <f aca="false">IF(ISBLANK(IlluminaSubmissionForm!$H104),"","Yes")</f>
        <v>Yes</v>
      </c>
      <c r="F339" s="0" t="n">
        <f aca="false">IF(ISBLANK(IlluminaSubmissionForm!$H104),"",IlluminaSubmissionForm!$L$41/COUNTA(IlluminaSubmissionForm!$C$47:$N$54,IlluminaSubmissionForm!$C$64:$N$71,IlluminaSubmissionForm!$C$81:$N$88,IlluminaSubmissionForm!$C$98:$N$105))</f>
        <v>0.0106666666666667</v>
      </c>
      <c r="G339" s="0" t="str">
        <f aca="false">IF(ISBLANK(IlluminaSubmissionForm!$H104),"",IlluminaSubmissionForm!$D$39)</f>
        <v>Bacterial 16S-V3V4</v>
      </c>
      <c r="I339" s="2" t="str">
        <f aca="false">IF(ISBLANK(IlluminaSubmissionForm!$H104),"",IlluminaSubmissionForm!$C$96)</f>
        <v>16SV3V4_FinalProject_4</v>
      </c>
      <c r="J339" s="1" t="s">
        <v>14</v>
      </c>
      <c r="K339" s="0" t="s">
        <v>61</v>
      </c>
    </row>
    <row r="340" customFormat="false" ht="12.75" hidden="false" customHeight="false" outlineLevel="0" collapsed="false">
      <c r="A340" s="0" t="str">
        <f aca="false">IF(ISBLANK(IlluminaSubmissionForm!$H105),"",IlluminaSubmissionForm!$H105)</f>
        <v>22-T106-T-DM-III</v>
      </c>
      <c r="B340" s="0" t="str">
        <f aca="false">IF(ISBLANK(IlluminaSubmissionForm!$H105),"",IlluminaSubmissionForm!$D$38)</f>
        <v>Metagenomic DNA</v>
      </c>
      <c r="C340" s="0" t="str">
        <f aca="false">IF(ISBLANK(IlluminaSubmissionForm!$H105),"",IlluminaSubmissionForm!$L$39)</f>
        <v>Paired End Read</v>
      </c>
      <c r="D340" s="0" t="n">
        <f aca="false">IF(ISBLANK(IlluminaSubmissionForm!$H105),"",IlluminaSubmissionForm!$L$40)</f>
        <v>250</v>
      </c>
      <c r="E340" s="0" t="str">
        <f aca="false">IF(ISBLANK(IlluminaSubmissionForm!$H105),"","Yes")</f>
        <v>Yes</v>
      </c>
      <c r="F340" s="0" t="n">
        <f aca="false">IF(ISBLANK(IlluminaSubmissionForm!$H105),"",IlluminaSubmissionForm!$L$41/COUNTA(IlluminaSubmissionForm!$C$47:$N$54,IlluminaSubmissionForm!$C$64:$N$71,IlluminaSubmissionForm!$C$81:$N$88,IlluminaSubmissionForm!$C$98:$N$105))</f>
        <v>0.0106666666666667</v>
      </c>
      <c r="G340" s="0" t="str">
        <f aca="false">IF(ISBLANK(IlluminaSubmissionForm!$H105),"",IlluminaSubmissionForm!$D$39)</f>
        <v>Bacterial 16S-V3V4</v>
      </c>
      <c r="I340" s="2" t="str">
        <f aca="false">IF(ISBLANK(IlluminaSubmissionForm!$H105),"",IlluminaSubmissionForm!$C$96)</f>
        <v>16SV3V4_FinalProject_4</v>
      </c>
      <c r="J340" s="1" t="s">
        <v>14</v>
      </c>
      <c r="K340" s="0" t="s">
        <v>62</v>
      </c>
    </row>
    <row r="341" customFormat="false" ht="12.75" hidden="false" customHeight="false" outlineLevel="0" collapsed="false">
      <c r="A341" s="0" t="str">
        <f aca="false">IF(ISBLANK(IlluminaSubmissionForm!$I98),"",IlluminaSubmissionForm!$I98)</f>
        <v>26-T26-T-DM-IH</v>
      </c>
      <c r="B341" s="0" t="str">
        <f aca="false">IF(ISBLANK(IlluminaSubmissionForm!$I98),"",IlluminaSubmissionForm!$D$38)</f>
        <v>Metagenomic DNA</v>
      </c>
      <c r="C341" s="0" t="str">
        <f aca="false">IF(ISBLANK(IlluminaSubmissionForm!$I98),"",IlluminaSubmissionForm!$L$39)</f>
        <v>Paired End Read</v>
      </c>
      <c r="D341" s="0" t="n">
        <f aca="false">IF(ISBLANK(IlluminaSubmissionForm!$I98),"",IlluminaSubmissionForm!$L$40)</f>
        <v>250</v>
      </c>
      <c r="E341" s="0" t="str">
        <f aca="false">IF(ISBLANK(IlluminaSubmissionForm!$I98),"","Yes")</f>
        <v>Yes</v>
      </c>
      <c r="F341" s="0" t="n">
        <f aca="false">IF(ISBLANK(IlluminaSubmissionForm!$I98),"",IlluminaSubmissionForm!$L$41/COUNTA(IlluminaSubmissionForm!$C$47:$N$54,IlluminaSubmissionForm!$C$64:$N$71,IlluminaSubmissionForm!$C$81:$N$88,IlluminaSubmissionForm!$C$98:$N$105))</f>
        <v>0.0106666666666667</v>
      </c>
      <c r="G341" s="0" t="str">
        <f aca="false">IF(ISBLANK(IlluminaSubmissionForm!$I98),"",IlluminaSubmissionForm!$D$39)</f>
        <v>Bacterial 16S-V3V4</v>
      </c>
      <c r="I341" s="2" t="str">
        <f aca="false">IF(ISBLANK(IlluminaSubmissionForm!$I98),"",IlluminaSubmissionForm!$C$96)</f>
        <v>16SV3V4_FinalProject_4</v>
      </c>
      <c r="J341" s="1" t="s">
        <v>14</v>
      </c>
      <c r="K341" s="0" t="s">
        <v>63</v>
      </c>
    </row>
    <row r="342" customFormat="false" ht="12.75" hidden="false" customHeight="false" outlineLevel="0" collapsed="false">
      <c r="A342" s="0" t="str">
        <f aca="false">IF(ISBLANK(IlluminaSubmissionForm!$I99),"",IlluminaSubmissionForm!$I99)</f>
        <v>28-T26-T-DM-CII</v>
      </c>
      <c r="B342" s="0" t="str">
        <f aca="false">IF(ISBLANK(IlluminaSubmissionForm!$I99),"",IlluminaSubmissionForm!$D$38)</f>
        <v>Metagenomic DNA</v>
      </c>
      <c r="C342" s="0" t="str">
        <f aca="false">IF(ISBLANK(IlluminaSubmissionForm!$I99),"",IlluminaSubmissionForm!$L$39)</f>
        <v>Paired End Read</v>
      </c>
      <c r="D342" s="0" t="n">
        <f aca="false">IF(ISBLANK(IlluminaSubmissionForm!$I99),"",IlluminaSubmissionForm!$L$40)</f>
        <v>250</v>
      </c>
      <c r="E342" s="0" t="str">
        <f aca="false">IF(ISBLANK(IlluminaSubmissionForm!$I99),"","Yes")</f>
        <v>Yes</v>
      </c>
      <c r="F342" s="0" t="n">
        <f aca="false">IF(ISBLANK(IlluminaSubmissionForm!$I99),"",IlluminaSubmissionForm!$L$41/COUNTA(IlluminaSubmissionForm!$C$47:$N$54,IlluminaSubmissionForm!$C$64:$N$71,IlluminaSubmissionForm!$C$81:$N$88,IlluminaSubmissionForm!$C$98:$N$105))</f>
        <v>0.0106666666666667</v>
      </c>
      <c r="G342" s="0" t="str">
        <f aca="false">IF(ISBLANK(IlluminaSubmissionForm!$I99),"",IlluminaSubmissionForm!$D$39)</f>
        <v>Bacterial 16S-V3V4</v>
      </c>
      <c r="I342" s="2" t="str">
        <f aca="false">IF(ISBLANK(IlluminaSubmissionForm!$I99),"",IlluminaSubmissionForm!$C$96)</f>
        <v>16SV3V4_FinalProject_4</v>
      </c>
      <c r="J342" s="1" t="s">
        <v>14</v>
      </c>
      <c r="K342" s="0" t="s">
        <v>64</v>
      </c>
    </row>
    <row r="343" customFormat="false" ht="12.75" hidden="false" customHeight="false" outlineLevel="0" collapsed="false">
      <c r="A343" s="0" t="str">
        <f aca="false">IF(ISBLANK(IlluminaSubmissionForm!$I100),"",IlluminaSubmissionForm!$I100)</f>
        <v>28-T26-T-DM-IIA</v>
      </c>
      <c r="B343" s="0" t="str">
        <f aca="false">IF(ISBLANK(IlluminaSubmissionForm!$I100),"",IlluminaSubmissionForm!$D$38)</f>
        <v>Metagenomic DNA</v>
      </c>
      <c r="C343" s="0" t="str">
        <f aca="false">IF(ISBLANK(IlluminaSubmissionForm!$I100),"",IlluminaSubmissionForm!$L$39)</f>
        <v>Paired End Read</v>
      </c>
      <c r="D343" s="0" t="n">
        <f aca="false">IF(ISBLANK(IlluminaSubmissionForm!$I100),"",IlluminaSubmissionForm!$L$40)</f>
        <v>250</v>
      </c>
      <c r="E343" s="0" t="str">
        <f aca="false">IF(ISBLANK(IlluminaSubmissionForm!$I100),"","Yes")</f>
        <v>Yes</v>
      </c>
      <c r="F343" s="0" t="n">
        <f aca="false">IF(ISBLANK(IlluminaSubmissionForm!$I100),"",IlluminaSubmissionForm!$L$41/COUNTA(IlluminaSubmissionForm!$C$47:$N$54,IlluminaSubmissionForm!$C$64:$N$71,IlluminaSubmissionForm!$C$81:$N$88,IlluminaSubmissionForm!$C$98:$N$105))</f>
        <v>0.0106666666666667</v>
      </c>
      <c r="G343" s="0" t="str">
        <f aca="false">IF(ISBLANK(IlluminaSubmissionForm!$I100),"",IlluminaSubmissionForm!$D$39)</f>
        <v>Bacterial 16S-V3V4</v>
      </c>
      <c r="I343" s="2" t="str">
        <f aca="false">IF(ISBLANK(IlluminaSubmissionForm!$I100),"",IlluminaSubmissionForm!$C$96)</f>
        <v>16SV3V4_FinalProject_4</v>
      </c>
      <c r="J343" s="1" t="s">
        <v>14</v>
      </c>
      <c r="K343" s="0" t="s">
        <v>65</v>
      </c>
    </row>
    <row r="344" customFormat="false" ht="12.75" hidden="false" customHeight="false" outlineLevel="0" collapsed="false">
      <c r="A344" s="0" t="str">
        <f aca="false">IF(ISBLANK(IlluminaSubmissionForm!$I101),"",IlluminaSubmissionForm!$I101)</f>
        <v>28-T52-T-DM-CII</v>
      </c>
      <c r="B344" s="0" t="str">
        <f aca="false">IF(ISBLANK(IlluminaSubmissionForm!$I101),"",IlluminaSubmissionForm!$D$38)</f>
        <v>Metagenomic DNA</v>
      </c>
      <c r="C344" s="0" t="str">
        <f aca="false">IF(ISBLANK(IlluminaSubmissionForm!$I101),"",IlluminaSubmissionForm!$L$39)</f>
        <v>Paired End Read</v>
      </c>
      <c r="D344" s="0" t="n">
        <f aca="false">IF(ISBLANK(IlluminaSubmissionForm!$I101),"",IlluminaSubmissionForm!$L$40)</f>
        <v>250</v>
      </c>
      <c r="E344" s="0" t="str">
        <f aca="false">IF(ISBLANK(IlluminaSubmissionForm!$I101),"","Yes")</f>
        <v>Yes</v>
      </c>
      <c r="F344" s="0" t="n">
        <f aca="false">IF(ISBLANK(IlluminaSubmissionForm!$I101),"",IlluminaSubmissionForm!$L$41/COUNTA(IlluminaSubmissionForm!$C$47:$N$54,IlluminaSubmissionForm!$C$64:$N$71,IlluminaSubmissionForm!$C$81:$N$88,IlluminaSubmissionForm!$C$98:$N$105))</f>
        <v>0.0106666666666667</v>
      </c>
      <c r="G344" s="0" t="str">
        <f aca="false">IF(ISBLANK(IlluminaSubmissionForm!$I101),"",IlluminaSubmissionForm!$D$39)</f>
        <v>Bacterial 16S-V3V4</v>
      </c>
      <c r="I344" s="2" t="str">
        <f aca="false">IF(ISBLANK(IlluminaSubmissionForm!$I101),"",IlluminaSubmissionForm!$C$96)</f>
        <v>16SV3V4_FinalProject_4</v>
      </c>
      <c r="J344" s="1" t="s">
        <v>14</v>
      </c>
      <c r="K344" s="0" t="s">
        <v>66</v>
      </c>
    </row>
    <row r="345" customFormat="false" ht="12.75" hidden="false" customHeight="false" outlineLevel="0" collapsed="false">
      <c r="A345" s="0" t="str">
        <f aca="false">IF(ISBLANK(IlluminaSubmissionForm!$I102),"",IlluminaSubmissionForm!$I102)</f>
        <v>C2-T-DM-CA</v>
      </c>
      <c r="B345" s="0" t="str">
        <f aca="false">IF(ISBLANK(IlluminaSubmissionForm!$I102),"",IlluminaSubmissionForm!$D$38)</f>
        <v>Metagenomic DNA</v>
      </c>
      <c r="C345" s="0" t="str">
        <f aca="false">IF(ISBLANK(IlluminaSubmissionForm!$I102),"",IlluminaSubmissionForm!$L$39)</f>
        <v>Paired End Read</v>
      </c>
      <c r="D345" s="0" t="n">
        <f aca="false">IF(ISBLANK(IlluminaSubmissionForm!$I102),"",IlluminaSubmissionForm!$L$40)</f>
        <v>250</v>
      </c>
      <c r="E345" s="0" t="str">
        <f aca="false">IF(ISBLANK(IlluminaSubmissionForm!$I102),"","Yes")</f>
        <v>Yes</v>
      </c>
      <c r="F345" s="0" t="n">
        <f aca="false">IF(ISBLANK(IlluminaSubmissionForm!$I102),"",IlluminaSubmissionForm!$L$41/COUNTA(IlluminaSubmissionForm!$C$47:$N$54,IlluminaSubmissionForm!$C$64:$N$71,IlluminaSubmissionForm!$C$81:$N$88,IlluminaSubmissionForm!$C$98:$N$105))</f>
        <v>0.0106666666666667</v>
      </c>
      <c r="G345" s="0" t="str">
        <f aca="false">IF(ISBLANK(IlluminaSubmissionForm!$I102),"",IlluminaSubmissionForm!$D$39)</f>
        <v>Bacterial 16S-V3V4</v>
      </c>
      <c r="I345" s="2" t="str">
        <f aca="false">IF(ISBLANK(IlluminaSubmissionForm!$I102),"",IlluminaSubmissionForm!$C$96)</f>
        <v>16SV3V4_FinalProject_4</v>
      </c>
      <c r="J345" s="1" t="s">
        <v>14</v>
      </c>
      <c r="K345" s="0" t="s">
        <v>67</v>
      </c>
    </row>
    <row r="346" customFormat="false" ht="12.75" hidden="false" customHeight="false" outlineLevel="0" collapsed="false">
      <c r="A346" s="0" t="str">
        <f aca="false">IF(ISBLANK(IlluminaSubmissionForm!$I103),"",IlluminaSubmissionForm!$I103)</f>
        <v>C2-T-DM-SIG</v>
      </c>
      <c r="B346" s="0" t="str">
        <f aca="false">IF(ISBLANK(IlluminaSubmissionForm!$I103),"",IlluminaSubmissionForm!$D$38)</f>
        <v>Metagenomic DNA</v>
      </c>
      <c r="C346" s="0" t="str">
        <f aca="false">IF(ISBLANK(IlluminaSubmissionForm!$I103),"",IlluminaSubmissionForm!$L$39)</f>
        <v>Paired End Read</v>
      </c>
      <c r="D346" s="0" t="n">
        <f aca="false">IF(ISBLANK(IlluminaSubmissionForm!$I103),"",IlluminaSubmissionForm!$L$40)</f>
        <v>250</v>
      </c>
      <c r="E346" s="0" t="str">
        <f aca="false">IF(ISBLANK(IlluminaSubmissionForm!$I103),"","Yes")</f>
        <v>Yes</v>
      </c>
      <c r="F346" s="0" t="n">
        <f aca="false">IF(ISBLANK(IlluminaSubmissionForm!$I103),"",IlluminaSubmissionForm!$L$41/COUNTA(IlluminaSubmissionForm!$C$47:$N$54,IlluminaSubmissionForm!$C$64:$N$71,IlluminaSubmissionForm!$C$81:$N$88,IlluminaSubmissionForm!$C$98:$N$105))</f>
        <v>0.0106666666666667</v>
      </c>
      <c r="G346" s="0" t="str">
        <f aca="false">IF(ISBLANK(IlluminaSubmissionForm!$I103),"",IlluminaSubmissionForm!$D$39)</f>
        <v>Bacterial 16S-V3V4</v>
      </c>
      <c r="I346" s="2" t="str">
        <f aca="false">IF(ISBLANK(IlluminaSubmissionForm!$I103),"",IlluminaSubmissionForm!$C$96)</f>
        <v>16SV3V4_FinalProject_4</v>
      </c>
      <c r="J346" s="1" t="s">
        <v>14</v>
      </c>
      <c r="K346" s="0" t="s">
        <v>68</v>
      </c>
    </row>
    <row r="347" customFormat="false" ht="12.75" hidden="false" customHeight="false" outlineLevel="0" collapsed="false">
      <c r="A347" s="0" t="str">
        <f aca="false">IF(ISBLANK(IlluminaSubmissionForm!$I104),"",IlluminaSubmissionForm!$I104)</f>
        <v>C7-T-DM-SIG</v>
      </c>
      <c r="B347" s="0" t="str">
        <f aca="false">IF(ISBLANK(IlluminaSubmissionForm!$I104),"",IlluminaSubmissionForm!$D$38)</f>
        <v>Metagenomic DNA</v>
      </c>
      <c r="C347" s="0" t="str">
        <f aca="false">IF(ISBLANK(IlluminaSubmissionForm!$I104),"",IlluminaSubmissionForm!$L$39)</f>
        <v>Paired End Read</v>
      </c>
      <c r="D347" s="0" t="n">
        <f aca="false">IF(ISBLANK(IlluminaSubmissionForm!$I104),"",IlluminaSubmissionForm!$L$40)</f>
        <v>250</v>
      </c>
      <c r="E347" s="0" t="str">
        <f aca="false">IF(ISBLANK(IlluminaSubmissionForm!$I104),"","Yes")</f>
        <v>Yes</v>
      </c>
      <c r="F347" s="0" t="n">
        <f aca="false">IF(ISBLANK(IlluminaSubmissionForm!$I104),"",IlluminaSubmissionForm!$L$41/COUNTA(IlluminaSubmissionForm!$C$47:$N$54,IlluminaSubmissionForm!$C$64:$N$71,IlluminaSubmissionForm!$C$81:$N$88,IlluminaSubmissionForm!$C$98:$N$105))</f>
        <v>0.0106666666666667</v>
      </c>
      <c r="G347" s="0" t="str">
        <f aca="false">IF(ISBLANK(IlluminaSubmissionForm!$I104),"",IlluminaSubmissionForm!$D$39)</f>
        <v>Bacterial 16S-V3V4</v>
      </c>
      <c r="I347" s="2" t="str">
        <f aca="false">IF(ISBLANK(IlluminaSubmissionForm!$I104),"",IlluminaSubmissionForm!$C$96)</f>
        <v>16SV3V4_FinalProject_4</v>
      </c>
      <c r="J347" s="1" t="s">
        <v>14</v>
      </c>
      <c r="K347" s="0" t="s">
        <v>69</v>
      </c>
    </row>
    <row r="348" customFormat="false" ht="12.75" hidden="false" customHeight="false" outlineLevel="0" collapsed="false">
      <c r="A348" s="0" t="str">
        <f aca="false">IF(ISBLANK(IlluminaSubmissionForm!$I105),"",IlluminaSubmissionForm!$I105)</f>
        <v>C7-T-DM-ILI</v>
      </c>
      <c r="B348" s="0" t="str">
        <f aca="false">IF(ISBLANK(IlluminaSubmissionForm!$I105),"",IlluminaSubmissionForm!$D$38)</f>
        <v>Metagenomic DNA</v>
      </c>
      <c r="C348" s="0" t="str">
        <f aca="false">IF(ISBLANK(IlluminaSubmissionForm!$I105),"",IlluminaSubmissionForm!$L$39)</f>
        <v>Paired End Read</v>
      </c>
      <c r="D348" s="0" t="n">
        <f aca="false">IF(ISBLANK(IlluminaSubmissionForm!$I105),"",IlluminaSubmissionForm!$L$40)</f>
        <v>250</v>
      </c>
      <c r="E348" s="0" t="str">
        <f aca="false">IF(ISBLANK(IlluminaSubmissionForm!$I105),"","Yes")</f>
        <v>Yes</v>
      </c>
      <c r="F348" s="0" t="n">
        <f aca="false">IF(ISBLANK(IlluminaSubmissionForm!$I105),"",IlluminaSubmissionForm!$L$41/COUNTA(IlluminaSubmissionForm!$C$47:$N$54,IlluminaSubmissionForm!$C$64:$N$71,IlluminaSubmissionForm!$C$81:$N$88,IlluminaSubmissionForm!$C$98:$N$105))</f>
        <v>0.0106666666666667</v>
      </c>
      <c r="G348" s="0" t="str">
        <f aca="false">IF(ISBLANK(IlluminaSubmissionForm!$I105),"",IlluminaSubmissionForm!$D$39)</f>
        <v>Bacterial 16S-V3V4</v>
      </c>
      <c r="I348" s="2" t="str">
        <f aca="false">IF(ISBLANK(IlluminaSubmissionForm!$I105),"",IlluminaSubmissionForm!$C$96)</f>
        <v>16SV3V4_FinalProject_4</v>
      </c>
      <c r="J348" s="1" t="s">
        <v>14</v>
      </c>
      <c r="K348" s="0" t="s">
        <v>70</v>
      </c>
    </row>
    <row r="349" customFormat="false" ht="12.75" hidden="false" customHeight="false" outlineLevel="0" collapsed="false">
      <c r="A349" s="0" t="str">
        <f aca="false">IF(ISBLANK(IlluminaSubmissionForm!$J98),"",IlluminaSubmissionForm!$J98)</f>
        <v>C9-T-DM-SIG</v>
      </c>
      <c r="B349" s="0" t="str">
        <f aca="false">IF(ISBLANK(IlluminaSubmissionForm!$J98),"",IlluminaSubmissionForm!$D$38)</f>
        <v>Metagenomic DNA</v>
      </c>
      <c r="C349" s="0" t="str">
        <f aca="false">IF(ISBLANK(IlluminaSubmissionForm!$J98),"",IlluminaSubmissionForm!$L$39)</f>
        <v>Paired End Read</v>
      </c>
      <c r="D349" s="0" t="n">
        <f aca="false">IF(ISBLANK(IlluminaSubmissionForm!$J98),"",IlluminaSubmissionForm!$L$40)</f>
        <v>250</v>
      </c>
      <c r="E349" s="0" t="str">
        <f aca="false">IF(ISBLANK(IlluminaSubmissionForm!$J98),"","Yes")</f>
        <v>Yes</v>
      </c>
      <c r="F349" s="0" t="n">
        <f aca="false">IF(ISBLANK(IlluminaSubmissionForm!$J98),"",IlluminaSubmissionForm!$L$41/COUNTA(IlluminaSubmissionForm!$C$47:$N$54,IlluminaSubmissionForm!$C$64:$N$71,IlluminaSubmissionForm!$C$81:$N$88,IlluminaSubmissionForm!$C$98:$N$105))</f>
        <v>0.0106666666666667</v>
      </c>
      <c r="G349" s="0" t="str">
        <f aca="false">IF(ISBLANK(IlluminaSubmissionForm!$J98),"",IlluminaSubmissionForm!$D$39)</f>
        <v>Bacterial 16S-V3V4</v>
      </c>
      <c r="I349" s="2" t="str">
        <f aca="false">IF(ISBLANK(IlluminaSubmissionForm!$J98),"",IlluminaSubmissionForm!$C$96)</f>
        <v>16SV3V4_FinalProject_4</v>
      </c>
      <c r="J349" s="1" t="s">
        <v>14</v>
      </c>
      <c r="K349" s="0" t="s">
        <v>71</v>
      </c>
    </row>
    <row r="350" customFormat="false" ht="12.75" hidden="false" customHeight="false" outlineLevel="0" collapsed="false">
      <c r="A350" s="0" t="str">
        <f aca="false">IF(ISBLANK(IlluminaSubmissionForm!$J99),"",IlluminaSubmissionForm!$J99)</f>
        <v>C11-T-DM-SIG</v>
      </c>
      <c r="B350" s="0" t="str">
        <f aca="false">IF(ISBLANK(IlluminaSubmissionForm!$J99),"",IlluminaSubmissionForm!$D$38)</f>
        <v>Metagenomic DNA</v>
      </c>
      <c r="C350" s="0" t="str">
        <f aca="false">IF(ISBLANK(IlluminaSubmissionForm!$J99),"",IlluminaSubmissionForm!$L$39)</f>
        <v>Paired End Read</v>
      </c>
      <c r="D350" s="0" t="n">
        <f aca="false">IF(ISBLANK(IlluminaSubmissionForm!$J99),"",IlluminaSubmissionForm!$L$40)</f>
        <v>250</v>
      </c>
      <c r="E350" s="0" t="str">
        <f aca="false">IF(ISBLANK(IlluminaSubmissionForm!$J99),"","Yes")</f>
        <v>Yes</v>
      </c>
      <c r="F350" s="0" t="n">
        <f aca="false">IF(ISBLANK(IlluminaSubmissionForm!$J99),"",IlluminaSubmissionForm!$L$41/COUNTA(IlluminaSubmissionForm!$C$47:$N$54,IlluminaSubmissionForm!$C$64:$N$71,IlluminaSubmissionForm!$C$81:$N$88,IlluminaSubmissionForm!$C$98:$N$105))</f>
        <v>0.0106666666666667</v>
      </c>
      <c r="G350" s="0" t="str">
        <f aca="false">IF(ISBLANK(IlluminaSubmissionForm!$J99),"",IlluminaSubmissionForm!$D$39)</f>
        <v>Bacterial 16S-V3V4</v>
      </c>
      <c r="I350" s="2" t="str">
        <f aca="false">IF(ISBLANK(IlluminaSubmissionForm!$J99),"",IlluminaSubmissionForm!$C$96)</f>
        <v>16SV3V4_FinalProject_4</v>
      </c>
      <c r="J350" s="1" t="s">
        <v>14</v>
      </c>
      <c r="K350" s="0" t="s">
        <v>72</v>
      </c>
    </row>
    <row r="351" customFormat="false" ht="12.75" hidden="false" customHeight="false" outlineLevel="0" collapsed="false">
      <c r="A351" s="0" t="str">
        <f aca="false">IF(ISBLANK(IlluminaSubmissionForm!$J100),"",IlluminaSubmissionForm!$J100)</f>
        <v>C11-T-DM-CA</v>
      </c>
      <c r="B351" s="0" t="str">
        <f aca="false">IF(ISBLANK(IlluminaSubmissionForm!$J100),"",IlluminaSubmissionForm!$D$38)</f>
        <v>Metagenomic DNA</v>
      </c>
      <c r="C351" s="0" t="str">
        <f aca="false">IF(ISBLANK(IlluminaSubmissionForm!$J100),"",IlluminaSubmissionForm!$L$39)</f>
        <v>Paired End Read</v>
      </c>
      <c r="D351" s="0" t="n">
        <f aca="false">IF(ISBLANK(IlluminaSubmissionForm!$J100),"",IlluminaSubmissionForm!$L$40)</f>
        <v>250</v>
      </c>
      <c r="E351" s="0" t="str">
        <f aca="false">IF(ISBLANK(IlluminaSubmissionForm!$J100),"","Yes")</f>
        <v>Yes</v>
      </c>
      <c r="F351" s="0" t="n">
        <f aca="false">IF(ISBLANK(IlluminaSubmissionForm!$J100),"",IlluminaSubmissionForm!$L$41/COUNTA(IlluminaSubmissionForm!$C$47:$N$54,IlluminaSubmissionForm!$C$64:$N$71,IlluminaSubmissionForm!$C$81:$N$88,IlluminaSubmissionForm!$C$98:$N$105))</f>
        <v>0.0106666666666667</v>
      </c>
      <c r="G351" s="0" t="str">
        <f aca="false">IF(ISBLANK(IlluminaSubmissionForm!$J100),"",IlluminaSubmissionForm!$D$39)</f>
        <v>Bacterial 16S-V3V4</v>
      </c>
      <c r="I351" s="2" t="str">
        <f aca="false">IF(ISBLANK(IlluminaSubmissionForm!$J100),"",IlluminaSubmissionForm!$C$96)</f>
        <v>16SV3V4_FinalProject_4</v>
      </c>
      <c r="J351" s="1" t="s">
        <v>14</v>
      </c>
      <c r="K351" s="0" t="s">
        <v>73</v>
      </c>
    </row>
    <row r="352" customFormat="false" ht="12.75" hidden="false" customHeight="false" outlineLevel="0" collapsed="false">
      <c r="A352" s="0" t="str">
        <f aca="false">IF(ISBLANK(IlluminaSubmissionForm!$J101),"",IlluminaSubmissionForm!$J101)</f>
        <v>15-T52-T-DM-CH</v>
      </c>
      <c r="B352" s="0" t="str">
        <f aca="false">IF(ISBLANK(IlluminaSubmissionForm!$J101),"",IlluminaSubmissionForm!$D$38)</f>
        <v>Metagenomic DNA</v>
      </c>
      <c r="C352" s="0" t="str">
        <f aca="false">IF(ISBLANK(IlluminaSubmissionForm!$J101),"",IlluminaSubmissionForm!$L$39)</f>
        <v>Paired End Read</v>
      </c>
      <c r="D352" s="0" t="n">
        <f aca="false">IF(ISBLANK(IlluminaSubmissionForm!$J101),"",IlluminaSubmissionForm!$L$40)</f>
        <v>250</v>
      </c>
      <c r="E352" s="0" t="str">
        <f aca="false">IF(ISBLANK(IlluminaSubmissionForm!$J101),"","Yes")</f>
        <v>Yes</v>
      </c>
      <c r="F352" s="0" t="n">
        <f aca="false">IF(ISBLANK(IlluminaSubmissionForm!$J101),"",IlluminaSubmissionForm!$L$41/COUNTA(IlluminaSubmissionForm!$C$47:$N$54,IlluminaSubmissionForm!$C$64:$N$71,IlluminaSubmissionForm!$C$81:$N$88,IlluminaSubmissionForm!$C$98:$N$105))</f>
        <v>0.0106666666666667</v>
      </c>
      <c r="G352" s="0" t="str">
        <f aca="false">IF(ISBLANK(IlluminaSubmissionForm!$J101),"",IlluminaSubmissionForm!$D$39)</f>
        <v>Bacterial 16S-V3V4</v>
      </c>
      <c r="I352" s="2" t="str">
        <f aca="false">IF(ISBLANK(IlluminaSubmissionForm!$J101),"",IlluminaSubmissionForm!$C$96)</f>
        <v>16SV3V4_FinalProject_4</v>
      </c>
      <c r="J352" s="1" t="s">
        <v>14</v>
      </c>
      <c r="K352" s="0" t="s">
        <v>74</v>
      </c>
    </row>
    <row r="353" customFormat="false" ht="12.75" hidden="false" customHeight="false" outlineLevel="0" collapsed="false">
      <c r="A353" s="0" t="str">
        <f aca="false">IF(ISBLANK(IlluminaSubmissionForm!$J102),"",IlluminaSubmissionForm!$J102)</f>
        <v>C13-T-DM-CA</v>
      </c>
      <c r="B353" s="0" t="str">
        <f aca="false">IF(ISBLANK(IlluminaSubmissionForm!$J102),"",IlluminaSubmissionForm!$D$38)</f>
        <v>Metagenomic DNA</v>
      </c>
      <c r="C353" s="0" t="str">
        <f aca="false">IF(ISBLANK(IlluminaSubmissionForm!$J102),"",IlluminaSubmissionForm!$L$39)</f>
        <v>Paired End Read</v>
      </c>
      <c r="D353" s="0" t="n">
        <f aca="false">IF(ISBLANK(IlluminaSubmissionForm!$J102),"",IlluminaSubmissionForm!$L$40)</f>
        <v>250</v>
      </c>
      <c r="E353" s="0" t="str">
        <f aca="false">IF(ISBLANK(IlluminaSubmissionForm!$J102),"","Yes")</f>
        <v>Yes</v>
      </c>
      <c r="F353" s="0" t="n">
        <f aca="false">IF(ISBLANK(IlluminaSubmissionForm!$J102),"",IlluminaSubmissionForm!$L$41/COUNTA(IlluminaSubmissionForm!$C$47:$N$54,IlluminaSubmissionForm!$C$64:$N$71,IlluminaSubmissionForm!$C$81:$N$88,IlluminaSubmissionForm!$C$98:$N$105))</f>
        <v>0.0106666666666667</v>
      </c>
      <c r="G353" s="0" t="str">
        <f aca="false">IF(ISBLANK(IlluminaSubmissionForm!$J102),"",IlluminaSubmissionForm!$D$39)</f>
        <v>Bacterial 16S-V3V4</v>
      </c>
      <c r="I353" s="2" t="str">
        <f aca="false">IF(ISBLANK(IlluminaSubmissionForm!$J102),"",IlluminaSubmissionForm!$C$96)</f>
        <v>16SV3V4_FinalProject_4</v>
      </c>
      <c r="J353" s="1" t="s">
        <v>14</v>
      </c>
      <c r="K353" s="0" t="s">
        <v>75</v>
      </c>
    </row>
    <row r="354" customFormat="false" ht="12.75" hidden="false" customHeight="false" outlineLevel="0" collapsed="false">
      <c r="A354" s="0" t="str">
        <f aca="false">IF(ISBLANK(IlluminaSubmissionForm!$J103),"",IlluminaSubmissionForm!$J103)</f>
        <v>C14-T-DM-ILI</v>
      </c>
      <c r="B354" s="0" t="str">
        <f aca="false">IF(ISBLANK(IlluminaSubmissionForm!$J103),"",IlluminaSubmissionForm!$D$38)</f>
        <v>Metagenomic DNA</v>
      </c>
      <c r="C354" s="0" t="str">
        <f aca="false">IF(ISBLANK(IlluminaSubmissionForm!$J103),"",IlluminaSubmissionForm!$L$39)</f>
        <v>Paired End Read</v>
      </c>
      <c r="D354" s="0" t="n">
        <f aca="false">IF(ISBLANK(IlluminaSubmissionForm!$J103),"",IlluminaSubmissionForm!$L$40)</f>
        <v>250</v>
      </c>
      <c r="E354" s="0" t="str">
        <f aca="false">IF(ISBLANK(IlluminaSubmissionForm!$J103),"","Yes")</f>
        <v>Yes</v>
      </c>
      <c r="F354" s="0" t="n">
        <f aca="false">IF(ISBLANK(IlluminaSubmissionForm!$J103),"",IlluminaSubmissionForm!$L$41/COUNTA(IlluminaSubmissionForm!$C$47:$N$54,IlluminaSubmissionForm!$C$64:$N$71,IlluminaSubmissionForm!$C$81:$N$88,IlluminaSubmissionForm!$C$98:$N$105))</f>
        <v>0.0106666666666667</v>
      </c>
      <c r="G354" s="0" t="str">
        <f aca="false">IF(ISBLANK(IlluminaSubmissionForm!$J103),"",IlluminaSubmissionForm!$D$39)</f>
        <v>Bacterial 16S-V3V4</v>
      </c>
      <c r="I354" s="2" t="str">
        <f aca="false">IF(ISBLANK(IlluminaSubmissionForm!$J103),"",IlluminaSubmissionForm!$C$96)</f>
        <v>16SV3V4_FinalProject_4</v>
      </c>
      <c r="J354" s="1" t="s">
        <v>14</v>
      </c>
      <c r="K354" s="0" t="s">
        <v>76</v>
      </c>
    </row>
    <row r="355" customFormat="false" ht="12.75" hidden="false" customHeight="false" outlineLevel="0" collapsed="false">
      <c r="A355" s="0" t="str">
        <f aca="false">IF(ISBLANK(IlluminaSubmissionForm!$J104),"",IlluminaSubmissionForm!$J104)</f>
        <v>C14-T-DM-SIG</v>
      </c>
      <c r="B355" s="0" t="str">
        <f aca="false">IF(ISBLANK(IlluminaSubmissionForm!$J104),"",IlluminaSubmissionForm!$D$38)</f>
        <v>Metagenomic DNA</v>
      </c>
      <c r="C355" s="0" t="str">
        <f aca="false">IF(ISBLANK(IlluminaSubmissionForm!$J104),"",IlluminaSubmissionForm!$L$39)</f>
        <v>Paired End Read</v>
      </c>
      <c r="D355" s="0" t="n">
        <f aca="false">IF(ISBLANK(IlluminaSubmissionForm!$J104),"",IlluminaSubmissionForm!$L$40)</f>
        <v>250</v>
      </c>
      <c r="E355" s="0" t="str">
        <f aca="false">IF(ISBLANK(IlluminaSubmissionForm!$J104),"","Yes")</f>
        <v>Yes</v>
      </c>
      <c r="F355" s="0" t="n">
        <f aca="false">IF(ISBLANK(IlluminaSubmissionForm!$J104),"",IlluminaSubmissionForm!$L$41/COUNTA(IlluminaSubmissionForm!$C$47:$N$54,IlluminaSubmissionForm!$C$64:$N$71,IlluminaSubmissionForm!$C$81:$N$88,IlluminaSubmissionForm!$C$98:$N$105))</f>
        <v>0.0106666666666667</v>
      </c>
      <c r="G355" s="0" t="str">
        <f aca="false">IF(ISBLANK(IlluminaSubmissionForm!$J104),"",IlluminaSubmissionForm!$D$39)</f>
        <v>Bacterial 16S-V3V4</v>
      </c>
      <c r="I355" s="2" t="str">
        <f aca="false">IF(ISBLANK(IlluminaSubmissionForm!$J104),"",IlluminaSubmissionForm!$C$96)</f>
        <v>16SV3V4_FinalProject_4</v>
      </c>
      <c r="J355" s="1" t="s">
        <v>14</v>
      </c>
      <c r="K355" s="0" t="s">
        <v>77</v>
      </c>
    </row>
    <row r="356" customFormat="false" ht="12.75" hidden="false" customHeight="false" outlineLevel="0" collapsed="false">
      <c r="A356" s="0" t="str">
        <f aca="false">IF(ISBLANK(IlluminaSubmissionForm!$J105),"",IlluminaSubmissionForm!$J105)</f>
        <v>C15-T-DM-CA</v>
      </c>
      <c r="B356" s="0" t="str">
        <f aca="false">IF(ISBLANK(IlluminaSubmissionForm!$J105),"",IlluminaSubmissionForm!$D$38)</f>
        <v>Metagenomic DNA</v>
      </c>
      <c r="C356" s="0" t="str">
        <f aca="false">IF(ISBLANK(IlluminaSubmissionForm!$J105),"",IlluminaSubmissionForm!$L$39)</f>
        <v>Paired End Read</v>
      </c>
      <c r="D356" s="0" t="n">
        <f aca="false">IF(ISBLANK(IlluminaSubmissionForm!$J105),"",IlluminaSubmissionForm!$L$40)</f>
        <v>250</v>
      </c>
      <c r="E356" s="0" t="str">
        <f aca="false">IF(ISBLANK(IlluminaSubmissionForm!$J105),"","Yes")</f>
        <v>Yes</v>
      </c>
      <c r="F356" s="0" t="n">
        <f aca="false">IF(ISBLANK(IlluminaSubmissionForm!$J105),"",IlluminaSubmissionForm!$L$41/COUNTA(IlluminaSubmissionForm!$C$47:$N$54,IlluminaSubmissionForm!$C$64:$N$71,IlluminaSubmissionForm!$C$81:$N$88,IlluminaSubmissionForm!$C$98:$N$105))</f>
        <v>0.0106666666666667</v>
      </c>
      <c r="G356" s="0" t="str">
        <f aca="false">IF(ISBLANK(IlluminaSubmissionForm!$J105),"",IlluminaSubmissionForm!$D$39)</f>
        <v>Bacterial 16S-V3V4</v>
      </c>
      <c r="I356" s="2" t="str">
        <f aca="false">IF(ISBLANK(IlluminaSubmissionForm!$J105),"",IlluminaSubmissionForm!$C$96)</f>
        <v>16SV3V4_FinalProject_4</v>
      </c>
      <c r="J356" s="1" t="s">
        <v>14</v>
      </c>
      <c r="K356" s="0" t="s">
        <v>78</v>
      </c>
    </row>
    <row r="357" customFormat="false" ht="12.75" hidden="false" customHeight="false" outlineLevel="0" collapsed="false">
      <c r="A357" s="0" t="str">
        <f aca="false">IF(ISBLANK(IlluminaSubmissionForm!$K98),"",IlluminaSubmissionForm!$K98)</f>
        <v>31-T106-T-DM-CII</v>
      </c>
      <c r="B357" s="0" t="str">
        <f aca="false">IF(ISBLANK(IlluminaSubmissionForm!$K98),"",IlluminaSubmissionForm!$D$38)</f>
        <v>Metagenomic DNA</v>
      </c>
      <c r="C357" s="0" t="str">
        <f aca="false">IF(ISBLANK(IlluminaSubmissionForm!$K98),"",IlluminaSubmissionForm!$L$39)</f>
        <v>Paired End Read</v>
      </c>
      <c r="D357" s="0" t="n">
        <f aca="false">IF(ISBLANK(IlluminaSubmissionForm!$K98),"",IlluminaSubmissionForm!$L$40)</f>
        <v>250</v>
      </c>
      <c r="E357" s="0" t="str">
        <f aca="false">IF(ISBLANK(IlluminaSubmissionForm!$K98),"","Yes")</f>
        <v>Yes</v>
      </c>
      <c r="F357" s="0" t="n">
        <f aca="false">IF(ISBLANK(IlluminaSubmissionForm!$K98),"",IlluminaSubmissionForm!$L$41/COUNTA(IlluminaSubmissionForm!$C$47:$N$54,IlluminaSubmissionForm!$C$64:$N$71,IlluminaSubmissionForm!$C$81:$N$88,IlluminaSubmissionForm!$C$98:$N$105))</f>
        <v>0.0106666666666667</v>
      </c>
      <c r="G357" s="0" t="str">
        <f aca="false">IF(ISBLANK(IlluminaSubmissionForm!$K98),"",IlluminaSubmissionForm!$D$39)</f>
        <v>Bacterial 16S-V3V4</v>
      </c>
      <c r="I357" s="2" t="str">
        <f aca="false">IF(ISBLANK(IlluminaSubmissionForm!$K98),"",IlluminaSubmissionForm!$C$96)</f>
        <v>16SV3V4_FinalProject_4</v>
      </c>
      <c r="J357" s="1" t="s">
        <v>14</v>
      </c>
      <c r="K357" s="0" t="s">
        <v>79</v>
      </c>
    </row>
    <row r="358" customFormat="false" ht="12.75" hidden="false" customHeight="false" outlineLevel="0" collapsed="false">
      <c r="A358" s="0" t="str">
        <f aca="false">IF(ISBLANK(IlluminaSubmissionForm!$K99),"",IlluminaSubmissionForm!$K99)</f>
        <v>C16-T-DM-SIG</v>
      </c>
      <c r="B358" s="0" t="str">
        <f aca="false">IF(ISBLANK(IlluminaSubmissionForm!$K99),"",IlluminaSubmissionForm!$D$38)</f>
        <v>Metagenomic DNA</v>
      </c>
      <c r="C358" s="0" t="str">
        <f aca="false">IF(ISBLANK(IlluminaSubmissionForm!$K99),"",IlluminaSubmissionForm!$L$39)</f>
        <v>Paired End Read</v>
      </c>
      <c r="D358" s="0" t="n">
        <f aca="false">IF(ISBLANK(IlluminaSubmissionForm!$K99),"",IlluminaSubmissionForm!$L$40)</f>
        <v>250</v>
      </c>
      <c r="E358" s="0" t="str">
        <f aca="false">IF(ISBLANK(IlluminaSubmissionForm!$K99),"","Yes")</f>
        <v>Yes</v>
      </c>
      <c r="F358" s="0" t="n">
        <f aca="false">IF(ISBLANK(IlluminaSubmissionForm!$K99),"",IlluminaSubmissionForm!$L$41/COUNTA(IlluminaSubmissionForm!$C$47:$N$54,IlluminaSubmissionForm!$C$64:$N$71,IlluminaSubmissionForm!$C$81:$N$88,IlluminaSubmissionForm!$C$98:$N$105))</f>
        <v>0.0106666666666667</v>
      </c>
      <c r="G358" s="0" t="str">
        <f aca="false">IF(ISBLANK(IlluminaSubmissionForm!$K99),"",IlluminaSubmissionForm!$D$39)</f>
        <v>Bacterial 16S-V3V4</v>
      </c>
      <c r="I358" s="2" t="str">
        <f aca="false">IF(ISBLANK(IlluminaSubmissionForm!$K99),"",IlluminaSubmissionForm!$C$96)</f>
        <v>16SV3V4_FinalProject_4</v>
      </c>
      <c r="J358" s="1" t="s">
        <v>14</v>
      </c>
      <c r="K358" s="0" t="s">
        <v>80</v>
      </c>
    </row>
    <row r="359" customFormat="false" ht="12.75" hidden="false" customHeight="false" outlineLevel="0" collapsed="false">
      <c r="A359" s="0" t="str">
        <f aca="false">IF(ISBLANK(IlluminaSubmissionForm!$K100),"",IlluminaSubmissionForm!$K100)</f>
        <v>C17-T-DM-CA</v>
      </c>
      <c r="B359" s="0" t="str">
        <f aca="false">IF(ISBLANK(IlluminaSubmissionForm!$K100),"",IlluminaSubmissionForm!$D$38)</f>
        <v>Metagenomic DNA</v>
      </c>
      <c r="C359" s="0" t="str">
        <f aca="false">IF(ISBLANK(IlluminaSubmissionForm!$K100),"",IlluminaSubmissionForm!$L$39)</f>
        <v>Paired End Read</v>
      </c>
      <c r="D359" s="0" t="n">
        <f aca="false">IF(ISBLANK(IlluminaSubmissionForm!$K100),"",IlluminaSubmissionForm!$L$40)</f>
        <v>250</v>
      </c>
      <c r="E359" s="0" t="str">
        <f aca="false">IF(ISBLANK(IlluminaSubmissionForm!$K100),"","Yes")</f>
        <v>Yes</v>
      </c>
      <c r="F359" s="0" t="n">
        <f aca="false">IF(ISBLANK(IlluminaSubmissionForm!$K100),"",IlluminaSubmissionForm!$L$41/COUNTA(IlluminaSubmissionForm!$C$47:$N$54,IlluminaSubmissionForm!$C$64:$N$71,IlluminaSubmissionForm!$C$81:$N$88,IlluminaSubmissionForm!$C$98:$N$105))</f>
        <v>0.0106666666666667</v>
      </c>
      <c r="G359" s="0" t="str">
        <f aca="false">IF(ISBLANK(IlluminaSubmissionForm!$K100),"",IlluminaSubmissionForm!$D$39)</f>
        <v>Bacterial 16S-V3V4</v>
      </c>
      <c r="I359" s="2" t="str">
        <f aca="false">IF(ISBLANK(IlluminaSubmissionForm!$K100),"",IlluminaSubmissionForm!$C$96)</f>
        <v>16SV3V4_FinalProject_4</v>
      </c>
      <c r="J359" s="1" t="s">
        <v>14</v>
      </c>
      <c r="K359" s="0" t="s">
        <v>81</v>
      </c>
    </row>
    <row r="360" customFormat="false" ht="12.75" hidden="false" customHeight="false" outlineLevel="0" collapsed="false">
      <c r="A360" s="0" t="str">
        <f aca="false">IF(ISBLANK(IlluminaSubmissionForm!$K101),"",IlluminaSubmissionForm!$K101)</f>
        <v>C18-T-DM-ILI</v>
      </c>
      <c r="B360" s="0" t="str">
        <f aca="false">IF(ISBLANK(IlluminaSubmissionForm!$K101),"",IlluminaSubmissionForm!$D$38)</f>
        <v>Metagenomic DNA</v>
      </c>
      <c r="C360" s="0" t="str">
        <f aca="false">IF(ISBLANK(IlluminaSubmissionForm!$K101),"",IlluminaSubmissionForm!$L$39)</f>
        <v>Paired End Read</v>
      </c>
      <c r="D360" s="0" t="n">
        <f aca="false">IF(ISBLANK(IlluminaSubmissionForm!$K101),"",IlluminaSubmissionForm!$L$40)</f>
        <v>250</v>
      </c>
      <c r="E360" s="0" t="str">
        <f aca="false">IF(ISBLANK(IlluminaSubmissionForm!$K101),"","Yes")</f>
        <v>Yes</v>
      </c>
      <c r="F360" s="0" t="n">
        <f aca="false">IF(ISBLANK(IlluminaSubmissionForm!$K101),"",IlluminaSubmissionForm!$L$41/COUNTA(IlluminaSubmissionForm!$C$47:$N$54,IlluminaSubmissionForm!$C$64:$N$71,IlluminaSubmissionForm!$C$81:$N$88,IlluminaSubmissionForm!$C$98:$N$105))</f>
        <v>0.0106666666666667</v>
      </c>
      <c r="G360" s="0" t="str">
        <f aca="false">IF(ISBLANK(IlluminaSubmissionForm!$K101),"",IlluminaSubmissionForm!$D$39)</f>
        <v>Bacterial 16S-V3V4</v>
      </c>
      <c r="I360" s="2" t="str">
        <f aca="false">IF(ISBLANK(IlluminaSubmissionForm!$K101),"",IlluminaSubmissionForm!$C$96)</f>
        <v>16SV3V4_FinalProject_4</v>
      </c>
      <c r="J360" s="1" t="s">
        <v>14</v>
      </c>
      <c r="K360" s="0" t="s">
        <v>82</v>
      </c>
    </row>
    <row r="361" customFormat="false" ht="12.75" hidden="false" customHeight="false" outlineLevel="0" collapsed="false">
      <c r="A361" s="0" t="str">
        <f aca="false">IF(ISBLANK(IlluminaSubmissionForm!$K102),"",IlluminaSubmissionForm!$K102)</f>
        <v>C18-T-DM-SIG</v>
      </c>
      <c r="B361" s="0" t="str">
        <f aca="false">IF(ISBLANK(IlluminaSubmissionForm!$K102),"",IlluminaSubmissionForm!$D$38)</f>
        <v>Metagenomic DNA</v>
      </c>
      <c r="C361" s="0" t="str">
        <f aca="false">IF(ISBLANK(IlluminaSubmissionForm!$K102),"",IlluminaSubmissionForm!$L$39)</f>
        <v>Paired End Read</v>
      </c>
      <c r="D361" s="0" t="n">
        <f aca="false">IF(ISBLANK(IlluminaSubmissionForm!$K102),"",IlluminaSubmissionForm!$L$40)</f>
        <v>250</v>
      </c>
      <c r="E361" s="0" t="str">
        <f aca="false">IF(ISBLANK(IlluminaSubmissionForm!$K102),"","Yes")</f>
        <v>Yes</v>
      </c>
      <c r="F361" s="0" t="n">
        <f aca="false">IF(ISBLANK(IlluminaSubmissionForm!$K102),"",IlluminaSubmissionForm!$L$41/COUNTA(IlluminaSubmissionForm!$C$47:$N$54,IlluminaSubmissionForm!$C$64:$N$71,IlluminaSubmissionForm!$C$81:$N$88,IlluminaSubmissionForm!$C$98:$N$105))</f>
        <v>0.0106666666666667</v>
      </c>
      <c r="G361" s="0" t="str">
        <f aca="false">IF(ISBLANK(IlluminaSubmissionForm!$K102),"",IlluminaSubmissionForm!$D$39)</f>
        <v>Bacterial 16S-V3V4</v>
      </c>
      <c r="I361" s="2" t="str">
        <f aca="false">IF(ISBLANK(IlluminaSubmissionForm!$K102),"",IlluminaSubmissionForm!$C$96)</f>
        <v>16SV3V4_FinalProject_4</v>
      </c>
      <c r="J361" s="1" t="s">
        <v>14</v>
      </c>
      <c r="K361" s="0" t="s">
        <v>83</v>
      </c>
    </row>
    <row r="362" customFormat="false" ht="12.75" hidden="false" customHeight="false" outlineLevel="0" collapsed="false">
      <c r="A362" s="0" t="str">
        <f aca="false">IF(ISBLANK(IlluminaSubmissionForm!$K103),"",IlluminaSubmissionForm!$K103)</f>
        <v>C18-T-DM-CA</v>
      </c>
      <c r="B362" s="0" t="str">
        <f aca="false">IF(ISBLANK(IlluminaSubmissionForm!$K103),"",IlluminaSubmissionForm!$D$38)</f>
        <v>Metagenomic DNA</v>
      </c>
      <c r="C362" s="0" t="str">
        <f aca="false">IF(ISBLANK(IlluminaSubmissionForm!$K103),"",IlluminaSubmissionForm!$L$39)</f>
        <v>Paired End Read</v>
      </c>
      <c r="D362" s="0" t="n">
        <f aca="false">IF(ISBLANK(IlluminaSubmissionForm!$K103),"",IlluminaSubmissionForm!$L$40)</f>
        <v>250</v>
      </c>
      <c r="E362" s="0" t="str">
        <f aca="false">IF(ISBLANK(IlluminaSubmissionForm!$K103),"","Yes")</f>
        <v>Yes</v>
      </c>
      <c r="F362" s="0" t="n">
        <f aca="false">IF(ISBLANK(IlluminaSubmissionForm!$K103),"",IlluminaSubmissionForm!$L$41/COUNTA(IlluminaSubmissionForm!$C$47:$N$54,IlluminaSubmissionForm!$C$64:$N$71,IlluminaSubmissionForm!$C$81:$N$88,IlluminaSubmissionForm!$C$98:$N$105))</f>
        <v>0.0106666666666667</v>
      </c>
      <c r="G362" s="0" t="str">
        <f aca="false">IF(ISBLANK(IlluminaSubmissionForm!$K103),"",IlluminaSubmissionForm!$D$39)</f>
        <v>Bacterial 16S-V3V4</v>
      </c>
      <c r="I362" s="2" t="str">
        <f aca="false">IF(ISBLANK(IlluminaSubmissionForm!$K103),"",IlluminaSubmissionForm!$C$96)</f>
        <v>16SV3V4_FinalProject_4</v>
      </c>
      <c r="J362" s="1" t="s">
        <v>14</v>
      </c>
      <c r="K362" s="0" t="s">
        <v>84</v>
      </c>
    </row>
    <row r="363" customFormat="false" ht="12.75" hidden="false" customHeight="false" outlineLevel="0" collapsed="false">
      <c r="A363" s="0" t="str">
        <f aca="false">IF(ISBLANK(IlluminaSubmissionForm!$K104),"",IlluminaSubmissionForm!$K104)</f>
        <v>C20-T-DM-CA</v>
      </c>
      <c r="B363" s="0" t="str">
        <f aca="false">IF(ISBLANK(IlluminaSubmissionForm!$K104),"",IlluminaSubmissionForm!$D$38)</f>
        <v>Metagenomic DNA</v>
      </c>
      <c r="C363" s="0" t="str">
        <f aca="false">IF(ISBLANK(IlluminaSubmissionForm!$K104),"",IlluminaSubmissionForm!$L$39)</f>
        <v>Paired End Read</v>
      </c>
      <c r="D363" s="0" t="n">
        <f aca="false">IF(ISBLANK(IlluminaSubmissionForm!$K104),"",IlluminaSubmissionForm!$L$40)</f>
        <v>250</v>
      </c>
      <c r="E363" s="0" t="str">
        <f aca="false">IF(ISBLANK(IlluminaSubmissionForm!$K104),"","Yes")</f>
        <v>Yes</v>
      </c>
      <c r="F363" s="0" t="n">
        <f aca="false">IF(ISBLANK(IlluminaSubmissionForm!$K104),"",IlluminaSubmissionForm!$L$41/COUNTA(IlluminaSubmissionForm!$C$47:$N$54,IlluminaSubmissionForm!$C$64:$N$71,IlluminaSubmissionForm!$C$81:$N$88,IlluminaSubmissionForm!$C$98:$N$105))</f>
        <v>0.0106666666666667</v>
      </c>
      <c r="G363" s="0" t="str">
        <f aca="false">IF(ISBLANK(IlluminaSubmissionForm!$K104),"",IlluminaSubmissionForm!$D$39)</f>
        <v>Bacterial 16S-V3V4</v>
      </c>
      <c r="I363" s="2" t="str">
        <f aca="false">IF(ISBLANK(IlluminaSubmissionForm!$K104),"",IlluminaSubmissionForm!$C$96)</f>
        <v>16SV3V4_FinalProject_4</v>
      </c>
      <c r="J363" s="1" t="s">
        <v>14</v>
      </c>
      <c r="K363" s="0" t="s">
        <v>85</v>
      </c>
    </row>
    <row r="364" customFormat="false" ht="12.75" hidden="false" customHeight="false" outlineLevel="0" collapsed="false">
      <c r="A364" s="0" t="str">
        <f aca="false">IF(ISBLANK(IlluminaSubmissionForm!$K105),"",IlluminaSubmissionForm!$K105)</f>
        <v>500_p4H9</v>
      </c>
      <c r="B364" s="0" t="str">
        <f aca="false">IF(ISBLANK(IlluminaSubmissionForm!$K105),"",IlluminaSubmissionForm!$D$38)</f>
        <v>Metagenomic DNA</v>
      </c>
      <c r="C364" s="0" t="str">
        <f aca="false">IF(ISBLANK(IlluminaSubmissionForm!$K105),"",IlluminaSubmissionForm!$L$39)</f>
        <v>Paired End Read</v>
      </c>
      <c r="D364" s="0" t="n">
        <f aca="false">IF(ISBLANK(IlluminaSubmissionForm!$K105),"",IlluminaSubmissionForm!$L$40)</f>
        <v>250</v>
      </c>
      <c r="E364" s="0" t="str">
        <f aca="false">IF(ISBLANK(IlluminaSubmissionForm!$K105),"","Yes")</f>
        <v>Yes</v>
      </c>
      <c r="F364" s="0" t="n">
        <f aca="false">IF(ISBLANK(IlluminaSubmissionForm!$K105),"",IlluminaSubmissionForm!$L$41/COUNTA(IlluminaSubmissionForm!$C$47:$N$54,IlluminaSubmissionForm!$C$64:$N$71,IlluminaSubmissionForm!$C$81:$N$88,IlluminaSubmissionForm!$C$98:$N$105))</f>
        <v>0.0106666666666667</v>
      </c>
      <c r="G364" s="0" t="str">
        <f aca="false">IF(ISBLANK(IlluminaSubmissionForm!$K105),"",IlluminaSubmissionForm!$D$39)</f>
        <v>Bacterial 16S-V3V4</v>
      </c>
      <c r="I364" s="2" t="str">
        <f aca="false">IF(ISBLANK(IlluminaSubmissionForm!$K105),"",IlluminaSubmissionForm!$C$96)</f>
        <v>16SV3V4_FinalProject_4</v>
      </c>
      <c r="J364" s="1" t="s">
        <v>14</v>
      </c>
      <c r="K364" s="0" t="s">
        <v>86</v>
      </c>
    </row>
    <row r="365" customFormat="false" ht="12.75" hidden="false" customHeight="false" outlineLevel="0" collapsed="false">
      <c r="A365" s="0" t="str">
        <f aca="false">IF(ISBLANK(IlluminaSubmissionForm!$L98),"",IlluminaSubmissionForm!$L98)</f>
        <v>010-w000_p4</v>
      </c>
      <c r="B365" s="0" t="str">
        <f aca="false">IF(ISBLANK(IlluminaSubmissionForm!$L98),"",IlluminaSubmissionForm!$D$38)</f>
        <v>Metagenomic DNA</v>
      </c>
      <c r="C365" s="0" t="str">
        <f aca="false">IF(ISBLANK(IlluminaSubmissionForm!$L98),"",IlluminaSubmissionForm!$L$39)</f>
        <v>Paired End Read</v>
      </c>
      <c r="D365" s="0" t="n">
        <f aca="false">IF(ISBLANK(IlluminaSubmissionForm!$L98),"",IlluminaSubmissionForm!$L$40)</f>
        <v>250</v>
      </c>
      <c r="E365" s="0" t="str">
        <f aca="false">IF(ISBLANK(IlluminaSubmissionForm!$L98),"","Yes")</f>
        <v>Yes</v>
      </c>
      <c r="F365" s="0" t="n">
        <f aca="false">IF(ISBLANK(IlluminaSubmissionForm!$L98),"",IlluminaSubmissionForm!$L$41/COUNTA(IlluminaSubmissionForm!$C$47:$N$54,IlluminaSubmissionForm!$C$64:$N$71,IlluminaSubmissionForm!$C$81:$N$88,IlluminaSubmissionForm!$C$98:$N$105))</f>
        <v>0.0106666666666667</v>
      </c>
      <c r="G365" s="0" t="str">
        <f aca="false">IF(ISBLANK(IlluminaSubmissionForm!$L98),"",IlluminaSubmissionForm!$D$39)</f>
        <v>Bacterial 16S-V3V4</v>
      </c>
      <c r="I365" s="2" t="str">
        <f aca="false">IF(ISBLANK(IlluminaSubmissionForm!$L98),"",IlluminaSubmissionForm!$C$96)</f>
        <v>16SV3V4_FinalProject_4</v>
      </c>
      <c r="J365" s="1" t="s">
        <v>14</v>
      </c>
      <c r="K365" s="0" t="s">
        <v>87</v>
      </c>
    </row>
    <row r="366" customFormat="false" ht="12.75" hidden="false" customHeight="false" outlineLevel="0" collapsed="false">
      <c r="A366" s="0" t="str">
        <f aca="false">IF(ISBLANK(IlluminaSubmissionForm!$L99),"",IlluminaSubmissionForm!$L99)</f>
        <v>080-w046_p4</v>
      </c>
      <c r="B366" s="0" t="str">
        <f aca="false">IF(ISBLANK(IlluminaSubmissionForm!$L99),"",IlluminaSubmissionForm!$D$38)</f>
        <v>Metagenomic DNA</v>
      </c>
      <c r="C366" s="0" t="str">
        <f aca="false">IF(ISBLANK(IlluminaSubmissionForm!$L99),"",IlluminaSubmissionForm!$L$39)</f>
        <v>Paired End Read</v>
      </c>
      <c r="D366" s="0" t="n">
        <f aca="false">IF(ISBLANK(IlluminaSubmissionForm!$L99),"",IlluminaSubmissionForm!$L$40)</f>
        <v>250</v>
      </c>
      <c r="E366" s="0" t="str">
        <f aca="false">IF(ISBLANK(IlluminaSubmissionForm!$L99),"","Yes")</f>
        <v>Yes</v>
      </c>
      <c r="F366" s="0" t="n">
        <f aca="false">IF(ISBLANK(IlluminaSubmissionForm!$L99),"",IlluminaSubmissionForm!$L$41/COUNTA(IlluminaSubmissionForm!$C$47:$N$54,IlluminaSubmissionForm!$C$64:$N$71,IlluminaSubmissionForm!$C$81:$N$88,IlluminaSubmissionForm!$C$98:$N$105))</f>
        <v>0.0106666666666667</v>
      </c>
      <c r="G366" s="0" t="str">
        <f aca="false">IF(ISBLANK(IlluminaSubmissionForm!$L99),"",IlluminaSubmissionForm!$D$39)</f>
        <v>Bacterial 16S-V3V4</v>
      </c>
      <c r="I366" s="2" t="str">
        <f aca="false">IF(ISBLANK(IlluminaSubmissionForm!$L99),"",IlluminaSubmissionForm!$C$96)</f>
        <v>16SV3V4_FinalProject_4</v>
      </c>
      <c r="J366" s="1" t="s">
        <v>14</v>
      </c>
      <c r="K366" s="0" t="s">
        <v>88</v>
      </c>
    </row>
    <row r="367" customFormat="false" ht="12.75" hidden="false" customHeight="false" outlineLevel="0" collapsed="false">
      <c r="A367" s="0" t="str">
        <f aca="false">IF(ISBLANK(IlluminaSubmissionForm!$L100),"",IlluminaSubmissionForm!$L100)</f>
        <v>16-T106-TTR-CII_p4</v>
      </c>
      <c r="B367" s="0" t="str">
        <f aca="false">IF(ISBLANK(IlluminaSubmissionForm!$L100),"",IlluminaSubmissionForm!$D$38)</f>
        <v>Metagenomic DNA</v>
      </c>
      <c r="C367" s="0" t="str">
        <f aca="false">IF(ISBLANK(IlluminaSubmissionForm!$L100),"",IlluminaSubmissionForm!$L$39)</f>
        <v>Paired End Read</v>
      </c>
      <c r="D367" s="0" t="n">
        <f aca="false">IF(ISBLANK(IlluminaSubmissionForm!$L100),"",IlluminaSubmissionForm!$L$40)</f>
        <v>250</v>
      </c>
      <c r="E367" s="0" t="str">
        <f aca="false">IF(ISBLANK(IlluminaSubmissionForm!$L100),"","Yes")</f>
        <v>Yes</v>
      </c>
      <c r="F367" s="0" t="n">
        <f aca="false">IF(ISBLANK(IlluminaSubmissionForm!$L100),"",IlluminaSubmissionForm!$L$41/COUNTA(IlluminaSubmissionForm!$C$47:$N$54,IlluminaSubmissionForm!$C$64:$N$71,IlluminaSubmissionForm!$C$81:$N$88,IlluminaSubmissionForm!$C$98:$N$105))</f>
        <v>0.0106666666666667</v>
      </c>
      <c r="G367" s="0" t="str">
        <f aca="false">IF(ISBLANK(IlluminaSubmissionForm!$L100),"",IlluminaSubmissionForm!$D$39)</f>
        <v>Bacterial 16S-V3V4</v>
      </c>
      <c r="I367" s="2" t="str">
        <f aca="false">IF(ISBLANK(IlluminaSubmissionForm!$L100),"",IlluminaSubmissionForm!$C$96)</f>
        <v>16SV3V4_FinalProject_4</v>
      </c>
      <c r="J367" s="1" t="s">
        <v>14</v>
      </c>
      <c r="K367" s="0" t="s">
        <v>89</v>
      </c>
    </row>
    <row r="368" customFormat="false" ht="12.75" hidden="false" customHeight="false" outlineLevel="0" collapsed="false">
      <c r="A368" s="0" t="str">
        <f aca="false">IF(ISBLANK(IlluminaSubmissionForm!$L101),"",IlluminaSubmissionForm!$L101)</f>
        <v>31-S0-TTR-IH_p4</v>
      </c>
      <c r="B368" s="0" t="str">
        <f aca="false">IF(ISBLANK(IlluminaSubmissionForm!$L101),"",IlluminaSubmissionForm!$D$38)</f>
        <v>Metagenomic DNA</v>
      </c>
      <c r="C368" s="0" t="str">
        <f aca="false">IF(ISBLANK(IlluminaSubmissionForm!$L101),"",IlluminaSubmissionForm!$L$39)</f>
        <v>Paired End Read</v>
      </c>
      <c r="D368" s="0" t="n">
        <f aca="false">IF(ISBLANK(IlluminaSubmissionForm!$L101),"",IlluminaSubmissionForm!$L$40)</f>
        <v>250</v>
      </c>
      <c r="E368" s="0" t="str">
        <f aca="false">IF(ISBLANK(IlluminaSubmissionForm!$L101),"","Yes")</f>
        <v>Yes</v>
      </c>
      <c r="F368" s="0" t="n">
        <f aca="false">IF(ISBLANK(IlluminaSubmissionForm!$L101),"",IlluminaSubmissionForm!$L$41/COUNTA(IlluminaSubmissionForm!$C$47:$N$54,IlluminaSubmissionForm!$C$64:$N$71,IlluminaSubmissionForm!$C$81:$N$88,IlluminaSubmissionForm!$C$98:$N$105))</f>
        <v>0.0106666666666667</v>
      </c>
      <c r="G368" s="0" t="str">
        <f aca="false">IF(ISBLANK(IlluminaSubmissionForm!$L101),"",IlluminaSubmissionForm!$D$39)</f>
        <v>Bacterial 16S-V3V4</v>
      </c>
      <c r="I368" s="2" t="str">
        <f aca="false">IF(ISBLANK(IlluminaSubmissionForm!$L101),"",IlluminaSubmissionForm!$C$96)</f>
        <v>16SV3V4_FinalProject_4</v>
      </c>
      <c r="J368" s="1" t="s">
        <v>14</v>
      </c>
      <c r="K368" s="0" t="s">
        <v>90</v>
      </c>
    </row>
    <row r="369" customFormat="false" ht="12.75" hidden="false" customHeight="false" outlineLevel="0" collapsed="false">
      <c r="A369" s="0" t="str">
        <f aca="false">IF(ISBLANK(IlluminaSubmissionForm!$L102),"",IlluminaSubmissionForm!$L102)</f>
        <v>C6-TTR-CA_p4</v>
      </c>
      <c r="B369" s="0" t="str">
        <f aca="false">IF(ISBLANK(IlluminaSubmissionForm!$L102),"",IlluminaSubmissionForm!$D$38)</f>
        <v>Metagenomic DNA</v>
      </c>
      <c r="C369" s="0" t="str">
        <f aca="false">IF(ISBLANK(IlluminaSubmissionForm!$L102),"",IlluminaSubmissionForm!$L$39)</f>
        <v>Paired End Read</v>
      </c>
      <c r="D369" s="0" t="n">
        <f aca="false">IF(ISBLANK(IlluminaSubmissionForm!$L102),"",IlluminaSubmissionForm!$L$40)</f>
        <v>250</v>
      </c>
      <c r="E369" s="0" t="str">
        <f aca="false">IF(ISBLANK(IlluminaSubmissionForm!$L102),"","Yes")</f>
        <v>Yes</v>
      </c>
      <c r="F369" s="0" t="n">
        <f aca="false">IF(ISBLANK(IlluminaSubmissionForm!$L102),"",IlluminaSubmissionForm!$L$41/COUNTA(IlluminaSubmissionForm!$C$47:$N$54,IlluminaSubmissionForm!$C$64:$N$71,IlluminaSubmissionForm!$C$81:$N$88,IlluminaSubmissionForm!$C$98:$N$105))</f>
        <v>0.0106666666666667</v>
      </c>
      <c r="G369" s="0" t="str">
        <f aca="false">IF(ISBLANK(IlluminaSubmissionForm!$L102),"",IlluminaSubmissionForm!$D$39)</f>
        <v>Bacterial 16S-V3V4</v>
      </c>
      <c r="I369" s="2" t="str">
        <f aca="false">IF(ISBLANK(IlluminaSubmissionForm!$L102),"",IlluminaSubmissionForm!$C$96)</f>
        <v>16SV3V4_FinalProject_4</v>
      </c>
      <c r="J369" s="1" t="s">
        <v>14</v>
      </c>
      <c r="K369" s="0" t="s">
        <v>91</v>
      </c>
    </row>
    <row r="370" customFormat="false" ht="12.75" hidden="false" customHeight="false" outlineLevel="0" collapsed="false">
      <c r="A370" s="0" t="str">
        <f aca="false">IF(ISBLANK(IlluminaSubmissionForm!$L103),"",IlluminaSubmissionForm!$L103)</f>
        <v>080-w000_p4</v>
      </c>
      <c r="B370" s="0" t="str">
        <f aca="false">IF(ISBLANK(IlluminaSubmissionForm!$L103),"",IlluminaSubmissionForm!$D$38)</f>
        <v>Metagenomic DNA</v>
      </c>
      <c r="C370" s="0" t="str">
        <f aca="false">IF(ISBLANK(IlluminaSubmissionForm!$L103),"",IlluminaSubmissionForm!$L$39)</f>
        <v>Paired End Read</v>
      </c>
      <c r="D370" s="0" t="n">
        <f aca="false">IF(ISBLANK(IlluminaSubmissionForm!$L103),"",IlluminaSubmissionForm!$L$40)</f>
        <v>250</v>
      </c>
      <c r="E370" s="0" t="str">
        <f aca="false">IF(ISBLANK(IlluminaSubmissionForm!$L103),"","Yes")</f>
        <v>Yes</v>
      </c>
      <c r="F370" s="0" t="n">
        <f aca="false">IF(ISBLANK(IlluminaSubmissionForm!$L103),"",IlluminaSubmissionForm!$L$41/COUNTA(IlluminaSubmissionForm!$C$47:$N$54,IlluminaSubmissionForm!$C$64:$N$71,IlluminaSubmissionForm!$C$81:$N$88,IlluminaSubmissionForm!$C$98:$N$105))</f>
        <v>0.0106666666666667</v>
      </c>
      <c r="G370" s="0" t="str">
        <f aca="false">IF(ISBLANK(IlluminaSubmissionForm!$L103),"",IlluminaSubmissionForm!$D$39)</f>
        <v>Bacterial 16S-V3V4</v>
      </c>
      <c r="I370" s="2" t="str">
        <f aca="false">IF(ISBLANK(IlluminaSubmissionForm!$L103),"",IlluminaSubmissionForm!$C$96)</f>
        <v>16SV3V4_FinalProject_4</v>
      </c>
      <c r="J370" s="1" t="s">
        <v>14</v>
      </c>
      <c r="K370" s="0" t="s">
        <v>92</v>
      </c>
    </row>
    <row r="371" customFormat="false" ht="12.75" hidden="false" customHeight="false" outlineLevel="0" collapsed="false">
      <c r="A371" s="0" t="str">
        <f aca="false">IF(ISBLANK(IlluminaSubmissionForm!$L104),"",IlluminaSubmissionForm!$L104)</f>
        <v>092-w046_p4</v>
      </c>
      <c r="B371" s="0" t="str">
        <f aca="false">IF(ISBLANK(IlluminaSubmissionForm!$L104),"",IlluminaSubmissionForm!$D$38)</f>
        <v>Metagenomic DNA</v>
      </c>
      <c r="C371" s="0" t="str">
        <f aca="false">IF(ISBLANK(IlluminaSubmissionForm!$L104),"",IlluminaSubmissionForm!$L$39)</f>
        <v>Paired End Read</v>
      </c>
      <c r="D371" s="0" t="n">
        <f aca="false">IF(ISBLANK(IlluminaSubmissionForm!$L104),"",IlluminaSubmissionForm!$L$40)</f>
        <v>250</v>
      </c>
      <c r="E371" s="0" t="str">
        <f aca="false">IF(ISBLANK(IlluminaSubmissionForm!$L104),"","Yes")</f>
        <v>Yes</v>
      </c>
      <c r="F371" s="0" t="n">
        <f aca="false">IF(ISBLANK(IlluminaSubmissionForm!$L104),"",IlluminaSubmissionForm!$L$41/COUNTA(IlluminaSubmissionForm!$C$47:$N$54,IlluminaSubmissionForm!$C$64:$N$71,IlluminaSubmissionForm!$C$81:$N$88,IlluminaSubmissionForm!$C$98:$N$105))</f>
        <v>0.0106666666666667</v>
      </c>
      <c r="G371" s="0" t="str">
        <f aca="false">IF(ISBLANK(IlluminaSubmissionForm!$L104),"",IlluminaSubmissionForm!$D$39)</f>
        <v>Bacterial 16S-V3V4</v>
      </c>
      <c r="I371" s="2" t="str">
        <f aca="false">IF(ISBLANK(IlluminaSubmissionForm!$L104),"",IlluminaSubmissionForm!$C$96)</f>
        <v>16SV3V4_FinalProject_4</v>
      </c>
      <c r="J371" s="1" t="s">
        <v>14</v>
      </c>
      <c r="K371" s="0" t="s">
        <v>93</v>
      </c>
    </row>
    <row r="372" customFormat="false" ht="12.75" hidden="false" customHeight="false" outlineLevel="0" collapsed="false">
      <c r="A372" s="0" t="str">
        <f aca="false">IF(ISBLANK(IlluminaSubmissionForm!$L105),"",IlluminaSubmissionForm!$L105)</f>
        <v>18-S0-TTR-CI_p4</v>
      </c>
      <c r="B372" s="0" t="str">
        <f aca="false">IF(ISBLANK(IlluminaSubmissionForm!$L105),"",IlluminaSubmissionForm!$D$38)</f>
        <v>Metagenomic DNA</v>
      </c>
      <c r="C372" s="0" t="str">
        <f aca="false">IF(ISBLANK(IlluminaSubmissionForm!$L105),"",IlluminaSubmissionForm!$L$39)</f>
        <v>Paired End Read</v>
      </c>
      <c r="D372" s="0" t="n">
        <f aca="false">IF(ISBLANK(IlluminaSubmissionForm!$L105),"",IlluminaSubmissionForm!$L$40)</f>
        <v>250</v>
      </c>
      <c r="E372" s="0" t="str">
        <f aca="false">IF(ISBLANK(IlluminaSubmissionForm!$L105),"","Yes")</f>
        <v>Yes</v>
      </c>
      <c r="F372" s="0" t="n">
        <f aca="false">IF(ISBLANK(IlluminaSubmissionForm!$L105),"",IlluminaSubmissionForm!$L$41/COUNTA(IlluminaSubmissionForm!$C$47:$N$54,IlluminaSubmissionForm!$C$64:$N$71,IlluminaSubmissionForm!$C$81:$N$88,IlluminaSubmissionForm!$C$98:$N$105))</f>
        <v>0.0106666666666667</v>
      </c>
      <c r="G372" s="0" t="str">
        <f aca="false">IF(ISBLANK(IlluminaSubmissionForm!$L105),"",IlluminaSubmissionForm!$D$39)</f>
        <v>Bacterial 16S-V3V4</v>
      </c>
      <c r="I372" s="2" t="str">
        <f aca="false">IF(ISBLANK(IlluminaSubmissionForm!$L105),"",IlluminaSubmissionForm!$C$96)</f>
        <v>16SV3V4_FinalProject_4</v>
      </c>
      <c r="J372" s="1" t="s">
        <v>14</v>
      </c>
      <c r="K372" s="0" t="s">
        <v>94</v>
      </c>
    </row>
    <row r="373" customFormat="false" ht="12.75" hidden="false" customHeight="false" outlineLevel="0" collapsed="false">
      <c r="A373" s="0" t="str">
        <f aca="false">IF(ISBLANK(IlluminaSubmissionForm!$M98),"",IlluminaSubmissionForm!$M98)</f>
        <v>22-T52-TTR-III_p4</v>
      </c>
      <c r="B373" s="0" t="str">
        <f aca="false">IF(ISBLANK(IlluminaSubmissionForm!$M98),"",IlluminaSubmissionForm!$D$38)</f>
        <v>Metagenomic DNA</v>
      </c>
      <c r="C373" s="0" t="str">
        <f aca="false">IF(ISBLANK(IlluminaSubmissionForm!$M98),"",IlluminaSubmissionForm!$L$39)</f>
        <v>Paired End Read</v>
      </c>
      <c r="D373" s="0" t="n">
        <f aca="false">IF(ISBLANK(IlluminaSubmissionForm!$M98),"",IlluminaSubmissionForm!$L$40)</f>
        <v>250</v>
      </c>
      <c r="E373" s="0" t="str">
        <f aca="false">IF(ISBLANK(IlluminaSubmissionForm!$M98),"","Yes")</f>
        <v>Yes</v>
      </c>
      <c r="F373" s="0" t="n">
        <f aca="false">IF(ISBLANK(IlluminaSubmissionForm!$M98),"",IlluminaSubmissionForm!$L$41/COUNTA(IlluminaSubmissionForm!$C$47:$N$54,IlluminaSubmissionForm!$C$64:$N$71,IlluminaSubmissionForm!$C$81:$N$88,IlluminaSubmissionForm!$C$98:$N$105))</f>
        <v>0.0106666666666667</v>
      </c>
      <c r="G373" s="0" t="str">
        <f aca="false">IF(ISBLANK(IlluminaSubmissionForm!$M98),"",IlluminaSubmissionForm!$D$39)</f>
        <v>Bacterial 16S-V3V4</v>
      </c>
      <c r="I373" s="2" t="str">
        <f aca="false">IF(ISBLANK(IlluminaSubmissionForm!$M98),"",IlluminaSubmissionForm!$C$96)</f>
        <v>16SV3V4_FinalProject_4</v>
      </c>
      <c r="J373" s="1" t="s">
        <v>14</v>
      </c>
      <c r="K373" s="0" t="s">
        <v>95</v>
      </c>
    </row>
    <row r="374" customFormat="false" ht="12.75" hidden="false" customHeight="false" outlineLevel="0" collapsed="false">
      <c r="A374" s="0" t="str">
        <f aca="false">IF(ISBLANK(IlluminaSubmissionForm!$M99),"",IlluminaSubmissionForm!$M99)</f>
        <v>C9-TTR-CA_p4</v>
      </c>
      <c r="B374" s="0" t="str">
        <f aca="false">IF(ISBLANK(IlluminaSubmissionForm!$M99),"",IlluminaSubmissionForm!$D$38)</f>
        <v>Metagenomic DNA</v>
      </c>
      <c r="C374" s="0" t="str">
        <f aca="false">IF(ISBLANK(IlluminaSubmissionForm!$M99),"",IlluminaSubmissionForm!$L$39)</f>
        <v>Paired End Read</v>
      </c>
      <c r="D374" s="0" t="n">
        <f aca="false">IF(ISBLANK(IlluminaSubmissionForm!$M99),"",IlluminaSubmissionForm!$L$40)</f>
        <v>250</v>
      </c>
      <c r="E374" s="0" t="str">
        <f aca="false">IF(ISBLANK(IlluminaSubmissionForm!$M99),"","Yes")</f>
        <v>Yes</v>
      </c>
      <c r="F374" s="0" t="n">
        <f aca="false">IF(ISBLANK(IlluminaSubmissionForm!$M99),"",IlluminaSubmissionForm!$L$41/COUNTA(IlluminaSubmissionForm!$C$47:$N$54,IlluminaSubmissionForm!$C$64:$N$71,IlluminaSubmissionForm!$C$81:$N$88,IlluminaSubmissionForm!$C$98:$N$105))</f>
        <v>0.0106666666666667</v>
      </c>
      <c r="G374" s="0" t="str">
        <f aca="false">IF(ISBLANK(IlluminaSubmissionForm!$M99),"",IlluminaSubmissionForm!$D$39)</f>
        <v>Bacterial 16S-V3V4</v>
      </c>
      <c r="I374" s="2" t="str">
        <f aca="false">IF(ISBLANK(IlluminaSubmissionForm!$M99),"",IlluminaSubmissionForm!$C$96)</f>
        <v>16SV3V4_FinalProject_4</v>
      </c>
      <c r="J374" s="1" t="s">
        <v>14</v>
      </c>
      <c r="K374" s="0" t="s">
        <v>96</v>
      </c>
    </row>
    <row r="375" customFormat="false" ht="12.75" hidden="false" customHeight="false" outlineLevel="0" collapsed="false">
      <c r="A375" s="0" t="str">
        <f aca="false">IF(ISBLANK(IlluminaSubmissionForm!$M100),"",IlluminaSubmissionForm!$M100)</f>
        <v>044-w046_p4</v>
      </c>
      <c r="B375" s="0" t="str">
        <f aca="false">IF(ISBLANK(IlluminaSubmissionForm!$M100),"",IlluminaSubmissionForm!$D$38)</f>
        <v>Metagenomic DNA</v>
      </c>
      <c r="C375" s="0" t="str">
        <f aca="false">IF(ISBLANK(IlluminaSubmissionForm!$M100),"",IlluminaSubmissionForm!$L$39)</f>
        <v>Paired End Read</v>
      </c>
      <c r="D375" s="0" t="n">
        <f aca="false">IF(ISBLANK(IlluminaSubmissionForm!$M100),"",IlluminaSubmissionForm!$L$40)</f>
        <v>250</v>
      </c>
      <c r="E375" s="0" t="str">
        <f aca="false">IF(ISBLANK(IlluminaSubmissionForm!$M100),"","Yes")</f>
        <v>Yes</v>
      </c>
      <c r="F375" s="0" t="n">
        <f aca="false">IF(ISBLANK(IlluminaSubmissionForm!$M100),"",IlluminaSubmissionForm!$L$41/COUNTA(IlluminaSubmissionForm!$C$47:$N$54,IlluminaSubmissionForm!$C$64:$N$71,IlluminaSubmissionForm!$C$81:$N$88,IlluminaSubmissionForm!$C$98:$N$105))</f>
        <v>0.0106666666666667</v>
      </c>
      <c r="G375" s="0" t="str">
        <f aca="false">IF(ISBLANK(IlluminaSubmissionForm!$M100),"",IlluminaSubmissionForm!$D$39)</f>
        <v>Bacterial 16S-V3V4</v>
      </c>
      <c r="I375" s="2" t="str">
        <f aca="false">IF(ISBLANK(IlluminaSubmissionForm!$M100),"",IlluminaSubmissionForm!$C$96)</f>
        <v>16SV3V4_FinalProject_4</v>
      </c>
      <c r="J375" s="1" t="s">
        <v>14</v>
      </c>
      <c r="K375" s="0" t="s">
        <v>97</v>
      </c>
    </row>
    <row r="376" customFormat="false" ht="12.75" hidden="false" customHeight="false" outlineLevel="0" collapsed="false">
      <c r="A376" s="0" t="str">
        <f aca="false">IF(ISBLANK(IlluminaSubmissionForm!$M101),"",IlluminaSubmissionForm!$M101)</f>
        <v>051-w000_p4</v>
      </c>
      <c r="B376" s="0" t="str">
        <f aca="false">IF(ISBLANK(IlluminaSubmissionForm!$M101),"",IlluminaSubmissionForm!$D$38)</f>
        <v>Metagenomic DNA</v>
      </c>
      <c r="C376" s="0" t="str">
        <f aca="false">IF(ISBLANK(IlluminaSubmissionForm!$M101),"",IlluminaSubmissionForm!$L$39)</f>
        <v>Paired End Read</v>
      </c>
      <c r="D376" s="0" t="n">
        <f aca="false">IF(ISBLANK(IlluminaSubmissionForm!$M101),"",IlluminaSubmissionForm!$L$40)</f>
        <v>250</v>
      </c>
      <c r="E376" s="0" t="str">
        <f aca="false">IF(ISBLANK(IlluminaSubmissionForm!$M101),"","Yes")</f>
        <v>Yes</v>
      </c>
      <c r="F376" s="0" t="n">
        <f aca="false">IF(ISBLANK(IlluminaSubmissionForm!$M101),"",IlluminaSubmissionForm!$L$41/COUNTA(IlluminaSubmissionForm!$C$47:$N$54,IlluminaSubmissionForm!$C$64:$N$71,IlluminaSubmissionForm!$C$81:$N$88,IlluminaSubmissionForm!$C$98:$N$105))</f>
        <v>0.0106666666666667</v>
      </c>
      <c r="G376" s="0" t="str">
        <f aca="false">IF(ISBLANK(IlluminaSubmissionForm!$M101),"",IlluminaSubmissionForm!$D$39)</f>
        <v>Bacterial 16S-V3V4</v>
      </c>
      <c r="I376" s="2" t="str">
        <f aca="false">IF(ISBLANK(IlluminaSubmissionForm!$M101),"",IlluminaSubmissionForm!$C$96)</f>
        <v>16SV3V4_FinalProject_4</v>
      </c>
      <c r="J376" s="1" t="s">
        <v>14</v>
      </c>
      <c r="K376" s="0" t="s">
        <v>98</v>
      </c>
    </row>
    <row r="377" customFormat="false" ht="12.75" hidden="false" customHeight="false" outlineLevel="0" collapsed="false">
      <c r="A377" s="0" t="str">
        <f aca="false">IF(ISBLANK(IlluminaSubmissionForm!$M102),"",IlluminaSubmissionForm!$M102)</f>
        <v>26-T52-TTR-CII_p4</v>
      </c>
      <c r="B377" s="0" t="str">
        <f aca="false">IF(ISBLANK(IlluminaSubmissionForm!$M102),"",IlluminaSubmissionForm!$D$38)</f>
        <v>Metagenomic DNA</v>
      </c>
      <c r="C377" s="0" t="str">
        <f aca="false">IF(ISBLANK(IlluminaSubmissionForm!$M102),"",IlluminaSubmissionForm!$L$39)</f>
        <v>Paired End Read</v>
      </c>
      <c r="D377" s="0" t="n">
        <f aca="false">IF(ISBLANK(IlluminaSubmissionForm!$M102),"",IlluminaSubmissionForm!$L$40)</f>
        <v>250</v>
      </c>
      <c r="E377" s="0" t="str">
        <f aca="false">IF(ISBLANK(IlluminaSubmissionForm!$M102),"","Yes")</f>
        <v>Yes</v>
      </c>
      <c r="F377" s="0" t="n">
        <f aca="false">IF(ISBLANK(IlluminaSubmissionForm!$M102),"",IlluminaSubmissionForm!$L$41/COUNTA(IlluminaSubmissionForm!$C$47:$N$54,IlluminaSubmissionForm!$C$64:$N$71,IlluminaSubmissionForm!$C$81:$N$88,IlluminaSubmissionForm!$C$98:$N$105))</f>
        <v>0.0106666666666667</v>
      </c>
      <c r="G377" s="0" t="str">
        <f aca="false">IF(ISBLANK(IlluminaSubmissionForm!$M102),"",IlluminaSubmissionForm!$D$39)</f>
        <v>Bacterial 16S-V3V4</v>
      </c>
      <c r="I377" s="2" t="str">
        <f aca="false">IF(ISBLANK(IlluminaSubmissionForm!$M102),"",IlluminaSubmissionForm!$C$96)</f>
        <v>16SV3V4_FinalProject_4</v>
      </c>
      <c r="J377" s="1" t="s">
        <v>14</v>
      </c>
      <c r="K377" s="0" t="s">
        <v>99</v>
      </c>
    </row>
    <row r="378" customFormat="false" ht="12.75" hidden="false" customHeight="false" outlineLevel="0" collapsed="false">
      <c r="A378" s="0" t="str">
        <f aca="false">IF(ISBLANK(IlluminaSubmissionForm!$M103),"",IlluminaSubmissionForm!$M103)</f>
        <v>30-S0-TTR-CH_p4</v>
      </c>
      <c r="B378" s="0" t="str">
        <f aca="false">IF(ISBLANK(IlluminaSubmissionForm!$M103),"",IlluminaSubmissionForm!$D$38)</f>
        <v>Metagenomic DNA</v>
      </c>
      <c r="C378" s="0" t="str">
        <f aca="false">IF(ISBLANK(IlluminaSubmissionForm!$M103),"",IlluminaSubmissionForm!$L$39)</f>
        <v>Paired End Read</v>
      </c>
      <c r="D378" s="0" t="n">
        <f aca="false">IF(ISBLANK(IlluminaSubmissionForm!$M103),"",IlluminaSubmissionForm!$L$40)</f>
        <v>250</v>
      </c>
      <c r="E378" s="0" t="str">
        <f aca="false">IF(ISBLANK(IlluminaSubmissionForm!$M103),"","Yes")</f>
        <v>Yes</v>
      </c>
      <c r="F378" s="0" t="n">
        <f aca="false">IF(ISBLANK(IlluminaSubmissionForm!$M103),"",IlluminaSubmissionForm!$L$41/COUNTA(IlluminaSubmissionForm!$C$47:$N$54,IlluminaSubmissionForm!$C$64:$N$71,IlluminaSubmissionForm!$C$81:$N$88,IlluminaSubmissionForm!$C$98:$N$105))</f>
        <v>0.0106666666666667</v>
      </c>
      <c r="G378" s="0" t="str">
        <f aca="false">IF(ISBLANK(IlluminaSubmissionForm!$M103),"",IlluminaSubmissionForm!$D$39)</f>
        <v>Bacterial 16S-V3V4</v>
      </c>
      <c r="I378" s="2" t="str">
        <f aca="false">IF(ISBLANK(IlluminaSubmissionForm!$M103),"",IlluminaSubmissionForm!$C$96)</f>
        <v>16SV3V4_FinalProject_4</v>
      </c>
      <c r="J378" s="1" t="s">
        <v>14</v>
      </c>
      <c r="K378" s="0" t="s">
        <v>100</v>
      </c>
    </row>
    <row r="379" customFormat="false" ht="12.75" hidden="false" customHeight="false" outlineLevel="0" collapsed="false">
      <c r="A379" s="0" t="str">
        <f aca="false">IF(ISBLANK(IlluminaSubmissionForm!$M104),"",IlluminaSubmissionForm!$M104)</f>
        <v>C3-TTR-CA_p4</v>
      </c>
      <c r="B379" s="0" t="str">
        <f aca="false">IF(ISBLANK(IlluminaSubmissionForm!$M104),"",IlluminaSubmissionForm!$D$38)</f>
        <v>Metagenomic DNA</v>
      </c>
      <c r="C379" s="0" t="str">
        <f aca="false">IF(ISBLANK(IlluminaSubmissionForm!$M104),"",IlluminaSubmissionForm!$L$39)</f>
        <v>Paired End Read</v>
      </c>
      <c r="D379" s="0" t="n">
        <f aca="false">IF(ISBLANK(IlluminaSubmissionForm!$M104),"",IlluminaSubmissionForm!$L$40)</f>
        <v>250</v>
      </c>
      <c r="E379" s="0" t="str">
        <f aca="false">IF(ISBLANK(IlluminaSubmissionForm!$M104),"","Yes")</f>
        <v>Yes</v>
      </c>
      <c r="F379" s="0" t="n">
        <f aca="false">IF(ISBLANK(IlluminaSubmissionForm!$M104),"",IlluminaSubmissionForm!$L$41/COUNTA(IlluminaSubmissionForm!$C$47:$N$54,IlluminaSubmissionForm!$C$64:$N$71,IlluminaSubmissionForm!$C$81:$N$88,IlluminaSubmissionForm!$C$98:$N$105))</f>
        <v>0.0106666666666667</v>
      </c>
      <c r="G379" s="0" t="str">
        <f aca="false">IF(ISBLANK(IlluminaSubmissionForm!$M104),"",IlluminaSubmissionForm!$D$39)</f>
        <v>Bacterial 16S-V3V4</v>
      </c>
      <c r="I379" s="2" t="str">
        <f aca="false">IF(ISBLANK(IlluminaSubmissionForm!$M104),"",IlluminaSubmissionForm!$C$96)</f>
        <v>16SV3V4_FinalProject_4</v>
      </c>
      <c r="J379" s="1" t="s">
        <v>14</v>
      </c>
      <c r="K379" s="0" t="s">
        <v>101</v>
      </c>
    </row>
    <row r="380" customFormat="false" ht="12.75" hidden="false" customHeight="false" outlineLevel="0" collapsed="false">
      <c r="A380" s="0" t="str">
        <f aca="false">IF(ISBLANK(IlluminaSubmissionForm!$M105),"",IlluminaSubmissionForm!$M105)</f>
        <v>500_p4H11</v>
      </c>
      <c r="B380" s="0" t="str">
        <f aca="false">IF(ISBLANK(IlluminaSubmissionForm!$M105),"",IlluminaSubmissionForm!$D$38)</f>
        <v>Metagenomic DNA</v>
      </c>
      <c r="C380" s="0" t="str">
        <f aca="false">IF(ISBLANK(IlluminaSubmissionForm!$M105),"",IlluminaSubmissionForm!$L$39)</f>
        <v>Paired End Read</v>
      </c>
      <c r="D380" s="0" t="n">
        <f aca="false">IF(ISBLANK(IlluminaSubmissionForm!$M105),"",IlluminaSubmissionForm!$L$40)</f>
        <v>250</v>
      </c>
      <c r="E380" s="0" t="str">
        <f aca="false">IF(ISBLANK(IlluminaSubmissionForm!$M105),"","Yes")</f>
        <v>Yes</v>
      </c>
      <c r="F380" s="0" t="n">
        <f aca="false">IF(ISBLANK(IlluminaSubmissionForm!$M105),"",IlluminaSubmissionForm!$L$41/COUNTA(IlluminaSubmissionForm!$C$47:$N$54,IlluminaSubmissionForm!$C$64:$N$71,IlluminaSubmissionForm!$C$81:$N$88,IlluminaSubmissionForm!$C$98:$N$105))</f>
        <v>0.0106666666666667</v>
      </c>
      <c r="G380" s="0" t="str">
        <f aca="false">IF(ISBLANK(IlluminaSubmissionForm!$M105),"",IlluminaSubmissionForm!$D$39)</f>
        <v>Bacterial 16S-V3V4</v>
      </c>
      <c r="I380" s="2" t="str">
        <f aca="false">IF(ISBLANK(IlluminaSubmissionForm!$M105),"",IlluminaSubmissionForm!$C$96)</f>
        <v>16SV3V4_FinalProject_4</v>
      </c>
      <c r="J380" s="1" t="s">
        <v>14</v>
      </c>
      <c r="K380" s="0" t="s">
        <v>102</v>
      </c>
    </row>
    <row r="381" customFormat="false" ht="12.75" hidden="false" customHeight="false" outlineLevel="0" collapsed="false">
      <c r="A381" s="0" t="str">
        <f aca="false">IF(ISBLANK(IlluminaSubmissionForm!$N98),"",IlluminaSubmissionForm!$N98)</f>
        <v/>
      </c>
      <c r="B381" s="0" t="str">
        <f aca="false">IF(ISBLANK(IlluminaSubmissionForm!$N98),"",IlluminaSubmissionForm!$D$38)</f>
        <v/>
      </c>
      <c r="C381" s="0" t="str">
        <f aca="false">IF(ISBLANK(IlluminaSubmissionForm!$N98),"",IlluminaSubmissionForm!$L$39)</f>
        <v/>
      </c>
      <c r="D381" s="0" t="str">
        <f aca="false">IF(ISBLANK(IlluminaSubmissionForm!$N98),"",IlluminaSubmissionForm!$L$40)</f>
        <v/>
      </c>
      <c r="E381" s="0" t="str">
        <f aca="false">IF(ISBLANK(IlluminaSubmissionForm!$N98),"","Yes")</f>
        <v/>
      </c>
      <c r="F381" s="0" t="str">
        <f aca="false">IF(ISBLANK(IlluminaSubmissionForm!$N98),"",IlluminaSubmissionForm!$L$41/COUNTA(IlluminaSubmissionForm!$C$47:$N$54,IlluminaSubmissionForm!$C$64:$N$71,IlluminaSubmissionForm!$C$81:$N$88,IlluminaSubmissionForm!$C$98:$N$105))</f>
        <v/>
      </c>
      <c r="G381" s="0" t="str">
        <f aca="false">IF(ISBLANK(IlluminaSubmissionForm!$N98),"",IlluminaSubmissionForm!$D$39)</f>
        <v/>
      </c>
      <c r="I381" s="2" t="str">
        <f aca="false">IF(ISBLANK(IlluminaSubmissionForm!$N98),"",IlluminaSubmissionForm!$C$96)</f>
        <v/>
      </c>
      <c r="J381" s="1" t="s">
        <v>14</v>
      </c>
      <c r="K381" s="0" t="s">
        <v>103</v>
      </c>
    </row>
    <row r="382" customFormat="false" ht="12.75" hidden="false" customHeight="false" outlineLevel="0" collapsed="false">
      <c r="A382" s="0" t="str">
        <f aca="false">IF(ISBLANK(IlluminaSubmissionForm!$N99),"",IlluminaSubmissionForm!$N99)</f>
        <v/>
      </c>
      <c r="B382" s="0" t="str">
        <f aca="false">IF(ISBLANK(IlluminaSubmissionForm!$N99),"",IlluminaSubmissionForm!$D$38)</f>
        <v/>
      </c>
      <c r="C382" s="0" t="str">
        <f aca="false">IF(ISBLANK(IlluminaSubmissionForm!$N99),"",IlluminaSubmissionForm!$L$39)</f>
        <v/>
      </c>
      <c r="D382" s="0" t="str">
        <f aca="false">IF(ISBLANK(IlluminaSubmissionForm!$N99),"",IlluminaSubmissionForm!$L$40)</f>
        <v/>
      </c>
      <c r="E382" s="0" t="str">
        <f aca="false">IF(ISBLANK(IlluminaSubmissionForm!$N99),"","Yes")</f>
        <v/>
      </c>
      <c r="F382" s="0" t="str">
        <f aca="false">IF(ISBLANK(IlluminaSubmissionForm!$N99),"",IlluminaSubmissionForm!$L$41/COUNTA(IlluminaSubmissionForm!$C$47:$N$54,IlluminaSubmissionForm!$C$64:$N$71,IlluminaSubmissionForm!$C$81:$N$88,IlluminaSubmissionForm!$C$98:$N$105))</f>
        <v/>
      </c>
      <c r="G382" s="0" t="str">
        <f aca="false">IF(ISBLANK(IlluminaSubmissionForm!$N99),"",IlluminaSubmissionForm!$D$39)</f>
        <v/>
      </c>
      <c r="I382" s="2" t="str">
        <f aca="false">IF(ISBLANK(IlluminaSubmissionForm!$N99),"",IlluminaSubmissionForm!$C$96)</f>
        <v/>
      </c>
      <c r="J382" s="1" t="s">
        <v>14</v>
      </c>
      <c r="K382" s="0" t="s">
        <v>104</v>
      </c>
    </row>
    <row r="383" customFormat="false" ht="12.75" hidden="false" customHeight="false" outlineLevel="0" collapsed="false">
      <c r="A383" s="0" t="str">
        <f aca="false">IF(ISBLANK(IlluminaSubmissionForm!$N100),"",IlluminaSubmissionForm!$N100)</f>
        <v/>
      </c>
      <c r="B383" s="0" t="str">
        <f aca="false">IF(ISBLANK(IlluminaSubmissionForm!$N100),"",IlluminaSubmissionForm!$D$38)</f>
        <v/>
      </c>
      <c r="C383" s="0" t="str">
        <f aca="false">IF(ISBLANK(IlluminaSubmissionForm!$N100),"",IlluminaSubmissionForm!$L$39)</f>
        <v/>
      </c>
      <c r="D383" s="0" t="str">
        <f aca="false">IF(ISBLANK(IlluminaSubmissionForm!$N100),"",IlluminaSubmissionForm!$L$40)</f>
        <v/>
      </c>
      <c r="E383" s="0" t="str">
        <f aca="false">IF(ISBLANK(IlluminaSubmissionForm!$N100),"","Yes")</f>
        <v/>
      </c>
      <c r="F383" s="0" t="str">
        <f aca="false">IF(ISBLANK(IlluminaSubmissionForm!$N100),"",IlluminaSubmissionForm!$L$41/COUNTA(IlluminaSubmissionForm!$C$47:$N$54,IlluminaSubmissionForm!$C$64:$N$71,IlluminaSubmissionForm!$C$81:$N$88,IlluminaSubmissionForm!$C$98:$N$105))</f>
        <v/>
      </c>
      <c r="G383" s="0" t="str">
        <f aca="false">IF(ISBLANK(IlluminaSubmissionForm!$N100),"",IlluminaSubmissionForm!$D$39)</f>
        <v/>
      </c>
      <c r="I383" s="2" t="str">
        <f aca="false">IF(ISBLANK(IlluminaSubmissionForm!$N100),"",IlluminaSubmissionForm!$C$96)</f>
        <v/>
      </c>
      <c r="J383" s="1" t="s">
        <v>14</v>
      </c>
      <c r="K383" s="0" t="s">
        <v>105</v>
      </c>
    </row>
    <row r="384" customFormat="false" ht="12.75" hidden="false" customHeight="false" outlineLevel="0" collapsed="false">
      <c r="A384" s="0" t="str">
        <f aca="false">IF(ISBLANK(IlluminaSubmissionForm!$N101),"",IlluminaSubmissionForm!$N101)</f>
        <v/>
      </c>
      <c r="B384" s="0" t="str">
        <f aca="false">IF(ISBLANK(IlluminaSubmissionForm!$N101),"",IlluminaSubmissionForm!$D$38)</f>
        <v/>
      </c>
      <c r="C384" s="0" t="str">
        <f aca="false">IF(ISBLANK(IlluminaSubmissionForm!$N101),"",IlluminaSubmissionForm!$L$39)</f>
        <v/>
      </c>
      <c r="D384" s="0" t="str">
        <f aca="false">IF(ISBLANK(IlluminaSubmissionForm!$N101),"",IlluminaSubmissionForm!$L$40)</f>
        <v/>
      </c>
      <c r="E384" s="0" t="str">
        <f aca="false">IF(ISBLANK(IlluminaSubmissionForm!$N101),"","Yes")</f>
        <v/>
      </c>
      <c r="F384" s="0" t="str">
        <f aca="false">IF(ISBLANK(IlluminaSubmissionForm!$N101),"",IlluminaSubmissionForm!$L$41/COUNTA(IlluminaSubmissionForm!$C$47:$N$54,IlluminaSubmissionForm!$C$64:$N$71,IlluminaSubmissionForm!$C$81:$N$88,IlluminaSubmissionForm!$C$98:$N$105))</f>
        <v/>
      </c>
      <c r="G384" s="0" t="str">
        <f aca="false">IF(ISBLANK(IlluminaSubmissionForm!$N101),"",IlluminaSubmissionForm!$D$39)</f>
        <v/>
      </c>
      <c r="I384" s="2" t="str">
        <f aca="false">IF(ISBLANK(IlluminaSubmissionForm!$N101),"",IlluminaSubmissionForm!$C$96)</f>
        <v/>
      </c>
      <c r="J384" s="1" t="s">
        <v>14</v>
      </c>
      <c r="K384" s="0" t="s">
        <v>106</v>
      </c>
    </row>
    <row r="385" customFormat="false" ht="12.75" hidden="false" customHeight="false" outlineLevel="0" collapsed="false">
      <c r="A385" s="0" t="str">
        <f aca="false">IF(ISBLANK(IlluminaSubmissionForm!$N102),"",IlluminaSubmissionForm!$N102)</f>
        <v/>
      </c>
      <c r="B385" s="0" t="str">
        <f aca="false">IF(ISBLANK(IlluminaSubmissionForm!$N102),"",IlluminaSubmissionForm!$D$38)</f>
        <v/>
      </c>
      <c r="C385" s="0" t="str">
        <f aca="false">IF(ISBLANK(IlluminaSubmissionForm!$N102),"",IlluminaSubmissionForm!$L$39)</f>
        <v/>
      </c>
      <c r="D385" s="0" t="str">
        <f aca="false">IF(ISBLANK(IlluminaSubmissionForm!$N102),"",IlluminaSubmissionForm!$L$40)</f>
        <v/>
      </c>
      <c r="E385" s="0" t="str">
        <f aca="false">IF(ISBLANK(IlluminaSubmissionForm!$N102),"","Yes")</f>
        <v/>
      </c>
      <c r="F385" s="0" t="str">
        <f aca="false">IF(ISBLANK(IlluminaSubmissionForm!$N102),"",IlluminaSubmissionForm!$L$41/COUNTA(IlluminaSubmissionForm!$C$47:$N$54,IlluminaSubmissionForm!$C$64:$N$71,IlluminaSubmissionForm!$C$81:$N$88,IlluminaSubmissionForm!$C$98:$N$105))</f>
        <v/>
      </c>
      <c r="G385" s="0" t="str">
        <f aca="false">IF(ISBLANK(IlluminaSubmissionForm!$N102),"",IlluminaSubmissionForm!$D$39)</f>
        <v/>
      </c>
      <c r="I385" s="2" t="str">
        <f aca="false">IF(ISBLANK(IlluminaSubmissionForm!$N102),"",IlluminaSubmissionForm!$C$96)</f>
        <v/>
      </c>
      <c r="J385" s="1" t="s">
        <v>14</v>
      </c>
      <c r="K385" s="0" t="s">
        <v>107</v>
      </c>
    </row>
    <row r="386" customFormat="false" ht="12.75" hidden="false" customHeight="false" outlineLevel="0" collapsed="false">
      <c r="A386" s="0" t="str">
        <f aca="false">IF(ISBLANK(IlluminaSubmissionForm!$N103),"",IlluminaSubmissionForm!$N103)</f>
        <v/>
      </c>
      <c r="B386" s="0" t="str">
        <f aca="false">IF(ISBLANK(IlluminaSubmissionForm!$N103),"",IlluminaSubmissionForm!$D$38)</f>
        <v/>
      </c>
      <c r="C386" s="0" t="str">
        <f aca="false">IF(ISBLANK(IlluminaSubmissionForm!$N103),"",IlluminaSubmissionForm!$L$39)</f>
        <v/>
      </c>
      <c r="D386" s="0" t="str">
        <f aca="false">IF(ISBLANK(IlluminaSubmissionForm!$N103),"",IlluminaSubmissionForm!$L$40)</f>
        <v/>
      </c>
      <c r="E386" s="0" t="str">
        <f aca="false">IF(ISBLANK(IlluminaSubmissionForm!$N103),"","Yes")</f>
        <v/>
      </c>
      <c r="F386" s="0" t="str">
        <f aca="false">IF(ISBLANK(IlluminaSubmissionForm!$N103),"",IlluminaSubmissionForm!$L$41/COUNTA(IlluminaSubmissionForm!$C$47:$N$54,IlluminaSubmissionForm!$C$64:$N$71,IlluminaSubmissionForm!$C$81:$N$88,IlluminaSubmissionForm!$C$98:$N$105))</f>
        <v/>
      </c>
      <c r="G386" s="0" t="str">
        <f aca="false">IF(ISBLANK(IlluminaSubmissionForm!$N103),"",IlluminaSubmissionForm!$D$39)</f>
        <v/>
      </c>
      <c r="I386" s="2" t="str">
        <f aca="false">IF(ISBLANK(IlluminaSubmissionForm!$N103),"",IlluminaSubmissionForm!$C$96)</f>
        <v/>
      </c>
      <c r="J386" s="1" t="s">
        <v>14</v>
      </c>
      <c r="K386" s="0" t="s">
        <v>108</v>
      </c>
    </row>
    <row r="387" customFormat="false" ht="12.75" hidden="false" customHeight="false" outlineLevel="0" collapsed="false">
      <c r="A387" s="0" t="str">
        <f aca="false">IF(ISBLANK(IlluminaSubmissionForm!$N104),"",IlluminaSubmissionForm!$N104)</f>
        <v/>
      </c>
      <c r="B387" s="0" t="str">
        <f aca="false">IF(ISBLANK(IlluminaSubmissionForm!$N104),"",IlluminaSubmissionForm!$D$38)</f>
        <v/>
      </c>
      <c r="C387" s="0" t="str">
        <f aca="false">IF(ISBLANK(IlluminaSubmissionForm!$N104),"",IlluminaSubmissionForm!$L$39)</f>
        <v/>
      </c>
      <c r="D387" s="0" t="str">
        <f aca="false">IF(ISBLANK(IlluminaSubmissionForm!$N104),"",IlluminaSubmissionForm!$L$40)</f>
        <v/>
      </c>
      <c r="E387" s="0" t="str">
        <f aca="false">IF(ISBLANK(IlluminaSubmissionForm!$N104),"","Yes")</f>
        <v/>
      </c>
      <c r="F387" s="0" t="str">
        <f aca="false">IF(ISBLANK(IlluminaSubmissionForm!$N104),"",IlluminaSubmissionForm!$L$41/COUNTA(IlluminaSubmissionForm!$C$47:$N$54,IlluminaSubmissionForm!$C$64:$N$71,IlluminaSubmissionForm!$C$81:$N$88,IlluminaSubmissionForm!$C$98:$N$105))</f>
        <v/>
      </c>
      <c r="G387" s="0" t="str">
        <f aca="false">IF(ISBLANK(IlluminaSubmissionForm!$N104),"",IlluminaSubmissionForm!$D$39)</f>
        <v/>
      </c>
      <c r="I387" s="2" t="str">
        <f aca="false">IF(ISBLANK(IlluminaSubmissionForm!$N104),"",IlluminaSubmissionForm!$C$96)</f>
        <v/>
      </c>
      <c r="J387" s="1" t="s">
        <v>14</v>
      </c>
      <c r="K387" s="0" t="s">
        <v>109</v>
      </c>
    </row>
    <row r="388" customFormat="false" ht="12.75" hidden="false" customHeight="false" outlineLevel="0" collapsed="false">
      <c r="A388" s="0" t="str">
        <f aca="false">IF(ISBLANK(IlluminaSubmissionForm!$N105),"",IlluminaSubmissionForm!$N105)</f>
        <v/>
      </c>
      <c r="B388" s="0" t="str">
        <f aca="false">IF(ISBLANK(IlluminaSubmissionForm!$N105),"",IlluminaSubmissionForm!$D$38)</f>
        <v/>
      </c>
      <c r="C388" s="0" t="str">
        <f aca="false">IF(ISBLANK(IlluminaSubmissionForm!$N105),"",IlluminaSubmissionForm!$L$39)</f>
        <v/>
      </c>
      <c r="D388" s="0" t="str">
        <f aca="false">IF(ISBLANK(IlluminaSubmissionForm!$N105),"",IlluminaSubmissionForm!$L$40)</f>
        <v/>
      </c>
      <c r="E388" s="0" t="str">
        <f aca="false">IF(ISBLANK(IlluminaSubmissionForm!$N105),"","Yes")</f>
        <v/>
      </c>
      <c r="F388" s="0" t="str">
        <f aca="false">IF(ISBLANK(IlluminaSubmissionForm!$N105),"",IlluminaSubmissionForm!$L$41/COUNTA(IlluminaSubmissionForm!$C$47:$N$54,IlluminaSubmissionForm!$C$64:$N$71,IlluminaSubmissionForm!$C$81:$N$88,IlluminaSubmissionForm!$C$98:$N$105))</f>
        <v/>
      </c>
      <c r="G388" s="0" t="str">
        <f aca="false">IF(ISBLANK(IlluminaSubmissionForm!$N105),"",IlluminaSubmissionForm!$D$39)</f>
        <v/>
      </c>
      <c r="I388" s="2" t="str">
        <f aca="false">IF(ISBLANK(IlluminaSubmissionForm!$N105),"",IlluminaSubmissionForm!$C$96)</f>
        <v/>
      </c>
      <c r="J388" s="1" t="s">
        <v>14</v>
      </c>
      <c r="K388" s="0" t="s">
        <v>110</v>
      </c>
    </row>
    <row r="389" customFormat="false" ht="12.75" hidden="false" customHeight="false" outlineLevel="0" collapsed="false">
      <c r="A389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6"/>
  <sheetViews>
    <sheetView showFormulas="false" showGridLines="false" showRowColHeaders="true" showZeros="true" rightToLeft="false" tabSelected="true" showOutlineSymbols="true" defaultGridColor="true" view="normal" topLeftCell="A22" colorId="64" zoomScale="80" zoomScaleNormal="80" zoomScalePageLayoutView="100" workbookViewId="0">
      <selection pane="topLeft" activeCell="L76" activeCellId="0" sqref="L76"/>
    </sheetView>
  </sheetViews>
  <sheetFormatPr defaultRowHeight="12.75" zeroHeight="false" outlineLevelRow="0" outlineLevelCol="0"/>
  <cols>
    <col collapsed="false" customWidth="true" hidden="false" outlineLevel="0" max="1" min="1" style="3" width="24.42"/>
    <col collapsed="false" customWidth="true" hidden="false" outlineLevel="0" max="6" min="2" style="3" width="10"/>
    <col collapsed="false" customWidth="true" hidden="false" outlineLevel="0" max="8" min="7" style="3" width="17.14"/>
    <col collapsed="false" customWidth="true" hidden="false" outlineLevel="0" max="9" min="9" style="3" width="17.42"/>
    <col collapsed="false" customWidth="true" hidden="false" outlineLevel="0" max="11" min="10" style="3" width="16.71"/>
    <col collapsed="false" customWidth="true" hidden="false" outlineLevel="0" max="13" min="12" style="3" width="18.58"/>
    <col collapsed="false" customWidth="true" hidden="false" outlineLevel="0" max="14" min="14" style="3" width="18.85"/>
    <col collapsed="false" customWidth="true" hidden="false" outlineLevel="0" max="15" min="15" style="3" width="13.7"/>
    <col collapsed="false" customWidth="true" hidden="false" outlineLevel="0" max="16" min="16" style="3" width="16.71"/>
    <col collapsed="false" customWidth="true" hidden="false" outlineLevel="0" max="1025" min="17" style="3" width="13.7"/>
  </cols>
  <sheetData>
    <row r="1" s="7" customFormat="true" ht="24.95" hidden="false" customHeight="true" outlineLevel="0" collapsed="false">
      <c r="A1" s="4" t="s">
        <v>112</v>
      </c>
      <c r="B1" s="4"/>
      <c r="C1" s="4"/>
      <c r="D1" s="4"/>
      <c r="E1" s="4"/>
      <c r="F1" s="4"/>
      <c r="G1" s="4"/>
      <c r="H1" s="5" t="s">
        <v>113</v>
      </c>
      <c r="I1" s="5"/>
      <c r="J1" s="5"/>
      <c r="K1" s="5"/>
      <c r="L1" s="5"/>
      <c r="M1" s="5"/>
      <c r="N1" s="6"/>
      <c r="O1" s="6"/>
      <c r="P1" s="6"/>
    </row>
    <row r="2" s="7" customFormat="true" ht="24.95" hidden="false" customHeight="true" outlineLevel="0" collapsed="false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8"/>
      <c r="O2" s="8"/>
      <c r="P2" s="8"/>
    </row>
    <row r="3" s="7" customFormat="true" ht="24.95" hidden="false" customHeight="true" outlineLevel="0" collapsed="false">
      <c r="A3" s="9" t="s">
        <v>114</v>
      </c>
      <c r="B3" s="9"/>
      <c r="C3" s="9"/>
      <c r="D3" s="9"/>
      <c r="E3" s="9"/>
      <c r="F3" s="9"/>
      <c r="G3" s="9"/>
      <c r="H3" s="5"/>
      <c r="I3" s="5"/>
      <c r="J3" s="5"/>
      <c r="K3" s="5"/>
      <c r="L3" s="5"/>
      <c r="M3" s="5"/>
      <c r="N3" s="6"/>
      <c r="O3" s="6"/>
      <c r="P3" s="6"/>
    </row>
    <row r="4" customFormat="false" ht="20.1" hidden="false" customHeight="true" outlineLevel="0" collapsed="false">
      <c r="A4" s="10" t="s">
        <v>115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="12" customFormat="true" ht="33" hidden="false" customHeight="true" outlineLevel="0" collapsed="false">
      <c r="B5" s="13" t="s">
        <v>116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="14" customFormat="true" ht="18" hidden="false" customHeight="true" outlineLevel="0" collapsed="false">
      <c r="B6" s="15" t="s">
        <v>117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="14" customFormat="true" ht="18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7"/>
      <c r="J7" s="17"/>
    </row>
    <row r="8" s="14" customFormat="true" ht="18" hidden="false" customHeight="true" outlineLevel="0" collapsed="false">
      <c r="A8" s="16"/>
      <c r="B8" s="18" t="s">
        <v>118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 t="s">
        <v>119</v>
      </c>
    </row>
    <row r="9" s="14" customFormat="true" ht="18" hidden="false" customHeight="true" outlineLevel="0" collapsed="false">
      <c r="A9" s="16"/>
      <c r="B9" s="16"/>
      <c r="C9" s="16"/>
      <c r="D9" s="16"/>
      <c r="E9" s="16"/>
      <c r="F9" s="16"/>
      <c r="G9" s="16"/>
      <c r="H9" s="16"/>
      <c r="I9" s="17"/>
      <c r="J9" s="17"/>
    </row>
    <row r="10" s="14" customFormat="true" ht="18" hidden="false" customHeight="true" outlineLevel="0" collapsed="false">
      <c r="A10" s="16"/>
      <c r="B10" s="16" t="s">
        <v>120</v>
      </c>
      <c r="C10" s="16"/>
      <c r="D10" s="16"/>
      <c r="E10" s="16"/>
      <c r="F10" s="16"/>
      <c r="G10" s="16"/>
      <c r="H10" s="16"/>
      <c r="I10" s="17"/>
      <c r="J10" s="17"/>
    </row>
    <row r="11" s="14" customFormat="true" ht="18" hidden="false" customHeight="true" outlineLevel="0" collapsed="false">
      <c r="A11" s="16"/>
      <c r="B11" s="16"/>
      <c r="C11" s="16" t="s">
        <v>121</v>
      </c>
      <c r="D11" s="16"/>
      <c r="E11" s="16"/>
      <c r="F11" s="16"/>
      <c r="G11" s="16"/>
      <c r="H11" s="16"/>
      <c r="I11" s="17"/>
      <c r="J11" s="17"/>
    </row>
    <row r="12" s="14" customFormat="true" ht="18" hidden="false" customHeight="true" outlineLevel="0" collapsed="false">
      <c r="A12" s="16"/>
      <c r="B12" s="16"/>
      <c r="C12" s="16" t="s">
        <v>122</v>
      </c>
      <c r="D12" s="16"/>
      <c r="E12" s="16"/>
      <c r="F12" s="16"/>
      <c r="G12" s="16"/>
      <c r="H12" s="16"/>
      <c r="I12" s="17"/>
      <c r="J12" s="17"/>
    </row>
    <row r="13" s="14" customFormat="true" ht="18" hidden="false" customHeight="true" outlineLevel="0" collapsed="false">
      <c r="A13" s="16"/>
      <c r="B13" s="16"/>
      <c r="C13" s="16" t="s">
        <v>123</v>
      </c>
      <c r="D13" s="16"/>
      <c r="E13" s="16"/>
      <c r="F13" s="16"/>
      <c r="G13" s="16"/>
      <c r="H13" s="16"/>
      <c r="I13" s="17"/>
      <c r="J13" s="17"/>
    </row>
    <row r="14" s="14" customFormat="true" ht="18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7"/>
      <c r="J14" s="17"/>
    </row>
    <row r="15" s="14" customFormat="true" ht="18" hidden="false" customHeight="true" outlineLevel="0" collapsed="false">
      <c r="A15" s="16"/>
      <c r="B15" s="16" t="s">
        <v>124</v>
      </c>
      <c r="C15" s="16"/>
      <c r="D15" s="16"/>
      <c r="E15" s="16"/>
      <c r="F15" s="16"/>
      <c r="G15" s="16"/>
      <c r="H15" s="16"/>
      <c r="I15" s="17"/>
      <c r="J15" s="17"/>
    </row>
    <row r="16" s="14" customFormat="true" ht="18" hidden="false" customHeight="true" outlineLevel="0" collapsed="false">
      <c r="A16" s="16"/>
      <c r="B16" s="16"/>
      <c r="C16" s="16" t="s">
        <v>125</v>
      </c>
      <c r="D16" s="16"/>
      <c r="E16" s="16"/>
      <c r="F16" s="16"/>
      <c r="G16" s="16"/>
      <c r="H16" s="16"/>
      <c r="I16" s="17"/>
      <c r="J16" s="17"/>
    </row>
    <row r="17" s="14" customFormat="true" ht="18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7"/>
      <c r="J17" s="17"/>
    </row>
    <row r="18" s="14" customFormat="true" ht="18" hidden="false" customHeight="true" outlineLevel="0" collapsed="false">
      <c r="A18" s="16"/>
      <c r="B18" s="16" t="s">
        <v>126</v>
      </c>
      <c r="C18" s="16"/>
      <c r="D18" s="16"/>
      <c r="E18" s="16"/>
      <c r="F18" s="16"/>
      <c r="G18" s="16"/>
      <c r="H18" s="16"/>
      <c r="I18" s="17"/>
      <c r="J18" s="17"/>
    </row>
    <row r="19" s="14" customFormat="true" ht="18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7"/>
      <c r="J19" s="17"/>
    </row>
    <row r="20" s="14" customFormat="true" ht="18" hidden="false" customHeight="true" outlineLevel="0" collapsed="false">
      <c r="A20" s="16"/>
      <c r="B20" s="16" t="s">
        <v>127</v>
      </c>
      <c r="C20" s="16"/>
      <c r="D20" s="16"/>
      <c r="E20" s="16"/>
      <c r="F20" s="16"/>
      <c r="G20" s="16"/>
      <c r="H20" s="16"/>
      <c r="I20" s="17"/>
      <c r="J20" s="17"/>
    </row>
    <row r="21" s="14" customFormat="true" ht="18" hidden="false" customHeight="true" outlineLevel="0" collapsed="false">
      <c r="A21" s="16"/>
      <c r="B21" s="16"/>
      <c r="C21" s="16" t="s">
        <v>128</v>
      </c>
      <c r="D21" s="16"/>
      <c r="E21" s="16"/>
      <c r="F21" s="16"/>
      <c r="G21" s="16"/>
      <c r="H21" s="16"/>
      <c r="I21" s="17"/>
      <c r="J21" s="17"/>
    </row>
    <row r="22" s="14" customFormat="true" ht="18" hidden="false" customHeight="true" outlineLevel="0" collapsed="false">
      <c r="A22" s="16"/>
      <c r="B22" s="16"/>
      <c r="C22" s="16" t="s">
        <v>129</v>
      </c>
      <c r="D22" s="16"/>
      <c r="E22" s="16"/>
      <c r="F22" s="16"/>
      <c r="G22" s="16"/>
      <c r="H22" s="16"/>
      <c r="I22" s="17"/>
      <c r="J22" s="17"/>
    </row>
    <row r="23" s="14" customFormat="true" ht="18" hidden="false" customHeight="true" outlineLevel="0" collapsed="false">
      <c r="A23" s="16"/>
      <c r="B23" s="16"/>
      <c r="C23" s="16" t="s">
        <v>130</v>
      </c>
      <c r="D23" s="16"/>
      <c r="E23" s="16"/>
      <c r="F23" s="16"/>
      <c r="G23" s="16"/>
      <c r="H23" s="16"/>
      <c r="I23" s="17"/>
      <c r="J23" s="17"/>
    </row>
    <row r="24" s="14" customFormat="true" ht="18" hidden="false" customHeight="true" outlineLevel="0" collapsed="false">
      <c r="A24" s="16"/>
      <c r="B24" s="16"/>
      <c r="C24" s="16" t="s">
        <v>131</v>
      </c>
      <c r="D24" s="16"/>
      <c r="E24" s="16"/>
      <c r="F24" s="16"/>
      <c r="G24" s="16"/>
      <c r="H24" s="16"/>
      <c r="I24" s="17"/>
      <c r="J24" s="17"/>
    </row>
    <row r="25" s="14" customFormat="true" ht="18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7"/>
      <c r="J25" s="17"/>
    </row>
    <row r="26" s="14" customFormat="true" ht="18" hidden="false" customHeight="true" outlineLevel="0" collapsed="false">
      <c r="A26" s="16"/>
      <c r="B26" s="16" t="s">
        <v>132</v>
      </c>
      <c r="C26" s="16"/>
      <c r="D26" s="16"/>
      <c r="E26" s="16"/>
      <c r="F26" s="16"/>
      <c r="G26" s="16"/>
      <c r="H26" s="16"/>
      <c r="I26" s="17"/>
      <c r="J26" s="17"/>
    </row>
    <row r="27" s="14" customFormat="true" ht="18" hidden="false" customHeight="true" outlineLevel="0" collapsed="false">
      <c r="A27" s="16"/>
      <c r="B27" s="16"/>
      <c r="C27" s="16" t="s">
        <v>133</v>
      </c>
      <c r="D27" s="16"/>
      <c r="E27" s="16"/>
      <c r="F27" s="16"/>
      <c r="G27" s="16"/>
      <c r="H27" s="16"/>
      <c r="I27" s="17"/>
      <c r="J27" s="17"/>
    </row>
    <row r="28" s="14" customFormat="true" ht="18" hidden="false" customHeight="true" outlineLevel="0" collapsed="false">
      <c r="A28" s="16"/>
      <c r="B28" s="16"/>
      <c r="C28" s="16" t="s">
        <v>134</v>
      </c>
      <c r="D28" s="16"/>
      <c r="E28" s="16"/>
      <c r="F28" s="16"/>
      <c r="G28" s="16"/>
      <c r="H28" s="16"/>
      <c r="I28" s="17"/>
      <c r="J28" s="17"/>
    </row>
    <row r="29" s="14" customFormat="true" ht="18" hidden="false" customHeight="true" outlineLevel="0" collapsed="false">
      <c r="A29" s="16"/>
      <c r="B29" s="16"/>
      <c r="C29" s="16" t="s">
        <v>135</v>
      </c>
      <c r="E29" s="16"/>
      <c r="F29" s="16"/>
      <c r="G29" s="16"/>
      <c r="H29" s="16"/>
      <c r="I29" s="17"/>
      <c r="J29" s="17"/>
    </row>
    <row r="30" s="14" customFormat="true" ht="18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7"/>
      <c r="J30" s="17"/>
    </row>
    <row r="31" s="14" customFormat="true" ht="18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7"/>
      <c r="J31" s="17"/>
    </row>
    <row r="32" s="14" customFormat="true" ht="18" hidden="false" customHeight="true" outlineLevel="0" collapsed="false">
      <c r="A32" s="16"/>
      <c r="B32" s="18" t="s">
        <v>136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20" t="s">
        <v>137</v>
      </c>
      <c r="N32" s="20"/>
      <c r="O32" s="20"/>
    </row>
    <row r="33" s="14" customFormat="true" ht="18" hidden="false" customHeight="true" outlineLevel="0" collapsed="false">
      <c r="A33" s="16"/>
      <c r="B33" s="16" t="s">
        <v>138</v>
      </c>
      <c r="C33" s="16"/>
      <c r="D33" s="16"/>
      <c r="E33" s="16"/>
      <c r="F33" s="16"/>
      <c r="G33" s="21"/>
      <c r="H33" s="21"/>
      <c r="I33" s="17"/>
      <c r="J33" s="17"/>
    </row>
    <row r="34" s="14" customFormat="true" ht="18" hidden="false" customHeight="true" outlineLevel="0" collapsed="false">
      <c r="A34" s="16"/>
      <c r="B34" s="16"/>
      <c r="C34" s="16"/>
      <c r="D34" s="16"/>
      <c r="E34" s="16"/>
      <c r="F34" s="16"/>
      <c r="G34" s="21"/>
      <c r="H34" s="21"/>
      <c r="I34" s="17"/>
      <c r="J34" s="17"/>
    </row>
    <row r="35" s="14" customFormat="true" ht="18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7"/>
      <c r="J35" s="17"/>
    </row>
    <row r="36" s="14" customFormat="true" ht="18" hidden="false" customHeight="true" outlineLevel="0" collapsed="false">
      <c r="B36" s="22" t="s">
        <v>139</v>
      </c>
      <c r="C36" s="22"/>
      <c r="D36" s="22"/>
      <c r="E36" s="22"/>
      <c r="F36" s="22"/>
      <c r="H36" s="16"/>
      <c r="I36" s="22" t="s">
        <v>140</v>
      </c>
      <c r="J36" s="22"/>
      <c r="K36" s="22"/>
      <c r="L36" s="22"/>
      <c r="M36" s="22"/>
    </row>
    <row r="37" s="14" customFormat="true" ht="18" hidden="false" customHeight="true" outlineLevel="0" collapsed="false">
      <c r="B37" s="22"/>
      <c r="C37" s="22"/>
      <c r="D37" s="22"/>
      <c r="E37" s="22"/>
      <c r="F37" s="22"/>
      <c r="H37" s="16"/>
      <c r="I37" s="22"/>
      <c r="J37" s="22"/>
      <c r="K37" s="22"/>
      <c r="L37" s="22"/>
      <c r="M37" s="22"/>
    </row>
    <row r="38" s="14" customFormat="true" ht="18" hidden="false" customHeight="true" outlineLevel="0" collapsed="false">
      <c r="B38" s="23" t="s">
        <v>141</v>
      </c>
      <c r="C38" s="23"/>
      <c r="D38" s="24" t="s">
        <v>142</v>
      </c>
      <c r="E38" s="24"/>
      <c r="F38" s="24"/>
      <c r="H38" s="17"/>
      <c r="I38" s="23" t="s">
        <v>143</v>
      </c>
      <c r="J38" s="23"/>
      <c r="K38" s="23"/>
      <c r="L38" s="24" t="s">
        <v>144</v>
      </c>
      <c r="M38" s="24"/>
    </row>
    <row r="39" s="14" customFormat="true" ht="18" hidden="false" customHeight="true" outlineLevel="0" collapsed="false">
      <c r="B39" s="23" t="s">
        <v>145</v>
      </c>
      <c r="C39" s="23"/>
      <c r="D39" s="24" t="s">
        <v>146</v>
      </c>
      <c r="E39" s="24"/>
      <c r="F39" s="24"/>
      <c r="H39" s="17"/>
      <c r="I39" s="23" t="s">
        <v>147</v>
      </c>
      <c r="J39" s="23"/>
      <c r="K39" s="23"/>
      <c r="L39" s="24" t="s">
        <v>148</v>
      </c>
      <c r="M39" s="24"/>
    </row>
    <row r="40" s="14" customFormat="true" ht="18" hidden="false" customHeight="true" outlineLevel="0" collapsed="false">
      <c r="B40" s="25" t="s">
        <v>149</v>
      </c>
      <c r="C40" s="25"/>
      <c r="D40" s="25"/>
      <c r="E40" s="26" t="s">
        <v>150</v>
      </c>
      <c r="F40" s="26"/>
      <c r="H40" s="17"/>
      <c r="I40" s="23" t="s">
        <v>151</v>
      </c>
      <c r="J40" s="23"/>
      <c r="K40" s="23"/>
      <c r="L40" s="24" t="n">
        <v>250</v>
      </c>
      <c r="M40" s="24"/>
    </row>
    <row r="41" s="14" customFormat="true" ht="18" hidden="false" customHeight="true" outlineLevel="0" collapsed="false">
      <c r="B41" s="27" t="s">
        <v>152</v>
      </c>
      <c r="C41" s="27"/>
      <c r="D41" s="27"/>
      <c r="E41" s="27"/>
      <c r="F41" s="28" t="s">
        <v>153</v>
      </c>
      <c r="I41" s="23" t="s">
        <v>154</v>
      </c>
      <c r="J41" s="23"/>
      <c r="K41" s="23"/>
      <c r="L41" s="29" t="n">
        <v>4</v>
      </c>
      <c r="M41" s="29"/>
      <c r="N41" s="30"/>
    </row>
    <row r="42" s="14" customFormat="true" ht="18" hidden="false" customHeight="true" outlineLevel="0" collapsed="false">
      <c r="C42" s="17"/>
      <c r="D42" s="17"/>
      <c r="E42" s="17"/>
      <c r="F42" s="17"/>
      <c r="G42" s="17"/>
      <c r="H42" s="17"/>
      <c r="I42" s="17"/>
      <c r="J42" s="17"/>
    </row>
    <row r="43" s="14" customFormat="true" ht="18" hidden="false" customHeight="true" outlineLevel="0" collapsed="false">
      <c r="B43" s="31"/>
      <c r="C43" s="32"/>
      <c r="D43" s="33"/>
      <c r="E43" s="33"/>
      <c r="F43" s="34" t="s">
        <v>155</v>
      </c>
      <c r="G43" s="34"/>
      <c r="H43" s="34"/>
      <c r="I43" s="34"/>
      <c r="J43" s="34"/>
      <c r="K43" s="31"/>
      <c r="L43" s="31"/>
      <c r="M43" s="31"/>
      <c r="N43" s="31"/>
      <c r="O43" s="31"/>
    </row>
    <row r="44" s="14" customFormat="true" ht="17.1" hidden="false" customHeight="true" outlineLevel="0" collapsed="false">
      <c r="A44" s="35"/>
      <c r="B44" s="33"/>
      <c r="C44" s="33"/>
      <c r="D44" s="33"/>
      <c r="E44" s="33"/>
      <c r="F44" s="33"/>
      <c r="G44" s="33"/>
      <c r="H44" s="33"/>
      <c r="I44" s="33"/>
      <c r="J44" s="33"/>
      <c r="K44" s="31"/>
      <c r="L44" s="31"/>
      <c r="M44" s="31"/>
      <c r="N44" s="31"/>
      <c r="O44" s="31"/>
    </row>
    <row r="45" s="36" customFormat="true" ht="17.1" hidden="false" customHeight="true" outlineLevel="0" collapsed="false">
      <c r="B45" s="37" t="s">
        <v>156</v>
      </c>
      <c r="C45" s="38" t="s">
        <v>157</v>
      </c>
      <c r="D45" s="38"/>
      <c r="E45" s="38"/>
      <c r="F45" s="38"/>
      <c r="G45" s="39"/>
      <c r="H45" s="39"/>
      <c r="I45" s="39"/>
      <c r="J45" s="39"/>
      <c r="K45" s="39"/>
      <c r="L45" s="39"/>
      <c r="M45" s="39"/>
      <c r="N45" s="39"/>
      <c r="O45" s="39"/>
    </row>
    <row r="46" s="40" customFormat="true" ht="17.1" hidden="false" customHeight="true" outlineLevel="0" collapsed="false">
      <c r="B46" s="41"/>
      <c r="C46" s="42" t="n">
        <v>1</v>
      </c>
      <c r="D46" s="42" t="n">
        <v>2</v>
      </c>
      <c r="E46" s="42" t="n">
        <v>3</v>
      </c>
      <c r="F46" s="42" t="n">
        <v>4</v>
      </c>
      <c r="G46" s="42" t="n">
        <v>5</v>
      </c>
      <c r="H46" s="42" t="n">
        <v>6</v>
      </c>
      <c r="I46" s="42" t="n">
        <v>7</v>
      </c>
      <c r="J46" s="42" t="n">
        <v>8</v>
      </c>
      <c r="K46" s="42" t="n">
        <v>9</v>
      </c>
      <c r="L46" s="42" t="n">
        <v>10</v>
      </c>
      <c r="M46" s="42" t="n">
        <v>11</v>
      </c>
      <c r="N46" s="42" t="n">
        <v>12</v>
      </c>
      <c r="O46" s="43"/>
    </row>
    <row r="47" s="40" customFormat="true" ht="17.1" hidden="false" customHeight="true" outlineLevel="0" collapsed="false">
      <c r="B47" s="44" t="s">
        <v>158</v>
      </c>
      <c r="C47" s="45" t="s">
        <v>159</v>
      </c>
      <c r="D47" s="45" t="s">
        <v>160</v>
      </c>
      <c r="E47" s="45" t="s">
        <v>161</v>
      </c>
      <c r="F47" s="45" t="s">
        <v>162</v>
      </c>
      <c r="G47" s="45" t="s">
        <v>163</v>
      </c>
      <c r="H47" s="45" t="s">
        <v>164</v>
      </c>
      <c r="I47" s="45" t="s">
        <v>165</v>
      </c>
      <c r="J47" s="45" t="s">
        <v>166</v>
      </c>
      <c r="K47" s="45" t="s">
        <v>167</v>
      </c>
      <c r="L47" s="45" t="s">
        <v>168</v>
      </c>
      <c r="M47" s="45" t="s">
        <v>169</v>
      </c>
      <c r="N47" s="45" t="s">
        <v>170</v>
      </c>
      <c r="O47" s="43"/>
    </row>
    <row r="48" s="40" customFormat="true" ht="17.1" hidden="false" customHeight="true" outlineLevel="0" collapsed="false">
      <c r="B48" s="44" t="s">
        <v>171</v>
      </c>
      <c r="C48" s="45" t="s">
        <v>172</v>
      </c>
      <c r="D48" s="45" t="s">
        <v>173</v>
      </c>
      <c r="E48" s="45" t="s">
        <v>174</v>
      </c>
      <c r="F48" s="45" t="s">
        <v>175</v>
      </c>
      <c r="G48" s="45" t="s">
        <v>176</v>
      </c>
      <c r="H48" s="45" t="s">
        <v>177</v>
      </c>
      <c r="I48" s="45" t="s">
        <v>178</v>
      </c>
      <c r="J48" s="45" t="s">
        <v>179</v>
      </c>
      <c r="K48" s="45" t="s">
        <v>180</v>
      </c>
      <c r="L48" s="45" t="s">
        <v>181</v>
      </c>
      <c r="M48" s="45" t="s">
        <v>182</v>
      </c>
      <c r="N48" s="45" t="s">
        <v>183</v>
      </c>
      <c r="O48" s="43"/>
    </row>
    <row r="49" s="40" customFormat="true" ht="17.1" hidden="false" customHeight="true" outlineLevel="0" collapsed="false">
      <c r="B49" s="44" t="s">
        <v>184</v>
      </c>
      <c r="C49" s="45" t="s">
        <v>185</v>
      </c>
      <c r="D49" s="45" t="s">
        <v>186</v>
      </c>
      <c r="E49" s="45" t="s">
        <v>187</v>
      </c>
      <c r="F49" s="45" t="s">
        <v>188</v>
      </c>
      <c r="G49" s="45" t="s">
        <v>189</v>
      </c>
      <c r="H49" s="45" t="s">
        <v>190</v>
      </c>
      <c r="I49" s="45" t="s">
        <v>191</v>
      </c>
      <c r="J49" s="45" t="s">
        <v>192</v>
      </c>
      <c r="K49" s="45" t="s">
        <v>193</v>
      </c>
      <c r="L49" s="45" t="s">
        <v>194</v>
      </c>
      <c r="M49" s="45" t="s">
        <v>195</v>
      </c>
      <c r="N49" s="45" t="s">
        <v>196</v>
      </c>
      <c r="O49" s="43"/>
    </row>
    <row r="50" s="40" customFormat="true" ht="17.1" hidden="false" customHeight="true" outlineLevel="0" collapsed="false">
      <c r="B50" s="44" t="s">
        <v>197</v>
      </c>
      <c r="C50" s="45" t="s">
        <v>198</v>
      </c>
      <c r="D50" s="45" t="s">
        <v>199</v>
      </c>
      <c r="E50" s="45" t="s">
        <v>200</v>
      </c>
      <c r="F50" s="45" t="s">
        <v>201</v>
      </c>
      <c r="G50" s="45" t="s">
        <v>202</v>
      </c>
      <c r="H50" s="45" t="s">
        <v>203</v>
      </c>
      <c r="I50" s="45" t="s">
        <v>204</v>
      </c>
      <c r="J50" s="45" t="s">
        <v>205</v>
      </c>
      <c r="K50" s="45" t="s">
        <v>206</v>
      </c>
      <c r="L50" s="45" t="s">
        <v>207</v>
      </c>
      <c r="M50" s="45" t="s">
        <v>208</v>
      </c>
      <c r="N50" s="45" t="s">
        <v>209</v>
      </c>
      <c r="O50" s="43"/>
    </row>
    <row r="51" s="40" customFormat="true" ht="17.1" hidden="false" customHeight="true" outlineLevel="0" collapsed="false">
      <c r="B51" s="44" t="s">
        <v>210</v>
      </c>
      <c r="C51" s="45" t="s">
        <v>211</v>
      </c>
      <c r="D51" s="45" t="s">
        <v>212</v>
      </c>
      <c r="E51" s="45" t="s">
        <v>213</v>
      </c>
      <c r="F51" s="45" t="s">
        <v>214</v>
      </c>
      <c r="G51" s="45" t="s">
        <v>215</v>
      </c>
      <c r="H51" s="45" t="s">
        <v>216</v>
      </c>
      <c r="I51" s="45" t="s">
        <v>217</v>
      </c>
      <c r="J51" s="45" t="s">
        <v>218</v>
      </c>
      <c r="K51" s="45" t="s">
        <v>219</v>
      </c>
      <c r="L51" s="45" t="s">
        <v>220</v>
      </c>
      <c r="M51" s="45" t="s">
        <v>221</v>
      </c>
      <c r="N51" s="45" t="s">
        <v>222</v>
      </c>
      <c r="O51" s="43"/>
    </row>
    <row r="52" s="40" customFormat="true" ht="17.1" hidden="false" customHeight="true" outlineLevel="0" collapsed="false">
      <c r="B52" s="44" t="s">
        <v>223</v>
      </c>
      <c r="C52" s="45" t="s">
        <v>224</v>
      </c>
      <c r="D52" s="45" t="s">
        <v>225</v>
      </c>
      <c r="E52" s="45" t="s">
        <v>226</v>
      </c>
      <c r="F52" s="45" t="s">
        <v>227</v>
      </c>
      <c r="G52" s="45" t="s">
        <v>228</v>
      </c>
      <c r="H52" s="45" t="s">
        <v>229</v>
      </c>
      <c r="I52" s="45" t="s">
        <v>230</v>
      </c>
      <c r="J52" s="45" t="s">
        <v>231</v>
      </c>
      <c r="K52" s="45" t="s">
        <v>232</v>
      </c>
      <c r="L52" s="46" t="s">
        <v>233</v>
      </c>
      <c r="M52" s="45" t="s">
        <v>234</v>
      </c>
      <c r="N52" s="45" t="s">
        <v>235</v>
      </c>
      <c r="O52" s="43"/>
    </row>
    <row r="53" s="40" customFormat="true" ht="17.1" hidden="false" customHeight="true" outlineLevel="0" collapsed="false">
      <c r="B53" s="44" t="s">
        <v>236</v>
      </c>
      <c r="C53" s="45" t="s">
        <v>237</v>
      </c>
      <c r="D53" s="45" t="s">
        <v>238</v>
      </c>
      <c r="E53" s="45" t="s">
        <v>239</v>
      </c>
      <c r="F53" s="45" t="s">
        <v>240</v>
      </c>
      <c r="G53" s="45" t="s">
        <v>241</v>
      </c>
      <c r="H53" s="45" t="s">
        <v>242</v>
      </c>
      <c r="I53" s="45" t="s">
        <v>243</v>
      </c>
      <c r="J53" s="45" t="s">
        <v>244</v>
      </c>
      <c r="K53" s="45" t="s">
        <v>245</v>
      </c>
      <c r="L53" s="46" t="s">
        <v>246</v>
      </c>
      <c r="M53" s="45" t="s">
        <v>247</v>
      </c>
      <c r="N53" s="45" t="s">
        <v>248</v>
      </c>
      <c r="O53" s="43"/>
    </row>
    <row r="54" s="40" customFormat="true" ht="17.1" hidden="false" customHeight="true" outlineLevel="0" collapsed="false">
      <c r="B54" s="44" t="s">
        <v>249</v>
      </c>
      <c r="C54" s="45" t="s">
        <v>250</v>
      </c>
      <c r="D54" s="45" t="s">
        <v>251</v>
      </c>
      <c r="E54" s="45" t="s">
        <v>252</v>
      </c>
      <c r="F54" s="45" t="s">
        <v>253</v>
      </c>
      <c r="G54" s="45" t="s">
        <v>254</v>
      </c>
      <c r="H54" s="45" t="s">
        <v>255</v>
      </c>
      <c r="I54" s="45" t="s">
        <v>256</v>
      </c>
      <c r="J54" s="45" t="s">
        <v>257</v>
      </c>
      <c r="K54" s="45" t="s">
        <v>258</v>
      </c>
      <c r="L54" s="46" t="s">
        <v>259</v>
      </c>
      <c r="M54" s="45" t="s">
        <v>260</v>
      </c>
      <c r="N54" s="47"/>
      <c r="O54" s="43"/>
    </row>
    <row r="55" s="40" customFormat="true" ht="17.1" hidden="false" customHeight="true" outlineLevel="0" collapsed="false">
      <c r="B55" s="41"/>
      <c r="C55" s="41"/>
      <c r="D55" s="41"/>
      <c r="E55" s="41"/>
      <c r="F55" s="48"/>
      <c r="G55" s="43"/>
      <c r="H55" s="43"/>
      <c r="I55" s="43"/>
      <c r="J55" s="43"/>
      <c r="K55" s="43"/>
      <c r="L55" s="43"/>
      <c r="M55" s="43"/>
      <c r="N55" s="43"/>
      <c r="O55" s="43"/>
    </row>
    <row r="56" s="40" customFormat="true" ht="17.1" hidden="false" customHeight="true" outlineLevel="0" collapsed="false">
      <c r="B56" s="31"/>
      <c r="C56" s="32"/>
      <c r="D56" s="32"/>
      <c r="E56" s="32"/>
      <c r="F56" s="32"/>
      <c r="G56" s="32"/>
      <c r="H56" s="32"/>
      <c r="I56" s="32"/>
      <c r="J56" s="32"/>
      <c r="K56" s="31"/>
      <c r="L56" s="31"/>
      <c r="M56" s="31"/>
      <c r="N56" s="31"/>
      <c r="O56" s="43"/>
    </row>
    <row r="57" s="40" customFormat="true" ht="17.1" hidden="false" customHeight="true" outlineLevel="0" collapsed="false">
      <c r="F57" s="49"/>
    </row>
    <row r="58" s="40" customFormat="true" ht="17.1" hidden="false" customHeight="true" outlineLevel="0" collapsed="false">
      <c r="F58" s="49"/>
    </row>
    <row r="59" s="40" customFormat="true" ht="17.1" hidden="false" customHeight="true" outlineLevel="0" collapsed="false">
      <c r="F59" s="49"/>
    </row>
    <row r="60" s="40" customFormat="true" ht="17.1" hidden="false" customHeight="true" outlineLevel="0" collapsed="false">
      <c r="B60" s="50"/>
      <c r="C60" s="51"/>
      <c r="D60" s="52"/>
      <c r="E60" s="52"/>
      <c r="F60" s="53" t="s">
        <v>261</v>
      </c>
      <c r="G60" s="53"/>
      <c r="H60" s="53"/>
      <c r="I60" s="53"/>
      <c r="J60" s="53"/>
      <c r="K60" s="50"/>
      <c r="L60" s="50"/>
      <c r="M60" s="50"/>
      <c r="N60" s="50"/>
      <c r="O60" s="54"/>
    </row>
    <row r="61" s="40" customFormat="true" ht="17.1" hidden="false" customHeight="true" outlineLevel="0" collapsed="false">
      <c r="B61" s="52"/>
      <c r="C61" s="52"/>
      <c r="D61" s="52"/>
      <c r="E61" s="52"/>
      <c r="F61" s="52"/>
      <c r="G61" s="52"/>
      <c r="H61" s="52"/>
      <c r="I61" s="52"/>
      <c r="J61" s="52"/>
      <c r="K61" s="50"/>
      <c r="L61" s="50"/>
      <c r="M61" s="50"/>
      <c r="N61" s="50"/>
      <c r="O61" s="54"/>
    </row>
    <row r="62" s="40" customFormat="true" ht="17.1" hidden="false" customHeight="true" outlineLevel="0" collapsed="false">
      <c r="B62" s="55" t="s">
        <v>262</v>
      </c>
      <c r="C62" s="56" t="s">
        <v>263</v>
      </c>
      <c r="D62" s="56"/>
      <c r="E62" s="56"/>
      <c r="F62" s="52"/>
      <c r="G62" s="57"/>
      <c r="H62" s="57"/>
      <c r="I62" s="57"/>
      <c r="J62" s="57"/>
      <c r="K62" s="57"/>
      <c r="L62" s="57"/>
      <c r="M62" s="57"/>
      <c r="N62" s="57"/>
      <c r="O62" s="54"/>
    </row>
    <row r="63" s="40" customFormat="true" ht="17.1" hidden="false" customHeight="true" outlineLevel="0" collapsed="false">
      <c r="B63" s="58"/>
      <c r="C63" s="59" t="n">
        <v>1</v>
      </c>
      <c r="D63" s="59" t="n">
        <v>2</v>
      </c>
      <c r="E63" s="59" t="n">
        <v>3</v>
      </c>
      <c r="F63" s="59" t="n">
        <v>4</v>
      </c>
      <c r="G63" s="59" t="n">
        <v>5</v>
      </c>
      <c r="H63" s="59" t="n">
        <v>6</v>
      </c>
      <c r="I63" s="59" t="n">
        <v>7</v>
      </c>
      <c r="J63" s="59" t="n">
        <v>8</v>
      </c>
      <c r="K63" s="59" t="n">
        <v>9</v>
      </c>
      <c r="L63" s="59" t="n">
        <v>10</v>
      </c>
      <c r="M63" s="59" t="n">
        <v>11</v>
      </c>
      <c r="N63" s="59" t="n">
        <v>12</v>
      </c>
      <c r="O63" s="54"/>
    </row>
    <row r="64" s="40" customFormat="true" ht="17.1" hidden="false" customHeight="true" outlineLevel="0" collapsed="false">
      <c r="B64" s="60" t="s">
        <v>158</v>
      </c>
      <c r="C64" s="61" t="s">
        <v>264</v>
      </c>
      <c r="D64" s="61" t="s">
        <v>265</v>
      </c>
      <c r="E64" s="61" t="s">
        <v>266</v>
      </c>
      <c r="F64" s="61" t="s">
        <v>267</v>
      </c>
      <c r="G64" s="61" t="s">
        <v>268</v>
      </c>
      <c r="H64" s="61" t="s">
        <v>269</v>
      </c>
      <c r="I64" s="61" t="s">
        <v>270</v>
      </c>
      <c r="J64" s="61" t="s">
        <v>271</v>
      </c>
      <c r="K64" s="61" t="s">
        <v>272</v>
      </c>
      <c r="L64" s="61" t="s">
        <v>273</v>
      </c>
      <c r="M64" s="61" t="s">
        <v>274</v>
      </c>
      <c r="N64" s="61" t="s">
        <v>275</v>
      </c>
      <c r="O64" s="54"/>
    </row>
    <row r="65" s="40" customFormat="true" ht="17.1" hidden="false" customHeight="true" outlineLevel="0" collapsed="false">
      <c r="B65" s="60" t="s">
        <v>171</v>
      </c>
      <c r="C65" s="61" t="s">
        <v>276</v>
      </c>
      <c r="D65" s="61" t="s">
        <v>277</v>
      </c>
      <c r="E65" s="61" t="s">
        <v>278</v>
      </c>
      <c r="F65" s="61" t="s">
        <v>279</v>
      </c>
      <c r="G65" s="61" t="s">
        <v>280</v>
      </c>
      <c r="H65" s="61" t="s">
        <v>281</v>
      </c>
      <c r="I65" s="61" t="s">
        <v>178</v>
      </c>
      <c r="J65" s="61" t="s">
        <v>282</v>
      </c>
      <c r="K65" s="61" t="s">
        <v>283</v>
      </c>
      <c r="L65" s="61" t="s">
        <v>284</v>
      </c>
      <c r="M65" s="61" t="s">
        <v>285</v>
      </c>
      <c r="N65" s="61" t="s">
        <v>286</v>
      </c>
      <c r="O65" s="54"/>
    </row>
    <row r="66" s="40" customFormat="true" ht="17.1" hidden="false" customHeight="true" outlineLevel="0" collapsed="false">
      <c r="B66" s="60" t="s">
        <v>184</v>
      </c>
      <c r="C66" s="61" t="s">
        <v>287</v>
      </c>
      <c r="D66" s="61" t="s">
        <v>288</v>
      </c>
      <c r="E66" s="61" t="s">
        <v>289</v>
      </c>
      <c r="F66" s="61" t="s">
        <v>290</v>
      </c>
      <c r="G66" s="61" t="s">
        <v>291</v>
      </c>
      <c r="H66" s="61" t="s">
        <v>292</v>
      </c>
      <c r="I66" s="61" t="s">
        <v>293</v>
      </c>
      <c r="J66" s="61" t="s">
        <v>294</v>
      </c>
      <c r="K66" s="61" t="s">
        <v>295</v>
      </c>
      <c r="L66" s="61" t="s">
        <v>296</v>
      </c>
      <c r="M66" s="61" t="s">
        <v>297</v>
      </c>
      <c r="N66" s="61" t="s">
        <v>298</v>
      </c>
      <c r="O66" s="54"/>
    </row>
    <row r="67" s="40" customFormat="true" ht="17.1" hidden="false" customHeight="true" outlineLevel="0" collapsed="false">
      <c r="B67" s="60" t="s">
        <v>197</v>
      </c>
      <c r="C67" s="61" t="s">
        <v>299</v>
      </c>
      <c r="D67" s="61" t="s">
        <v>300</v>
      </c>
      <c r="E67" s="61" t="s">
        <v>301</v>
      </c>
      <c r="F67" s="61" t="s">
        <v>302</v>
      </c>
      <c r="G67" s="61" t="s">
        <v>303</v>
      </c>
      <c r="H67" s="61" t="s">
        <v>304</v>
      </c>
      <c r="I67" s="61" t="s">
        <v>305</v>
      </c>
      <c r="J67" s="61" t="s">
        <v>306</v>
      </c>
      <c r="K67" s="61" t="s">
        <v>307</v>
      </c>
      <c r="L67" s="61" t="s">
        <v>308</v>
      </c>
      <c r="M67" s="61" t="s">
        <v>309</v>
      </c>
      <c r="N67" s="61" t="s">
        <v>310</v>
      </c>
      <c r="O67" s="54"/>
    </row>
    <row r="68" s="40" customFormat="true" ht="17.1" hidden="false" customHeight="true" outlineLevel="0" collapsed="false">
      <c r="B68" s="60" t="s">
        <v>210</v>
      </c>
      <c r="C68" s="61" t="s">
        <v>311</v>
      </c>
      <c r="D68" s="61" t="s">
        <v>312</v>
      </c>
      <c r="E68" s="61" t="s">
        <v>313</v>
      </c>
      <c r="F68" s="61" t="s">
        <v>314</v>
      </c>
      <c r="G68" s="61" t="s">
        <v>315</v>
      </c>
      <c r="H68" s="61" t="s">
        <v>316</v>
      </c>
      <c r="I68" s="61" t="s">
        <v>317</v>
      </c>
      <c r="J68" s="61" t="s">
        <v>318</v>
      </c>
      <c r="K68" s="61" t="s">
        <v>319</v>
      </c>
      <c r="L68" s="62" t="s">
        <v>320</v>
      </c>
      <c r="M68" s="61" t="s">
        <v>321</v>
      </c>
      <c r="N68" s="61" t="s">
        <v>322</v>
      </c>
      <c r="O68" s="54"/>
    </row>
    <row r="69" s="40" customFormat="true" ht="17.1" hidden="false" customHeight="true" outlineLevel="0" collapsed="false">
      <c r="B69" s="60" t="s">
        <v>223</v>
      </c>
      <c r="C69" s="61" t="s">
        <v>323</v>
      </c>
      <c r="D69" s="61" t="s">
        <v>324</v>
      </c>
      <c r="E69" s="61" t="s">
        <v>325</v>
      </c>
      <c r="F69" s="61" t="s">
        <v>326</v>
      </c>
      <c r="G69" s="61" t="s">
        <v>327</v>
      </c>
      <c r="H69" s="61" t="s">
        <v>328</v>
      </c>
      <c r="I69" s="61" t="s">
        <v>329</v>
      </c>
      <c r="J69" s="61" t="s">
        <v>330</v>
      </c>
      <c r="K69" s="61" t="s">
        <v>331</v>
      </c>
      <c r="L69" s="62" t="s">
        <v>332</v>
      </c>
      <c r="M69" s="61" t="s">
        <v>333</v>
      </c>
      <c r="N69" s="61" t="s">
        <v>334</v>
      </c>
      <c r="O69" s="54"/>
    </row>
    <row r="70" s="40" customFormat="true" ht="17.1" hidden="false" customHeight="true" outlineLevel="0" collapsed="false">
      <c r="B70" s="60" t="s">
        <v>236</v>
      </c>
      <c r="C70" s="61" t="s">
        <v>335</v>
      </c>
      <c r="D70" s="61" t="s">
        <v>336</v>
      </c>
      <c r="E70" s="61" t="s">
        <v>337</v>
      </c>
      <c r="F70" s="61" t="s">
        <v>338</v>
      </c>
      <c r="G70" s="61" t="s">
        <v>339</v>
      </c>
      <c r="H70" s="61" t="s">
        <v>340</v>
      </c>
      <c r="I70" s="61" t="s">
        <v>341</v>
      </c>
      <c r="J70" s="61" t="s">
        <v>342</v>
      </c>
      <c r="K70" s="61" t="s">
        <v>343</v>
      </c>
      <c r="L70" s="62" t="s">
        <v>344</v>
      </c>
      <c r="M70" s="61" t="s">
        <v>345</v>
      </c>
      <c r="N70" s="61" t="s">
        <v>346</v>
      </c>
      <c r="O70" s="54"/>
    </row>
    <row r="71" s="40" customFormat="true" ht="17.1" hidden="false" customHeight="true" outlineLevel="0" collapsed="false">
      <c r="B71" s="60" t="s">
        <v>249</v>
      </c>
      <c r="C71" s="61" t="s">
        <v>347</v>
      </c>
      <c r="D71" s="61" t="s">
        <v>348</v>
      </c>
      <c r="E71" s="61" t="s">
        <v>349</v>
      </c>
      <c r="F71" s="61" t="s">
        <v>350</v>
      </c>
      <c r="G71" s="61" t="s">
        <v>351</v>
      </c>
      <c r="H71" s="61" t="s">
        <v>352</v>
      </c>
      <c r="I71" s="61" t="s">
        <v>353</v>
      </c>
      <c r="J71" s="61" t="s">
        <v>354</v>
      </c>
      <c r="K71" s="61" t="s">
        <v>355</v>
      </c>
      <c r="L71" s="62" t="s">
        <v>356</v>
      </c>
      <c r="M71" s="61" t="s">
        <v>357</v>
      </c>
      <c r="N71" s="62" t="s">
        <v>358</v>
      </c>
      <c r="O71" s="54"/>
    </row>
    <row r="72" s="40" customFormat="true" ht="17.1" hidden="false" customHeight="true" outlineLevel="0" collapsed="false">
      <c r="B72" s="58"/>
      <c r="C72" s="58"/>
      <c r="D72" s="58"/>
      <c r="E72" s="58"/>
      <c r="F72" s="63"/>
      <c r="G72" s="54"/>
      <c r="H72" s="54"/>
      <c r="I72" s="54"/>
      <c r="J72" s="54"/>
      <c r="K72" s="54"/>
      <c r="L72" s="54"/>
      <c r="M72" s="54"/>
      <c r="N72" s="54"/>
      <c r="O72" s="54"/>
    </row>
    <row r="73" s="40" customFormat="true" ht="17.1" hidden="false" customHeight="true" outlineLevel="0" collapsed="false">
      <c r="B73" s="50"/>
      <c r="C73" s="51"/>
      <c r="D73" s="51"/>
      <c r="E73" s="51"/>
      <c r="F73" s="51"/>
      <c r="G73" s="51"/>
      <c r="H73" s="51"/>
      <c r="I73" s="51"/>
      <c r="J73" s="51"/>
      <c r="K73" s="50"/>
      <c r="L73" s="50"/>
      <c r="M73" s="50"/>
      <c r="N73" s="50"/>
      <c r="O73" s="54"/>
    </row>
    <row r="74" s="40" customFormat="true" ht="17.1" hidden="false" customHeight="true" outlineLevel="0" collapsed="false">
      <c r="F74" s="49"/>
    </row>
    <row r="75" s="40" customFormat="true" ht="17.1" hidden="false" customHeight="true" outlineLevel="0" collapsed="false">
      <c r="F75" s="49"/>
    </row>
    <row r="76" s="40" customFormat="true" ht="17.1" hidden="false" customHeight="true" outlineLevel="0" collapsed="false">
      <c r="F76" s="49"/>
    </row>
    <row r="77" s="40" customFormat="true" ht="17.1" hidden="false" customHeight="true" outlineLevel="0" collapsed="false">
      <c r="B77" s="64"/>
      <c r="C77" s="65"/>
      <c r="D77" s="66"/>
      <c r="E77" s="66"/>
      <c r="F77" s="67" t="s">
        <v>359</v>
      </c>
      <c r="G77" s="67"/>
      <c r="H77" s="67"/>
      <c r="I77" s="67"/>
      <c r="J77" s="67"/>
      <c r="K77" s="64"/>
      <c r="L77" s="64"/>
      <c r="M77" s="64"/>
      <c r="N77" s="64"/>
      <c r="O77" s="68"/>
    </row>
    <row r="78" s="40" customFormat="true" ht="17.1" hidden="false" customHeight="true" outlineLevel="0" collapsed="false">
      <c r="B78" s="66"/>
      <c r="C78" s="66"/>
      <c r="D78" s="66"/>
      <c r="E78" s="66"/>
      <c r="F78" s="66"/>
      <c r="G78" s="66"/>
      <c r="H78" s="66"/>
      <c r="I78" s="66"/>
      <c r="J78" s="66"/>
      <c r="K78" s="64"/>
      <c r="L78" s="64"/>
      <c r="M78" s="64"/>
      <c r="N78" s="64"/>
      <c r="O78" s="68"/>
    </row>
    <row r="79" s="40" customFormat="true" ht="17.1" hidden="false" customHeight="true" outlineLevel="0" collapsed="false">
      <c r="B79" s="69" t="s">
        <v>360</v>
      </c>
      <c r="C79" s="70" t="s">
        <v>361</v>
      </c>
      <c r="D79" s="70"/>
      <c r="E79" s="70"/>
      <c r="F79" s="70"/>
      <c r="G79" s="71"/>
      <c r="H79" s="71"/>
      <c r="I79" s="71"/>
      <c r="J79" s="71"/>
      <c r="K79" s="71"/>
      <c r="L79" s="71"/>
      <c r="M79" s="71"/>
      <c r="N79" s="71"/>
      <c r="O79" s="68"/>
    </row>
    <row r="80" s="40" customFormat="true" ht="17.1" hidden="false" customHeight="true" outlineLevel="0" collapsed="false">
      <c r="B80" s="72"/>
      <c r="C80" s="73" t="n">
        <v>1</v>
      </c>
      <c r="D80" s="73" t="n">
        <v>2</v>
      </c>
      <c r="E80" s="73" t="n">
        <v>3</v>
      </c>
      <c r="F80" s="73" t="n">
        <v>4</v>
      </c>
      <c r="G80" s="73" t="n">
        <v>5</v>
      </c>
      <c r="H80" s="73" t="n">
        <v>6</v>
      </c>
      <c r="I80" s="73" t="n">
        <v>7</v>
      </c>
      <c r="J80" s="73" t="n">
        <v>8</v>
      </c>
      <c r="K80" s="73" t="n">
        <v>9</v>
      </c>
      <c r="L80" s="73" t="n">
        <v>10</v>
      </c>
      <c r="M80" s="73" t="n">
        <v>11</v>
      </c>
      <c r="N80" s="73" t="n">
        <v>12</v>
      </c>
      <c r="O80" s="68"/>
    </row>
    <row r="81" s="40" customFormat="true" ht="17.1" hidden="false" customHeight="true" outlineLevel="0" collapsed="false">
      <c r="B81" s="74" t="s">
        <v>158</v>
      </c>
      <c r="C81" s="75" t="s">
        <v>362</v>
      </c>
      <c r="D81" s="75" t="s">
        <v>363</v>
      </c>
      <c r="E81" s="75" t="s">
        <v>364</v>
      </c>
      <c r="F81" s="75" t="s">
        <v>365</v>
      </c>
      <c r="G81" s="75" t="s">
        <v>366</v>
      </c>
      <c r="H81" s="75" t="s">
        <v>367</v>
      </c>
      <c r="I81" s="75" t="s">
        <v>368</v>
      </c>
      <c r="J81" s="75" t="s">
        <v>369</v>
      </c>
      <c r="K81" s="75" t="s">
        <v>370</v>
      </c>
      <c r="L81" s="75" t="s">
        <v>371</v>
      </c>
      <c r="M81" s="75" t="s">
        <v>372</v>
      </c>
      <c r="N81" s="75" t="s">
        <v>373</v>
      </c>
      <c r="O81" s="68"/>
    </row>
    <row r="82" s="40" customFormat="true" ht="17.1" hidden="false" customHeight="true" outlineLevel="0" collapsed="false">
      <c r="B82" s="74" t="s">
        <v>171</v>
      </c>
      <c r="C82" s="75" t="s">
        <v>374</v>
      </c>
      <c r="D82" s="75" t="s">
        <v>375</v>
      </c>
      <c r="E82" s="75" t="s">
        <v>376</v>
      </c>
      <c r="F82" s="76" t="s">
        <v>377</v>
      </c>
      <c r="G82" s="76" t="s">
        <v>378</v>
      </c>
      <c r="H82" s="76" t="s">
        <v>379</v>
      </c>
      <c r="I82" s="76" t="s">
        <v>380</v>
      </c>
      <c r="J82" s="76" t="s">
        <v>381</v>
      </c>
      <c r="K82" s="76" t="s">
        <v>382</v>
      </c>
      <c r="L82" s="76" t="s">
        <v>383</v>
      </c>
      <c r="M82" s="76" t="s">
        <v>384</v>
      </c>
      <c r="N82" s="76" t="s">
        <v>385</v>
      </c>
      <c r="O82" s="68"/>
    </row>
    <row r="83" s="40" customFormat="true" ht="17.1" hidden="false" customHeight="true" outlineLevel="0" collapsed="false">
      <c r="B83" s="74" t="s">
        <v>184</v>
      </c>
      <c r="C83" s="75" t="s">
        <v>386</v>
      </c>
      <c r="D83" s="75" t="s">
        <v>387</v>
      </c>
      <c r="E83" s="75" t="s">
        <v>388</v>
      </c>
      <c r="F83" s="76" t="s">
        <v>389</v>
      </c>
      <c r="G83" s="76" t="s">
        <v>390</v>
      </c>
      <c r="H83" s="76" t="s">
        <v>391</v>
      </c>
      <c r="I83" s="76" t="s">
        <v>392</v>
      </c>
      <c r="J83" s="76" t="s">
        <v>393</v>
      </c>
      <c r="K83" s="76" t="s">
        <v>394</v>
      </c>
      <c r="L83" s="76" t="s">
        <v>395</v>
      </c>
      <c r="M83" s="76" t="s">
        <v>396</v>
      </c>
      <c r="N83" s="76" t="s">
        <v>397</v>
      </c>
      <c r="O83" s="68"/>
    </row>
    <row r="84" s="40" customFormat="true" ht="17.1" hidden="false" customHeight="true" outlineLevel="0" collapsed="false">
      <c r="B84" s="74" t="s">
        <v>197</v>
      </c>
      <c r="C84" s="75" t="s">
        <v>398</v>
      </c>
      <c r="D84" s="75" t="s">
        <v>399</v>
      </c>
      <c r="E84" s="75" t="s">
        <v>400</v>
      </c>
      <c r="F84" s="76" t="s">
        <v>401</v>
      </c>
      <c r="G84" s="76" t="s">
        <v>402</v>
      </c>
      <c r="H84" s="76" t="s">
        <v>403</v>
      </c>
      <c r="I84" s="76" t="s">
        <v>404</v>
      </c>
      <c r="J84" s="76" t="s">
        <v>405</v>
      </c>
      <c r="K84" s="76" t="s">
        <v>406</v>
      </c>
      <c r="L84" s="76" t="s">
        <v>407</v>
      </c>
      <c r="M84" s="76" t="s">
        <v>408</v>
      </c>
      <c r="N84" s="76" t="s">
        <v>409</v>
      </c>
      <c r="O84" s="68"/>
    </row>
    <row r="85" s="40" customFormat="true" ht="17.1" hidden="false" customHeight="true" outlineLevel="0" collapsed="false">
      <c r="B85" s="74" t="s">
        <v>210</v>
      </c>
      <c r="C85" s="75" t="s">
        <v>410</v>
      </c>
      <c r="D85" s="75" t="s">
        <v>411</v>
      </c>
      <c r="E85" s="75" t="s">
        <v>412</v>
      </c>
      <c r="F85" s="76" t="s">
        <v>413</v>
      </c>
      <c r="G85" s="76" t="s">
        <v>414</v>
      </c>
      <c r="H85" s="76" t="s">
        <v>415</v>
      </c>
      <c r="I85" s="76" t="s">
        <v>416</v>
      </c>
      <c r="J85" s="76" t="s">
        <v>417</v>
      </c>
      <c r="K85" s="76" t="s">
        <v>418</v>
      </c>
      <c r="L85" s="76" t="s">
        <v>419</v>
      </c>
      <c r="M85" s="76" t="s">
        <v>420</v>
      </c>
      <c r="N85" s="76" t="s">
        <v>421</v>
      </c>
      <c r="O85" s="68"/>
    </row>
    <row r="86" s="40" customFormat="true" ht="17.1" hidden="false" customHeight="true" outlineLevel="0" collapsed="false">
      <c r="B86" s="74" t="s">
        <v>223</v>
      </c>
      <c r="C86" s="75" t="s">
        <v>422</v>
      </c>
      <c r="D86" s="75" t="s">
        <v>423</v>
      </c>
      <c r="E86" s="75" t="s">
        <v>424</v>
      </c>
      <c r="F86" s="76" t="s">
        <v>425</v>
      </c>
      <c r="G86" s="76" t="s">
        <v>426</v>
      </c>
      <c r="H86" s="76" t="s">
        <v>427</v>
      </c>
      <c r="I86" s="76" t="s">
        <v>428</v>
      </c>
      <c r="J86" s="76" t="s">
        <v>429</v>
      </c>
      <c r="K86" s="76" t="s">
        <v>430</v>
      </c>
      <c r="L86" s="76" t="s">
        <v>431</v>
      </c>
      <c r="M86" s="76" t="s">
        <v>432</v>
      </c>
      <c r="N86" s="76" t="s">
        <v>433</v>
      </c>
      <c r="O86" s="68"/>
    </row>
    <row r="87" s="40" customFormat="true" ht="17.1" hidden="false" customHeight="true" outlineLevel="0" collapsed="false">
      <c r="B87" s="74" t="s">
        <v>236</v>
      </c>
      <c r="C87" s="75" t="s">
        <v>434</v>
      </c>
      <c r="D87" s="75" t="s">
        <v>435</v>
      </c>
      <c r="E87" s="75" t="s">
        <v>436</v>
      </c>
      <c r="F87" s="76" t="s">
        <v>437</v>
      </c>
      <c r="G87" s="76" t="s">
        <v>438</v>
      </c>
      <c r="H87" s="76" t="s">
        <v>439</v>
      </c>
      <c r="I87" s="76" t="s">
        <v>440</v>
      </c>
      <c r="J87" s="76" t="s">
        <v>441</v>
      </c>
      <c r="K87" s="76" t="s">
        <v>442</v>
      </c>
      <c r="L87" s="76" t="s">
        <v>443</v>
      </c>
      <c r="M87" s="77" t="s">
        <v>444</v>
      </c>
      <c r="N87" s="76" t="s">
        <v>445</v>
      </c>
      <c r="O87" s="68"/>
    </row>
    <row r="88" s="40" customFormat="true" ht="17.1" hidden="false" customHeight="true" outlineLevel="0" collapsed="false">
      <c r="B88" s="74" t="s">
        <v>249</v>
      </c>
      <c r="C88" s="75" t="s">
        <v>446</v>
      </c>
      <c r="D88" s="75" t="s">
        <v>447</v>
      </c>
      <c r="E88" s="75" t="s">
        <v>448</v>
      </c>
      <c r="F88" s="76" t="s">
        <v>449</v>
      </c>
      <c r="G88" s="76" t="s">
        <v>450</v>
      </c>
      <c r="H88" s="76" t="s">
        <v>451</v>
      </c>
      <c r="I88" s="76" t="s">
        <v>452</v>
      </c>
      <c r="J88" s="76" t="s">
        <v>453</v>
      </c>
      <c r="K88" s="76" t="s">
        <v>454</v>
      </c>
      <c r="L88" s="76" t="s">
        <v>455</v>
      </c>
      <c r="M88" s="77" t="s">
        <v>456</v>
      </c>
      <c r="N88" s="76" t="s">
        <v>457</v>
      </c>
      <c r="O88" s="68"/>
    </row>
    <row r="89" s="40" customFormat="true" ht="17.1" hidden="false" customHeight="true" outlineLevel="0" collapsed="false">
      <c r="B89" s="72"/>
      <c r="C89" s="72"/>
      <c r="D89" s="72"/>
      <c r="E89" s="72"/>
      <c r="F89" s="78"/>
      <c r="G89" s="68"/>
      <c r="H89" s="68"/>
      <c r="I89" s="68"/>
      <c r="J89" s="68"/>
      <c r="K89" s="68"/>
      <c r="L89" s="68"/>
      <c r="M89" s="68"/>
      <c r="N89" s="68"/>
      <c r="O89" s="68"/>
    </row>
    <row r="90" s="40" customFormat="true" ht="17.1" hidden="false" customHeight="true" outlineLevel="0" collapsed="false">
      <c r="B90" s="64"/>
      <c r="C90" s="65"/>
      <c r="D90" s="65"/>
      <c r="E90" s="65"/>
      <c r="F90" s="65"/>
      <c r="G90" s="65"/>
      <c r="H90" s="65"/>
      <c r="I90" s="65"/>
      <c r="J90" s="65"/>
      <c r="K90" s="64"/>
      <c r="L90" s="64"/>
      <c r="M90" s="64"/>
      <c r="N90" s="64"/>
      <c r="O90" s="68"/>
    </row>
    <row r="91" s="40" customFormat="true" ht="17.1" hidden="false" customHeight="true" outlineLevel="0" collapsed="false">
      <c r="F91" s="49"/>
    </row>
    <row r="92" s="40" customFormat="true" ht="17.1" hidden="false" customHeight="true" outlineLevel="0" collapsed="false">
      <c r="F92" s="49"/>
    </row>
    <row r="93" s="40" customFormat="true" ht="17.1" hidden="false" customHeight="true" outlineLevel="0" collapsed="false">
      <c r="F93" s="49"/>
    </row>
    <row r="94" s="79" customFormat="true" ht="17.1" hidden="false" customHeight="true" outlineLevel="0" collapsed="false">
      <c r="B94" s="80"/>
      <c r="C94" s="81"/>
      <c r="D94" s="82"/>
      <c r="E94" s="82"/>
      <c r="F94" s="83" t="s">
        <v>458</v>
      </c>
      <c r="G94" s="83"/>
      <c r="H94" s="83"/>
      <c r="I94" s="83"/>
      <c r="J94" s="83"/>
      <c r="K94" s="80"/>
      <c r="L94" s="80"/>
      <c r="M94" s="80"/>
      <c r="N94" s="80"/>
      <c r="O94" s="84"/>
    </row>
    <row r="95" s="79" customFormat="true" ht="17.1" hidden="false" customHeight="true" outlineLevel="0" collapsed="false">
      <c r="B95" s="82"/>
      <c r="C95" s="82"/>
      <c r="D95" s="82"/>
      <c r="E95" s="82"/>
      <c r="F95" s="82"/>
      <c r="G95" s="82"/>
      <c r="H95" s="82"/>
      <c r="I95" s="82"/>
      <c r="J95" s="82"/>
      <c r="K95" s="80"/>
      <c r="L95" s="80"/>
      <c r="M95" s="80"/>
      <c r="N95" s="80"/>
      <c r="O95" s="84"/>
    </row>
    <row r="96" s="79" customFormat="true" ht="17.1" hidden="false" customHeight="true" outlineLevel="0" collapsed="false">
      <c r="B96" s="85" t="s">
        <v>459</v>
      </c>
      <c r="C96" s="86" t="s">
        <v>460</v>
      </c>
      <c r="D96" s="86"/>
      <c r="E96" s="86"/>
      <c r="F96" s="86"/>
      <c r="G96" s="87"/>
      <c r="H96" s="87"/>
      <c r="I96" s="87"/>
      <c r="J96" s="87"/>
      <c r="K96" s="87"/>
      <c r="L96" s="87"/>
      <c r="M96" s="87"/>
      <c r="N96" s="87"/>
      <c r="O96" s="84"/>
    </row>
    <row r="97" s="79" customFormat="true" ht="17.1" hidden="false" customHeight="true" outlineLevel="0" collapsed="false">
      <c r="B97" s="88"/>
      <c r="C97" s="89" t="n">
        <v>1</v>
      </c>
      <c r="D97" s="89" t="n">
        <v>2</v>
      </c>
      <c r="E97" s="89" t="n">
        <v>3</v>
      </c>
      <c r="F97" s="89" t="n">
        <v>4</v>
      </c>
      <c r="G97" s="89" t="n">
        <v>5</v>
      </c>
      <c r="H97" s="89" t="n">
        <v>6</v>
      </c>
      <c r="I97" s="89" t="n">
        <v>7</v>
      </c>
      <c r="J97" s="89" t="n">
        <v>8</v>
      </c>
      <c r="K97" s="89" t="n">
        <v>9</v>
      </c>
      <c r="L97" s="89" t="n">
        <v>10</v>
      </c>
      <c r="M97" s="89" t="n">
        <v>11</v>
      </c>
      <c r="N97" s="89" t="n">
        <v>12</v>
      </c>
      <c r="O97" s="84"/>
    </row>
    <row r="98" s="79" customFormat="true" ht="17.1" hidden="false" customHeight="true" outlineLevel="0" collapsed="false">
      <c r="B98" s="89" t="s">
        <v>158</v>
      </c>
      <c r="C98" s="90" t="s">
        <v>461</v>
      </c>
      <c r="D98" s="90" t="s">
        <v>462</v>
      </c>
      <c r="E98" s="90" t="s">
        <v>463</v>
      </c>
      <c r="F98" s="90" t="s">
        <v>464</v>
      </c>
      <c r="G98" s="90" t="s">
        <v>465</v>
      </c>
      <c r="H98" s="90" t="s">
        <v>466</v>
      </c>
      <c r="I98" s="90" t="s">
        <v>467</v>
      </c>
      <c r="J98" s="90" t="s">
        <v>468</v>
      </c>
      <c r="K98" s="90" t="s">
        <v>469</v>
      </c>
      <c r="L98" s="90" t="s">
        <v>470</v>
      </c>
      <c r="M98" s="90" t="s">
        <v>471</v>
      </c>
      <c r="N98" s="47"/>
      <c r="O98" s="84"/>
    </row>
    <row r="99" s="79" customFormat="true" ht="17.1" hidden="false" customHeight="true" outlineLevel="0" collapsed="false">
      <c r="B99" s="89" t="s">
        <v>171</v>
      </c>
      <c r="C99" s="90" t="s">
        <v>472</v>
      </c>
      <c r="D99" s="90" t="s">
        <v>473</v>
      </c>
      <c r="E99" s="90" t="s">
        <v>474</v>
      </c>
      <c r="F99" s="91" t="s">
        <v>475</v>
      </c>
      <c r="G99" s="91" t="s">
        <v>476</v>
      </c>
      <c r="H99" s="91" t="s">
        <v>477</v>
      </c>
      <c r="I99" s="91" t="s">
        <v>478</v>
      </c>
      <c r="J99" s="91" t="s">
        <v>479</v>
      </c>
      <c r="K99" s="91" t="s">
        <v>480</v>
      </c>
      <c r="L99" s="91" t="s">
        <v>481</v>
      </c>
      <c r="M99" s="91" t="s">
        <v>482</v>
      </c>
      <c r="N99" s="47"/>
      <c r="O99" s="84"/>
    </row>
    <row r="100" s="79" customFormat="true" ht="17.1" hidden="false" customHeight="true" outlineLevel="0" collapsed="false">
      <c r="B100" s="89" t="s">
        <v>184</v>
      </c>
      <c r="C100" s="90" t="s">
        <v>483</v>
      </c>
      <c r="D100" s="90" t="s">
        <v>484</v>
      </c>
      <c r="E100" s="90" t="s">
        <v>485</v>
      </c>
      <c r="F100" s="91" t="s">
        <v>486</v>
      </c>
      <c r="G100" s="91" t="s">
        <v>487</v>
      </c>
      <c r="H100" s="91" t="s">
        <v>488</v>
      </c>
      <c r="I100" s="91" t="s">
        <v>489</v>
      </c>
      <c r="J100" s="91" t="s">
        <v>490</v>
      </c>
      <c r="K100" s="91" t="s">
        <v>491</v>
      </c>
      <c r="L100" s="91" t="s">
        <v>492</v>
      </c>
      <c r="M100" s="91" t="s">
        <v>493</v>
      </c>
      <c r="N100" s="47"/>
      <c r="O100" s="84"/>
    </row>
    <row r="101" s="79" customFormat="true" ht="17.1" hidden="false" customHeight="true" outlineLevel="0" collapsed="false">
      <c r="B101" s="89" t="s">
        <v>197</v>
      </c>
      <c r="C101" s="90" t="s">
        <v>494</v>
      </c>
      <c r="D101" s="90" t="s">
        <v>495</v>
      </c>
      <c r="E101" s="90" t="s">
        <v>496</v>
      </c>
      <c r="F101" s="91" t="s">
        <v>497</v>
      </c>
      <c r="G101" s="91" t="s">
        <v>498</v>
      </c>
      <c r="H101" s="91" t="s">
        <v>499</v>
      </c>
      <c r="I101" s="91" t="s">
        <v>500</v>
      </c>
      <c r="J101" s="91" t="s">
        <v>501</v>
      </c>
      <c r="K101" s="91" t="s">
        <v>502</v>
      </c>
      <c r="L101" s="91" t="s">
        <v>503</v>
      </c>
      <c r="M101" s="91" t="s">
        <v>504</v>
      </c>
      <c r="N101" s="47"/>
      <c r="O101" s="84"/>
    </row>
    <row r="102" s="79" customFormat="true" ht="17.1" hidden="false" customHeight="true" outlineLevel="0" collapsed="false">
      <c r="B102" s="89" t="s">
        <v>210</v>
      </c>
      <c r="C102" s="90" t="s">
        <v>505</v>
      </c>
      <c r="D102" s="90" t="s">
        <v>506</v>
      </c>
      <c r="E102" s="90" t="s">
        <v>507</v>
      </c>
      <c r="F102" s="91" t="s">
        <v>508</v>
      </c>
      <c r="G102" s="91" t="s">
        <v>509</v>
      </c>
      <c r="H102" s="91" t="s">
        <v>510</v>
      </c>
      <c r="I102" s="91" t="s">
        <v>511</v>
      </c>
      <c r="J102" s="91" t="s">
        <v>512</v>
      </c>
      <c r="K102" s="91" t="s">
        <v>513</v>
      </c>
      <c r="L102" s="91" t="s">
        <v>514</v>
      </c>
      <c r="M102" s="91" t="s">
        <v>515</v>
      </c>
      <c r="N102" s="47"/>
      <c r="O102" s="84"/>
    </row>
    <row r="103" s="79" customFormat="true" ht="17.1" hidden="false" customHeight="true" outlineLevel="0" collapsed="false">
      <c r="B103" s="89" t="s">
        <v>223</v>
      </c>
      <c r="C103" s="90" t="s">
        <v>516</v>
      </c>
      <c r="D103" s="90" t="s">
        <v>517</v>
      </c>
      <c r="E103" s="90" t="s">
        <v>518</v>
      </c>
      <c r="F103" s="91" t="s">
        <v>519</v>
      </c>
      <c r="G103" s="91" t="s">
        <v>520</v>
      </c>
      <c r="H103" s="91" t="s">
        <v>521</v>
      </c>
      <c r="I103" s="91" t="s">
        <v>522</v>
      </c>
      <c r="J103" s="91" t="s">
        <v>523</v>
      </c>
      <c r="K103" s="91" t="s">
        <v>524</v>
      </c>
      <c r="L103" s="91" t="s">
        <v>525</v>
      </c>
      <c r="M103" s="91" t="s">
        <v>526</v>
      </c>
      <c r="N103" s="47"/>
      <c r="O103" s="84"/>
    </row>
    <row r="104" s="79" customFormat="true" ht="17.1" hidden="false" customHeight="true" outlineLevel="0" collapsed="false">
      <c r="B104" s="89" t="s">
        <v>236</v>
      </c>
      <c r="C104" s="90" t="s">
        <v>527</v>
      </c>
      <c r="D104" s="90" t="s">
        <v>528</v>
      </c>
      <c r="E104" s="90" t="s">
        <v>529</v>
      </c>
      <c r="F104" s="91" t="s">
        <v>530</v>
      </c>
      <c r="G104" s="91" t="s">
        <v>531</v>
      </c>
      <c r="H104" s="91" t="s">
        <v>532</v>
      </c>
      <c r="I104" s="91" t="s">
        <v>533</v>
      </c>
      <c r="J104" s="91" t="s">
        <v>534</v>
      </c>
      <c r="K104" s="91" t="s">
        <v>535</v>
      </c>
      <c r="L104" s="91" t="s">
        <v>536</v>
      </c>
      <c r="M104" s="91" t="s">
        <v>537</v>
      </c>
      <c r="N104" s="47"/>
      <c r="O104" s="84"/>
    </row>
    <row r="105" s="79" customFormat="true" ht="17.1" hidden="false" customHeight="true" outlineLevel="0" collapsed="false">
      <c r="B105" s="89" t="s">
        <v>249</v>
      </c>
      <c r="C105" s="90" t="s">
        <v>538</v>
      </c>
      <c r="D105" s="90" t="s">
        <v>539</v>
      </c>
      <c r="E105" s="90" t="s">
        <v>540</v>
      </c>
      <c r="F105" s="91" t="s">
        <v>541</v>
      </c>
      <c r="G105" s="91" t="s">
        <v>542</v>
      </c>
      <c r="H105" s="91" t="s">
        <v>543</v>
      </c>
      <c r="I105" s="91" t="s">
        <v>544</v>
      </c>
      <c r="J105" s="91" t="s">
        <v>545</v>
      </c>
      <c r="K105" s="92" t="s">
        <v>546</v>
      </c>
      <c r="L105" s="91" t="s">
        <v>547</v>
      </c>
      <c r="M105" s="92" t="s">
        <v>548</v>
      </c>
      <c r="N105" s="47"/>
      <c r="O105" s="84"/>
    </row>
    <row r="106" s="79" customFormat="true" ht="17.1" hidden="false" customHeight="true" outlineLevel="0" collapsed="false">
      <c r="B106" s="88"/>
      <c r="C106" s="88"/>
      <c r="D106" s="88"/>
      <c r="E106" s="88"/>
      <c r="F106" s="93"/>
      <c r="G106" s="84"/>
      <c r="H106" s="84"/>
      <c r="I106" s="84"/>
      <c r="J106" s="84"/>
      <c r="K106" s="84"/>
      <c r="L106" s="84"/>
      <c r="M106" s="84"/>
      <c r="N106" s="84"/>
      <c r="O106" s="84"/>
    </row>
    <row r="107" s="79" customFormat="true" ht="17.1" hidden="false" customHeight="true" outlineLevel="0" collapsed="false">
      <c r="B107" s="80"/>
      <c r="C107" s="81"/>
      <c r="D107" s="81"/>
      <c r="E107" s="81"/>
      <c r="F107" s="81"/>
      <c r="G107" s="81"/>
      <c r="H107" s="81"/>
      <c r="I107" s="81"/>
      <c r="J107" s="81"/>
      <c r="K107" s="80"/>
      <c r="L107" s="80"/>
      <c r="M107" s="80"/>
      <c r="N107" s="80"/>
      <c r="O107" s="84"/>
    </row>
    <row r="108" s="94" customFormat="true" ht="15.95" hidden="false" customHeight="true" outlineLevel="0" collapsed="false"/>
    <row r="109" s="94" customFormat="true" ht="15.95" hidden="false" customHeight="true" outlineLevel="0" collapsed="false"/>
    <row r="110" s="94" customFormat="true" ht="15.95" hidden="false" customHeight="true" outlineLevel="0" collapsed="false"/>
    <row r="111" s="94" customFormat="true" ht="15.95" hidden="false" customHeight="true" outlineLevel="0" collapsed="false"/>
    <row r="112" s="94" customFormat="true" ht="15.95" hidden="false" customHeight="true" outlineLevel="0" collapsed="false"/>
    <row r="113" s="94" customFormat="true" ht="15.95" hidden="false" customHeight="true" outlineLevel="0" collapsed="false"/>
    <row r="114" s="94" customFormat="true" ht="15.95" hidden="false" customHeight="true" outlineLevel="0" collapsed="false"/>
    <row r="117" customFormat="false" ht="12.75" hidden="false" customHeight="false" outlineLevel="0" collapsed="false">
      <c r="F117" s="95"/>
    </row>
    <row r="193" s="40" customFormat="true" ht="17.1" hidden="false" customHeight="true" outlineLevel="0" collapsed="false">
      <c r="F193" s="49"/>
    </row>
    <row r="194" s="40" customFormat="true" ht="17.1" hidden="false" customHeight="true" outlineLevel="0" collapsed="false">
      <c r="F194" s="49"/>
    </row>
    <row r="195" s="40" customFormat="true" ht="17.1" hidden="false" customHeight="true" outlineLevel="0" collapsed="false">
      <c r="F195" s="49"/>
    </row>
    <row r="196" s="40" customFormat="true" ht="17.1" hidden="false" customHeight="true" outlineLevel="0" collapsed="false">
      <c r="F196" s="49"/>
    </row>
    <row r="197" s="40" customFormat="true" ht="17.1" hidden="false" customHeight="true" outlineLevel="0" collapsed="false">
      <c r="F197" s="49"/>
    </row>
    <row r="198" s="40" customFormat="true" ht="17.1" hidden="false" customHeight="true" outlineLevel="0" collapsed="false">
      <c r="F198" s="49"/>
    </row>
    <row r="199" s="40" customFormat="true" ht="17.1" hidden="false" customHeight="true" outlineLevel="0" collapsed="false">
      <c r="F199" s="49"/>
    </row>
    <row r="200" s="40" customFormat="true" ht="17.1" hidden="false" customHeight="true" outlineLevel="0" collapsed="false">
      <c r="F200" s="49"/>
    </row>
    <row r="201" s="40" customFormat="true" ht="17.1" hidden="false" customHeight="true" outlineLevel="0" collapsed="false">
      <c r="F201" s="49"/>
    </row>
    <row r="202" s="40" customFormat="true" ht="17.1" hidden="false" customHeight="true" outlineLevel="0" collapsed="false">
      <c r="F202" s="49"/>
    </row>
    <row r="203" s="40" customFormat="true" ht="17.1" hidden="false" customHeight="true" outlineLevel="0" collapsed="false">
      <c r="F203" s="49"/>
    </row>
    <row r="204" s="40" customFormat="true" ht="17.1" hidden="false" customHeight="true" outlineLevel="0" collapsed="false">
      <c r="F204" s="49"/>
    </row>
    <row r="205" s="40" customFormat="true" ht="17.1" hidden="false" customHeight="true" outlineLevel="0" collapsed="false">
      <c r="F205" s="49"/>
    </row>
    <row r="206" s="40" customFormat="true" ht="17.1" hidden="false" customHeight="true" outlineLevel="0" collapsed="false">
      <c r="F206" s="49"/>
    </row>
    <row r="207" s="40" customFormat="true" ht="17.1" hidden="false" customHeight="true" outlineLevel="0" collapsed="false">
      <c r="F207" s="49"/>
    </row>
    <row r="208" s="40" customFormat="true" ht="17.1" hidden="false" customHeight="true" outlineLevel="0" collapsed="false">
      <c r="F208" s="49"/>
    </row>
    <row r="209" s="40" customFormat="true" ht="17.1" hidden="false" customHeight="true" outlineLevel="0" collapsed="false">
      <c r="F209" s="49"/>
    </row>
    <row r="210" s="40" customFormat="true" ht="17.1" hidden="false" customHeight="true" outlineLevel="0" collapsed="false">
      <c r="F210" s="49"/>
    </row>
    <row r="211" s="40" customFormat="true" ht="17.1" hidden="false" customHeight="true" outlineLevel="0" collapsed="false">
      <c r="F211" s="49"/>
    </row>
    <row r="212" s="40" customFormat="true" ht="17.1" hidden="false" customHeight="true" outlineLevel="0" collapsed="false">
      <c r="F212" s="49"/>
    </row>
    <row r="213" s="40" customFormat="true" ht="17.1" hidden="false" customHeight="true" outlineLevel="0" collapsed="false">
      <c r="F213" s="49"/>
    </row>
    <row r="214" s="40" customFormat="true" ht="17.1" hidden="false" customHeight="true" outlineLevel="0" collapsed="false">
      <c r="F214" s="49"/>
    </row>
    <row r="215" s="40" customFormat="true" ht="17.1" hidden="false" customHeight="true" outlineLevel="0" collapsed="false">
      <c r="F215" s="49"/>
    </row>
    <row r="216" s="40" customFormat="true" ht="17.1" hidden="false" customHeight="true" outlineLevel="0" collapsed="false">
      <c r="F216" s="49"/>
    </row>
    <row r="217" s="40" customFormat="true" ht="17.1" hidden="false" customHeight="true" outlineLevel="0" collapsed="false">
      <c r="F217" s="49"/>
    </row>
    <row r="218" s="40" customFormat="true" ht="17.1" hidden="false" customHeight="true" outlineLevel="0" collapsed="false">
      <c r="F218" s="49"/>
    </row>
    <row r="219" s="40" customFormat="true" ht="17.1" hidden="false" customHeight="true" outlineLevel="0" collapsed="false">
      <c r="F219" s="49"/>
    </row>
    <row r="220" s="40" customFormat="true" ht="17.1" hidden="false" customHeight="true" outlineLevel="0" collapsed="false">
      <c r="F220" s="49"/>
    </row>
    <row r="221" s="40" customFormat="true" ht="17.1" hidden="false" customHeight="true" outlineLevel="0" collapsed="false">
      <c r="F221" s="49"/>
    </row>
    <row r="222" s="40" customFormat="true" ht="17.1" hidden="false" customHeight="true" outlineLevel="0" collapsed="false">
      <c r="F222" s="49"/>
    </row>
    <row r="223" s="40" customFormat="true" ht="17.1" hidden="false" customHeight="true" outlineLevel="0" collapsed="false">
      <c r="F223" s="49"/>
    </row>
    <row r="224" s="40" customFormat="true" ht="17.1" hidden="false" customHeight="true" outlineLevel="0" collapsed="false">
      <c r="F224" s="49"/>
    </row>
    <row r="225" s="40" customFormat="true" ht="17.1" hidden="false" customHeight="true" outlineLevel="0" collapsed="false">
      <c r="F225" s="49"/>
    </row>
    <row r="226" s="40" customFormat="true" ht="17.1" hidden="false" customHeight="true" outlineLevel="0" collapsed="false">
      <c r="F226" s="49"/>
    </row>
    <row r="227" s="40" customFormat="true" ht="17.1" hidden="false" customHeight="true" outlineLevel="0" collapsed="false">
      <c r="F227" s="49"/>
    </row>
    <row r="228" s="40" customFormat="true" ht="17.1" hidden="false" customHeight="true" outlineLevel="0" collapsed="false">
      <c r="F228" s="49"/>
    </row>
    <row r="229" s="40" customFormat="true" ht="17.1" hidden="false" customHeight="true" outlineLevel="0" collapsed="false">
      <c r="F229" s="49"/>
    </row>
    <row r="230" s="40" customFormat="true" ht="17.1" hidden="false" customHeight="true" outlineLevel="0" collapsed="false">
      <c r="F230" s="49"/>
    </row>
    <row r="231" s="40" customFormat="true" ht="17.1" hidden="false" customHeight="true" outlineLevel="0" collapsed="false">
      <c r="F231" s="49"/>
    </row>
    <row r="232" s="40" customFormat="true" ht="17.1" hidden="false" customHeight="true" outlineLevel="0" collapsed="false">
      <c r="F232" s="49"/>
    </row>
    <row r="233" s="40" customFormat="true" ht="17.1" hidden="false" customHeight="true" outlineLevel="0" collapsed="false">
      <c r="F233" s="49"/>
    </row>
    <row r="234" s="40" customFormat="true" ht="17.1" hidden="false" customHeight="true" outlineLevel="0" collapsed="false">
      <c r="F234" s="49"/>
    </row>
    <row r="235" s="40" customFormat="true" ht="17.1" hidden="false" customHeight="true" outlineLevel="0" collapsed="false">
      <c r="F235" s="49"/>
    </row>
    <row r="236" s="40" customFormat="true" ht="17.1" hidden="false" customHeight="true" outlineLevel="0" collapsed="false">
      <c r="F236" s="49"/>
    </row>
    <row r="237" s="40" customFormat="true" ht="17.1" hidden="false" customHeight="true" outlineLevel="0" collapsed="false">
      <c r="F237" s="49"/>
    </row>
    <row r="238" s="40" customFormat="true" ht="17.1" hidden="false" customHeight="true" outlineLevel="0" collapsed="false">
      <c r="F238" s="49"/>
    </row>
    <row r="239" s="40" customFormat="true" ht="17.1" hidden="false" customHeight="true" outlineLevel="0" collapsed="false">
      <c r="F239" s="49"/>
    </row>
    <row r="240" s="40" customFormat="true" ht="17.1" hidden="false" customHeight="true" outlineLevel="0" collapsed="false">
      <c r="F240" s="49"/>
    </row>
    <row r="241" s="40" customFormat="true" ht="17.1" hidden="false" customHeight="true" outlineLevel="0" collapsed="false">
      <c r="F241" s="49"/>
    </row>
    <row r="242" s="40" customFormat="true" ht="17.1" hidden="false" customHeight="true" outlineLevel="0" collapsed="false">
      <c r="F242" s="49"/>
    </row>
    <row r="243" s="40" customFormat="true" ht="17.1" hidden="false" customHeight="true" outlineLevel="0" collapsed="false">
      <c r="F243" s="49"/>
    </row>
    <row r="244" s="40" customFormat="true" ht="17.1" hidden="false" customHeight="true" outlineLevel="0" collapsed="false">
      <c r="F244" s="49"/>
    </row>
    <row r="245" s="40" customFormat="true" ht="17.1" hidden="false" customHeight="true" outlineLevel="0" collapsed="false">
      <c r="F245" s="49"/>
    </row>
    <row r="246" s="40" customFormat="true" ht="17.1" hidden="false" customHeight="true" outlineLevel="0" collapsed="false">
      <c r="F246" s="49"/>
    </row>
    <row r="247" s="40" customFormat="true" ht="17.1" hidden="false" customHeight="true" outlineLevel="0" collapsed="false">
      <c r="F247" s="49"/>
    </row>
    <row r="248" s="40" customFormat="true" ht="17.1" hidden="false" customHeight="true" outlineLevel="0" collapsed="false">
      <c r="F248" s="49"/>
    </row>
    <row r="249" s="40" customFormat="true" ht="17.1" hidden="false" customHeight="true" outlineLevel="0" collapsed="false">
      <c r="F249" s="49"/>
    </row>
    <row r="250" s="40" customFormat="true" ht="17.1" hidden="false" customHeight="true" outlineLevel="0" collapsed="false">
      <c r="F250" s="49"/>
    </row>
    <row r="251" s="40" customFormat="true" ht="17.1" hidden="false" customHeight="true" outlineLevel="0" collapsed="false">
      <c r="F251" s="49"/>
    </row>
    <row r="252" s="40" customFormat="true" ht="17.1" hidden="false" customHeight="true" outlineLevel="0" collapsed="false">
      <c r="F252" s="49"/>
    </row>
    <row r="253" s="40" customFormat="true" ht="17.1" hidden="false" customHeight="true" outlineLevel="0" collapsed="false">
      <c r="F253" s="49"/>
    </row>
    <row r="254" s="40" customFormat="true" ht="17.1" hidden="false" customHeight="true" outlineLevel="0" collapsed="false">
      <c r="F254" s="49"/>
    </row>
    <row r="255" s="40" customFormat="true" ht="17.1" hidden="false" customHeight="true" outlineLevel="0" collapsed="false">
      <c r="F255" s="49"/>
    </row>
    <row r="256" s="40" customFormat="true" ht="17.1" hidden="false" customHeight="true" outlineLevel="0" collapsed="false">
      <c r="F256" s="49"/>
    </row>
    <row r="257" s="40" customFormat="true" ht="17.1" hidden="false" customHeight="true" outlineLevel="0" collapsed="false">
      <c r="F257" s="49"/>
    </row>
    <row r="258" s="40" customFormat="true" ht="17.1" hidden="false" customHeight="true" outlineLevel="0" collapsed="false">
      <c r="F258" s="49"/>
    </row>
    <row r="259" s="40" customFormat="true" ht="17.1" hidden="false" customHeight="true" outlineLevel="0" collapsed="false">
      <c r="F259" s="49"/>
    </row>
    <row r="260" s="40" customFormat="true" ht="17.1" hidden="false" customHeight="true" outlineLevel="0" collapsed="false">
      <c r="F260" s="49"/>
    </row>
    <row r="261" s="40" customFormat="true" ht="17.1" hidden="false" customHeight="true" outlineLevel="0" collapsed="false">
      <c r="F261" s="49"/>
    </row>
    <row r="262" s="40" customFormat="true" ht="17.1" hidden="false" customHeight="true" outlineLevel="0" collapsed="false">
      <c r="F262" s="49"/>
    </row>
    <row r="263" s="40" customFormat="true" ht="17.1" hidden="false" customHeight="true" outlineLevel="0" collapsed="false">
      <c r="F263" s="49"/>
    </row>
    <row r="264" s="40" customFormat="true" ht="17.1" hidden="false" customHeight="true" outlineLevel="0" collapsed="false">
      <c r="F264" s="49"/>
    </row>
    <row r="265" s="40" customFormat="true" ht="17.1" hidden="false" customHeight="true" outlineLevel="0" collapsed="false">
      <c r="F265" s="49"/>
    </row>
    <row r="266" s="40" customFormat="true" ht="17.1" hidden="false" customHeight="true" outlineLevel="0" collapsed="false">
      <c r="F266" s="49"/>
    </row>
    <row r="267" s="40" customFormat="true" ht="17.1" hidden="false" customHeight="true" outlineLevel="0" collapsed="false">
      <c r="F267" s="49"/>
    </row>
    <row r="268" s="40" customFormat="true" ht="17.1" hidden="false" customHeight="true" outlineLevel="0" collapsed="false">
      <c r="F268" s="49"/>
    </row>
    <row r="269" s="40" customFormat="true" ht="17.1" hidden="false" customHeight="true" outlineLevel="0" collapsed="false">
      <c r="F269" s="49"/>
    </row>
    <row r="270" s="40" customFormat="true" ht="17.1" hidden="false" customHeight="true" outlineLevel="0" collapsed="false">
      <c r="F270" s="49"/>
    </row>
    <row r="271" s="40" customFormat="true" ht="17.1" hidden="false" customHeight="true" outlineLevel="0" collapsed="false">
      <c r="F271" s="49"/>
    </row>
    <row r="272" s="40" customFormat="true" ht="17.1" hidden="false" customHeight="true" outlineLevel="0" collapsed="false">
      <c r="F272" s="49"/>
    </row>
    <row r="273" s="40" customFormat="true" ht="17.1" hidden="false" customHeight="true" outlineLevel="0" collapsed="false">
      <c r="F273" s="49"/>
    </row>
    <row r="274" s="40" customFormat="true" ht="17.1" hidden="false" customHeight="true" outlineLevel="0" collapsed="false">
      <c r="F274" s="49"/>
    </row>
    <row r="275" s="40" customFormat="true" ht="17.1" hidden="false" customHeight="true" outlineLevel="0" collapsed="false">
      <c r="F275" s="49"/>
    </row>
    <row r="276" s="40" customFormat="true" ht="17.1" hidden="false" customHeight="true" outlineLevel="0" collapsed="false">
      <c r="F276" s="49"/>
    </row>
    <row r="277" s="40" customFormat="true" ht="17.1" hidden="false" customHeight="true" outlineLevel="0" collapsed="false">
      <c r="F277" s="49"/>
    </row>
    <row r="278" s="40" customFormat="true" ht="17.1" hidden="false" customHeight="true" outlineLevel="0" collapsed="false">
      <c r="F278" s="49"/>
    </row>
    <row r="279" s="40" customFormat="true" ht="17.1" hidden="false" customHeight="true" outlineLevel="0" collapsed="false">
      <c r="F279" s="49"/>
    </row>
    <row r="280" s="40" customFormat="true" ht="17.1" hidden="false" customHeight="true" outlineLevel="0" collapsed="false">
      <c r="F280" s="49"/>
    </row>
    <row r="281" s="40" customFormat="true" ht="17.1" hidden="false" customHeight="true" outlineLevel="0" collapsed="false">
      <c r="F281" s="49"/>
    </row>
    <row r="282" s="40" customFormat="true" ht="17.1" hidden="false" customHeight="true" outlineLevel="0" collapsed="false">
      <c r="F282" s="49"/>
    </row>
    <row r="283" s="40" customFormat="true" ht="17.1" hidden="false" customHeight="true" outlineLevel="0" collapsed="false">
      <c r="F283" s="49"/>
    </row>
    <row r="284" s="40" customFormat="true" ht="17.1" hidden="false" customHeight="true" outlineLevel="0" collapsed="false">
      <c r="F284" s="49"/>
    </row>
    <row r="285" s="40" customFormat="true" ht="17.1" hidden="false" customHeight="true" outlineLevel="0" collapsed="false">
      <c r="F285" s="49"/>
    </row>
    <row r="286" s="40" customFormat="true" ht="17.1" hidden="false" customHeight="true" outlineLevel="0" collapsed="false">
      <c r="F286" s="49"/>
    </row>
    <row r="287" s="40" customFormat="true" ht="17.1" hidden="false" customHeight="true" outlineLevel="0" collapsed="false">
      <c r="F287" s="49"/>
    </row>
    <row r="288" s="40" customFormat="true" ht="17.1" hidden="false" customHeight="true" outlineLevel="0" collapsed="false">
      <c r="F288" s="49"/>
    </row>
    <row r="289" s="40" customFormat="true" ht="17.1" hidden="false" customHeight="true" outlineLevel="0" collapsed="false"/>
    <row r="290" s="94" customFormat="true" ht="15.95" hidden="false" customHeight="true" outlineLevel="0" collapsed="false"/>
    <row r="291" s="94" customFormat="true" ht="15.95" hidden="false" customHeight="true" outlineLevel="0" collapsed="false"/>
    <row r="292" s="94" customFormat="true" ht="15.95" hidden="false" customHeight="true" outlineLevel="0" collapsed="false"/>
    <row r="293" s="94" customFormat="true" ht="15.95" hidden="false" customHeight="true" outlineLevel="0" collapsed="false"/>
    <row r="294" s="94" customFormat="true" ht="15.95" hidden="false" customHeight="true" outlineLevel="0" collapsed="false"/>
    <row r="295" s="94" customFormat="true" ht="15.95" hidden="false" customHeight="true" outlineLevel="0" collapsed="false"/>
    <row r="296" s="94" customFormat="true" ht="15.95" hidden="false" customHeight="true" outlineLevel="0" collapsed="false"/>
    <row r="297" s="94" customFormat="true" ht="15.95" hidden="false" customHeight="true" outlineLevel="0" collapsed="false"/>
    <row r="298" s="94" customFormat="true" ht="15.95" hidden="false" customHeight="true" outlineLevel="0" collapsed="false"/>
    <row r="299" s="94" customFormat="true" ht="15.95" hidden="false" customHeight="true" outlineLevel="0" collapsed="false"/>
    <row r="300" s="94" customFormat="true" ht="15.95" hidden="false" customHeight="true" outlineLevel="0" collapsed="false"/>
    <row r="301" s="94" customFormat="true" ht="15.95" hidden="false" customHeight="true" outlineLevel="0" collapsed="false"/>
    <row r="302" s="94" customFormat="true" ht="15.95" hidden="false" customHeight="true" outlineLevel="0" collapsed="false"/>
    <row r="303" s="94" customFormat="true" ht="15.95" hidden="false" customHeight="true" outlineLevel="0" collapsed="false"/>
    <row r="304" s="94" customFormat="true" ht="15.95" hidden="false" customHeight="true" outlineLevel="0" collapsed="false"/>
    <row r="305" s="94" customFormat="true" ht="15.95" hidden="false" customHeight="true" outlineLevel="0" collapsed="false"/>
    <row r="306" s="94" customFormat="true" ht="15.95" hidden="false" customHeight="true" outlineLevel="0" collapsed="false"/>
    <row r="309" customFormat="false" ht="12.75" hidden="false" customHeight="false" outlineLevel="0" collapsed="false">
      <c r="F309" s="95"/>
    </row>
    <row r="385" s="96" customFormat="true" ht="12.75" hidden="false" customHeight="false" outlineLevel="0" collapsed="false"/>
    <row r="386" customFormat="false" ht="12.75" hidden="false" customHeight="false" outlineLevel="0" collapsed="false">
      <c r="A386" s="94"/>
      <c r="B386" s="94"/>
      <c r="C386" s="94"/>
      <c r="D386" s="94"/>
    </row>
  </sheetData>
  <mergeCells count="32">
    <mergeCell ref="A1:G2"/>
    <mergeCell ref="H1:M3"/>
    <mergeCell ref="A3:G3"/>
    <mergeCell ref="B5:P5"/>
    <mergeCell ref="B6:P6"/>
    <mergeCell ref="B8:M8"/>
    <mergeCell ref="B32:L32"/>
    <mergeCell ref="M32:O32"/>
    <mergeCell ref="B36:F37"/>
    <mergeCell ref="I36:M37"/>
    <mergeCell ref="B38:C38"/>
    <mergeCell ref="D38:F38"/>
    <mergeCell ref="I38:K38"/>
    <mergeCell ref="L38:M38"/>
    <mergeCell ref="B39:C39"/>
    <mergeCell ref="D39:F39"/>
    <mergeCell ref="I39:K39"/>
    <mergeCell ref="L39:M39"/>
    <mergeCell ref="B40:D40"/>
    <mergeCell ref="E40:F40"/>
    <mergeCell ref="I40:K40"/>
    <mergeCell ref="L40:M40"/>
    <mergeCell ref="B41:E41"/>
    <mergeCell ref="I41:K41"/>
    <mergeCell ref="L41:M41"/>
    <mergeCell ref="F43:J43"/>
    <mergeCell ref="C45:F45"/>
    <mergeCell ref="F60:J60"/>
    <mergeCell ref="F77:J77"/>
    <mergeCell ref="C79:F79"/>
    <mergeCell ref="F94:J94"/>
    <mergeCell ref="C96:F96"/>
  </mergeCells>
  <dataValidations count="7">
    <dataValidation allowBlank="false" error="You must select one of the values from the drop down list." errorTitle="Selection Required" operator="between" prompt="Metaenomic DNA -- Whole genome or high MW DNA.&#10;dsDNA PCR product -- Primay PCR amplicon with CS1/CS2 universal ends" promptTitle="Select type of sample submitted" showDropDown="false" showErrorMessage="true" showInputMessage="true" sqref="D38:F38" type="list">
      <formula1>Sample_Types</formula1>
      <formula2>0</formula2>
    </dataValidation>
    <dataValidation allowBlank="true" error="You must select an item from the drop down list" errorTitle="Selection Required" operator="between" prompt="Select sequencing instrument for your project" promptTitle="Select Sequencer" showDropDown="false" showErrorMessage="true" showInputMessage="true" sqref="L38:M38" type="list">
      <formula1>Instrument</formula1>
      <formula2>0</formula2>
    </dataValidation>
    <dataValidation allowBlank="true" error="You must select an item from the drop down list" errorTitle="Selection Required" operator="between" promptTitle="Select Single or Paired End" showDropDown="false" showErrorMessage="true" showInputMessage="true" sqref="L39:M39" type="list">
      <formula1>Format</formula1>
      <formula2>0</formula2>
    </dataValidation>
    <dataValidation allowBlank="true" error="You must enter a whole number" errorTitle="Number Required" operator="greaterThanOrEqual" prompt="Enter a whole number of lanes to use for your sequencing project" promptTitle="Number of Lanes" showDropDown="false" showErrorMessage="true" showInputMessage="true" sqref="L41" type="whole">
      <formula1>1</formula1>
      <formula2>0</formula2>
    </dataValidation>
    <dataValidation allowBlank="true" error="You must select one of the values from the drop down list." errorTitle="Selection Required" operator="between" prompt="Select the library preparation method to be used" promptTitle="Library Prep Method" showDropDown="false" showErrorMessage="true" showInputMessage="true" sqref="D39:F39" type="list">
      <formula1>INDIRECT(SUBSTITUTE($D$38," ","_"))</formula1>
      <formula2>0</formula2>
    </dataValidation>
    <dataValidation allowBlank="true" error="You must select one of the read lengths from the drop down list" errorTitle="Selection Required" operator="between" promptTitle="Select Read Length" showDropDown="false" showErrorMessage="true" showInputMessage="true" sqref="L40:M40" type="list">
      <formula1>INDIRECT(SUBSTITUTE((CONCATENATE($L$38,"_",$L$39))," ","_"))</formula1>
      <formula2>0</formula2>
    </dataValidation>
    <dataValidation allowBlank="true" operator="between" showDropDown="false" showErrorMessage="true" showInputMessage="true" sqref="F41" type="list">
      <formula1>Pooling</formula1>
      <formula2>0</formula2>
    </dataValidation>
  </dataValidations>
  <hyperlinks>
    <hyperlink ref="N8" r:id="rId1" display="gtsf@msu.edu"/>
    <hyperlink ref="M32" r:id="rId2" display="http://clarity.bch.msu.edu/lablin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" activeCellId="0" sqref="E3"/>
    </sheetView>
  </sheetViews>
  <sheetFormatPr defaultRowHeight="12.75" zeroHeight="false" outlineLevelRow="0" outlineLevelCol="0"/>
  <cols>
    <col collapsed="false" customWidth="true" hidden="false" outlineLevel="0" max="2" min="1" style="0" width="17.29"/>
    <col collapsed="false" customWidth="true" hidden="false" outlineLevel="0" max="3" min="3" style="0" width="40.71"/>
    <col collapsed="false" customWidth="true" hidden="false" outlineLevel="0" max="4" min="4" style="0" width="13.14"/>
    <col collapsed="false" customWidth="true" hidden="false" outlineLevel="0" max="6" min="5" style="0" width="14.28"/>
    <col collapsed="false" customWidth="true" hidden="false" outlineLevel="0" max="7" min="7" style="0" width="6.86"/>
    <col collapsed="false" customWidth="true" hidden="false" outlineLevel="0" max="1025" min="8" style="0" width="10.67"/>
  </cols>
  <sheetData>
    <row r="1" s="98" customFormat="true" ht="25.5" hidden="false" customHeight="false" outlineLevel="0" collapsed="false">
      <c r="A1" s="97" t="s">
        <v>549</v>
      </c>
      <c r="B1" s="97" t="s">
        <v>550</v>
      </c>
      <c r="C1" s="97" t="s">
        <v>551</v>
      </c>
      <c r="D1" s="97" t="s">
        <v>552</v>
      </c>
      <c r="E1" s="97" t="s">
        <v>553</v>
      </c>
      <c r="F1" s="97" t="s">
        <v>554</v>
      </c>
      <c r="G1" s="97" t="s">
        <v>555</v>
      </c>
    </row>
    <row r="2" customFormat="false" ht="12.75" hidden="false" customHeight="false" outlineLevel="0" collapsed="false">
      <c r="A2" s="99" t="s">
        <v>142</v>
      </c>
      <c r="B2" s="99" t="s">
        <v>556</v>
      </c>
      <c r="C2" s="99" t="s">
        <v>557</v>
      </c>
      <c r="D2" s="99" t="s">
        <v>144</v>
      </c>
      <c r="E2" s="99" t="s">
        <v>148</v>
      </c>
      <c r="F2" s="100" t="n">
        <v>50</v>
      </c>
      <c r="G2" s="99" t="s">
        <v>558</v>
      </c>
    </row>
    <row r="3" customFormat="false" ht="12.75" hidden="false" customHeight="false" outlineLevel="0" collapsed="false">
      <c r="A3" s="99" t="s">
        <v>559</v>
      </c>
      <c r="B3" s="99" t="s">
        <v>560</v>
      </c>
      <c r="C3" s="99" t="s">
        <v>146</v>
      </c>
      <c r="D3" s="99" t="s">
        <v>561</v>
      </c>
      <c r="E3" s="99" t="s">
        <v>562</v>
      </c>
      <c r="F3" s="100" t="n">
        <v>150</v>
      </c>
      <c r="G3" s="99" t="s">
        <v>153</v>
      </c>
    </row>
    <row r="4" customFormat="false" ht="12.75" hidden="false" customHeight="false" outlineLevel="0" collapsed="false">
      <c r="A4" s="99"/>
      <c r="B4" s="99" t="s">
        <v>563</v>
      </c>
      <c r="C4" s="101" t="s">
        <v>564</v>
      </c>
      <c r="D4" s="99"/>
      <c r="E4" s="101"/>
      <c r="F4" s="102" t="n">
        <v>250</v>
      </c>
      <c r="G4" s="101"/>
    </row>
    <row r="5" customFormat="false" ht="12.75" hidden="false" customHeight="false" outlineLevel="0" collapsed="false">
      <c r="A5" s="99"/>
      <c r="B5" s="99"/>
      <c r="C5" s="103" t="s">
        <v>565</v>
      </c>
      <c r="D5" s="99"/>
      <c r="E5" s="101"/>
      <c r="G5" s="101"/>
    </row>
    <row r="6" customFormat="false" ht="12.75" hidden="false" customHeight="false" outlineLevel="0" collapsed="false">
      <c r="A6" s="99"/>
      <c r="B6" s="99"/>
      <c r="C6" s="101" t="s">
        <v>564</v>
      </c>
      <c r="D6" s="99"/>
      <c r="E6" s="101"/>
      <c r="F6" s="101"/>
      <c r="G6" s="101"/>
    </row>
    <row r="7" customFormat="false" ht="12.75" hidden="false" customHeight="false" outlineLevel="0" collapsed="false">
      <c r="A7" s="101"/>
      <c r="B7" s="101"/>
      <c r="C7" s="99"/>
      <c r="D7" s="99"/>
      <c r="E7" s="101"/>
      <c r="F7" s="101"/>
      <c r="G7" s="101"/>
    </row>
    <row r="8" customFormat="false" ht="12.75" hidden="false" customHeight="false" outlineLevel="0" collapsed="false">
      <c r="A8" s="101"/>
      <c r="B8" s="101"/>
      <c r="C8" s="99"/>
      <c r="D8" s="101"/>
      <c r="E8" s="101"/>
      <c r="F8" s="102"/>
      <c r="G8" s="101"/>
    </row>
    <row r="9" customFormat="false" ht="12.75" hidden="false" customHeight="false" outlineLevel="0" collapsed="false">
      <c r="A9" s="101"/>
      <c r="B9" s="101"/>
      <c r="C9" s="99"/>
      <c r="E9" s="101"/>
      <c r="F9" s="101"/>
      <c r="G9" s="101"/>
    </row>
    <row r="10" customFormat="false" ht="12.75" hidden="false" customHeight="false" outlineLevel="0" collapsed="false">
      <c r="A10" s="101"/>
      <c r="B10" s="101"/>
      <c r="C10" s="101"/>
      <c r="D10" s="101"/>
      <c r="E10" s="101"/>
      <c r="F10" s="101"/>
      <c r="G10" s="101"/>
    </row>
    <row r="11" customFormat="false" ht="12.75" hidden="false" customHeight="false" outlineLevel="0" collapsed="false">
      <c r="A11" s="101"/>
      <c r="B11" s="101"/>
      <c r="C11" s="101"/>
      <c r="D11" s="101"/>
      <c r="E11" s="101"/>
      <c r="F11" s="101"/>
      <c r="G11" s="101"/>
    </row>
    <row r="12" customFormat="false" ht="12.75" hidden="false" customHeight="false" outlineLevel="0" collapsed="false">
      <c r="A12" s="101"/>
      <c r="B12" s="101"/>
      <c r="C12" s="101"/>
      <c r="D12" s="101"/>
      <c r="E12" s="101"/>
      <c r="F12" s="101"/>
      <c r="G12" s="101"/>
    </row>
    <row r="13" customFormat="false" ht="12.75" hidden="false" customHeight="false" outlineLevel="0" collapsed="false">
      <c r="A13" s="101"/>
      <c r="B13" s="101"/>
      <c r="C13" s="101"/>
      <c r="D13" s="101"/>
      <c r="E13" s="101"/>
      <c r="F13" s="101"/>
      <c r="G13" s="101"/>
    </row>
    <row r="14" customFormat="false" ht="12.75" hidden="false" customHeight="false" outlineLevel="0" collapsed="false">
      <c r="A14" s="101"/>
      <c r="B14" s="101"/>
      <c r="C14" s="101"/>
      <c r="D14" s="101"/>
      <c r="E14" s="101"/>
      <c r="F14" s="101"/>
      <c r="G14" s="101"/>
    </row>
    <row r="15" customFormat="false" ht="12.75" hidden="false" customHeight="false" outlineLevel="0" collapsed="false">
      <c r="A15" s="101"/>
      <c r="B15" s="101"/>
      <c r="C15" s="101"/>
      <c r="D15" s="101"/>
      <c r="E15" s="101"/>
      <c r="F15" s="101"/>
      <c r="G15" s="101"/>
    </row>
    <row r="16" customFormat="false" ht="12.75" hidden="false" customHeight="false" outlineLevel="0" collapsed="false">
      <c r="A16" s="101"/>
      <c r="B16" s="101"/>
      <c r="C16" s="101"/>
      <c r="D16" s="101"/>
      <c r="E16" s="101"/>
      <c r="F16" s="101"/>
      <c r="G16" s="101"/>
    </row>
    <row r="17" customFormat="false" ht="12.75" hidden="false" customHeight="false" outlineLevel="0" collapsed="false">
      <c r="A17" s="101"/>
      <c r="B17" s="101"/>
      <c r="C17" s="101"/>
      <c r="D17" s="101"/>
      <c r="E17" s="101"/>
      <c r="F17" s="101"/>
      <c r="G17" s="101"/>
    </row>
    <row r="18" customFormat="false" ht="12.75" hidden="false" customHeight="false" outlineLevel="0" collapsed="false">
      <c r="A18" s="101"/>
      <c r="B18" s="101"/>
      <c r="C18" s="101"/>
      <c r="D18" s="101"/>
      <c r="E18" s="101"/>
      <c r="F18" s="101"/>
      <c r="G18" s="101"/>
    </row>
    <row r="19" customFormat="false" ht="12.75" hidden="false" customHeight="false" outlineLevel="0" collapsed="false">
      <c r="A19" s="101"/>
      <c r="B19" s="101"/>
      <c r="C19" s="101"/>
      <c r="D19" s="101"/>
      <c r="E19" s="101"/>
      <c r="F19" s="101"/>
      <c r="G19" s="101"/>
    </row>
    <row r="20" customFormat="false" ht="12.75" hidden="false" customHeight="false" outlineLevel="0" collapsed="false">
      <c r="A20" s="101"/>
      <c r="B20" s="101"/>
      <c r="C20" s="101"/>
      <c r="D20" s="101"/>
      <c r="E20" s="101"/>
      <c r="F20" s="101"/>
      <c r="G20" s="101"/>
    </row>
    <row r="21" customFormat="false" ht="12.75" hidden="false" customHeight="false" outlineLevel="0" collapsed="false">
      <c r="A21" s="101"/>
      <c r="B21" s="101"/>
      <c r="C21" s="101"/>
      <c r="D21" s="101"/>
      <c r="E21" s="101"/>
      <c r="F21" s="101"/>
      <c r="G21" s="101"/>
    </row>
    <row r="22" customFormat="false" ht="12.75" hidden="false" customHeight="false" outlineLevel="0" collapsed="false">
      <c r="A22" s="101"/>
      <c r="B22" s="101"/>
      <c r="C22" s="101"/>
      <c r="D22" s="101"/>
      <c r="E22" s="101"/>
      <c r="F22" s="101"/>
      <c r="G22" s="101"/>
    </row>
    <row r="23" customFormat="false" ht="12.75" hidden="false" customHeight="false" outlineLevel="0" collapsed="false">
      <c r="A23" s="101"/>
      <c r="B23" s="101"/>
      <c r="C23" s="101"/>
      <c r="D23" s="101"/>
      <c r="E23" s="101"/>
      <c r="F23" s="101"/>
      <c r="G23" s="101"/>
    </row>
    <row r="24" customFormat="false" ht="12.75" hidden="false" customHeight="false" outlineLevel="0" collapsed="false">
      <c r="A24" s="101"/>
      <c r="B24" s="101"/>
      <c r="C24" s="101"/>
      <c r="D24" s="101"/>
      <c r="E24" s="101"/>
      <c r="F24" s="101"/>
      <c r="G24" s="101"/>
    </row>
    <row r="25" customFormat="false" ht="12.75" hidden="false" customHeight="false" outlineLevel="0" collapsed="false">
      <c r="A25" s="101"/>
      <c r="B25" s="101"/>
      <c r="C25" s="101"/>
      <c r="D25" s="101"/>
      <c r="E25" s="101"/>
      <c r="F25" s="101"/>
      <c r="G25" s="101"/>
    </row>
    <row r="26" customFormat="false" ht="12.75" hidden="false" customHeight="false" outlineLevel="0" collapsed="false">
      <c r="A26" s="101"/>
      <c r="B26" s="101"/>
      <c r="C26" s="101"/>
      <c r="D26" s="101"/>
      <c r="E26" s="101"/>
      <c r="F26" s="101"/>
      <c r="G26" s="101"/>
    </row>
    <row r="27" customFormat="false" ht="12.75" hidden="false" customHeight="false" outlineLevel="0" collapsed="false">
      <c r="A27" s="101"/>
      <c r="B27" s="101"/>
      <c r="C27" s="101"/>
      <c r="D27" s="101"/>
      <c r="E27" s="101"/>
      <c r="F27" s="101"/>
      <c r="G27" s="101"/>
    </row>
    <row r="28" customFormat="false" ht="12.75" hidden="false" customHeight="false" outlineLevel="0" collapsed="false">
      <c r="A28" s="101"/>
      <c r="B28" s="101"/>
      <c r="C28" s="101"/>
      <c r="D28" s="101"/>
      <c r="E28" s="101"/>
      <c r="F28" s="101"/>
      <c r="G28" s="101"/>
    </row>
    <row r="29" customFormat="false" ht="12.75" hidden="false" customHeight="false" outlineLevel="0" collapsed="false">
      <c r="A29" s="101"/>
      <c r="B29" s="101"/>
      <c r="C29" s="101"/>
      <c r="D29" s="101"/>
      <c r="E29" s="101"/>
      <c r="F29" s="101"/>
      <c r="G29" s="101"/>
    </row>
    <row r="30" customFormat="false" ht="12.75" hidden="false" customHeight="false" outlineLevel="0" collapsed="false">
      <c r="A30" s="101"/>
      <c r="B30" s="101"/>
      <c r="C30" s="101"/>
      <c r="D30" s="101"/>
      <c r="E30" s="101"/>
      <c r="F30" s="101"/>
      <c r="G30" s="101"/>
    </row>
    <row r="31" customFormat="false" ht="12.75" hidden="false" customHeight="false" outlineLevel="0" collapsed="false">
      <c r="A31" s="101"/>
      <c r="B31" s="101"/>
      <c r="C31" s="101"/>
      <c r="D31" s="101"/>
      <c r="E31" s="101"/>
      <c r="F31" s="101"/>
      <c r="G31" s="101"/>
    </row>
    <row r="32" customFormat="false" ht="12.75" hidden="false" customHeight="false" outlineLevel="0" collapsed="false">
      <c r="A32" s="101"/>
      <c r="B32" s="101"/>
      <c r="C32" s="101"/>
      <c r="D32" s="101"/>
      <c r="E32" s="101"/>
      <c r="F32" s="101"/>
      <c r="G32" s="101"/>
    </row>
    <row r="33" customFormat="false" ht="12.75" hidden="false" customHeight="false" outlineLevel="0" collapsed="false">
      <c r="A33" s="101"/>
      <c r="B33" s="101"/>
      <c r="C33" s="101"/>
      <c r="D33" s="101"/>
      <c r="E33" s="101"/>
      <c r="F33" s="101"/>
      <c r="G33" s="101"/>
    </row>
    <row r="34" customFormat="false" ht="12.75" hidden="false" customHeight="false" outlineLevel="0" collapsed="false">
      <c r="A34" s="101"/>
      <c r="B34" s="101"/>
      <c r="C34" s="101"/>
      <c r="D34" s="101"/>
      <c r="E34" s="101"/>
      <c r="F34" s="101"/>
      <c r="G34" s="101"/>
    </row>
    <row r="35" customFormat="false" ht="12.75" hidden="false" customHeight="false" outlineLevel="0" collapsed="false">
      <c r="A35" s="101"/>
      <c r="B35" s="101"/>
      <c r="C35" s="101"/>
      <c r="D35" s="101"/>
      <c r="E35" s="101"/>
      <c r="F35" s="101"/>
      <c r="G35" s="101"/>
    </row>
    <row r="36" customFormat="false" ht="12.75" hidden="false" customHeight="false" outlineLevel="0" collapsed="false">
      <c r="A36" s="101"/>
      <c r="B36" s="101"/>
      <c r="C36" s="101"/>
      <c r="D36" s="101"/>
      <c r="E36" s="101"/>
      <c r="F36" s="101"/>
      <c r="G36" s="101"/>
    </row>
    <row r="37" customFormat="false" ht="12.75" hidden="false" customHeight="false" outlineLevel="0" collapsed="false">
      <c r="A37" s="101"/>
      <c r="B37" s="101"/>
      <c r="C37" s="101"/>
      <c r="D37" s="101"/>
      <c r="E37" s="101"/>
      <c r="F37" s="101"/>
      <c r="G37" s="101"/>
    </row>
    <row r="38" customFormat="false" ht="12.75" hidden="false" customHeight="false" outlineLevel="0" collapsed="false">
      <c r="A38" s="101"/>
      <c r="B38" s="101"/>
      <c r="C38" s="101"/>
      <c r="D38" s="101"/>
      <c r="E38" s="101"/>
      <c r="F38" s="101"/>
      <c r="G38" s="101"/>
    </row>
    <row r="39" customFormat="false" ht="12.75" hidden="false" customHeight="false" outlineLevel="0" collapsed="false">
      <c r="A39" s="101"/>
      <c r="B39" s="101"/>
      <c r="C39" s="101"/>
      <c r="D39" s="101"/>
      <c r="E39" s="101"/>
      <c r="F39" s="101"/>
      <c r="G39" s="101"/>
    </row>
    <row r="40" customFormat="false" ht="12.75" hidden="false" customHeight="false" outlineLevel="0" collapsed="false">
      <c r="A40" s="101"/>
      <c r="B40" s="101"/>
      <c r="C40" s="101"/>
      <c r="D40" s="101"/>
      <c r="E40" s="101"/>
      <c r="F40" s="101"/>
      <c r="G40" s="101"/>
    </row>
    <row r="41" customFormat="false" ht="12.75" hidden="false" customHeight="false" outlineLevel="0" collapsed="false">
      <c r="A41" s="101"/>
      <c r="B41" s="101"/>
      <c r="C41" s="101"/>
      <c r="D41" s="101"/>
      <c r="E41" s="101"/>
      <c r="F41" s="101"/>
      <c r="G41" s="101"/>
    </row>
    <row r="42" customFormat="false" ht="12.75" hidden="false" customHeight="false" outlineLevel="0" collapsed="false">
      <c r="A42" s="101"/>
      <c r="B42" s="101"/>
      <c r="C42" s="101"/>
      <c r="D42" s="101"/>
      <c r="E42" s="101"/>
      <c r="F42" s="101"/>
      <c r="G42" s="101"/>
    </row>
    <row r="43" customFormat="false" ht="12.75" hidden="false" customHeight="false" outlineLevel="0" collapsed="false">
      <c r="A43" s="101"/>
      <c r="B43" s="101"/>
      <c r="C43" s="101"/>
      <c r="D43" s="101"/>
      <c r="E43" s="101"/>
      <c r="F43" s="101"/>
      <c r="G43" s="101"/>
    </row>
    <row r="44" customFormat="false" ht="12.75" hidden="false" customHeight="false" outlineLevel="0" collapsed="false">
      <c r="A44" s="101"/>
      <c r="B44" s="101"/>
      <c r="C44" s="101"/>
      <c r="D44" s="101"/>
      <c r="E44" s="101"/>
      <c r="F44" s="101"/>
      <c r="G44" s="101"/>
    </row>
    <row r="45" customFormat="false" ht="12.75" hidden="false" customHeight="false" outlineLevel="0" collapsed="false">
      <c r="A45" s="101"/>
      <c r="B45" s="101"/>
      <c r="C45" s="101"/>
      <c r="D45" s="101"/>
      <c r="E45" s="101"/>
      <c r="F45" s="101"/>
      <c r="G45" s="101"/>
    </row>
    <row r="46" customFormat="false" ht="12.75" hidden="false" customHeight="false" outlineLevel="0" collapsed="false">
      <c r="A46" s="101"/>
      <c r="B46" s="101"/>
      <c r="C46" s="101"/>
      <c r="D46" s="101"/>
      <c r="E46" s="101"/>
      <c r="F46" s="101"/>
      <c r="G46" s="101"/>
    </row>
    <row r="47" customFormat="false" ht="12.75" hidden="false" customHeight="false" outlineLevel="0" collapsed="false">
      <c r="A47" s="101"/>
      <c r="B47" s="101"/>
      <c r="C47" s="101"/>
      <c r="D47" s="101"/>
      <c r="E47" s="101"/>
      <c r="F47" s="101"/>
      <c r="G47" s="101"/>
    </row>
    <row r="48" customFormat="false" ht="12.75" hidden="false" customHeight="false" outlineLevel="0" collapsed="false">
      <c r="A48" s="101"/>
      <c r="B48" s="101"/>
      <c r="C48" s="101"/>
      <c r="D48" s="101"/>
      <c r="E48" s="101"/>
      <c r="F48" s="101"/>
      <c r="G48" s="101"/>
    </row>
    <row r="49" customFormat="false" ht="12.75" hidden="false" customHeight="false" outlineLevel="0" collapsed="false">
      <c r="A49" s="101"/>
      <c r="B49" s="101"/>
      <c r="C49" s="101"/>
      <c r="D49" s="101"/>
      <c r="E49" s="101"/>
      <c r="F49" s="101"/>
      <c r="G49" s="101"/>
    </row>
    <row r="50" customFormat="false" ht="12.75" hidden="false" customHeight="false" outlineLevel="0" collapsed="false">
      <c r="A50" s="101"/>
      <c r="B50" s="101"/>
      <c r="C50" s="101"/>
      <c r="D50" s="101"/>
      <c r="E50" s="101"/>
      <c r="F50" s="101"/>
      <c r="G50" s="101"/>
    </row>
    <row r="51" customFormat="false" ht="12.75" hidden="false" customHeight="false" outlineLevel="0" collapsed="false">
      <c r="A51" s="101"/>
      <c r="B51" s="101"/>
      <c r="C51" s="101"/>
      <c r="D51" s="101"/>
      <c r="E51" s="101"/>
      <c r="F51" s="101"/>
      <c r="G51" s="101"/>
    </row>
    <row r="52" customFormat="false" ht="12.75" hidden="false" customHeight="false" outlineLevel="0" collapsed="false">
      <c r="A52" s="101"/>
      <c r="B52" s="101"/>
      <c r="C52" s="101"/>
      <c r="D52" s="101"/>
      <c r="E52" s="101"/>
      <c r="F52" s="101"/>
      <c r="G52" s="101"/>
    </row>
    <row r="53" customFormat="false" ht="12.75" hidden="false" customHeight="false" outlineLevel="0" collapsed="false">
      <c r="A53" s="101"/>
      <c r="B53" s="101"/>
      <c r="C53" s="101"/>
      <c r="D53" s="101"/>
      <c r="E53" s="101"/>
      <c r="F53" s="101"/>
      <c r="G53" s="101"/>
    </row>
    <row r="54" customFormat="false" ht="12.75" hidden="false" customHeight="false" outlineLevel="0" collapsed="false">
      <c r="A54" s="101"/>
      <c r="B54" s="101"/>
      <c r="C54" s="101"/>
      <c r="D54" s="101"/>
      <c r="E54" s="101"/>
      <c r="F54" s="101"/>
      <c r="G54" s="101"/>
    </row>
    <row r="55" customFormat="false" ht="12.75" hidden="false" customHeight="false" outlineLevel="0" collapsed="false">
      <c r="A55" s="101"/>
      <c r="B55" s="101"/>
      <c r="C55" s="101"/>
      <c r="D55" s="101"/>
      <c r="E55" s="101"/>
      <c r="F55" s="101"/>
      <c r="G55" s="101"/>
    </row>
    <row r="56" customFormat="false" ht="12.75" hidden="false" customHeight="false" outlineLevel="0" collapsed="false">
      <c r="A56" s="101"/>
      <c r="B56" s="101"/>
      <c r="C56" s="101"/>
      <c r="D56" s="101"/>
      <c r="E56" s="101"/>
      <c r="F56" s="101"/>
      <c r="G56" s="101"/>
    </row>
    <row r="57" customFormat="false" ht="12.75" hidden="false" customHeight="false" outlineLevel="0" collapsed="false">
      <c r="A57" s="101"/>
      <c r="B57" s="101"/>
      <c r="C57" s="101"/>
      <c r="D57" s="101"/>
      <c r="E57" s="101"/>
      <c r="F57" s="101"/>
      <c r="G57" s="101"/>
    </row>
    <row r="58" customFormat="false" ht="12.75" hidden="false" customHeight="false" outlineLevel="0" collapsed="false">
      <c r="A58" s="101"/>
      <c r="B58" s="101"/>
      <c r="C58" s="101"/>
      <c r="D58" s="101"/>
      <c r="E58" s="101"/>
      <c r="F58" s="101"/>
      <c r="G58" s="101"/>
    </row>
    <row r="59" customFormat="false" ht="12.75" hidden="false" customHeight="false" outlineLevel="0" collapsed="false">
      <c r="A59" s="101"/>
      <c r="B59" s="101"/>
      <c r="C59" s="101"/>
      <c r="D59" s="101"/>
      <c r="E59" s="101"/>
      <c r="F59" s="101"/>
      <c r="G59" s="101"/>
    </row>
    <row r="60" customFormat="false" ht="12.75" hidden="false" customHeight="false" outlineLevel="0" collapsed="false">
      <c r="A60" s="101"/>
      <c r="B60" s="101"/>
      <c r="C60" s="101"/>
      <c r="D60" s="101"/>
      <c r="E60" s="101"/>
      <c r="F60" s="101"/>
      <c r="G60" s="101"/>
    </row>
    <row r="61" customFormat="false" ht="12.75" hidden="false" customHeight="false" outlineLevel="0" collapsed="false">
      <c r="A61" s="101"/>
      <c r="B61" s="101"/>
      <c r="C61" s="101"/>
      <c r="D61" s="101"/>
      <c r="E61" s="101"/>
      <c r="F61" s="101"/>
      <c r="G61" s="101"/>
    </row>
    <row r="62" customFormat="false" ht="12.75" hidden="false" customHeight="false" outlineLevel="0" collapsed="false">
      <c r="A62" s="101"/>
      <c r="B62" s="101"/>
      <c r="C62" s="101"/>
      <c r="D62" s="101"/>
      <c r="E62" s="101"/>
      <c r="F62" s="101"/>
      <c r="G62" s="101"/>
    </row>
    <row r="63" customFormat="false" ht="12.75" hidden="false" customHeight="false" outlineLevel="0" collapsed="false">
      <c r="A63" s="101"/>
      <c r="B63" s="101"/>
      <c r="C63" s="101"/>
      <c r="D63" s="101"/>
      <c r="E63" s="101"/>
      <c r="F63" s="101"/>
      <c r="G63" s="101"/>
    </row>
    <row r="64" customFormat="false" ht="12.75" hidden="false" customHeight="false" outlineLevel="0" collapsed="false">
      <c r="A64" s="101"/>
      <c r="B64" s="101"/>
      <c r="C64" s="101"/>
      <c r="D64" s="101"/>
      <c r="E64" s="101"/>
      <c r="F64" s="101"/>
      <c r="G64" s="101"/>
    </row>
    <row r="65" customFormat="false" ht="12.75" hidden="false" customHeight="false" outlineLevel="0" collapsed="false">
      <c r="A65" s="101"/>
      <c r="B65" s="101"/>
      <c r="C65" s="101"/>
      <c r="D65" s="101"/>
      <c r="E65" s="101"/>
      <c r="F65" s="101"/>
      <c r="G65" s="101"/>
    </row>
    <row r="66" customFormat="false" ht="12.75" hidden="false" customHeight="false" outlineLevel="0" collapsed="false">
      <c r="A66" s="101"/>
      <c r="B66" s="101"/>
      <c r="C66" s="101"/>
      <c r="D66" s="101"/>
      <c r="E66" s="101"/>
      <c r="F66" s="101"/>
      <c r="G66" s="101"/>
    </row>
    <row r="67" customFormat="false" ht="12.75" hidden="false" customHeight="false" outlineLevel="0" collapsed="false">
      <c r="A67" s="101"/>
      <c r="B67" s="101"/>
      <c r="C67" s="101"/>
      <c r="D67" s="101"/>
      <c r="E67" s="101"/>
      <c r="F67" s="101"/>
      <c r="G67" s="101"/>
    </row>
    <row r="68" customFormat="false" ht="12.75" hidden="false" customHeight="false" outlineLevel="0" collapsed="false">
      <c r="A68" s="101"/>
      <c r="B68" s="101"/>
      <c r="C68" s="101"/>
      <c r="D68" s="101"/>
      <c r="E68" s="101"/>
      <c r="F68" s="101"/>
      <c r="G68" s="101"/>
    </row>
    <row r="69" customFormat="false" ht="12.75" hidden="false" customHeight="false" outlineLevel="0" collapsed="false">
      <c r="A69" s="101"/>
      <c r="B69" s="101"/>
      <c r="C69" s="101"/>
      <c r="D69" s="101"/>
      <c r="E69" s="101"/>
      <c r="F69" s="101"/>
      <c r="G69" s="101"/>
    </row>
    <row r="70" customFormat="false" ht="12.75" hidden="false" customHeight="false" outlineLevel="0" collapsed="false">
      <c r="A70" s="101"/>
      <c r="B70" s="101"/>
      <c r="C70" s="101"/>
      <c r="D70" s="101"/>
      <c r="E70" s="101"/>
      <c r="F70" s="101"/>
      <c r="G70" s="101"/>
    </row>
    <row r="71" customFormat="false" ht="12.75" hidden="false" customHeight="false" outlineLevel="0" collapsed="false">
      <c r="A71" s="101"/>
      <c r="B71" s="101"/>
      <c r="C71" s="101"/>
      <c r="D71" s="101"/>
      <c r="E71" s="101"/>
      <c r="F71" s="101"/>
      <c r="G71" s="101"/>
    </row>
    <row r="72" customFormat="false" ht="12.75" hidden="false" customHeight="false" outlineLevel="0" collapsed="false">
      <c r="A72" s="101"/>
      <c r="B72" s="101"/>
      <c r="C72" s="101"/>
      <c r="D72" s="101"/>
      <c r="E72" s="101"/>
      <c r="F72" s="101"/>
      <c r="G72" s="101"/>
    </row>
    <row r="73" customFormat="false" ht="12.75" hidden="false" customHeight="false" outlineLevel="0" collapsed="false">
      <c r="A73" s="101"/>
      <c r="B73" s="101"/>
      <c r="C73" s="101"/>
      <c r="D73" s="101"/>
      <c r="E73" s="101"/>
      <c r="F73" s="101"/>
      <c r="G73" s="101"/>
    </row>
    <row r="74" customFormat="false" ht="12.75" hidden="false" customHeight="false" outlineLevel="0" collapsed="false">
      <c r="A74" s="101"/>
      <c r="B74" s="101"/>
      <c r="C74" s="101"/>
      <c r="D74" s="101"/>
      <c r="E74" s="101"/>
      <c r="F74" s="101"/>
      <c r="G74" s="101"/>
    </row>
    <row r="75" customFormat="false" ht="12.75" hidden="false" customHeight="false" outlineLevel="0" collapsed="false">
      <c r="A75" s="101"/>
      <c r="B75" s="101"/>
      <c r="C75" s="101"/>
      <c r="D75" s="101"/>
      <c r="E75" s="101"/>
      <c r="F75" s="101"/>
      <c r="G75" s="101"/>
    </row>
    <row r="76" customFormat="false" ht="12.75" hidden="false" customHeight="false" outlineLevel="0" collapsed="false">
      <c r="A76" s="101"/>
      <c r="B76" s="101"/>
      <c r="C76" s="101"/>
      <c r="D76" s="101"/>
      <c r="E76" s="101"/>
      <c r="F76" s="101"/>
      <c r="G76" s="101"/>
    </row>
    <row r="77" customFormat="false" ht="12.75" hidden="false" customHeight="false" outlineLevel="0" collapsed="false">
      <c r="A77" s="101"/>
      <c r="B77" s="101"/>
      <c r="C77" s="101"/>
      <c r="D77" s="101"/>
      <c r="E77" s="101"/>
      <c r="F77" s="101"/>
      <c r="G77" s="101"/>
    </row>
    <row r="78" customFormat="false" ht="12.75" hidden="false" customHeight="false" outlineLevel="0" collapsed="false">
      <c r="A78" s="101"/>
      <c r="B78" s="101"/>
      <c r="C78" s="101"/>
      <c r="D78" s="101"/>
      <c r="E78" s="101"/>
      <c r="F78" s="101"/>
      <c r="G78" s="101"/>
    </row>
    <row r="79" customFormat="false" ht="12.75" hidden="false" customHeight="false" outlineLevel="0" collapsed="false">
      <c r="A79" s="101"/>
      <c r="B79" s="101"/>
      <c r="C79" s="101"/>
      <c r="D79" s="101"/>
      <c r="E79" s="101"/>
      <c r="F79" s="101"/>
      <c r="G79" s="101"/>
    </row>
    <row r="80" customFormat="false" ht="12.75" hidden="false" customHeight="false" outlineLevel="0" collapsed="false">
      <c r="A80" s="101"/>
      <c r="B80" s="101"/>
      <c r="C80" s="101"/>
      <c r="D80" s="101"/>
      <c r="E80" s="101"/>
      <c r="F80" s="101"/>
      <c r="G80" s="101"/>
    </row>
    <row r="81" customFormat="false" ht="12.75" hidden="false" customHeight="false" outlineLevel="0" collapsed="false">
      <c r="A81" s="101"/>
      <c r="B81" s="101"/>
      <c r="C81" s="101"/>
      <c r="D81" s="101"/>
      <c r="E81" s="101"/>
      <c r="F81" s="101"/>
      <c r="G81" s="101"/>
    </row>
    <row r="82" customFormat="false" ht="12.75" hidden="false" customHeight="false" outlineLevel="0" collapsed="false">
      <c r="A82" s="101"/>
      <c r="B82" s="101"/>
      <c r="C82" s="101"/>
      <c r="D82" s="101"/>
      <c r="E82" s="101"/>
      <c r="F82" s="101"/>
      <c r="G82" s="101"/>
    </row>
    <row r="83" customFormat="false" ht="12.75" hidden="false" customHeight="false" outlineLevel="0" collapsed="false">
      <c r="A83" s="101"/>
      <c r="B83" s="101"/>
      <c r="C83" s="101"/>
      <c r="D83" s="101"/>
      <c r="E83" s="101"/>
      <c r="F83" s="101"/>
      <c r="G83" s="101"/>
    </row>
    <row r="84" customFormat="false" ht="12.75" hidden="false" customHeight="false" outlineLevel="0" collapsed="false">
      <c r="A84" s="101"/>
      <c r="B84" s="101"/>
      <c r="C84" s="101"/>
      <c r="D84" s="101"/>
      <c r="E84" s="101"/>
      <c r="F84" s="101"/>
      <c r="G84" s="101"/>
    </row>
    <row r="85" customFormat="false" ht="12.75" hidden="false" customHeight="false" outlineLevel="0" collapsed="false">
      <c r="A85" s="101"/>
      <c r="B85" s="101"/>
      <c r="C85" s="101"/>
      <c r="D85" s="101"/>
      <c r="E85" s="101"/>
      <c r="F85" s="101"/>
      <c r="G85" s="101"/>
    </row>
    <row r="86" customFormat="false" ht="12.75" hidden="false" customHeight="false" outlineLevel="0" collapsed="false">
      <c r="A86" s="101"/>
      <c r="B86" s="101"/>
      <c r="C86" s="101"/>
      <c r="D86" s="101"/>
      <c r="E86" s="101"/>
      <c r="F86" s="101"/>
      <c r="G86" s="101"/>
    </row>
    <row r="87" customFormat="false" ht="12.75" hidden="false" customHeight="false" outlineLevel="0" collapsed="false">
      <c r="A87" s="101"/>
      <c r="B87" s="101"/>
      <c r="C87" s="101"/>
      <c r="D87" s="101"/>
      <c r="E87" s="101"/>
      <c r="F87" s="101"/>
      <c r="G87" s="101"/>
    </row>
    <row r="88" customFormat="false" ht="12.75" hidden="false" customHeight="false" outlineLevel="0" collapsed="false">
      <c r="A88" s="101"/>
      <c r="B88" s="101"/>
      <c r="C88" s="101"/>
      <c r="D88" s="101"/>
      <c r="E88" s="101"/>
      <c r="F88" s="101"/>
      <c r="G88" s="101"/>
    </row>
    <row r="89" customFormat="false" ht="12.75" hidden="false" customHeight="false" outlineLevel="0" collapsed="false">
      <c r="A89" s="101"/>
      <c r="B89" s="101"/>
      <c r="C89" s="101"/>
      <c r="D89" s="101"/>
      <c r="E89" s="101"/>
      <c r="F89" s="101"/>
      <c r="G89" s="101"/>
    </row>
    <row r="90" customFormat="false" ht="12.75" hidden="false" customHeight="false" outlineLevel="0" collapsed="false">
      <c r="A90" s="101"/>
      <c r="B90" s="101"/>
      <c r="C90" s="101"/>
      <c r="D90" s="101"/>
      <c r="E90" s="101"/>
      <c r="F90" s="101"/>
      <c r="G90" s="101"/>
    </row>
    <row r="91" customFormat="false" ht="12.75" hidden="false" customHeight="false" outlineLevel="0" collapsed="false">
      <c r="A91" s="101"/>
      <c r="B91" s="101"/>
      <c r="C91" s="101"/>
      <c r="D91" s="101"/>
      <c r="E91" s="101"/>
      <c r="F91" s="101"/>
      <c r="G91" s="101"/>
    </row>
    <row r="92" customFormat="false" ht="12.75" hidden="false" customHeight="false" outlineLevel="0" collapsed="false">
      <c r="A92" s="101"/>
      <c r="B92" s="101"/>
      <c r="C92" s="101"/>
      <c r="D92" s="101"/>
      <c r="E92" s="101"/>
      <c r="F92" s="101"/>
      <c r="G92" s="101"/>
    </row>
    <row r="93" customFormat="false" ht="12.75" hidden="false" customHeight="false" outlineLevel="0" collapsed="false">
      <c r="A93" s="101"/>
      <c r="B93" s="101"/>
      <c r="C93" s="101"/>
      <c r="D93" s="101"/>
      <c r="E93" s="101"/>
      <c r="F93" s="101"/>
      <c r="G93" s="101"/>
    </row>
    <row r="94" customFormat="false" ht="12.75" hidden="false" customHeight="false" outlineLevel="0" collapsed="false">
      <c r="A94" s="101"/>
      <c r="B94" s="101"/>
      <c r="C94" s="101"/>
      <c r="D94" s="101"/>
      <c r="E94" s="101"/>
      <c r="F94" s="101"/>
      <c r="G94" s="101"/>
    </row>
    <row r="95" customFormat="false" ht="12.75" hidden="false" customHeight="false" outlineLevel="0" collapsed="false">
      <c r="A95" s="101"/>
      <c r="B95" s="101"/>
      <c r="C95" s="101"/>
      <c r="D95" s="101"/>
      <c r="E95" s="101"/>
      <c r="F95" s="101"/>
      <c r="G95" s="101"/>
    </row>
    <row r="96" customFormat="false" ht="12.75" hidden="false" customHeight="false" outlineLevel="0" collapsed="false">
      <c r="A96" s="101"/>
      <c r="B96" s="101"/>
      <c r="C96" s="101"/>
      <c r="D96" s="101"/>
      <c r="E96" s="101"/>
      <c r="F96" s="101"/>
      <c r="G96" s="101"/>
    </row>
    <row r="97" customFormat="false" ht="12.75" hidden="false" customHeight="false" outlineLevel="0" collapsed="false">
      <c r="A97" s="101"/>
      <c r="B97" s="101"/>
      <c r="C97" s="101"/>
      <c r="D97" s="101"/>
      <c r="E97" s="101"/>
      <c r="F97" s="101"/>
      <c r="G97" s="101"/>
    </row>
    <row r="98" customFormat="false" ht="12.75" hidden="false" customHeight="false" outlineLevel="0" collapsed="false">
      <c r="A98" s="101"/>
      <c r="B98" s="101"/>
      <c r="C98" s="101"/>
      <c r="D98" s="101"/>
      <c r="E98" s="101"/>
      <c r="F98" s="101"/>
      <c r="G98" s="101"/>
    </row>
    <row r="99" customFormat="false" ht="12.75" hidden="false" customHeight="false" outlineLevel="0" collapsed="false">
      <c r="A99" s="101"/>
      <c r="B99" s="101"/>
      <c r="C99" s="101"/>
      <c r="D99" s="101"/>
      <c r="E99" s="101"/>
      <c r="F99" s="101"/>
      <c r="G99" s="101"/>
    </row>
    <row r="100" customFormat="false" ht="12.75" hidden="false" customHeight="false" outlineLevel="0" collapsed="false">
      <c r="A100" s="101"/>
      <c r="B100" s="101"/>
      <c r="C100" s="101"/>
      <c r="D100" s="101"/>
      <c r="E100" s="101"/>
      <c r="F100" s="101"/>
      <c r="G100" s="101"/>
    </row>
    <row r="101" customFormat="false" ht="12.75" hidden="false" customHeight="false" outlineLevel="0" collapsed="false">
      <c r="A101" s="101"/>
      <c r="B101" s="101"/>
      <c r="C101" s="101"/>
      <c r="D101" s="101"/>
      <c r="E101" s="101"/>
      <c r="F101" s="101"/>
      <c r="G101" s="101"/>
    </row>
    <row r="102" customFormat="false" ht="12.75" hidden="false" customHeight="false" outlineLevel="0" collapsed="false">
      <c r="A102" s="101"/>
      <c r="B102" s="101"/>
      <c r="C102" s="101"/>
      <c r="D102" s="101"/>
      <c r="E102" s="101"/>
      <c r="F102" s="101"/>
      <c r="G102" s="101"/>
    </row>
    <row r="103" customFormat="false" ht="12.75" hidden="false" customHeight="false" outlineLevel="0" collapsed="false">
      <c r="C103" s="101"/>
      <c r="D103" s="10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2011-08-25T16:48:23Z</dcterms:created>
  <dc:creator>MAYORGAS, AIDA (IDIBAPS)</dc:creator>
  <dc:description/>
  <dc:language>en-US</dc:language>
  <cp:lastModifiedBy>MAYORGAS, AIDA (IDIBAPS)</cp:lastModifiedBy>
  <dcterms:modified xsi:type="dcterms:W3CDTF">2018-08-24T15:36:30Z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