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musi-ap\Project1-bikesharing\"/>
    </mc:Choice>
  </mc:AlternateContent>
  <xr:revisionPtr revIDLastSave="0" documentId="13_ncr:1_{2609FE8F-ADB1-4646-9AB7-7D35C68163A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6" i="1" l="1"/>
  <c r="F6" i="1"/>
  <c r="F5" i="1"/>
  <c r="E6" i="1"/>
  <c r="E5" i="1"/>
  <c r="F21" i="1" l="1"/>
  <c r="D21" i="1"/>
  <c r="D17" i="1"/>
  <c r="E21" i="1" l="1"/>
  <c r="D14" i="1"/>
  <c r="H5" i="1"/>
  <c r="C14" i="1" l="1"/>
  <c r="A10" i="1"/>
  <c r="C17" i="1"/>
  <c r="C21" i="1" s="1"/>
  <c r="B21" i="1" s="1"/>
  <c r="A21" i="1" s="1"/>
  <c r="C28" i="1" s="1"/>
  <c r="D28" i="1" s="1"/>
  <c r="B14" i="1"/>
  <c r="A14" i="1" s="1"/>
  <c r="C26" i="1" s="1"/>
  <c r="D26" i="1" s="1"/>
  <c r="B17" i="1" l="1"/>
  <c r="A17" i="1" s="1"/>
  <c r="C27" i="1" s="1"/>
  <c r="D2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tc={547941C2-5DE7-4524-A7B1-57B3FA9318E8}</author>
  </authors>
  <commentList>
    <comment ref="E20" authorId="0" shapeId="0" xr:uid="{547941C2-5DE7-4524-A7B1-57B3FA9318E8}">
      <text>
        <t>[Threaded comment]
Your version of Excel allows you to read this threaded comment; however, any edits to it will get removed if the file is opened in a newer version of Excel. Learn more: https://go.microsoft.com/fwlink/?linkid=870924
Comment:
    Derivada de la sigmoide</t>
      </text>
    </comment>
  </commentList>
</comments>
</file>

<file path=xl/sharedStrings.xml><?xml version="1.0" encoding="utf-8"?>
<sst xmlns="http://schemas.openxmlformats.org/spreadsheetml/2006/main" count="35" uniqueCount="33">
  <si>
    <t>X</t>
  </si>
  <si>
    <t>w11</t>
  </si>
  <si>
    <t>u1</t>
  </si>
  <si>
    <t>u2</t>
  </si>
  <si>
    <t>Input hidden (Ihi)</t>
  </si>
  <si>
    <t>Pesos Capa Hidden (wij)</t>
  </si>
  <si>
    <t>Output hidden (Ohi)</t>
  </si>
  <si>
    <t>Modelo que recrea los cálculos para los unit tests</t>
  </si>
  <si>
    <t>Cálculo pesos hidden_to_output</t>
  </si>
  <si>
    <r>
      <t xml:space="preserve">Cálculo pesos input_to_hidden </t>
    </r>
    <r>
      <rPr>
        <sz val="11"/>
        <color theme="1"/>
        <rFont val="Calibri"/>
        <family val="2"/>
      </rPr>
      <t>(ejemplo para el peso w11)</t>
    </r>
  </si>
  <si>
    <t>grad = dE/du2</t>
  </si>
  <si>
    <t>grad= dE/du1</t>
  </si>
  <si>
    <t>Red neuronal</t>
  </si>
  <si>
    <t>Pesos Capa Output (ui)</t>
  </si>
  <si>
    <t>Predicción (y^)</t>
  </si>
  <si>
    <t>Valor real (y)</t>
  </si>
  <si>
    <t>grad = dE/dw11</t>
  </si>
  <si>
    <t>Lambda</t>
  </si>
  <si>
    <t>u1 (updated) = u1 (previous) - 1*grad*lambda</t>
  </si>
  <si>
    <t>u2 (updated) = u2 (previous) - 1*grad*lambda</t>
  </si>
  <si>
    <t>w11 (updated) = w11 (previous) - 1*grad*lambda</t>
  </si>
  <si>
    <t>Valor esperado</t>
  </si>
  <si>
    <t>Error € = 0.5*(y - y^)^2</t>
  </si>
  <si>
    <t>dE/dy^ = -(y - y^)</t>
  </si>
  <si>
    <t>dy^/du1 = Oh1</t>
  </si>
  <si>
    <t>dy^/du2 = Oh2</t>
  </si>
  <si>
    <t>Unit tests</t>
  </si>
  <si>
    <t>Valor obtenido</t>
  </si>
  <si>
    <t>Unit test</t>
  </si>
  <si>
    <t>Parámetro</t>
  </si>
  <si>
    <t>dy^/dOh1 = u1</t>
  </si>
  <si>
    <t xml:space="preserve">dOh1/dIh1 = Oh1*(1 - Oh1) </t>
  </si>
  <si>
    <t>dIh1/dw11 = 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</si>
</sst>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C00000"/>
      <name val="Calibri"/>
      <family val="2"/>
      <scheme val="minor"/>
    </font>
    <font>
      <b/>
      <sz val="11"/>
      <color rgb="FF4C0000"/>
      <name val="Calibri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2" xfId="0" applyBorder="1"/>
    <xf numFmtId="0" fontId="2" fillId="5" borderId="0" xfId="0" applyFont="1" applyFill="1"/>
    <xf numFmtId="0" fontId="3" fillId="5" borderId="0" xfId="0" applyFont="1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2" xfId="0" applyFill="1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0" fillId="0" borderId="2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0" fontId="0" fillId="0" borderId="6" xfId="0" applyBorder="1" applyAlignment="1">
      <alignment horizontal="centerContinuous"/>
    </xf>
    <xf numFmtId="0" fontId="0" fillId="0" borderId="5" xfId="0" applyBorder="1" applyAlignment="1">
      <alignment horizontal="center"/>
    </xf>
    <xf numFmtId="0" fontId="1" fillId="6" borderId="7" xfId="0" applyFont="1" applyFill="1" applyBorder="1"/>
    <xf numFmtId="0" fontId="0" fillId="0" borderId="7" xfId="0" applyBorder="1"/>
    <xf numFmtId="0" fontId="0" fillId="0" borderId="8" xfId="0" applyBorder="1"/>
    <xf numFmtId="0" fontId="5" fillId="7" borderId="7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0" fillId="0" borderId="2" xfId="0" applyBorder="1" applyAlignment="1">
      <alignment horizontal="left"/>
    </xf>
  </cellXfs>
  <cellStyles count="1">
    <cellStyle name="Normal" xfId="0" builtinId="0"/>
  </cellStyles>
  <dxfs count="1">
    <dxf>
      <font>
        <b/>
        <i val="0"/>
        <color theme="8"/>
      </font>
      <fill>
        <patternFill>
          <bgColor theme="9" tint="0.79998168889431442"/>
        </patternFill>
      </fill>
    </dxf>
  </dxfs>
  <tableStyles count="0" defaultTableStyle="TableStyleMedium2" defaultPivotStyle="PivotStyleLight16"/>
  <colors>
    <mruColors>
      <color rgb="FF4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taeche, Ramon" id="{862B8938-7B4C-41BA-9E0E-F2BFAA51EC0B}" userId="S::ramon.rotaeche@oliverwyman.com::cc702ea6-d5b9-4dfb-bcb3-8c9a12f6e392" providerId="AD"/>
</personList>
</file>

<file path=xl/theme/theme1.xml><?xml version="1.0" encoding="utf-8"?>
<a:theme xmlns:a="http://schemas.openxmlformats.org/drawingml/2006/main" name="Oliver Wyman">
  <a:themeElements>
    <a:clrScheme name="Oliver Wyman">
      <a:dk1>
        <a:sysClr val="windowText" lastClr="000000"/>
      </a:dk1>
      <a:lt1>
        <a:sysClr val="window" lastClr="FFFFFF"/>
      </a:lt1>
      <a:dk2>
        <a:srgbClr val="000000"/>
      </a:dk2>
      <a:lt2>
        <a:srgbClr val="FFFFFF"/>
      </a:lt2>
      <a:accent1>
        <a:srgbClr val="080AAE"/>
      </a:accent1>
      <a:accent2>
        <a:srgbClr val="06C9F4"/>
      </a:accent2>
      <a:accent3>
        <a:srgbClr val="949494"/>
      </a:accent3>
      <a:accent4>
        <a:srgbClr val="DCDCDC"/>
      </a:accent4>
      <a:accent5>
        <a:srgbClr val="00582D"/>
      </a:accent5>
      <a:accent6>
        <a:srgbClr val="26CF73"/>
      </a:accent6>
      <a:hlink>
        <a:srgbClr val="2C6EF2"/>
      </a:hlink>
      <a:folHlink>
        <a:srgbClr val="2C6EF2"/>
      </a:folHlink>
    </a:clrScheme>
    <a:fontScheme name="Oliver Wyman - Word">
      <a:maj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eiryo"/>
        <a:font script="Hang" typeface="맑은 고딕"/>
        <a:font script="Hans" typeface="DengXian"/>
        <a:font script="Hant" typeface="DengXian"/>
        <a:font script="Arab" typeface="Duba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Calibri"/>
        <a:font script="Uigh" typeface="Microsoft Uighur"/>
        <a:font script="Geor" typeface="Sylfaen"/>
      </a:minorFont>
    </a:fontScheme>
    <a:fmtScheme name="Oliver Wyman">
      <a:fillStyleLst>
        <a:solidFill>
          <a:schemeClr val="phClr"/>
        </a:solidFill>
        <a:solidFill>
          <a:schemeClr val="phClr">
            <a:tint val="0"/>
          </a:schemeClr>
        </a:solidFill>
        <a:solidFill>
          <a:schemeClr val="phClr"/>
        </a:solidFill>
      </a:fillStyleLst>
      <a:lnStyleLst>
        <a:ln w="9525" cap="flat" cmpd="sng" algn="ctr">
          <a:solidFill>
            <a:schemeClr val="phClr">
              <a:satMod val="105000"/>
            </a:schemeClr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 w="9525">
          <a:solidFill>
            <a:schemeClr val="tx1"/>
          </a:solidFill>
          <a:miter lim="800000"/>
        </a:ln>
      </a:spPr>
      <a:bodyPr lIns="73152" tIns="73152" rIns="73152" bIns="73152" rtlCol="0" anchor="ctr"/>
      <a:lstStyle>
        <a:defPPr algn="ctr">
          <a:defRPr sz="1000" kern="0" dirty="0" err="1" smtClean="0">
            <a:solidFill>
              <a:schemeClr val="tx1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9525">
          <a:solidFill>
            <a:schemeClr val="tx1"/>
          </a:solidFill>
          <a:headEnd type="none" w="med" len="med"/>
          <a:tailEnd type="non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>
        <a:noFill/>
      </a:spPr>
      <a:bodyPr wrap="none" lIns="0" tIns="0" rIns="0" bIns="0" rtlCol="0">
        <a:spAutoFit/>
      </a:bodyPr>
      <a:lstStyle>
        <a:defPPr algn="l">
          <a:defRPr sz="1200" kern="0" dirty="0" smtClean="0"/>
        </a:defPPr>
      </a:lstStyle>
    </a:txDef>
  </a:objectDefaults>
  <a:extraClrSchemeLst/>
  <a:custClrLst>
    <a:custClr name="Dark Purple">
      <a:srgbClr val="5F34A4"/>
    </a:custClr>
    <a:custClr name="Purple">
      <a:srgbClr val="8A75FF"/>
    </a:custClr>
    <a:custClr name="Light Purple">
      <a:srgbClr val="DCDAEE"/>
    </a:custClr>
    <a:custClr name="Dark Orange">
      <a:srgbClr val="A34400"/>
    </a:custClr>
    <a:custClr name="Orange">
      <a:srgbClr val="FF8C00"/>
    </a:custClr>
    <a:custClr name="Light Orange">
      <a:srgbClr val="FED8B3"/>
    </a:custClr>
    <a:custClr name="Dark Yellow">
      <a:srgbClr val="7E5D00"/>
    </a:custClr>
    <a:custClr name="Yellow">
      <a:srgbClr val="FFBE00"/>
    </a:custClr>
    <a:custClr name="Light Yellow">
      <a:srgbClr val="FFE8BA"/>
    </a:custClr>
    <a:custClr name="Light Green">
      <a:srgbClr val="C5E8C9"/>
    </a:custClr>
    <a:custClr name="Dark Red">
      <a:srgbClr val="7D0204"/>
    </a:custClr>
    <a:custClr name="Red">
      <a:srgbClr val="FF2B3D"/>
    </a:custClr>
    <a:custClr name="Light Red">
      <a:srgbClr val="FBC9BD"/>
    </a:custClr>
    <a:custClr name="Night Gray">
      <a:srgbClr val="646464"/>
    </a:custClr>
    <a:custClr name="Muted Gray">
      <a:srgbClr val="C3C3C3"/>
    </a:custClr>
    <a:custClr name="Blank (White)">
      <a:srgbClr val="FFFFFF"/>
    </a:custClr>
    <a:custClr name="Table Gray">
      <a:srgbClr val="EBEBEB"/>
    </a:custClr>
    <a:custClr name="Table Blue">
      <a:srgbClr val="D3E4F5"/>
    </a:custClr>
    <a:custClr name="Blank (White)">
      <a:srgbClr val="FFFFFF"/>
    </a:custClr>
    <a:custClr name="Digital">
      <a:srgbClr val="2C6EF2"/>
    </a:custClr>
  </a:custClrLst>
  <a:extLst>
    <a:ext uri="{05A4C25C-085E-4340-85A3-A5531E510DB2}">
      <thm15:themeFamily xmlns:thm15="http://schemas.microsoft.com/office/thememl/2012/main" name="Oliver Wyman" id="{410F836E-4098-4D9E-8805-BB488A13CDA2}" vid="{2075D74E-2052-4F76-86B0-ADB973E8B76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0" dT="2021-03-26T09:07:58.12" personId="{862B8938-7B4C-41BA-9E0E-F2BFAA51EC0B}" id="{547941C2-5DE7-4524-A7B1-57B3FA9318E8}">
    <text>Derivada de la sigmoide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"/>
  <sheetViews>
    <sheetView showGridLines="0" tabSelected="1" workbookViewId="0">
      <selection activeCell="C27" sqref="C27"/>
    </sheetView>
  </sheetViews>
  <sheetFormatPr defaultRowHeight="14.5" x14ac:dyDescent="0.35"/>
  <cols>
    <col min="1" max="1" width="51.6328125" bestFit="1" customWidth="1"/>
    <col min="2" max="2" width="17.1796875" bestFit="1" customWidth="1"/>
    <col min="3" max="3" width="16.90625" customWidth="1"/>
    <col min="4" max="4" width="14.6328125" customWidth="1"/>
    <col min="5" max="5" width="24.26953125" bestFit="1" customWidth="1"/>
    <col min="6" max="6" width="18.36328125" bestFit="1" customWidth="1"/>
    <col min="7" max="7" width="20.54296875" bestFit="1" customWidth="1"/>
    <col min="8" max="8" width="15.453125" bestFit="1" customWidth="1"/>
    <col min="9" max="9" width="17.81640625" bestFit="1" customWidth="1"/>
    <col min="11" max="11" width="19.81640625" bestFit="1" customWidth="1"/>
  </cols>
  <sheetData>
    <row r="1" spans="1:25" ht="15.5" x14ac:dyDescent="0.35">
      <c r="A1" s="4" t="s">
        <v>7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3" spans="1:25" x14ac:dyDescent="0.35">
      <c r="A3" s="16" t="s">
        <v>12</v>
      </c>
      <c r="B3" s="8"/>
      <c r="C3" s="8"/>
      <c r="D3" s="8"/>
      <c r="E3" s="8"/>
      <c r="F3" s="8"/>
      <c r="G3" s="8"/>
      <c r="H3" s="8"/>
      <c r="I3" s="8"/>
    </row>
    <row r="4" spans="1:25" x14ac:dyDescent="0.35">
      <c r="A4" s="9" t="s">
        <v>0</v>
      </c>
      <c r="B4" s="18" t="s">
        <v>5</v>
      </c>
      <c r="C4" s="17"/>
      <c r="D4" s="19"/>
      <c r="E4" s="20" t="s">
        <v>4</v>
      </c>
      <c r="F4" s="20" t="s">
        <v>6</v>
      </c>
      <c r="G4" s="20" t="s">
        <v>13</v>
      </c>
      <c r="H4" s="20" t="s">
        <v>14</v>
      </c>
      <c r="I4" s="9" t="s">
        <v>15</v>
      </c>
    </row>
    <row r="5" spans="1:25" x14ac:dyDescent="0.35">
      <c r="A5" s="10">
        <v>0.5</v>
      </c>
      <c r="B5" s="7">
        <v>0.1</v>
      </c>
      <c r="C5" s="10">
        <v>0.4</v>
      </c>
      <c r="D5" s="10">
        <v>-0.3</v>
      </c>
      <c r="E5" s="11">
        <f>B5*$A$5+C5*$A$6+D5*$A$7</f>
        <v>-6.0000000000000012E-2</v>
      </c>
      <c r="F5" s="10">
        <f>1/(1+EXP(-E5))</f>
        <v>0.4850044983805899</v>
      </c>
      <c r="G5" s="5">
        <v>0.3</v>
      </c>
      <c r="H5">
        <f>G5*F5+G6*F6</f>
        <v>9.9989238751534953E-2</v>
      </c>
      <c r="I5">
        <v>0.4</v>
      </c>
    </row>
    <row r="6" spans="1:25" x14ac:dyDescent="0.35">
      <c r="A6" s="10">
        <v>-0.2</v>
      </c>
      <c r="B6" s="10">
        <v>-0.2</v>
      </c>
      <c r="C6" s="10">
        <v>0.5</v>
      </c>
      <c r="D6" s="10">
        <v>0.2</v>
      </c>
      <c r="E6" s="11">
        <f>B6*$A$5+C6*$A$6+D6*$A$7</f>
        <v>-0.18</v>
      </c>
      <c r="F6" s="10">
        <f>1/(1+EXP(-E6))</f>
        <v>0.45512110762641994</v>
      </c>
      <c r="G6" s="6">
        <v>-0.1</v>
      </c>
    </row>
    <row r="7" spans="1:25" x14ac:dyDescent="0.35">
      <c r="A7" s="10">
        <v>0.1</v>
      </c>
      <c r="C7" s="10"/>
      <c r="D7" s="10"/>
      <c r="E7" s="10"/>
      <c r="F7" s="10"/>
      <c r="G7" s="10"/>
      <c r="H7" s="10"/>
      <c r="I7" s="10"/>
      <c r="J7" s="10"/>
      <c r="K7" s="10"/>
    </row>
    <row r="8" spans="1:25" x14ac:dyDescent="0.35">
      <c r="A8" s="10"/>
      <c r="C8" s="10"/>
      <c r="D8" s="10"/>
      <c r="E8" s="10"/>
      <c r="F8" s="10"/>
      <c r="G8" s="10"/>
      <c r="H8" s="10"/>
      <c r="I8" s="10"/>
      <c r="J8" s="10"/>
      <c r="K8" s="10"/>
    </row>
    <row r="9" spans="1:25" x14ac:dyDescent="0.35">
      <c r="A9" s="8" t="s">
        <v>22</v>
      </c>
      <c r="C9" s="8" t="s">
        <v>17</v>
      </c>
      <c r="D9" s="10"/>
      <c r="E9" s="10"/>
      <c r="F9" s="10"/>
      <c r="G9" s="10"/>
      <c r="H9" s="10"/>
      <c r="I9" s="10"/>
      <c r="J9" s="10"/>
      <c r="K9" s="10"/>
    </row>
    <row r="10" spans="1:25" x14ac:dyDescent="0.35">
      <c r="A10">
        <f>0.5*(I5-H5)^2</f>
        <v>4.5003228432441748E-2</v>
      </c>
      <c r="C10">
        <v>0.5</v>
      </c>
      <c r="D10" s="10"/>
      <c r="E10" s="10"/>
      <c r="F10" s="10"/>
      <c r="G10" s="10"/>
      <c r="H10" s="10"/>
      <c r="I10" s="10"/>
      <c r="J10" s="10"/>
      <c r="K10" s="10"/>
    </row>
    <row r="11" spans="1:25" x14ac:dyDescent="0.3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25" x14ac:dyDescent="0.35">
      <c r="A12" s="16" t="s">
        <v>8</v>
      </c>
      <c r="B12" s="12"/>
      <c r="C12" s="12"/>
      <c r="D12" s="12"/>
      <c r="E12" s="10"/>
      <c r="F12" s="10"/>
      <c r="G12" s="10"/>
      <c r="H12" s="10"/>
      <c r="I12" s="10"/>
      <c r="J12" s="10"/>
      <c r="K12" s="10"/>
    </row>
    <row r="13" spans="1:25" x14ac:dyDescent="0.35">
      <c r="A13" s="9" t="s">
        <v>18</v>
      </c>
      <c r="B13" s="13" t="s">
        <v>11</v>
      </c>
      <c r="C13" s="9" t="s">
        <v>23</v>
      </c>
      <c r="D13" s="9" t="s">
        <v>24</v>
      </c>
      <c r="E13" s="10"/>
      <c r="F13" s="10"/>
      <c r="G13" s="10"/>
      <c r="H13" s="10"/>
      <c r="I13" s="10"/>
      <c r="J13" s="10"/>
      <c r="K13" s="10"/>
    </row>
    <row r="14" spans="1:25" x14ac:dyDescent="0.35">
      <c r="A14" s="5">
        <f>G5-B14*$C$10</f>
        <v>0.37275328438404531</v>
      </c>
      <c r="B14" s="14">
        <f>C14*D14</f>
        <v>-0.1455065687680907</v>
      </c>
      <c r="C14" s="15">
        <f>($I$5-$H$5)*-1</f>
        <v>-0.30001076124846504</v>
      </c>
      <c r="D14" s="10">
        <f>F5</f>
        <v>0.4850044983805899</v>
      </c>
      <c r="E14" s="10"/>
      <c r="F14" s="10"/>
      <c r="G14" s="10"/>
      <c r="H14" s="10"/>
      <c r="I14" s="10"/>
      <c r="J14" s="10"/>
      <c r="K14" s="10"/>
    </row>
    <row r="15" spans="1:25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25" x14ac:dyDescent="0.35">
      <c r="A16" s="9" t="s">
        <v>19</v>
      </c>
      <c r="B16" s="13" t="s">
        <v>10</v>
      </c>
      <c r="C16" s="9" t="s">
        <v>23</v>
      </c>
      <c r="D16" s="9" t="s">
        <v>25</v>
      </c>
      <c r="E16" s="10"/>
      <c r="F16" s="10"/>
      <c r="G16" s="10"/>
      <c r="H16" s="10"/>
      <c r="I16" s="10"/>
      <c r="J16" s="10"/>
      <c r="K16" s="10"/>
    </row>
    <row r="17" spans="1:11" x14ac:dyDescent="0.35">
      <c r="A17" s="6">
        <f>G6-B17*$C$10</f>
        <v>-3.1729385020376588E-2</v>
      </c>
      <c r="B17" s="14">
        <f>C17*D17</f>
        <v>-0.13654122995924683</v>
      </c>
      <c r="C17" s="10">
        <f>C14</f>
        <v>-0.30001076124846504</v>
      </c>
      <c r="D17" s="10">
        <f>F6</f>
        <v>0.45512110762641994</v>
      </c>
      <c r="E17" s="10"/>
      <c r="F17" s="10"/>
      <c r="G17" s="10"/>
      <c r="H17" s="10"/>
      <c r="I17" s="10"/>
      <c r="J17" s="10"/>
      <c r="K17" s="10"/>
    </row>
    <row r="18" spans="1:11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x14ac:dyDescent="0.35">
      <c r="A19" s="16" t="s">
        <v>9</v>
      </c>
      <c r="B19" s="12"/>
      <c r="C19" s="12"/>
      <c r="D19" s="12"/>
      <c r="E19" s="12"/>
      <c r="F19" s="12"/>
      <c r="G19" s="10"/>
      <c r="H19" s="10"/>
      <c r="I19" s="10"/>
      <c r="J19" s="10"/>
      <c r="K19" s="10"/>
    </row>
    <row r="20" spans="1:11" x14ac:dyDescent="0.35">
      <c r="A20" s="9" t="s">
        <v>20</v>
      </c>
      <c r="B20" s="13" t="s">
        <v>16</v>
      </c>
      <c r="C20" s="9" t="s">
        <v>23</v>
      </c>
      <c r="D20" s="9" t="s">
        <v>30</v>
      </c>
      <c r="E20" s="27" t="s">
        <v>31</v>
      </c>
      <c r="F20" s="9" t="s">
        <v>32</v>
      </c>
      <c r="G20" s="10"/>
      <c r="H20" s="10"/>
      <c r="I20" s="10"/>
      <c r="J20" s="10"/>
      <c r="K20" s="10"/>
    </row>
    <row r="21" spans="1:11" x14ac:dyDescent="0.35">
      <c r="A21" s="7">
        <f>B5-B21*C10</f>
        <v>0.10562014212787316</v>
      </c>
      <c r="B21" s="14">
        <f>C21*D21*E21*F21</f>
        <v>-1.1240284255746311E-2</v>
      </c>
      <c r="C21" s="10">
        <f>C17</f>
        <v>-0.30001076124846504</v>
      </c>
      <c r="D21" s="10">
        <f>G5</f>
        <v>0.3</v>
      </c>
      <c r="E21" s="10">
        <f>F5*(1-F5)</f>
        <v>0.24977513493118228</v>
      </c>
      <c r="F21" s="10">
        <f>A5</f>
        <v>0.5</v>
      </c>
      <c r="G21" s="10"/>
      <c r="H21" s="10"/>
      <c r="I21" s="10"/>
      <c r="J21" s="10"/>
      <c r="K21" s="10"/>
    </row>
    <row r="24" spans="1:11" x14ac:dyDescent="0.35">
      <c r="A24" s="21" t="s">
        <v>26</v>
      </c>
      <c r="B24" s="21"/>
      <c r="C24" s="21"/>
      <c r="D24" s="21"/>
    </row>
    <row r="25" spans="1:11" x14ac:dyDescent="0.35">
      <c r="A25" s="2" t="s">
        <v>29</v>
      </c>
      <c r="B25" s="2" t="s">
        <v>21</v>
      </c>
      <c r="C25" s="2" t="s">
        <v>27</v>
      </c>
      <c r="D25" s="2" t="s">
        <v>28</v>
      </c>
    </row>
    <row r="26" spans="1:11" x14ac:dyDescent="0.35">
      <c r="A26" s="22" t="s">
        <v>2</v>
      </c>
      <c r="B26" s="22">
        <f>0.37275328</f>
        <v>0.37275328000000002</v>
      </c>
      <c r="C26" s="22">
        <f>A14</f>
        <v>0.37275328438404531</v>
      </c>
      <c r="D26" s="24" t="str">
        <f>IF(ABS(C26-B26)&lt;0.000001,"OK", "ERROR")</f>
        <v>OK</v>
      </c>
    </row>
    <row r="27" spans="1:11" x14ac:dyDescent="0.35">
      <c r="A27" s="1" t="s">
        <v>3</v>
      </c>
      <c r="B27" s="1">
        <v>-3.1729390000000003E-2</v>
      </c>
      <c r="C27" s="1">
        <f>A17</f>
        <v>-3.1729385020376588E-2</v>
      </c>
      <c r="D27" s="25" t="str">
        <f t="shared" ref="D27:D28" si="0">IF(ABS(C27-B27)&lt;0.000001,"OK", "ERROR")</f>
        <v>OK</v>
      </c>
    </row>
    <row r="28" spans="1:11" x14ac:dyDescent="0.35">
      <c r="A28" s="23" t="s">
        <v>1</v>
      </c>
      <c r="B28" s="23">
        <v>0.10562014</v>
      </c>
      <c r="C28" s="23">
        <f>A21</f>
        <v>0.10562014212787316</v>
      </c>
      <c r="D28" s="26" t="str">
        <f t="shared" si="0"/>
        <v>OK</v>
      </c>
    </row>
  </sheetData>
  <conditionalFormatting sqref="D26:D28">
    <cfRule type="expression" dxfId="0" priority="1">
      <formula>D26="OK"</formula>
    </cfRule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Rotaeche, Ramon</dc:creator>
  <cp:keywords>TemplateVersion: OW20.BlankWorkbook.20200102.1</cp:keywords>
  <cp:lastModifiedBy>Rotaeche, Ramon</cp:lastModifiedBy>
  <dcterms:created xsi:type="dcterms:W3CDTF">2019-09-25T10:02:32Z</dcterms:created>
  <dcterms:modified xsi:type="dcterms:W3CDTF">2021-03-26T09:22:18Z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emplateVersion">
    <vt:lpwstr>2020/01/02</vt:lpwstr>
  </property>
</Properties>
</file>