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54AAD6F5-FE8F-48E7-B367-8B559C68DEAF}"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final_conc_reactors" sheetId="2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8" l="1"/>
  <c r="N4" i="18"/>
  <c r="N5" i="18"/>
  <c r="N6" i="18"/>
  <c r="N7" i="18"/>
  <c r="N2" i="18"/>
  <c r="N9" i="18"/>
  <c r="F3" i="23"/>
  <c r="G3" i="23"/>
  <c r="H3" i="23"/>
  <c r="F4" i="23"/>
  <c r="G4" i="23"/>
  <c r="H4" i="23"/>
  <c r="H2" i="23"/>
  <c r="G2" i="23"/>
  <c r="F2" i="23"/>
</calcChain>
</file>

<file path=xl/sharedStrings.xml><?xml version="1.0" encoding="utf-8"?>
<sst xmlns="http://schemas.openxmlformats.org/spreadsheetml/2006/main" count="606" uniqueCount="247">
  <si>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</si>
  <si>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</si>
  <si>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</si>
  <si>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</si>
  <si>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</si>
  <si>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</si>
  <si>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</si>
  <si>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</si>
  <si>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</si>
  <si>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</si>
  <si>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</si>
  <si>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</si>
  <si>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</si>
  <si>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</si>
  <si>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</si>
  <si>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</si>
  <si>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</si>
  <si>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</si>
  <si>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</si>
  <si>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</si>
  <si>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</si>
  <si>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</si>
  <si>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</si>
  <si>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</si>
  <si>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</si>
  <si>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</si>
  <si>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</si>
  <si>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</si>
  <si>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</si>
  <si>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</si>
  <si>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</si>
  <si>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</si>
  <si>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</si>
  <si>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</si>
  <si>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</si>
  <si>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</si>
  <si>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</si>
  <si>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</si>
  <si>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</si>
  <si>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</si>
  <si>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</si>
  <si>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</si>
  <si>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</si>
  <si>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</si>
  <si>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</si>
  <si>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</si>
  <si>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</si>
  <si>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</si>
  <si>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</si>
  <si>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</si>
  <si>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</si>
  <si>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</si>
  <si>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</si>
  <si>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</si>
  <si>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</si>
  <si>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</si>
  <si>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</si>
  <si>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</si>
  <si>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</si>
  <si>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</si>
  <si>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</si>
  <si>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</si>
  <si>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</si>
  <si>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</si>
  <si>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</si>
  <si>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</si>
  <si>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</si>
  <si>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</si>
  <si>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</si>
  <si>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</si>
  <si>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</si>
  <si>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</si>
  <si>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</si>
  <si>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</si>
  <si>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</si>
  <si>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</si>
  <si>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</si>
  <si>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</si>
  <si>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</si>
  <si>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</si>
  <si>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</si>
  <si>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</si>
  <si>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</si>
  <si>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</si>
  <si>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</si>
  <si>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</si>
  <si>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</si>
  <si>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REFERENCES process parameters</t>
  </si>
  <si>
    <t>REFERENCES economic parameters</t>
  </si>
  <si>
    <t xml:space="preserve">xylose </t>
  </si>
  <si>
    <t>waste</t>
  </si>
  <si>
    <t>kgHoc/kgFEED</t>
  </si>
  <si>
    <t>inputs</t>
  </si>
  <si>
    <t>input_bounds</t>
  </si>
  <si>
    <t>{'pH':[5,8.5]}</t>
  </si>
  <si>
    <t>Hoc, ace, prop, water</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</si>
  <si>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</si>
  <si>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</si>
  <si>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</si>
  <si>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</si>
  <si>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</si>
  <si>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</si>
  <si>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</si>
  <si>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</si>
  <si>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</si>
  <si>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</si>
  <si>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</si>
  <si>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</si>
  <si>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</si>
  <si>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</si>
  <si>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</si>
  <si>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</si>
  <si>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</si>
  <si>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</si>
  <si>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</si>
  <si>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</si>
  <si>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</si>
  <si>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P_acidi</t>
  </si>
  <si>
    <t>P_freu</t>
  </si>
  <si>
    <t>P_avi</t>
  </si>
  <si>
    <t>P_acn</t>
  </si>
  <si>
    <t>P_pro</t>
  </si>
  <si>
    <t>operation_bounds</t>
  </si>
  <si>
    <t>y_acidi</t>
  </si>
  <si>
    <t>y_avi</t>
  </si>
  <si>
    <t>y_acn</t>
  </si>
  <si>
    <t>y_pro</t>
  </si>
  <si>
    <t>y_open</t>
  </si>
  <si>
    <t>y_liq_liq</t>
  </si>
  <si>
    <t>y_NF</t>
  </si>
  <si>
    <t>y_freu</t>
  </si>
  <si>
    <t>[0,10e6]</t>
  </si>
  <si>
    <t>units operatioal vars</t>
  </si>
  <si>
    <t>(-)</t>
  </si>
  <si>
    <t>K</t>
  </si>
  <si>
    <t>units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</si>
  <si>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</si>
  <si>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</si>
  <si>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</si>
  <si>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</si>
  <si>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</si>
  <si>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</si>
  <si>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</si>
  <si>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</si>
  <si>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</si>
  <si>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</si>
  <si>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</si>
  <si>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</si>
  <si>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</si>
  <si>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</si>
  <si>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</si>
  <si>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</si>
  <si>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</si>
  <si>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</si>
  <si>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</si>
  <si>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</si>
  <si>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</si>
  <si>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</si>
  <si>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</si>
  <si>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</si>
  <si>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</si>
  <si>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</si>
  <si>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</si>
  <si>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</si>
  <si>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</si>
  <si>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</si>
  <si>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</si>
  <si>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</si>
  <si>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</si>
  <si>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</si>
  <si>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</si>
  <si>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</si>
  <si>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</si>
  <si>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</si>
  <si>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</si>
  <si>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</si>
  <si>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kWh/kg</t>
  </si>
  <si>
    <t xml:space="preserve">DWA </t>
  </si>
  <si>
    <t>McCubbin et al</t>
  </si>
  <si>
    <t>TOFIND</t>
  </si>
  <si>
    <t>Koyuncu et al (2000)</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</si>
  <si>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</si>
  <si>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</si>
  <si>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</si>
  <si>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</si>
  <si>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</si>
  <si>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</si>
  <si>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</si>
  <si>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</si>
  <si>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</si>
  <si>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</si>
  <si>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</si>
  <si>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</si>
  <si>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</si>
  <si>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</si>
  <si>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</si>
  <si>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</si>
  <si>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PAC_v2.json</t>
  </si>
  <si>
    <t>sherm_v2.json</t>
  </si>
  <si>
    <t>avidum_v2.json</t>
  </si>
  <si>
    <t>acnes_v2.json</t>
  </si>
  <si>
    <t>propionicum_v2.json</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</si>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</sst>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0"/>
      <name val="Calibri"/>
      <family val="2"/>
      <scheme val="minor"/>
    </font>
    <font>
      <sz val="11"/>
      <name val="Calibri"/>
      <family val="2"/>
      <scheme val="minor"/>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s>
  <fills count="1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1" fillId="0" borderId="0" applyNumberFormat="0" applyFill="0" applyBorder="0" applyAlignment="0" applyProtection="0"/>
  </cellStyleXfs>
  <cellXfs count="52">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5"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8" fillId="0" borderId="0" xfId="0" applyFont="1" applyAlignment="1">
      <alignment horizontal="center"/>
    </xf>
    <xf numFmtId="49" fontId="7" fillId="12" borderId="6" xfId="0" applyNumberFormat="1" applyFont="1" applyFill="1" applyBorder="1" applyAlignment="1">
      <alignment horizontal="center"/>
    </xf>
    <xf numFmtId="0" fontId="9"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7" xfId="0" applyBorder="1" applyAlignment="1">
      <alignment horizontal="center"/>
    </xf>
    <xf numFmtId="0" fontId="0" fillId="13" borderId="0" xfId="0" applyFill="1" applyAlignment="1">
      <alignment horizontal="center"/>
    </xf>
    <xf numFmtId="0" fontId="0" fillId="0" borderId="0" xfId="0" applyBorder="1" applyAlignment="1">
      <alignment horizontal="center"/>
    </xf>
    <xf numFmtId="0" fontId="0" fillId="4" borderId="7" xfId="0" applyFill="1" applyBorder="1"/>
    <xf numFmtId="0" fontId="0" fillId="5" borderId="7" xfId="0" applyFill="1" applyBorder="1"/>
    <xf numFmtId="0" fontId="0" fillId="0" borderId="8" xfId="0" applyFill="1" applyBorder="1"/>
    <xf numFmtId="0" fontId="11" fillId="0" borderId="0" xfId="1"/>
    <xf numFmtId="0" fontId="12" fillId="0" borderId="0" xfId="0" applyFont="1"/>
    <xf numFmtId="0" fontId="0" fillId="0" borderId="0" xfId="0" applyAlignment="1">
      <alignment horizontal="center" vertical="center"/>
    </xf>
    <xf numFmtId="0" fontId="10"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9" fillId="0" borderId="0" xfId="0" applyFont="1" applyAlignment="1">
      <alignment horizontal="center" vertical="center"/>
    </xf>
    <xf numFmtId="0" fontId="13"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11</xdr:row>
      <xdr:rowOff>114300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0119360" y="214630"/>
          <a:ext cx="2308860" cy="192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18</xdr:row>
      <xdr:rowOff>88900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86000" cy="323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863600</xdr:colOff>
      <xdr:row>9</xdr:row>
      <xdr:rowOff>114300</xdr:rowOff>
    </xdr:from>
    <xdr:to>
      <xdr:col>6</xdr:col>
      <xdr:colOff>577850</xdr:colOff>
      <xdr:row>16</xdr:row>
      <xdr:rowOff>57150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3282950" y="177165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34290</xdr:colOff>
      <xdr:row>1</xdr:row>
      <xdr:rowOff>102870</xdr:rowOff>
    </xdr:from>
    <xdr:to>
      <xdr:col>19</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88900</xdr:colOff>
      <xdr:row>1</xdr:row>
      <xdr:rowOff>38100</xdr:rowOff>
    </xdr:from>
    <xdr:to>
      <xdr:col>20</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0</xdr:colOff>
      <xdr:row>13</xdr:row>
      <xdr:rowOff>44450</xdr:rowOff>
    </xdr:from>
    <xdr:to>
      <xdr:col>12</xdr:col>
      <xdr:colOff>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244580" y="2438400"/>
          <a:ext cx="125857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9</xdr:col>
      <xdr:colOff>240030</xdr:colOff>
      <xdr:row>12</xdr:row>
      <xdr:rowOff>173990</xdr:rowOff>
    </xdr:from>
    <xdr:to>
      <xdr:col>9</xdr:col>
      <xdr:colOff>1277620</xdr:colOff>
      <xdr:row>22</xdr:row>
      <xdr:rowOff>138430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8806180" y="238379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10</xdr:col>
      <xdr:colOff>260350</xdr:colOff>
      <xdr:row>26</xdr:row>
      <xdr:rowOff>76200</xdr:rowOff>
    </xdr:from>
    <xdr:to>
      <xdr:col>12</xdr:col>
      <xdr:colOff>69850</xdr:colOff>
      <xdr:row>34</xdr:row>
      <xdr:rowOff>146050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9886950" y="4864100"/>
          <a:ext cx="12954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13</xdr:col>
      <xdr:colOff>93980</xdr:colOff>
      <xdr:row>14</xdr:row>
      <xdr:rowOff>44450</xdr:rowOff>
    </xdr:from>
    <xdr:to>
      <xdr:col>13</xdr:col>
      <xdr:colOff>1212850</xdr:colOff>
      <xdr:row>20</xdr:row>
      <xdr:rowOff>6350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2463780" y="2622550"/>
          <a:ext cx="111887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622618</xdr:colOff>
      <xdr:row>17</xdr:row>
      <xdr:rowOff>129008</xdr:rowOff>
    </xdr:from>
    <xdr:to>
      <xdr:col>16</xdr:col>
      <xdr:colOff>195686</xdr:colOff>
      <xdr:row>38</xdr:row>
      <xdr:rowOff>424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9687243" y="3248446"/>
          <a:ext cx="3557693" cy="3705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17</xdr:row>
      <xdr:rowOff>46036</xdr:rowOff>
    </xdr:from>
    <xdr:to>
      <xdr:col>2</xdr:col>
      <xdr:colOff>936625</xdr:colOff>
      <xdr:row>35</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16</xdr:col>
      <xdr:colOff>200872</xdr:colOff>
      <xdr:row>1</xdr:row>
      <xdr:rowOff>139594</xdr:rowOff>
    </xdr:from>
    <xdr:to>
      <xdr:col>21</xdr:col>
      <xdr:colOff>412750</xdr:colOff>
      <xdr:row>15</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119062</xdr:colOff>
      <xdr:row>17</xdr:row>
      <xdr:rowOff>45708</xdr:rowOff>
    </xdr:from>
    <xdr:to>
      <xdr:col>10</xdr:col>
      <xdr:colOff>611188</xdr:colOff>
      <xdr:row>34</xdr:row>
      <xdr:rowOff>21748</xdr:rowOff>
    </xdr:to>
    <xdr:pic>
      <xdr:nvPicPr>
        <xdr:cNvPr id="6" name="Picture 5">
          <a:extLst>
            <a:ext uri="{FF2B5EF4-FFF2-40B4-BE49-F238E27FC236}">
              <a16:creationId xmlns:a16="http://schemas.microsoft.com/office/drawing/2014/main" id="{AD857D0A-2125-75AD-2D4B-0F87877E81A1}"/>
            </a:ext>
          </a:extLst>
        </xdr:cNvPr>
        <xdr:cNvPicPr>
          <a:picLocks noChangeAspect="1"/>
        </xdr:cNvPicPr>
      </xdr:nvPicPr>
      <xdr:blipFill>
        <a:blip xmlns:r="http://schemas.openxmlformats.org/officeDocument/2006/relationships" r:embed="rId1"/>
        <a:stretch>
          <a:fillRect/>
        </a:stretch>
      </xdr:blipFill>
      <xdr:spPr>
        <a:xfrm>
          <a:off x="3159125" y="3165146"/>
          <a:ext cx="6516688" cy="30796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48260</xdr:rowOff>
    </xdr:from>
    <xdr:to>
      <xdr:col>7</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H12" sqref="H12"/>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2.08984375" bestFit="1" customWidth="1"/>
    <col min="6" max="6" width="12.453125" bestFit="1" customWidth="1"/>
    <col min="7" max="7" width="13"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7">
        <v>1</v>
      </c>
      <c r="B2" s="7" t="s">
        <v>213</v>
      </c>
      <c r="C2" s="4">
        <v>500</v>
      </c>
      <c r="D2" s="4">
        <v>1000</v>
      </c>
      <c r="E2" s="39" t="s">
        <v>214</v>
      </c>
      <c r="F2" s="4">
        <v>0</v>
      </c>
      <c r="G2" s="39" t="s">
        <v>214</v>
      </c>
      <c r="H2" s="4">
        <v>1</v>
      </c>
    </row>
    <row r="3" spans="1:8">
      <c r="A3" s="8">
        <v>7</v>
      </c>
      <c r="B3" s="8" t="s">
        <v>19</v>
      </c>
      <c r="C3" s="4">
        <v>0</v>
      </c>
      <c r="D3" s="4" t="s">
        <v>27</v>
      </c>
      <c r="E3" s="4">
        <v>0</v>
      </c>
      <c r="F3">
        <v>50.5</v>
      </c>
      <c r="G3" s="4" t="s">
        <v>17</v>
      </c>
      <c r="H3" s="4">
        <v>0</v>
      </c>
    </row>
    <row r="4" spans="1:8">
      <c r="A4" s="8">
        <v>7</v>
      </c>
      <c r="B4" s="8" t="s">
        <v>20</v>
      </c>
      <c r="C4" s="4">
        <v>0</v>
      </c>
      <c r="D4" s="4" t="s">
        <v>27</v>
      </c>
      <c r="E4" s="4">
        <v>0</v>
      </c>
      <c r="F4">
        <v>78.5</v>
      </c>
      <c r="G4" s="4" t="s">
        <v>16</v>
      </c>
      <c r="H4" s="4">
        <v>0</v>
      </c>
    </row>
    <row r="7" spans="1:8">
      <c r="D7" s="3"/>
      <c r="G7" s="3"/>
    </row>
  </sheetData>
  <phoneticPr fontId="1" type="noConversion"/>
  <conditionalFormatting sqref="E7:F8 E12:G12 H2:H4 H7:H8 E3:E4 F2:F4">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E14"/>
  <sheetViews>
    <sheetView workbookViewId="0">
      <selection activeCell="D15" sqref="D15"/>
    </sheetView>
  </sheetViews>
  <sheetFormatPr defaultRowHeight="14.5"/>
  <cols>
    <col min="1" max="1" width="17.54296875" bestFit="1" customWidth="1"/>
    <col min="4" max="4" width="55.1796875" bestFit="1" customWidth="1"/>
  </cols>
  <sheetData>
    <row r="1" spans="1:5">
      <c r="A1" t="s">
        <v>92</v>
      </c>
      <c r="B1" t="s">
        <v>228</v>
      </c>
      <c r="C1" t="s">
        <v>60</v>
      </c>
      <c r="D1" t="s">
        <v>58</v>
      </c>
    </row>
    <row r="2" spans="1:5">
      <c r="A2" s="30" t="s">
        <v>202</v>
      </c>
      <c r="B2">
        <v>222</v>
      </c>
      <c r="C2" t="s">
        <v>61</v>
      </c>
      <c r="D2" t="s">
        <v>227</v>
      </c>
    </row>
    <row r="3" spans="1:5">
      <c r="A3" s="30" t="s">
        <v>203</v>
      </c>
      <c r="B3">
        <v>85.8</v>
      </c>
      <c r="C3" t="s">
        <v>61</v>
      </c>
      <c r="D3" t="s">
        <v>226</v>
      </c>
    </row>
    <row r="4" spans="1:5">
      <c r="A4" s="30" t="s">
        <v>204</v>
      </c>
      <c r="B4">
        <v>64.3</v>
      </c>
      <c r="C4" t="s">
        <v>61</v>
      </c>
      <c r="D4" t="s">
        <v>225</v>
      </c>
    </row>
    <row r="5" spans="1:5">
      <c r="A5" s="30" t="s">
        <v>205</v>
      </c>
      <c r="B5">
        <v>74.8</v>
      </c>
      <c r="C5" t="s">
        <v>61</v>
      </c>
      <c r="D5" t="s">
        <v>224</v>
      </c>
    </row>
    <row r="6" spans="1:5">
      <c r="A6" s="30" t="s">
        <v>206</v>
      </c>
      <c r="B6">
        <v>61.1</v>
      </c>
      <c r="C6" t="s">
        <v>61</v>
      </c>
      <c r="D6" t="s">
        <v>223</v>
      </c>
    </row>
    <row r="7" spans="1:5">
      <c r="A7" s="30" t="s">
        <v>207</v>
      </c>
      <c r="B7">
        <v>381</v>
      </c>
      <c r="C7" t="s">
        <v>61</v>
      </c>
      <c r="D7" t="s">
        <v>222</v>
      </c>
    </row>
    <row r="8" spans="1:5">
      <c r="A8" s="30" t="s">
        <v>208</v>
      </c>
      <c r="B8">
        <v>53.6</v>
      </c>
      <c r="C8" t="s">
        <v>61</v>
      </c>
      <c r="D8" t="s">
        <v>221</v>
      </c>
    </row>
    <row r="9" spans="1:5">
      <c r="A9" s="30" t="s">
        <v>209</v>
      </c>
      <c r="B9">
        <v>53.3</v>
      </c>
      <c r="C9" t="s">
        <v>61</v>
      </c>
      <c r="D9" t="s">
        <v>220</v>
      </c>
    </row>
    <row r="10" spans="1:5">
      <c r="A10" s="30" t="s">
        <v>210</v>
      </c>
      <c r="B10">
        <v>52.3</v>
      </c>
      <c r="C10" t="s">
        <v>61</v>
      </c>
      <c r="D10" t="s">
        <v>219</v>
      </c>
    </row>
    <row r="11" spans="1:5">
      <c r="A11" s="30" t="s">
        <v>211</v>
      </c>
      <c r="B11">
        <v>78.5</v>
      </c>
      <c r="C11" t="s">
        <v>61</v>
      </c>
      <c r="D11" s="44" t="s">
        <v>217</v>
      </c>
      <c r="E11" s="45"/>
    </row>
    <row r="12" spans="1:5">
      <c r="A12" s="30" t="s">
        <v>212</v>
      </c>
      <c r="B12">
        <v>50.5</v>
      </c>
      <c r="C12" t="s">
        <v>61</v>
      </c>
      <c r="D12" t="s">
        <v>218</v>
      </c>
      <c r="E12" s="45"/>
    </row>
    <row r="14" spans="1:5">
      <c r="A14" s="45"/>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229</v>
      </c>
      <c r="B1" t="s">
        <v>230</v>
      </c>
      <c r="C1" t="s">
        <v>60</v>
      </c>
      <c r="D1" t="s">
        <v>231</v>
      </c>
      <c r="E1" t="s">
        <v>239</v>
      </c>
      <c r="F1" t="s">
        <v>244</v>
      </c>
    </row>
    <row r="2" spans="1:6">
      <c r="A2" s="4" t="s">
        <v>232</v>
      </c>
      <c r="B2" s="4">
        <v>37</v>
      </c>
      <c r="C2" t="s">
        <v>70</v>
      </c>
      <c r="D2" s="44" t="s">
        <v>237</v>
      </c>
      <c r="E2" s="51" t="s">
        <v>238</v>
      </c>
      <c r="F2" t="s">
        <v>245</v>
      </c>
    </row>
    <row r="3" spans="1:6">
      <c r="A3" s="4" t="s">
        <v>233</v>
      </c>
      <c r="B3" s="4" t="s">
        <v>243</v>
      </c>
      <c r="C3" t="s">
        <v>70</v>
      </c>
    </row>
    <row r="4" spans="1:6">
      <c r="A4" s="4" t="s">
        <v>234</v>
      </c>
      <c r="B4" s="4" t="s">
        <v>242</v>
      </c>
    </row>
    <row r="5" spans="1:6">
      <c r="A5" s="4" t="s">
        <v>235</v>
      </c>
      <c r="B5" s="4" t="s">
        <v>242</v>
      </c>
    </row>
    <row r="6" spans="1:6">
      <c r="A6" s="4" t="s">
        <v>236</v>
      </c>
      <c r="B6" s="4" t="s">
        <v>242</v>
      </c>
    </row>
    <row r="7" spans="1:6">
      <c r="A7" s="4" t="s">
        <v>241</v>
      </c>
      <c r="B7" s="4">
        <v>71</v>
      </c>
      <c r="C7" t="s">
        <v>70</v>
      </c>
      <c r="D7" t="s">
        <v>240</v>
      </c>
      <c r="F7" t="s">
        <v>246</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U12"/>
  <sheetViews>
    <sheetView tabSelected="1" zoomScaleNormal="100" workbookViewId="0">
      <pane xSplit="1" topLeftCell="J1" activePane="topRight" state="frozen"/>
      <selection pane="topRight" activeCell="O16" sqref="O16"/>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6.26953125" bestFit="1" customWidth="1"/>
    <col min="9" max="9" width="13" bestFit="1" customWidth="1"/>
    <col min="10" max="10" width="20" customWidth="1"/>
    <col min="11" max="11" width="4.90625" bestFit="1" customWidth="1"/>
    <col min="12" max="12" width="16.36328125" bestFit="1" customWidth="1"/>
    <col min="13" max="13" width="18" bestFit="1" customWidth="1"/>
    <col min="14" max="14" width="18.54296875" bestFit="1" customWidth="1"/>
    <col min="15" max="15" width="7.26953125" bestFit="1" customWidth="1"/>
    <col min="16" max="16" width="41.1796875" bestFit="1" customWidth="1"/>
    <col min="17" max="17" width="39.26953125" bestFit="1" customWidth="1"/>
    <col min="18" max="18" width="11.7265625" bestFit="1" customWidth="1"/>
    <col min="19" max="20" width="17.7265625" bestFit="1" customWidth="1"/>
    <col min="21" max="21" width="19.6328125" bestFit="1" customWidth="1"/>
    <col min="22" max="22" width="10.08984375" bestFit="1" customWidth="1"/>
    <col min="23" max="23" width="5.26953125" bestFit="1" customWidth="1"/>
    <col min="24" max="24" width="11.81640625" bestFit="1" customWidth="1"/>
  </cols>
  <sheetData>
    <row r="1" spans="1:21">
      <c r="A1" s="1" t="s">
        <v>6</v>
      </c>
      <c r="B1" s="49" t="s">
        <v>104</v>
      </c>
      <c r="C1" s="49" t="s">
        <v>105</v>
      </c>
      <c r="D1" s="49" t="s">
        <v>92</v>
      </c>
      <c r="E1" s="49" t="s">
        <v>135</v>
      </c>
      <c r="F1" s="49" t="s">
        <v>93</v>
      </c>
      <c r="G1" s="49" t="s">
        <v>68</v>
      </c>
      <c r="H1" s="49" t="s">
        <v>69</v>
      </c>
      <c r="I1" s="49" t="s">
        <v>60</v>
      </c>
      <c r="J1" s="49" t="s">
        <v>15</v>
      </c>
      <c r="K1" s="49" t="s">
        <v>135</v>
      </c>
      <c r="L1" s="49" t="s">
        <v>122</v>
      </c>
      <c r="M1" s="49" t="s">
        <v>132</v>
      </c>
      <c r="N1" s="49" t="s">
        <v>175</v>
      </c>
      <c r="O1" s="49" t="s">
        <v>60</v>
      </c>
      <c r="P1" s="49" t="s">
        <v>28</v>
      </c>
      <c r="Q1" s="49" t="s">
        <v>22</v>
      </c>
      <c r="R1" s="49" t="s">
        <v>73</v>
      </c>
      <c r="T1" s="18" t="s">
        <v>82</v>
      </c>
      <c r="U1" s="1" t="s">
        <v>78</v>
      </c>
    </row>
    <row r="2" spans="1:21">
      <c r="A2" s="20" t="s">
        <v>117</v>
      </c>
      <c r="B2" s="46">
        <v>2</v>
      </c>
      <c r="C2" s="46" t="s">
        <v>131</v>
      </c>
      <c r="D2" s="47" t="s">
        <v>214</v>
      </c>
      <c r="E2" s="46" t="s">
        <v>75</v>
      </c>
      <c r="F2" s="46">
        <v>0</v>
      </c>
      <c r="G2" s="46">
        <v>0</v>
      </c>
      <c r="H2" s="46">
        <v>0</v>
      </c>
      <c r="I2" s="46" t="s">
        <v>72</v>
      </c>
      <c r="J2" s="46" t="s">
        <v>107</v>
      </c>
      <c r="K2" s="46" t="s">
        <v>75</v>
      </c>
      <c r="L2" s="48">
        <v>0</v>
      </c>
      <c r="M2" s="46">
        <v>0</v>
      </c>
      <c r="N2" s="46">
        <f xml:space="preserve"> 0.5*0.001</f>
        <v>5.0000000000000001E-4</v>
      </c>
      <c r="O2" s="46" t="s">
        <v>176</v>
      </c>
      <c r="P2" s="46" t="s">
        <v>197</v>
      </c>
      <c r="Q2" s="46" t="s">
        <v>136</v>
      </c>
      <c r="R2" s="46">
        <v>0</v>
      </c>
      <c r="T2">
        <v>0</v>
      </c>
      <c r="U2" s="4" t="s">
        <v>85</v>
      </c>
    </row>
    <row r="3" spans="1:21">
      <c r="A3" s="20" t="s">
        <v>118</v>
      </c>
      <c r="B3" s="46">
        <v>2</v>
      </c>
      <c r="C3" s="46" t="s">
        <v>131</v>
      </c>
      <c r="D3" s="47" t="s">
        <v>214</v>
      </c>
      <c r="E3" s="46" t="s">
        <v>75</v>
      </c>
      <c r="F3" s="46">
        <v>0</v>
      </c>
      <c r="G3" s="46">
        <v>0</v>
      </c>
      <c r="H3" s="46">
        <v>0</v>
      </c>
      <c r="I3" s="46" t="s">
        <v>72</v>
      </c>
      <c r="J3" s="46" t="s">
        <v>107</v>
      </c>
      <c r="K3" s="46" t="s">
        <v>75</v>
      </c>
      <c r="L3" s="46">
        <v>0</v>
      </c>
      <c r="M3" s="46">
        <v>0</v>
      </c>
      <c r="N3" s="46">
        <f t="shared" ref="N3:N7" si="0" xml:space="preserve"> 0.5*0.001</f>
        <v>5.0000000000000001E-4</v>
      </c>
      <c r="O3" s="46" t="s">
        <v>176</v>
      </c>
      <c r="P3" s="46" t="s">
        <v>198</v>
      </c>
      <c r="Q3" s="46" t="s">
        <v>136</v>
      </c>
      <c r="R3" s="46">
        <v>0</v>
      </c>
      <c r="T3">
        <v>0</v>
      </c>
      <c r="U3" s="4" t="s">
        <v>85</v>
      </c>
    </row>
    <row r="4" spans="1:21">
      <c r="A4" s="20" t="s">
        <v>119</v>
      </c>
      <c r="B4" s="46">
        <v>2</v>
      </c>
      <c r="C4" s="46" t="s">
        <v>131</v>
      </c>
      <c r="D4" s="47" t="s">
        <v>214</v>
      </c>
      <c r="E4" s="46" t="s">
        <v>75</v>
      </c>
      <c r="F4" s="46">
        <v>0</v>
      </c>
      <c r="G4" s="46">
        <v>0</v>
      </c>
      <c r="H4" s="46">
        <v>0</v>
      </c>
      <c r="I4" s="46" t="s">
        <v>72</v>
      </c>
      <c r="J4" s="46" t="s">
        <v>107</v>
      </c>
      <c r="K4" s="46" t="s">
        <v>75</v>
      </c>
      <c r="L4" s="46">
        <v>0</v>
      </c>
      <c r="M4" s="46">
        <v>0</v>
      </c>
      <c r="N4" s="46">
        <f t="shared" si="0"/>
        <v>5.0000000000000001E-4</v>
      </c>
      <c r="O4" s="46" t="s">
        <v>176</v>
      </c>
      <c r="P4" s="46" t="s">
        <v>199</v>
      </c>
      <c r="Q4" s="46" t="s">
        <v>136</v>
      </c>
      <c r="R4" s="46">
        <v>0</v>
      </c>
      <c r="T4">
        <v>0</v>
      </c>
      <c r="U4" s="4" t="s">
        <v>85</v>
      </c>
    </row>
    <row r="5" spans="1:21">
      <c r="A5" s="20" t="s">
        <v>120</v>
      </c>
      <c r="B5" s="46">
        <v>2</v>
      </c>
      <c r="C5" s="46" t="s">
        <v>131</v>
      </c>
      <c r="D5" s="47" t="s">
        <v>214</v>
      </c>
      <c r="E5" s="46" t="s">
        <v>75</v>
      </c>
      <c r="F5" s="46">
        <v>0</v>
      </c>
      <c r="G5" s="46">
        <v>0</v>
      </c>
      <c r="H5" s="46">
        <v>0</v>
      </c>
      <c r="I5" s="46" t="s">
        <v>72</v>
      </c>
      <c r="J5" s="46" t="s">
        <v>107</v>
      </c>
      <c r="K5" s="46" t="s">
        <v>75</v>
      </c>
      <c r="L5" s="46">
        <v>0</v>
      </c>
      <c r="M5" s="46">
        <v>0</v>
      </c>
      <c r="N5" s="46">
        <f t="shared" si="0"/>
        <v>5.0000000000000001E-4</v>
      </c>
      <c r="O5" s="46" t="s">
        <v>176</v>
      </c>
      <c r="P5" s="46" t="s">
        <v>200</v>
      </c>
      <c r="Q5" s="46" t="s">
        <v>136</v>
      </c>
      <c r="R5" s="46">
        <v>0</v>
      </c>
      <c r="T5">
        <v>0</v>
      </c>
      <c r="U5" s="4" t="s">
        <v>85</v>
      </c>
    </row>
    <row r="6" spans="1:21">
      <c r="A6" s="20" t="s">
        <v>121</v>
      </c>
      <c r="B6" s="46">
        <v>2</v>
      </c>
      <c r="C6" s="46" t="s">
        <v>131</v>
      </c>
      <c r="D6" s="47" t="s">
        <v>214</v>
      </c>
      <c r="E6" s="46" t="s">
        <v>75</v>
      </c>
      <c r="F6" s="46">
        <v>0</v>
      </c>
      <c r="G6" s="46">
        <v>0</v>
      </c>
      <c r="H6" s="46">
        <v>0</v>
      </c>
      <c r="I6" s="46" t="s">
        <v>72</v>
      </c>
      <c r="J6" s="46" t="s">
        <v>107</v>
      </c>
      <c r="K6" s="46" t="s">
        <v>75</v>
      </c>
      <c r="L6" s="46">
        <v>0</v>
      </c>
      <c r="M6" s="46">
        <v>0</v>
      </c>
      <c r="N6" s="46">
        <f t="shared" si="0"/>
        <v>5.0000000000000001E-4</v>
      </c>
      <c r="O6" s="46" t="s">
        <v>176</v>
      </c>
      <c r="P6" s="46" t="s">
        <v>201</v>
      </c>
      <c r="Q6" s="46" t="s">
        <v>136</v>
      </c>
      <c r="R6" s="46">
        <v>0</v>
      </c>
      <c r="T6">
        <v>0</v>
      </c>
      <c r="U6" s="4" t="s">
        <v>85</v>
      </c>
    </row>
    <row r="7" spans="1:21">
      <c r="A7" s="20" t="s">
        <v>45</v>
      </c>
      <c r="B7" s="46">
        <v>2</v>
      </c>
      <c r="C7" s="46" t="s">
        <v>131</v>
      </c>
      <c r="D7" s="47" t="s">
        <v>214</v>
      </c>
      <c r="E7" s="46" t="s">
        <v>75</v>
      </c>
      <c r="F7" s="48">
        <v>0</v>
      </c>
      <c r="G7" s="46">
        <v>0</v>
      </c>
      <c r="H7" s="46">
        <v>0</v>
      </c>
      <c r="I7" s="46" t="s">
        <v>72</v>
      </c>
      <c r="J7" s="50" t="s">
        <v>107</v>
      </c>
      <c r="K7" s="46" t="s">
        <v>75</v>
      </c>
      <c r="L7" s="48" t="s">
        <v>94</v>
      </c>
      <c r="M7" s="48" t="s">
        <v>133</v>
      </c>
      <c r="N7" s="46">
        <f t="shared" si="0"/>
        <v>5.0000000000000001E-4</v>
      </c>
      <c r="O7" s="46" t="s">
        <v>176</v>
      </c>
      <c r="P7" s="46" t="s">
        <v>182</v>
      </c>
      <c r="Q7" s="46" t="s">
        <v>136</v>
      </c>
      <c r="R7" s="46">
        <v>0</v>
      </c>
      <c r="T7">
        <v>0</v>
      </c>
      <c r="U7" s="4" t="s">
        <v>85</v>
      </c>
    </row>
    <row r="8" spans="1:21">
      <c r="A8" s="19" t="s">
        <v>53</v>
      </c>
      <c r="B8" s="46">
        <v>3</v>
      </c>
      <c r="C8" s="46" t="s">
        <v>131</v>
      </c>
      <c r="D8" s="46" t="s">
        <v>96</v>
      </c>
      <c r="E8" s="46" t="s">
        <v>75</v>
      </c>
      <c r="F8" s="46">
        <v>0</v>
      </c>
      <c r="G8" s="46" t="s">
        <v>71</v>
      </c>
      <c r="H8" s="46">
        <v>1</v>
      </c>
      <c r="I8" s="46" t="s">
        <v>91</v>
      </c>
      <c r="J8" s="46" t="s">
        <v>77</v>
      </c>
      <c r="K8" s="46" t="s">
        <v>75</v>
      </c>
      <c r="L8" s="46">
        <v>0</v>
      </c>
      <c r="M8" s="48">
        <v>0</v>
      </c>
      <c r="N8" s="46">
        <v>0.05</v>
      </c>
      <c r="O8" s="46" t="s">
        <v>176</v>
      </c>
      <c r="P8" s="46">
        <v>0</v>
      </c>
      <c r="Q8" s="46" t="s">
        <v>109</v>
      </c>
      <c r="R8" s="46">
        <v>0</v>
      </c>
      <c r="T8">
        <v>0</v>
      </c>
      <c r="U8" s="4">
        <v>0</v>
      </c>
    </row>
    <row r="9" spans="1:21">
      <c r="A9" s="19" t="s">
        <v>54</v>
      </c>
      <c r="B9" s="46">
        <v>3</v>
      </c>
      <c r="C9" s="46" t="s">
        <v>131</v>
      </c>
      <c r="D9" s="46" t="s">
        <v>76</v>
      </c>
      <c r="E9" s="46" t="s">
        <v>75</v>
      </c>
      <c r="F9" s="46">
        <v>0</v>
      </c>
      <c r="G9" s="46">
        <v>0</v>
      </c>
      <c r="H9" s="46">
        <v>0</v>
      </c>
      <c r="I9" s="46" t="s">
        <v>72</v>
      </c>
      <c r="J9" s="46" t="s">
        <v>76</v>
      </c>
      <c r="K9" s="46" t="s">
        <v>75</v>
      </c>
      <c r="L9" s="46">
        <v>0</v>
      </c>
      <c r="M9" s="48">
        <v>0</v>
      </c>
      <c r="N9" s="46">
        <f>2.5*10^(-3)</f>
        <v>2.5000000000000001E-3</v>
      </c>
      <c r="O9" s="46" t="s">
        <v>176</v>
      </c>
      <c r="P9" s="46">
        <v>0</v>
      </c>
      <c r="Q9" s="46" t="s">
        <v>110</v>
      </c>
      <c r="R9" s="46">
        <v>0</v>
      </c>
      <c r="T9">
        <v>0</v>
      </c>
      <c r="U9" s="4">
        <v>0</v>
      </c>
    </row>
    <row r="10" spans="1:21">
      <c r="A10" s="19" t="s">
        <v>114</v>
      </c>
      <c r="B10" s="46">
        <v>4</v>
      </c>
      <c r="C10" s="46" t="s">
        <v>131</v>
      </c>
      <c r="D10" s="46" t="s">
        <v>95</v>
      </c>
      <c r="E10" s="46" t="s">
        <v>75</v>
      </c>
      <c r="F10" s="46">
        <v>0</v>
      </c>
      <c r="G10" s="46">
        <v>0</v>
      </c>
      <c r="H10" s="50">
        <v>0</v>
      </c>
      <c r="I10" s="46" t="s">
        <v>72</v>
      </c>
      <c r="J10" s="46" t="s">
        <v>83</v>
      </c>
      <c r="K10" s="46" t="s">
        <v>75</v>
      </c>
      <c r="L10" s="46">
        <v>0</v>
      </c>
      <c r="M10" s="48">
        <v>0</v>
      </c>
      <c r="N10" s="48">
        <v>0.08</v>
      </c>
      <c r="O10" s="46" t="s">
        <v>176</v>
      </c>
      <c r="P10" s="46">
        <v>0</v>
      </c>
      <c r="Q10" s="46" t="s">
        <v>111</v>
      </c>
      <c r="R10" s="46">
        <v>0</v>
      </c>
      <c r="T10">
        <v>0</v>
      </c>
      <c r="U10" s="4" t="s">
        <v>80</v>
      </c>
    </row>
    <row r="11" spans="1:21">
      <c r="A11" s="19" t="s">
        <v>115</v>
      </c>
      <c r="B11" s="46">
        <v>5</v>
      </c>
      <c r="C11" s="46" t="s">
        <v>131</v>
      </c>
      <c r="D11" s="46" t="s">
        <v>96</v>
      </c>
      <c r="E11" s="46" t="s">
        <v>75</v>
      </c>
      <c r="F11" s="46">
        <v>0</v>
      </c>
      <c r="G11" s="46">
        <v>0</v>
      </c>
      <c r="H11" s="46">
        <v>0</v>
      </c>
      <c r="I11" s="46" t="s">
        <v>72</v>
      </c>
      <c r="J11" s="46" t="s">
        <v>76</v>
      </c>
      <c r="K11" s="46" t="s">
        <v>75</v>
      </c>
      <c r="L11" s="46">
        <v>0</v>
      </c>
      <c r="M11" s="48">
        <v>0</v>
      </c>
      <c r="N11" s="46">
        <v>0.08</v>
      </c>
      <c r="O11" s="46" t="s">
        <v>176</v>
      </c>
      <c r="P11" s="46">
        <v>0</v>
      </c>
      <c r="Q11" s="46" t="s">
        <v>112</v>
      </c>
      <c r="R11" s="46">
        <v>0</v>
      </c>
      <c r="T11" t="s">
        <v>84</v>
      </c>
      <c r="U11" s="4" t="s">
        <v>79</v>
      </c>
    </row>
    <row r="12" spans="1:21">
      <c r="A12" s="19" t="s">
        <v>116</v>
      </c>
      <c r="B12" s="46">
        <v>6</v>
      </c>
      <c r="C12" s="46" t="s">
        <v>131</v>
      </c>
      <c r="D12" s="46" t="s">
        <v>97</v>
      </c>
      <c r="E12" s="46" t="s">
        <v>75</v>
      </c>
      <c r="F12" s="46">
        <v>0</v>
      </c>
      <c r="G12" s="46">
        <v>0</v>
      </c>
      <c r="H12" s="46">
        <v>0</v>
      </c>
      <c r="I12" s="46" t="s">
        <v>72</v>
      </c>
      <c r="J12" s="46" t="s">
        <v>21</v>
      </c>
      <c r="K12" s="46" t="s">
        <v>75</v>
      </c>
      <c r="L12" s="46">
        <v>0</v>
      </c>
      <c r="M12" s="48">
        <v>0</v>
      </c>
      <c r="N12" s="46">
        <v>0.08</v>
      </c>
      <c r="O12" s="46" t="s">
        <v>176</v>
      </c>
      <c r="P12" s="46">
        <v>0</v>
      </c>
      <c r="Q12" s="46" t="s">
        <v>113</v>
      </c>
      <c r="R12" s="46">
        <v>0</v>
      </c>
      <c r="T12">
        <v>0</v>
      </c>
      <c r="U12" s="4" t="s">
        <v>81</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H2" sqref="H2"/>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9" t="s">
        <v>55</v>
      </c>
      <c r="C1" s="9" t="s">
        <v>60</v>
      </c>
      <c r="D1" s="9" t="s">
        <v>56</v>
      </c>
      <c r="E1" s="9" t="s">
        <v>60</v>
      </c>
      <c r="F1" s="9" t="s">
        <v>57</v>
      </c>
      <c r="G1" s="9" t="s">
        <v>60</v>
      </c>
      <c r="H1" s="5" t="s">
        <v>59</v>
      </c>
      <c r="I1" s="5" t="s">
        <v>63</v>
      </c>
      <c r="J1" s="17" t="s">
        <v>66</v>
      </c>
      <c r="K1" s="17" t="s">
        <v>60</v>
      </c>
      <c r="L1" s="16" t="s">
        <v>58</v>
      </c>
    </row>
    <row r="2" spans="1:12">
      <c r="A2" s="20" t="s">
        <v>117</v>
      </c>
      <c r="B2">
        <v>1E-3</v>
      </c>
      <c r="C2" s="15" t="s">
        <v>61</v>
      </c>
      <c r="D2">
        <v>2.2000000000000002</v>
      </c>
      <c r="E2" s="15" t="s">
        <v>62</v>
      </c>
      <c r="F2" s="29">
        <v>1E-10</v>
      </c>
      <c r="G2" s="15" t="s">
        <v>61</v>
      </c>
      <c r="H2">
        <v>1000</v>
      </c>
      <c r="I2" s="3">
        <v>0.6</v>
      </c>
      <c r="J2">
        <v>10</v>
      </c>
      <c r="K2" t="s">
        <v>67</v>
      </c>
      <c r="L2" t="s">
        <v>65</v>
      </c>
    </row>
    <row r="3" spans="1:12">
      <c r="A3" s="20" t="s">
        <v>118</v>
      </c>
      <c r="B3">
        <v>1E-3</v>
      </c>
      <c r="C3" s="15" t="s">
        <v>61</v>
      </c>
      <c r="D3">
        <v>2.2000000000000002</v>
      </c>
      <c r="E3" s="15" t="s">
        <v>62</v>
      </c>
      <c r="F3" s="29">
        <v>1E-10</v>
      </c>
      <c r="G3" s="15" t="s">
        <v>61</v>
      </c>
      <c r="H3">
        <v>1000</v>
      </c>
      <c r="I3" s="3">
        <v>0.6</v>
      </c>
      <c r="J3">
        <v>10</v>
      </c>
      <c r="K3" t="s">
        <v>67</v>
      </c>
      <c r="L3" t="s">
        <v>65</v>
      </c>
    </row>
    <row r="4" spans="1:12">
      <c r="A4" s="20" t="s">
        <v>119</v>
      </c>
      <c r="B4">
        <v>1E-3</v>
      </c>
      <c r="C4" s="15" t="s">
        <v>61</v>
      </c>
      <c r="D4">
        <v>2.2000000000000002</v>
      </c>
      <c r="E4" s="15" t="s">
        <v>62</v>
      </c>
      <c r="F4" s="29">
        <v>1E-10</v>
      </c>
      <c r="G4" s="15" t="s">
        <v>61</v>
      </c>
      <c r="H4">
        <v>1000</v>
      </c>
      <c r="I4" s="3">
        <v>0.6</v>
      </c>
      <c r="J4">
        <v>10</v>
      </c>
      <c r="K4" t="s">
        <v>67</v>
      </c>
      <c r="L4" t="s">
        <v>65</v>
      </c>
    </row>
    <row r="5" spans="1:12">
      <c r="A5" s="20" t="s">
        <v>120</v>
      </c>
      <c r="B5">
        <v>1E-3</v>
      </c>
      <c r="C5" s="15" t="s">
        <v>61</v>
      </c>
      <c r="D5">
        <v>2.2000000000000002</v>
      </c>
      <c r="E5" s="15" t="s">
        <v>62</v>
      </c>
      <c r="F5" s="29">
        <v>1E-10</v>
      </c>
      <c r="G5" s="15" t="s">
        <v>61</v>
      </c>
      <c r="H5">
        <v>1000</v>
      </c>
      <c r="I5" s="3">
        <v>0.6</v>
      </c>
      <c r="J5">
        <v>10</v>
      </c>
      <c r="K5" t="s">
        <v>67</v>
      </c>
      <c r="L5" t="s">
        <v>65</v>
      </c>
    </row>
    <row r="6" spans="1:12">
      <c r="A6" s="20" t="s">
        <v>121</v>
      </c>
      <c r="B6">
        <v>1E-3</v>
      </c>
      <c r="C6" s="15" t="s">
        <v>61</v>
      </c>
      <c r="D6">
        <v>2.2000000000000002</v>
      </c>
      <c r="E6" s="15" t="s">
        <v>62</v>
      </c>
      <c r="F6" s="29">
        <v>1E-10</v>
      </c>
      <c r="G6" s="15" t="s">
        <v>61</v>
      </c>
      <c r="H6">
        <v>1000</v>
      </c>
      <c r="I6" s="3">
        <v>0.6</v>
      </c>
      <c r="J6">
        <v>10</v>
      </c>
      <c r="K6" t="s">
        <v>67</v>
      </c>
      <c r="L6" t="s">
        <v>65</v>
      </c>
    </row>
    <row r="7" spans="1:12">
      <c r="A7" s="20" t="s">
        <v>45</v>
      </c>
      <c r="B7">
        <v>1E-3</v>
      </c>
      <c r="C7" s="15" t="s">
        <v>61</v>
      </c>
      <c r="D7">
        <v>2.2000000000000002</v>
      </c>
      <c r="E7" s="15" t="s">
        <v>62</v>
      </c>
      <c r="F7" s="29">
        <v>1E-10</v>
      </c>
      <c r="G7" s="15" t="s">
        <v>61</v>
      </c>
      <c r="H7">
        <v>1000</v>
      </c>
      <c r="I7" s="3">
        <v>0.6</v>
      </c>
      <c r="J7">
        <v>10</v>
      </c>
      <c r="K7" t="s">
        <v>67</v>
      </c>
      <c r="L7" t="s">
        <v>65</v>
      </c>
    </row>
    <row r="8" spans="1:12">
      <c r="A8" s="19" t="s">
        <v>53</v>
      </c>
      <c r="B8">
        <v>0.05</v>
      </c>
      <c r="C8" s="15" t="s">
        <v>61</v>
      </c>
      <c r="D8">
        <v>2.2000000000000002</v>
      </c>
      <c r="E8" s="15" t="s">
        <v>62</v>
      </c>
      <c r="F8" s="29">
        <v>1E-10</v>
      </c>
      <c r="G8" s="15" t="s">
        <v>61</v>
      </c>
      <c r="H8">
        <v>1000</v>
      </c>
      <c r="I8" s="3">
        <v>0.6</v>
      </c>
      <c r="J8">
        <v>10</v>
      </c>
      <c r="K8" t="s">
        <v>67</v>
      </c>
      <c r="L8" t="s">
        <v>64</v>
      </c>
    </row>
    <row r="9" spans="1:12">
      <c r="A9" s="19" t="s">
        <v>54</v>
      </c>
      <c r="B9">
        <v>0</v>
      </c>
      <c r="C9" s="15" t="s">
        <v>61</v>
      </c>
      <c r="D9">
        <v>2.2000000000000002</v>
      </c>
      <c r="E9" s="15" t="s">
        <v>62</v>
      </c>
      <c r="F9" s="29">
        <v>1E-10</v>
      </c>
      <c r="G9" s="15" t="s">
        <v>61</v>
      </c>
      <c r="H9">
        <v>1000</v>
      </c>
      <c r="I9" s="3">
        <v>0.6</v>
      </c>
      <c r="J9">
        <v>10</v>
      </c>
      <c r="K9" t="s">
        <v>67</v>
      </c>
      <c r="L9" t="s">
        <v>64</v>
      </c>
    </row>
    <row r="10" spans="1:12">
      <c r="A10" s="19" t="s">
        <v>114</v>
      </c>
      <c r="B10">
        <v>0</v>
      </c>
      <c r="C10" s="15" t="s">
        <v>61</v>
      </c>
      <c r="D10">
        <v>2.2000000000000002</v>
      </c>
      <c r="E10" s="15" t="s">
        <v>62</v>
      </c>
      <c r="F10" s="29">
        <v>1E-10</v>
      </c>
      <c r="G10" s="15" t="s">
        <v>61</v>
      </c>
      <c r="H10">
        <v>1000</v>
      </c>
      <c r="I10" s="3">
        <v>0.6</v>
      </c>
      <c r="J10">
        <v>10</v>
      </c>
      <c r="K10" t="s">
        <v>67</v>
      </c>
      <c r="L10" t="s">
        <v>64</v>
      </c>
    </row>
    <row r="11" spans="1:12">
      <c r="A11" s="19" t="s">
        <v>115</v>
      </c>
      <c r="B11">
        <v>0</v>
      </c>
      <c r="C11" s="15" t="s">
        <v>61</v>
      </c>
      <c r="D11">
        <v>2.2000000000000002</v>
      </c>
      <c r="E11" s="15" t="s">
        <v>62</v>
      </c>
      <c r="F11" s="29">
        <v>1E-10</v>
      </c>
      <c r="G11" s="15" t="s">
        <v>61</v>
      </c>
      <c r="H11">
        <v>1000</v>
      </c>
      <c r="I11" s="3">
        <v>0.6</v>
      </c>
      <c r="J11">
        <v>10</v>
      </c>
      <c r="K11" t="s">
        <v>67</v>
      </c>
      <c r="L11" t="s">
        <v>64</v>
      </c>
    </row>
    <row r="12" spans="1:12">
      <c r="A12" s="19" t="s">
        <v>116</v>
      </c>
      <c r="B12">
        <v>0</v>
      </c>
      <c r="C12" s="15" t="s">
        <v>61</v>
      </c>
      <c r="D12">
        <v>2.2000000000000002</v>
      </c>
      <c r="E12" s="15" t="s">
        <v>62</v>
      </c>
      <c r="F12" s="29">
        <v>1E-10</v>
      </c>
      <c r="G12" s="15" t="s">
        <v>61</v>
      </c>
      <c r="H12">
        <v>1000</v>
      </c>
      <c r="I12" s="3">
        <v>0.6</v>
      </c>
      <c r="J12">
        <v>10</v>
      </c>
      <c r="K12" t="s">
        <v>67</v>
      </c>
      <c r="L12" t="s">
        <v>64</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P16"/>
  <sheetViews>
    <sheetView topLeftCell="A7" zoomScale="80" zoomScaleNormal="80" workbookViewId="0">
      <pane xSplit="1" topLeftCell="B1" activePane="topRight" state="frozen"/>
      <selection pane="topRight" activeCell="S22" sqref="S22"/>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10" width="10.6328125" bestFit="1" customWidth="1"/>
    <col min="11" max="13" width="11.453125" bestFit="1" customWidth="1"/>
  </cols>
  <sheetData>
    <row r="1" spans="1:16">
      <c r="A1" s="9" t="s">
        <v>6</v>
      </c>
      <c r="B1" s="21" t="s">
        <v>213</v>
      </c>
      <c r="C1" s="35" t="s">
        <v>117</v>
      </c>
      <c r="D1" s="35" t="s">
        <v>118</v>
      </c>
      <c r="E1" s="35" t="s">
        <v>119</v>
      </c>
      <c r="F1" s="35" t="s">
        <v>120</v>
      </c>
      <c r="G1" s="35" t="s">
        <v>121</v>
      </c>
      <c r="H1" s="35" t="s">
        <v>45</v>
      </c>
      <c r="I1" s="20" t="s">
        <v>53</v>
      </c>
      <c r="J1" s="20" t="s">
        <v>54</v>
      </c>
      <c r="K1" s="20" t="s">
        <v>114</v>
      </c>
      <c r="L1" s="20" t="s">
        <v>115</v>
      </c>
      <c r="M1" s="20" t="s">
        <v>116</v>
      </c>
      <c r="N1" s="23" t="s">
        <v>19</v>
      </c>
      <c r="O1" s="23" t="s">
        <v>20</v>
      </c>
      <c r="P1" s="23" t="s">
        <v>90</v>
      </c>
    </row>
    <row r="2" spans="1:16">
      <c r="A2" s="36" t="s">
        <v>213</v>
      </c>
      <c r="B2" s="14">
        <v>0</v>
      </c>
      <c r="C2" s="5">
        <v>1</v>
      </c>
      <c r="D2" s="5">
        <v>1</v>
      </c>
      <c r="E2" s="5">
        <v>1</v>
      </c>
      <c r="F2" s="5">
        <v>1</v>
      </c>
      <c r="G2" s="5">
        <v>1</v>
      </c>
      <c r="H2" s="5">
        <v>1</v>
      </c>
      <c r="I2" s="9">
        <v>0</v>
      </c>
      <c r="J2" s="9">
        <v>0</v>
      </c>
      <c r="K2" s="9">
        <v>0</v>
      </c>
      <c r="L2" s="9">
        <v>0</v>
      </c>
      <c r="M2" s="9">
        <v>0</v>
      </c>
      <c r="N2" s="9">
        <v>0</v>
      </c>
      <c r="O2" s="9">
        <v>0</v>
      </c>
      <c r="P2" s="9">
        <v>0</v>
      </c>
    </row>
    <row r="3" spans="1:16">
      <c r="A3" s="35" t="s">
        <v>117</v>
      </c>
      <c r="B3" s="9">
        <v>0</v>
      </c>
      <c r="C3" s="5" t="s">
        <v>123</v>
      </c>
      <c r="D3" s="5">
        <v>0</v>
      </c>
      <c r="E3" s="5">
        <v>0</v>
      </c>
      <c r="F3" s="5">
        <v>0</v>
      </c>
      <c r="G3" s="5">
        <v>0</v>
      </c>
      <c r="H3" s="5">
        <v>0</v>
      </c>
      <c r="I3" s="6" t="s">
        <v>23</v>
      </c>
      <c r="J3" s="6" t="s">
        <v>23</v>
      </c>
      <c r="K3" s="9">
        <v>0</v>
      </c>
      <c r="L3" s="9">
        <v>0</v>
      </c>
      <c r="M3" s="9">
        <v>0</v>
      </c>
      <c r="N3" s="9">
        <v>0</v>
      </c>
      <c r="O3" s="9">
        <v>0</v>
      </c>
      <c r="P3" s="6" t="s">
        <v>24</v>
      </c>
    </row>
    <row r="4" spans="1:16">
      <c r="A4" s="35" t="s">
        <v>118</v>
      </c>
      <c r="B4" s="9">
        <v>0</v>
      </c>
      <c r="C4" s="5">
        <v>0</v>
      </c>
      <c r="D4" s="5" t="s">
        <v>130</v>
      </c>
      <c r="E4" s="5">
        <v>0</v>
      </c>
      <c r="F4" s="5">
        <v>0</v>
      </c>
      <c r="G4" s="5">
        <v>0</v>
      </c>
      <c r="H4" s="5">
        <v>0</v>
      </c>
      <c r="I4" s="6" t="s">
        <v>23</v>
      </c>
      <c r="J4" s="6" t="s">
        <v>23</v>
      </c>
      <c r="K4" s="9">
        <v>0</v>
      </c>
      <c r="L4" s="9">
        <v>0</v>
      </c>
      <c r="M4" s="9">
        <v>0</v>
      </c>
      <c r="N4" s="9">
        <v>0</v>
      </c>
      <c r="O4" s="9">
        <v>0</v>
      </c>
      <c r="P4" s="6" t="s">
        <v>24</v>
      </c>
    </row>
    <row r="5" spans="1:16">
      <c r="A5" s="35" t="s">
        <v>119</v>
      </c>
      <c r="B5" s="9">
        <v>0</v>
      </c>
      <c r="C5" s="5">
        <v>0</v>
      </c>
      <c r="D5" s="9">
        <v>0</v>
      </c>
      <c r="E5" s="5" t="s">
        <v>124</v>
      </c>
      <c r="F5" s="5">
        <v>0</v>
      </c>
      <c r="G5" s="5">
        <v>0</v>
      </c>
      <c r="H5" s="5">
        <v>0</v>
      </c>
      <c r="I5" s="6" t="s">
        <v>23</v>
      </c>
      <c r="J5" s="6" t="s">
        <v>23</v>
      </c>
      <c r="K5" s="37">
        <v>0</v>
      </c>
      <c r="L5" s="37">
        <v>0</v>
      </c>
      <c r="M5" s="37">
        <v>0</v>
      </c>
      <c r="N5" s="9">
        <v>0</v>
      </c>
      <c r="O5" s="9">
        <v>0</v>
      </c>
      <c r="P5" s="6" t="s">
        <v>24</v>
      </c>
    </row>
    <row r="6" spans="1:16">
      <c r="A6" s="35" t="s">
        <v>120</v>
      </c>
      <c r="B6" s="9">
        <v>0</v>
      </c>
      <c r="C6" s="5">
        <v>0</v>
      </c>
      <c r="D6" s="9">
        <v>0</v>
      </c>
      <c r="E6" s="9">
        <v>0</v>
      </c>
      <c r="F6" s="5" t="s">
        <v>125</v>
      </c>
      <c r="G6" s="5">
        <v>0</v>
      </c>
      <c r="H6" s="5">
        <v>0</v>
      </c>
      <c r="I6" s="6" t="s">
        <v>23</v>
      </c>
      <c r="J6" s="6" t="s">
        <v>23</v>
      </c>
      <c r="K6" s="9">
        <v>0</v>
      </c>
      <c r="L6" s="9">
        <v>0</v>
      </c>
      <c r="M6" s="9">
        <v>0</v>
      </c>
      <c r="N6" s="9">
        <v>0</v>
      </c>
      <c r="O6" s="9">
        <v>0</v>
      </c>
      <c r="P6" s="6" t="s">
        <v>24</v>
      </c>
    </row>
    <row r="7" spans="1:16">
      <c r="A7" s="35" t="s">
        <v>121</v>
      </c>
      <c r="B7" s="9">
        <v>0</v>
      </c>
      <c r="C7" s="5">
        <v>0</v>
      </c>
      <c r="D7" s="9">
        <v>0</v>
      </c>
      <c r="E7" s="9">
        <v>0</v>
      </c>
      <c r="F7" s="9">
        <v>0</v>
      </c>
      <c r="G7" s="5" t="s">
        <v>126</v>
      </c>
      <c r="H7" s="5">
        <v>0</v>
      </c>
      <c r="I7" s="6" t="s">
        <v>23</v>
      </c>
      <c r="J7" s="6" t="s">
        <v>23</v>
      </c>
      <c r="K7" s="9">
        <v>0</v>
      </c>
      <c r="L7" s="9">
        <v>0</v>
      </c>
      <c r="M7" s="9">
        <v>0</v>
      </c>
      <c r="N7" s="9">
        <v>0</v>
      </c>
      <c r="O7" s="9">
        <v>0</v>
      </c>
      <c r="P7" s="6" t="s">
        <v>24</v>
      </c>
    </row>
    <row r="8" spans="1:16">
      <c r="A8" s="35" t="s">
        <v>45</v>
      </c>
      <c r="B8" s="9">
        <v>0</v>
      </c>
      <c r="C8" s="5">
        <v>0</v>
      </c>
      <c r="D8" s="9">
        <v>0</v>
      </c>
      <c r="E8" s="9">
        <v>0</v>
      </c>
      <c r="F8" s="9">
        <v>0</v>
      </c>
      <c r="G8" s="9">
        <v>0</v>
      </c>
      <c r="H8" s="5" t="s">
        <v>127</v>
      </c>
      <c r="I8" s="6" t="s">
        <v>23</v>
      </c>
      <c r="J8" s="6" t="s">
        <v>23</v>
      </c>
      <c r="K8" s="9">
        <v>0</v>
      </c>
      <c r="L8" s="9">
        <v>0</v>
      </c>
      <c r="M8" s="9">
        <v>0</v>
      </c>
      <c r="N8" s="9">
        <v>0</v>
      </c>
      <c r="O8" s="9">
        <v>0</v>
      </c>
      <c r="P8" s="6" t="s">
        <v>24</v>
      </c>
    </row>
    <row r="9" spans="1:16">
      <c r="A9" s="22" t="s">
        <v>53</v>
      </c>
      <c r="B9" s="9">
        <v>0</v>
      </c>
      <c r="C9" s="5">
        <v>0</v>
      </c>
      <c r="D9" s="9">
        <v>0</v>
      </c>
      <c r="E9" s="9">
        <v>0</v>
      </c>
      <c r="F9" s="9">
        <v>0</v>
      </c>
      <c r="G9" s="9">
        <v>0</v>
      </c>
      <c r="H9" s="9">
        <v>0</v>
      </c>
      <c r="I9" s="5" t="s">
        <v>128</v>
      </c>
      <c r="J9" s="9">
        <v>0</v>
      </c>
      <c r="K9" s="6" t="s">
        <v>23</v>
      </c>
      <c r="L9" s="9">
        <v>0</v>
      </c>
      <c r="M9" s="9">
        <v>0</v>
      </c>
      <c r="N9" s="9">
        <v>0</v>
      </c>
      <c r="O9" s="9">
        <v>0</v>
      </c>
      <c r="P9" s="6" t="s">
        <v>24</v>
      </c>
    </row>
    <row r="10" spans="1:16" ht="15" thickBot="1">
      <c r="A10" s="22" t="s">
        <v>54</v>
      </c>
      <c r="B10" s="9">
        <v>0</v>
      </c>
      <c r="C10" s="5">
        <v>0</v>
      </c>
      <c r="D10" s="9">
        <v>0</v>
      </c>
      <c r="E10" s="9">
        <v>0</v>
      </c>
      <c r="F10" s="9">
        <v>0</v>
      </c>
      <c r="G10" s="9">
        <v>0</v>
      </c>
      <c r="H10" s="9">
        <v>0</v>
      </c>
      <c r="I10" s="38">
        <v>0</v>
      </c>
      <c r="J10" s="5" t="s">
        <v>129</v>
      </c>
      <c r="K10" s="9">
        <v>0</v>
      </c>
      <c r="L10" s="6" t="s">
        <v>23</v>
      </c>
      <c r="M10" s="9">
        <v>0</v>
      </c>
      <c r="N10" s="9">
        <v>0</v>
      </c>
      <c r="O10" s="9">
        <v>0</v>
      </c>
      <c r="P10" s="6" t="s">
        <v>24</v>
      </c>
    </row>
    <row r="11" spans="1:16" ht="15" thickBot="1">
      <c r="A11" s="22" t="s">
        <v>114</v>
      </c>
      <c r="B11" s="9">
        <v>0</v>
      </c>
      <c r="C11" s="5">
        <v>0</v>
      </c>
      <c r="D11" s="9">
        <v>0</v>
      </c>
      <c r="E11" s="9">
        <v>0</v>
      </c>
      <c r="F11" s="9">
        <v>0</v>
      </c>
      <c r="G11" s="9">
        <v>0</v>
      </c>
      <c r="H11" s="16">
        <v>0</v>
      </c>
      <c r="I11" s="16">
        <v>0</v>
      </c>
      <c r="J11" s="16">
        <v>0</v>
      </c>
      <c r="K11" s="9">
        <v>0</v>
      </c>
      <c r="L11" s="9">
        <v>0</v>
      </c>
      <c r="M11" s="6" t="s">
        <v>23</v>
      </c>
      <c r="N11" s="9">
        <v>0</v>
      </c>
      <c r="O11" s="9">
        <v>0</v>
      </c>
      <c r="P11" s="32" t="s">
        <v>24</v>
      </c>
    </row>
    <row r="12" spans="1:16">
      <c r="A12" s="22" t="s">
        <v>115</v>
      </c>
      <c r="B12" s="9">
        <v>0</v>
      </c>
      <c r="C12" s="5">
        <v>0</v>
      </c>
      <c r="D12" s="9">
        <v>0</v>
      </c>
      <c r="E12" s="9">
        <v>0</v>
      </c>
      <c r="F12" s="9">
        <v>0</v>
      </c>
      <c r="G12" s="9">
        <v>0</v>
      </c>
      <c r="H12" s="9">
        <v>0</v>
      </c>
      <c r="I12" s="9">
        <v>0</v>
      </c>
      <c r="J12" s="9">
        <v>0</v>
      </c>
      <c r="K12" s="9">
        <v>0</v>
      </c>
      <c r="L12" s="9">
        <v>0</v>
      </c>
      <c r="M12" s="6" t="s">
        <v>23</v>
      </c>
      <c r="N12" s="9">
        <v>0</v>
      </c>
      <c r="O12" s="9">
        <v>0</v>
      </c>
      <c r="P12" s="6" t="s">
        <v>24</v>
      </c>
    </row>
    <row r="13" spans="1:16">
      <c r="A13" s="22" t="s">
        <v>116</v>
      </c>
      <c r="B13" s="9">
        <v>0</v>
      </c>
      <c r="C13" s="5">
        <v>0</v>
      </c>
      <c r="D13" s="9">
        <v>0</v>
      </c>
      <c r="E13" s="9">
        <v>0</v>
      </c>
      <c r="F13" s="9">
        <v>0</v>
      </c>
      <c r="G13" s="9">
        <v>0</v>
      </c>
      <c r="H13" s="9">
        <v>0</v>
      </c>
      <c r="I13" s="9">
        <v>0</v>
      </c>
      <c r="J13" s="9">
        <v>0</v>
      </c>
      <c r="K13" s="9">
        <v>0</v>
      </c>
      <c r="L13" s="9">
        <v>0</v>
      </c>
      <c r="M13" s="9">
        <v>0</v>
      </c>
      <c r="N13" s="6" t="s">
        <v>23</v>
      </c>
      <c r="O13" s="6" t="s">
        <v>24</v>
      </c>
      <c r="P13" s="9">
        <v>0</v>
      </c>
    </row>
    <row r="14" spans="1:16">
      <c r="A14" s="23" t="s">
        <v>19</v>
      </c>
      <c r="B14" s="9">
        <v>0</v>
      </c>
      <c r="C14" s="5">
        <v>0</v>
      </c>
      <c r="D14" s="9">
        <v>0</v>
      </c>
      <c r="E14" s="9">
        <v>0</v>
      </c>
      <c r="F14" s="9">
        <v>0</v>
      </c>
      <c r="G14" s="9">
        <v>0</v>
      </c>
      <c r="H14" s="9">
        <v>0</v>
      </c>
      <c r="I14" s="9">
        <v>0</v>
      </c>
      <c r="J14" s="9">
        <v>0</v>
      </c>
      <c r="K14" s="9">
        <v>0</v>
      </c>
      <c r="L14" s="9">
        <v>0</v>
      </c>
      <c r="M14" s="9">
        <v>0</v>
      </c>
      <c r="N14" s="9">
        <v>0</v>
      </c>
      <c r="O14" s="9">
        <v>0</v>
      </c>
      <c r="P14" s="9">
        <v>0</v>
      </c>
    </row>
    <row r="15" spans="1:16">
      <c r="A15" s="23" t="s">
        <v>20</v>
      </c>
      <c r="B15" s="9">
        <v>0</v>
      </c>
      <c r="C15" s="5">
        <v>0</v>
      </c>
      <c r="D15" s="9">
        <v>0</v>
      </c>
      <c r="E15" s="9">
        <v>0</v>
      </c>
      <c r="F15" s="9">
        <v>0</v>
      </c>
      <c r="G15" s="9">
        <v>0</v>
      </c>
      <c r="H15" s="9">
        <v>0</v>
      </c>
      <c r="I15" s="9">
        <v>0</v>
      </c>
      <c r="J15" s="9">
        <v>0</v>
      </c>
      <c r="K15" s="9">
        <v>0</v>
      </c>
      <c r="L15" s="9">
        <v>0</v>
      </c>
      <c r="M15" s="9">
        <v>0</v>
      </c>
      <c r="N15" s="9">
        <v>0</v>
      </c>
      <c r="O15" s="9">
        <v>0</v>
      </c>
      <c r="P15" s="9">
        <v>0</v>
      </c>
    </row>
    <row r="16" spans="1:16">
      <c r="A16" s="23" t="s">
        <v>90</v>
      </c>
      <c r="B16" s="9">
        <v>0</v>
      </c>
      <c r="C16" s="5">
        <v>0</v>
      </c>
      <c r="D16" s="9">
        <v>0</v>
      </c>
      <c r="E16" s="9">
        <v>0</v>
      </c>
      <c r="F16" s="9">
        <v>0</v>
      </c>
      <c r="G16" s="9">
        <v>0</v>
      </c>
      <c r="H16" s="9">
        <v>0</v>
      </c>
      <c r="I16" s="9">
        <v>0</v>
      </c>
      <c r="J16" s="9">
        <v>0</v>
      </c>
      <c r="K16" s="9">
        <v>0</v>
      </c>
      <c r="L16" s="9">
        <v>0</v>
      </c>
      <c r="M16" s="9">
        <v>0</v>
      </c>
      <c r="N16" s="9">
        <v>0</v>
      </c>
      <c r="O16" s="9">
        <v>0</v>
      </c>
      <c r="P16" s="9">
        <v>0</v>
      </c>
    </row>
  </sheetData>
  <conditionalFormatting sqref="B3:B8 B9:P16 C4:C7 C8:G8 C2:P2 D5:D7 D3:H3 E4 E6:E7 F4:F5 F7 G4:G6 H4:H7 I3:P8">
    <cfRule type="colorScale" priority="2">
      <colorScale>
        <cfvo type="min"/>
        <cfvo type="max"/>
        <color rgb="FFFCFCFF"/>
        <color rgb="FFF8696B"/>
      </colorScale>
    </cfRule>
  </conditionalFormatting>
  <conditionalFormatting sqref="C3 D4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topLeftCell="A19" zoomScale="90" zoomScaleNormal="90" workbookViewId="0">
      <pane xSplit="1" topLeftCell="B1" activePane="topRight" state="frozen"/>
      <selection pane="topRight" activeCell="A2" sqref="A2:A6"/>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195</v>
      </c>
      <c r="C1" s="1" t="s">
        <v>30</v>
      </c>
      <c r="D1" s="1" t="s">
        <v>31</v>
      </c>
      <c r="E1" s="1" t="s">
        <v>32</v>
      </c>
      <c r="F1" s="1" t="s">
        <v>47</v>
      </c>
      <c r="G1" s="1" t="s">
        <v>33</v>
      </c>
      <c r="H1" s="1" t="s">
        <v>34</v>
      </c>
      <c r="I1" s="1" t="s">
        <v>35</v>
      </c>
    </row>
    <row r="2" spans="1:9">
      <c r="A2" s="4" t="s">
        <v>197</v>
      </c>
      <c r="B2" s="34" t="s">
        <v>215</v>
      </c>
      <c r="C2" s="34">
        <v>0</v>
      </c>
      <c r="D2" s="34">
        <v>0</v>
      </c>
      <c r="E2" s="34">
        <v>0</v>
      </c>
      <c r="F2" s="34">
        <v>0</v>
      </c>
      <c r="G2" s="13" t="s">
        <v>106</v>
      </c>
      <c r="H2" s="13" t="s">
        <v>183</v>
      </c>
      <c r="I2" s="13" t="s">
        <v>184</v>
      </c>
    </row>
    <row r="3" spans="1:9">
      <c r="A3" s="4" t="s">
        <v>198</v>
      </c>
      <c r="B3" s="34" t="s">
        <v>215</v>
      </c>
      <c r="C3" s="34">
        <v>0</v>
      </c>
      <c r="D3" s="34">
        <v>0</v>
      </c>
      <c r="E3" s="34">
        <v>0</v>
      </c>
      <c r="F3" s="34">
        <v>0</v>
      </c>
      <c r="G3" s="13" t="s">
        <v>106</v>
      </c>
      <c r="H3" s="13" t="s">
        <v>183</v>
      </c>
      <c r="I3" s="13" t="s">
        <v>184</v>
      </c>
    </row>
    <row r="4" spans="1:9">
      <c r="A4" s="4" t="s">
        <v>199</v>
      </c>
      <c r="B4" s="34" t="s">
        <v>215</v>
      </c>
      <c r="C4" s="34">
        <v>0</v>
      </c>
      <c r="D4" s="34">
        <v>0</v>
      </c>
      <c r="E4" s="34">
        <v>0</v>
      </c>
      <c r="F4" s="34">
        <v>0</v>
      </c>
      <c r="G4" s="13" t="s">
        <v>106</v>
      </c>
      <c r="H4" s="13" t="s">
        <v>183</v>
      </c>
      <c r="I4" s="13" t="s">
        <v>184</v>
      </c>
    </row>
    <row r="5" spans="1:9">
      <c r="A5" s="4" t="s">
        <v>200</v>
      </c>
      <c r="B5" s="34" t="s">
        <v>215</v>
      </c>
      <c r="C5" s="34">
        <v>0</v>
      </c>
      <c r="D5" s="34">
        <v>0</v>
      </c>
      <c r="E5" s="34">
        <v>0</v>
      </c>
      <c r="F5" s="34">
        <v>0</v>
      </c>
      <c r="G5" s="13" t="s">
        <v>106</v>
      </c>
      <c r="H5" s="13" t="s">
        <v>183</v>
      </c>
      <c r="I5" s="13" t="s">
        <v>184</v>
      </c>
    </row>
    <row r="6" spans="1:9">
      <c r="A6" s="4" t="s">
        <v>201</v>
      </c>
      <c r="B6" s="34" t="s">
        <v>215</v>
      </c>
      <c r="C6" s="34">
        <v>0</v>
      </c>
      <c r="D6" s="34">
        <v>0</v>
      </c>
      <c r="E6" s="34">
        <v>0</v>
      </c>
      <c r="F6" s="34">
        <v>0</v>
      </c>
      <c r="G6" s="13" t="s">
        <v>106</v>
      </c>
      <c r="H6" s="13" t="s">
        <v>183</v>
      </c>
      <c r="I6" s="13" t="s">
        <v>184</v>
      </c>
    </row>
    <row r="7" spans="1:9">
      <c r="A7" s="4" t="s">
        <v>182</v>
      </c>
      <c r="B7" s="34">
        <v>0</v>
      </c>
      <c r="C7" s="41">
        <v>0</v>
      </c>
      <c r="D7" s="41" t="s">
        <v>46</v>
      </c>
      <c r="E7" s="41" t="s">
        <v>216</v>
      </c>
      <c r="F7" s="41" t="s">
        <v>210</v>
      </c>
      <c r="G7" s="42">
        <v>0</v>
      </c>
      <c r="H7" s="30" t="s">
        <v>185</v>
      </c>
      <c r="I7" s="42" t="s">
        <v>186</v>
      </c>
    </row>
    <row r="8" spans="1:9">
      <c r="A8" s="25"/>
      <c r="B8" s="40"/>
      <c r="C8" s="43"/>
      <c r="D8" s="43"/>
      <c r="E8" s="43"/>
      <c r="F8" s="43"/>
      <c r="G8" s="43"/>
      <c r="H8" s="43"/>
      <c r="I8" s="43"/>
    </row>
    <row r="9" spans="1:9">
      <c r="H9" s="3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N10" sqref="N10"/>
    </sheetView>
  </sheetViews>
  <sheetFormatPr defaultRowHeight="14.5"/>
  <cols>
    <col min="1" max="1" width="11.81640625" bestFit="1" customWidth="1"/>
    <col min="2" max="2" width="14.81640625" bestFit="1" customWidth="1"/>
    <col min="11" max="11" width="7.90625" bestFit="1" customWidth="1"/>
  </cols>
  <sheetData>
    <row r="1" spans="1:14">
      <c r="A1" s="1" t="s">
        <v>29</v>
      </c>
      <c r="B1" s="1" t="s">
        <v>138</v>
      </c>
      <c r="C1" s="1" t="s">
        <v>139</v>
      </c>
      <c r="D1" s="1" t="s">
        <v>165</v>
      </c>
      <c r="E1" s="1" t="s">
        <v>166</v>
      </c>
      <c r="F1" t="s">
        <v>140</v>
      </c>
      <c r="G1" t="s">
        <v>141</v>
      </c>
      <c r="H1" t="s">
        <v>142</v>
      </c>
      <c r="I1" t="s">
        <v>143</v>
      </c>
      <c r="J1" t="s">
        <v>144</v>
      </c>
      <c r="K1" t="s">
        <v>145</v>
      </c>
      <c r="L1" t="s">
        <v>146</v>
      </c>
      <c r="M1" t="s">
        <v>147</v>
      </c>
      <c r="N1" t="s">
        <v>148</v>
      </c>
    </row>
    <row r="2" spans="1:14">
      <c r="A2" s="25" t="s">
        <v>137</v>
      </c>
      <c r="B2" s="26" t="s">
        <v>169</v>
      </c>
      <c r="C2" s="26" t="s">
        <v>71</v>
      </c>
      <c r="D2" s="27">
        <v>0.95</v>
      </c>
      <c r="E2" s="27">
        <v>0.05</v>
      </c>
      <c r="F2" s="28">
        <f xml:space="preserve"> 25 +273</f>
        <v>298</v>
      </c>
      <c r="G2" s="28">
        <f>90 + 273</f>
        <v>363</v>
      </c>
      <c r="H2" s="28">
        <f>125 + 273</f>
        <v>398</v>
      </c>
      <c r="I2" s="28">
        <v>0.18</v>
      </c>
      <c r="J2" s="28">
        <v>0.5</v>
      </c>
      <c r="K2" s="28" t="s">
        <v>161</v>
      </c>
      <c r="L2" s="28" t="s">
        <v>163</v>
      </c>
      <c r="M2" s="28">
        <v>100</v>
      </c>
      <c r="N2" s="28">
        <v>80</v>
      </c>
    </row>
    <row r="3" spans="1:14">
      <c r="A3" s="25" t="s">
        <v>167</v>
      </c>
      <c r="B3" s="12" t="s">
        <v>170</v>
      </c>
      <c r="C3" s="12" t="s">
        <v>101</v>
      </c>
      <c r="D3" s="13">
        <v>0.95</v>
      </c>
      <c r="E3" s="13">
        <v>0.05</v>
      </c>
      <c r="F3" s="28">
        <f t="shared" ref="F3:F4" si="0" xml:space="preserve"> 25 +273</f>
        <v>298</v>
      </c>
      <c r="G3" s="28">
        <f t="shared" ref="G3:G4" si="1">90 + 273</f>
        <v>363</v>
      </c>
      <c r="H3" s="28">
        <f t="shared" ref="H3:H4" si="2">125 + 273</f>
        <v>398</v>
      </c>
      <c r="I3" s="28">
        <v>0.18</v>
      </c>
      <c r="J3" s="28">
        <v>0.5</v>
      </c>
      <c r="K3" s="28" t="s">
        <v>161</v>
      </c>
      <c r="L3" s="28" t="s">
        <v>163</v>
      </c>
      <c r="M3" s="28">
        <v>100</v>
      </c>
      <c r="N3" s="28">
        <v>80</v>
      </c>
    </row>
    <row r="4" spans="1:14">
      <c r="A4" s="25" t="s">
        <v>168</v>
      </c>
      <c r="B4" s="12" t="s">
        <v>171</v>
      </c>
      <c r="C4" s="12" t="s">
        <v>172</v>
      </c>
      <c r="D4" s="13">
        <v>0.95</v>
      </c>
      <c r="E4" s="13">
        <v>0.05</v>
      </c>
      <c r="F4" s="28">
        <f t="shared" si="0"/>
        <v>298</v>
      </c>
      <c r="G4" s="28">
        <f t="shared" si="1"/>
        <v>363</v>
      </c>
      <c r="H4" s="28">
        <f t="shared" si="2"/>
        <v>398</v>
      </c>
      <c r="I4" s="28">
        <v>0.18</v>
      </c>
      <c r="J4" s="28">
        <v>0.5</v>
      </c>
      <c r="K4" s="28" t="s">
        <v>161</v>
      </c>
      <c r="L4" s="28" t="s">
        <v>163</v>
      </c>
      <c r="M4" s="28">
        <v>100</v>
      </c>
      <c r="N4" s="28">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E15" sqref="E15"/>
    </sheetView>
  </sheetViews>
  <sheetFormatPr defaultColWidth="10.90625" defaultRowHeight="14.5"/>
  <cols>
    <col min="1" max="1" width="11.453125" bestFit="1" customWidth="1"/>
  </cols>
  <sheetData>
    <row r="1" spans="1:2">
      <c r="A1" s="10" t="s">
        <v>36</v>
      </c>
      <c r="B1" s="11"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99</v>
      </c>
      <c r="B10" t="s">
        <v>89</v>
      </c>
    </row>
    <row r="11" spans="1:2">
      <c r="A11" t="s">
        <v>98</v>
      </c>
      <c r="B11" t="s">
        <v>98</v>
      </c>
    </row>
    <row r="12" spans="1:2">
      <c r="A12" t="s">
        <v>100</v>
      </c>
      <c r="B12" t="s">
        <v>101</v>
      </c>
    </row>
    <row r="13" spans="1:2">
      <c r="A13" t="s">
        <v>71</v>
      </c>
      <c r="B13" t="s">
        <v>102</v>
      </c>
    </row>
    <row r="14" spans="1:2">
      <c r="A14" t="s">
        <v>108</v>
      </c>
      <c r="B14" t="s">
        <v>103</v>
      </c>
    </row>
    <row r="15" spans="1:2">
      <c r="A15" t="s">
        <v>196</v>
      </c>
      <c r="B15" t="s">
        <v>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173</v>
      </c>
      <c r="B1" t="s">
        <v>174</v>
      </c>
      <c r="C1" t="s">
        <v>60</v>
      </c>
    </row>
    <row r="2" spans="1:3">
      <c r="A2" t="s">
        <v>138</v>
      </c>
      <c r="B2" t="s">
        <v>149</v>
      </c>
      <c r="C2" t="s">
        <v>133</v>
      </c>
    </row>
    <row r="3" spans="1:3">
      <c r="A3" t="s">
        <v>139</v>
      </c>
      <c r="B3" t="s">
        <v>150</v>
      </c>
      <c r="C3" t="s">
        <v>133</v>
      </c>
    </row>
    <row r="4" spans="1:3">
      <c r="A4" t="s">
        <v>140</v>
      </c>
      <c r="B4" t="s">
        <v>151</v>
      </c>
      <c r="C4" t="s">
        <v>134</v>
      </c>
    </row>
    <row r="5" spans="1:3">
      <c r="A5" t="s">
        <v>141</v>
      </c>
      <c r="B5" t="s">
        <v>152</v>
      </c>
      <c r="C5" t="s">
        <v>134</v>
      </c>
    </row>
    <row r="6" spans="1:3">
      <c r="A6" t="s">
        <v>142</v>
      </c>
      <c r="B6" t="s">
        <v>155</v>
      </c>
      <c r="C6" t="s">
        <v>134</v>
      </c>
    </row>
    <row r="7" spans="1:3">
      <c r="A7" t="s">
        <v>143</v>
      </c>
      <c r="B7" t="s">
        <v>153</v>
      </c>
      <c r="C7" t="s">
        <v>158</v>
      </c>
    </row>
    <row r="8" spans="1:3">
      <c r="A8" t="s">
        <v>144</v>
      </c>
      <c r="B8" t="s">
        <v>154</v>
      </c>
      <c r="C8" t="s">
        <v>158</v>
      </c>
    </row>
    <row r="9" spans="1:3">
      <c r="A9" t="s">
        <v>145</v>
      </c>
      <c r="B9" t="s">
        <v>156</v>
      </c>
      <c r="C9" t="s">
        <v>162</v>
      </c>
    </row>
    <row r="10" spans="1:3">
      <c r="A10" t="s">
        <v>146</v>
      </c>
      <c r="B10" t="s">
        <v>159</v>
      </c>
      <c r="C10" t="s">
        <v>162</v>
      </c>
    </row>
    <row r="11" spans="1:3">
      <c r="A11" t="s">
        <v>147</v>
      </c>
      <c r="B11" t="s">
        <v>157</v>
      </c>
      <c r="C11" t="s">
        <v>164</v>
      </c>
    </row>
    <row r="12" spans="1:3">
      <c r="A12" t="s">
        <v>148</v>
      </c>
      <c r="B12" t="s">
        <v>160</v>
      </c>
      <c r="C12" t="s">
        <v>164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L16"/>
  <sheetViews>
    <sheetView workbookViewId="0">
      <selection activeCell="B16" sqref="B16"/>
    </sheetView>
  </sheetViews>
  <sheetFormatPr defaultRowHeight="14.5"/>
  <cols>
    <col min="1" max="1" width="28.453125" bestFit="1" customWidth="1"/>
    <col min="2" max="4" width="37.7265625" bestFit="1" customWidth="1"/>
    <col min="5" max="5" width="23" bestFit="1" customWidth="1"/>
    <col min="6" max="6" width="13.54296875" bestFit="1" customWidth="1"/>
    <col min="8" max="8" width="18.90625" customWidth="1"/>
    <col min="9" max="9" width="17.26953125" customWidth="1"/>
    <col min="10" max="12" width="17.36328125" bestFit="1" customWidth="1"/>
  </cols>
  <sheetData>
    <row r="1" spans="1:12">
      <c r="A1" t="s">
        <v>87</v>
      </c>
      <c r="H1" t="s">
        <v>88</v>
      </c>
    </row>
    <row r="3" spans="1:12">
      <c r="A3" s="1" t="s">
        <v>6</v>
      </c>
      <c r="B3" s="1" t="s">
        <v>190</v>
      </c>
      <c r="C3" s="1" t="s">
        <v>193</v>
      </c>
      <c r="D3" s="1" t="s">
        <v>74</v>
      </c>
      <c r="E3" s="1" t="s">
        <v>28</v>
      </c>
      <c r="F3" s="1" t="s">
        <v>86</v>
      </c>
      <c r="H3" s="9" t="s">
        <v>55</v>
      </c>
      <c r="I3" s="9" t="s">
        <v>56</v>
      </c>
      <c r="J3" s="9" t="s">
        <v>57</v>
      </c>
      <c r="K3" s="4"/>
      <c r="L3" s="4"/>
    </row>
    <row r="4" spans="1:12">
      <c r="A4" s="20" t="s">
        <v>8</v>
      </c>
      <c r="B4" s="24" t="s">
        <v>191</v>
      </c>
      <c r="C4" s="4" t="s">
        <v>187</v>
      </c>
      <c r="D4" s="4" t="s">
        <v>177</v>
      </c>
      <c r="E4" s="4" t="s">
        <v>178</v>
      </c>
      <c r="F4" s="24" t="s">
        <v>179</v>
      </c>
      <c r="H4" s="24" t="s">
        <v>179</v>
      </c>
      <c r="I4" s="24" t="s">
        <v>179</v>
      </c>
      <c r="J4" s="24" t="s">
        <v>179</v>
      </c>
    </row>
    <row r="5" spans="1:12">
      <c r="A5" s="20" t="s">
        <v>7</v>
      </c>
      <c r="B5" s="24" t="s">
        <v>191</v>
      </c>
      <c r="C5" s="4" t="s">
        <v>187</v>
      </c>
      <c r="D5" s="4" t="s">
        <v>177</v>
      </c>
      <c r="E5" s="4" t="s">
        <v>178</v>
      </c>
      <c r="F5" s="24" t="s">
        <v>179</v>
      </c>
      <c r="H5" s="24" t="s">
        <v>179</v>
      </c>
      <c r="I5" s="24" t="s">
        <v>179</v>
      </c>
      <c r="J5" s="24" t="s">
        <v>179</v>
      </c>
    </row>
    <row r="6" spans="1:12">
      <c r="A6" s="20" t="s">
        <v>9</v>
      </c>
      <c r="B6" s="24" t="s">
        <v>191</v>
      </c>
      <c r="C6" s="4" t="s">
        <v>187</v>
      </c>
      <c r="D6" s="4" t="s">
        <v>177</v>
      </c>
      <c r="E6" s="4" t="s">
        <v>178</v>
      </c>
      <c r="F6" s="24" t="s">
        <v>179</v>
      </c>
      <c r="H6" s="24" t="s">
        <v>179</v>
      </c>
      <c r="I6" s="24" t="s">
        <v>179</v>
      </c>
      <c r="J6" s="24" t="s">
        <v>179</v>
      </c>
    </row>
    <row r="7" spans="1:12">
      <c r="A7" s="20" t="s">
        <v>10</v>
      </c>
      <c r="B7" s="24" t="s">
        <v>191</v>
      </c>
      <c r="C7" s="4" t="s">
        <v>187</v>
      </c>
      <c r="D7" s="4" t="s">
        <v>177</v>
      </c>
      <c r="E7" s="4" t="s">
        <v>178</v>
      </c>
      <c r="F7" s="24" t="s">
        <v>179</v>
      </c>
      <c r="H7" s="24" t="s">
        <v>179</v>
      </c>
      <c r="I7" s="24" t="s">
        <v>179</v>
      </c>
      <c r="J7" s="24" t="s">
        <v>179</v>
      </c>
    </row>
    <row r="8" spans="1:12">
      <c r="A8" s="20" t="s">
        <v>25</v>
      </c>
      <c r="B8" s="24" t="s">
        <v>191</v>
      </c>
      <c r="C8" s="4" t="s">
        <v>187</v>
      </c>
      <c r="D8" s="4" t="s">
        <v>177</v>
      </c>
      <c r="E8" s="4" t="s">
        <v>178</v>
      </c>
      <c r="F8" s="24" t="s">
        <v>179</v>
      </c>
      <c r="H8" s="24" t="s">
        <v>179</v>
      </c>
      <c r="I8" s="24" t="s">
        <v>179</v>
      </c>
      <c r="J8" s="24" t="s">
        <v>179</v>
      </c>
    </row>
    <row r="9" spans="1:12">
      <c r="A9" s="20" t="s">
        <v>45</v>
      </c>
      <c r="B9" s="24" t="s">
        <v>191</v>
      </c>
      <c r="C9" s="4" t="s">
        <v>187</v>
      </c>
      <c r="D9" s="4" t="s">
        <v>177</v>
      </c>
      <c r="E9" s="4" t="s">
        <v>181</v>
      </c>
      <c r="F9" s="24" t="s">
        <v>179</v>
      </c>
      <c r="H9" s="24" t="s">
        <v>179</v>
      </c>
      <c r="I9" s="24" t="s">
        <v>179</v>
      </c>
      <c r="J9" s="24" t="s">
        <v>179</v>
      </c>
    </row>
    <row r="10" spans="1:12">
      <c r="A10" s="19" t="s">
        <v>53</v>
      </c>
      <c r="B10" t="s">
        <v>192</v>
      </c>
      <c r="C10" t="s">
        <v>188</v>
      </c>
      <c r="D10" s="31" t="s">
        <v>188</v>
      </c>
      <c r="E10" s="4" t="s">
        <v>187</v>
      </c>
      <c r="F10" s="24" t="s">
        <v>179</v>
      </c>
      <c r="H10" s="24" t="s">
        <v>179</v>
      </c>
      <c r="I10" s="24" t="s">
        <v>179</v>
      </c>
      <c r="J10" s="24" t="s">
        <v>179</v>
      </c>
    </row>
    <row r="11" spans="1:12">
      <c r="A11" s="19" t="s">
        <v>54</v>
      </c>
      <c r="B11" s="24" t="s">
        <v>191</v>
      </c>
      <c r="C11" s="4" t="s">
        <v>187</v>
      </c>
      <c r="D11" s="4" t="s">
        <v>180</v>
      </c>
      <c r="E11" s="4" t="s">
        <v>187</v>
      </c>
      <c r="F11" s="24" t="s">
        <v>179</v>
      </c>
      <c r="H11" s="24" t="s">
        <v>179</v>
      </c>
      <c r="I11" s="24" t="s">
        <v>179</v>
      </c>
      <c r="J11" s="24" t="s">
        <v>179</v>
      </c>
    </row>
    <row r="12" spans="1:12">
      <c r="A12" s="19" t="s">
        <v>50</v>
      </c>
      <c r="B12" t="s">
        <v>192</v>
      </c>
      <c r="C12" s="4" t="s">
        <v>187</v>
      </c>
      <c r="D12" t="s">
        <v>188</v>
      </c>
      <c r="E12" s="4" t="s">
        <v>187</v>
      </c>
      <c r="F12" s="24" t="s">
        <v>179</v>
      </c>
      <c r="H12" s="24" t="s">
        <v>179</v>
      </c>
      <c r="I12" s="24" t="s">
        <v>179</v>
      </c>
      <c r="J12" s="24" t="s">
        <v>179</v>
      </c>
    </row>
    <row r="13" spans="1:12">
      <c r="A13" s="19" t="s">
        <v>51</v>
      </c>
      <c r="B13" s="33" t="s">
        <v>194</v>
      </c>
      <c r="C13" s="4" t="s">
        <v>187</v>
      </c>
      <c r="D13" s="4" t="s">
        <v>189</v>
      </c>
      <c r="E13" s="4" t="s">
        <v>187</v>
      </c>
      <c r="F13" s="24" t="s">
        <v>179</v>
      </c>
      <c r="H13" s="24" t="s">
        <v>179</v>
      </c>
      <c r="I13" s="24" t="s">
        <v>179</v>
      </c>
      <c r="J13" s="24" t="s">
        <v>179</v>
      </c>
    </row>
    <row r="14" spans="1:12">
      <c r="A14" s="19" t="s">
        <v>52</v>
      </c>
      <c r="B14" s="33" t="s">
        <v>194</v>
      </c>
      <c r="C14" s="4" t="s">
        <v>187</v>
      </c>
      <c r="D14" s="4" t="s">
        <v>189</v>
      </c>
      <c r="E14" s="4" t="s">
        <v>187</v>
      </c>
      <c r="F14" s="24" t="s">
        <v>179</v>
      </c>
      <c r="H14" s="24" t="s">
        <v>179</v>
      </c>
      <c r="I14" s="24" t="s">
        <v>179</v>
      </c>
      <c r="J14" s="24" t="s">
        <v>179</v>
      </c>
    </row>
    <row r="15" spans="1:12">
      <c r="C15" s="4"/>
    </row>
    <row r="16" spans="1:12">
      <c r="C16" s="4"/>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2023-03-29T15:02:35Z</dcterms:modified>
</cp:coreProperties>
</file>