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lucasvanderhauwaert/Documents/Santiago_research position /HERA/Code_HERA/excel_files/"/>
    </mc:Choice>
  </mc:AlternateContent>
  <xr:revisionPtr revIDLastSave="0" documentId="13_ncr:1_{F917BC5E-7D50-8C4E-BB99-00A99B66FD3C}" xr6:coauthVersionLast="36" xr6:coauthVersionMax="36" xr10:uidLastSave="{00000000-0000-0000-0000-000000000000}"/>
  <bookViews>
    <workbookView xWindow="25600" yWindow="500" windowWidth="38400" windowHeight="21100" activeTab="7" xr2:uid="{00000000-000D-0000-FFFF-FFFF00000000}"/>
  </bookViews>
  <sheets>
    <sheet name="Key" sheetId="44" r:id="rId1"/>
    <sheet name="Estimations" sheetId="80" r:id="rId2"/>
    <sheet name="compoundsModel1" sheetId="72" r:id="rId3"/>
    <sheet name="compoundsModel2" sheetId="76" r:id="rId4"/>
    <sheet name="compoundsModel3" sheetId="81" r:id="rId5"/>
    <sheet name="stoichiometryModel1" sheetId="73" r:id="rId6"/>
    <sheet name="stoichiometryModel2" sheetId="77" r:id="rId7"/>
    <sheet name="stoichiometryModel3" sheetId="84" r:id="rId8"/>
    <sheet name="parametersModel1" sheetId="74" r:id="rId9"/>
    <sheet name="parametersModel2" sheetId="78" r:id="rId10"/>
    <sheet name="parametersModel3" sheetId="82" r:id="rId11"/>
    <sheet name="parametersModel4" sheetId="90" r:id="rId12"/>
    <sheet name="parametersOriginal" sheetId="75" r:id="rId13"/>
    <sheet name="parametersOriginalModel2" sheetId="79" r:id="rId14"/>
    <sheet name="parametersOriginalModel3" sheetId="88" r:id="rId15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80" l="1"/>
  <c r="D23" i="88" l="1"/>
  <c r="H6" i="90" l="1"/>
  <c r="H5" i="90"/>
  <c r="H4" i="90"/>
  <c r="H3" i="90"/>
  <c r="G6" i="73" l="1"/>
  <c r="H6" i="88" l="1"/>
  <c r="H5" i="88"/>
  <c r="H4" i="88"/>
  <c r="H3" i="88"/>
  <c r="H6" i="84"/>
  <c r="H5" i="84"/>
  <c r="H4" i="84"/>
  <c r="H3" i="84"/>
  <c r="H6" i="82" l="1"/>
  <c r="H5" i="82"/>
  <c r="H4" i="82"/>
  <c r="H3" i="82"/>
  <c r="H6" i="78" l="1"/>
  <c r="H5" i="78"/>
  <c r="H4" i="78"/>
  <c r="H3" i="78"/>
  <c r="G6" i="77"/>
  <c r="G5" i="77"/>
  <c r="G4" i="77"/>
  <c r="G3" i="77"/>
  <c r="H6" i="74" l="1"/>
  <c r="H5" i="74"/>
  <c r="H4" i="74"/>
  <c r="H3" i="74"/>
  <c r="G5" i="73"/>
  <c r="G4" i="73"/>
  <c r="G3" i="73"/>
</calcChain>
</file>

<file path=xl/sharedStrings.xml><?xml version="1.0" encoding="utf-8"?>
<sst xmlns="http://schemas.openxmlformats.org/spreadsheetml/2006/main" count="818" uniqueCount="126">
  <si>
    <t>M</t>
  </si>
  <si>
    <t>Abb</t>
  </si>
  <si>
    <t>Name</t>
  </si>
  <si>
    <t>Flag</t>
  </si>
  <si>
    <t>Units</t>
  </si>
  <si>
    <t>Value</t>
  </si>
  <si>
    <t>Name/meaning</t>
  </si>
  <si>
    <t>Process/Compounds</t>
  </si>
  <si>
    <t>molarMass</t>
  </si>
  <si>
    <t>Ss</t>
  </si>
  <si>
    <t>Snh</t>
  </si>
  <si>
    <t>Particulate</t>
  </si>
  <si>
    <t>Soluble</t>
  </si>
  <si>
    <t>Uncertainty</t>
  </si>
  <si>
    <t>Reference</t>
  </si>
  <si>
    <t>T</t>
  </si>
  <si>
    <t>alpha</t>
  </si>
  <si>
    <t>Calibrated</t>
  </si>
  <si>
    <t>Model Flag</t>
  </si>
  <si>
    <t>Processes</t>
  </si>
  <si>
    <t>Model meaning</t>
  </si>
  <si>
    <t>Comments</t>
  </si>
  <si>
    <t>model1</t>
  </si>
  <si>
    <t>X</t>
  </si>
  <si>
    <t>PHB</t>
  </si>
  <si>
    <t>Biomass</t>
  </si>
  <si>
    <t>Ks</t>
  </si>
  <si>
    <t>Kn</t>
  </si>
  <si>
    <t>(-1)</t>
  </si>
  <si>
    <t>h-1</t>
  </si>
  <si>
    <t>Ko</t>
  </si>
  <si>
    <t>This study</t>
  </si>
  <si>
    <t>Mozumder et al 2014 (BITE 155, 272-280)</t>
  </si>
  <si>
    <t>Substrate</t>
  </si>
  <si>
    <t>g substrate/L</t>
  </si>
  <si>
    <t>kg</t>
  </si>
  <si>
    <t>Ammonium</t>
  </si>
  <si>
    <t>gCell/L</t>
  </si>
  <si>
    <t>gPHB/L</t>
  </si>
  <si>
    <t>1.Biomass growth on S</t>
  </si>
  <si>
    <t>3. PHB production</t>
  </si>
  <si>
    <t>4. Maintenance</t>
  </si>
  <si>
    <t>2. Biomass growth on P</t>
  </si>
  <si>
    <t>(-1/Yxs)</t>
  </si>
  <si>
    <t>(-1/Yps)</t>
  </si>
  <si>
    <t>(-1/Yxn)</t>
  </si>
  <si>
    <t>(-1/Yxp)</t>
  </si>
  <si>
    <t>Yxs</t>
  </si>
  <si>
    <t>Yxn</t>
  </si>
  <si>
    <t>Yield of biomass from substrate</t>
  </si>
  <si>
    <t>Yxp</t>
  </si>
  <si>
    <t>Yps</t>
  </si>
  <si>
    <t>Yield of biomass from PHB</t>
  </si>
  <si>
    <t>Yield of biomass from nitrogen</t>
  </si>
  <si>
    <t>Yield of PHB from substrate</t>
  </si>
  <si>
    <t>gCell/gSubstrate</t>
  </si>
  <si>
    <t>gCell/gPHB</t>
  </si>
  <si>
    <t>gCell/gNitrogen</t>
  </si>
  <si>
    <t>gPHB/gSubstrate</t>
  </si>
  <si>
    <t xml:space="preserve">Mozumder et al 2014 </t>
  </si>
  <si>
    <t>muMax_xs</t>
  </si>
  <si>
    <t>muMax_ps</t>
  </si>
  <si>
    <t>muMax_xp</t>
  </si>
  <si>
    <t>maximum growth on substrate</t>
  </si>
  <si>
    <t>maximum PHB production rate</t>
  </si>
  <si>
    <t>gPHB/gcell/h</t>
  </si>
  <si>
    <t>maximum growth on PHB</t>
  </si>
  <si>
    <t>gCell/gPHB/h</t>
  </si>
  <si>
    <t>Affinity constant substrate growth</t>
  </si>
  <si>
    <t>gSubstrate/L</t>
  </si>
  <si>
    <t>Kis</t>
  </si>
  <si>
    <t>Kin</t>
  </si>
  <si>
    <t>Kps</t>
  </si>
  <si>
    <t>Kpis</t>
  </si>
  <si>
    <t>Kphb</t>
  </si>
  <si>
    <t>Kpin</t>
  </si>
  <si>
    <t>Xm</t>
  </si>
  <si>
    <t>fPHBmax</t>
  </si>
  <si>
    <t>beta</t>
  </si>
  <si>
    <t>ms</t>
  </si>
  <si>
    <t>Inhibition constant for growth</t>
  </si>
  <si>
    <t>Saturation Constant for n</t>
  </si>
  <si>
    <t>Nitrogen inhibition for growth</t>
  </si>
  <si>
    <t>Saturation constant for substrate in PHB production</t>
  </si>
  <si>
    <t>substrate inhibition for PHB production</t>
  </si>
  <si>
    <t>Saturation constant for PHB in growth</t>
  </si>
  <si>
    <t>nitrogen inhibition constant for PHB production</t>
  </si>
  <si>
    <t>maximum residual cell concentration at which mu is zero</t>
  </si>
  <si>
    <t>maximum PHB to active biomass ratio</t>
  </si>
  <si>
    <t>cell density inhibition coefficient</t>
  </si>
  <si>
    <t>production saturation power coefficient</t>
  </si>
  <si>
    <t>specific glucose consumption for maintenance</t>
  </si>
  <si>
    <t>gN/L</t>
  </si>
  <si>
    <t>gPHB/gcell</t>
  </si>
  <si>
    <t>-</t>
  </si>
  <si>
    <t>gPHB/gCell</t>
  </si>
  <si>
    <t>gsubstrate/gCell/h</t>
  </si>
  <si>
    <t>Reactor holdup</t>
  </si>
  <si>
    <t>model2</t>
  </si>
  <si>
    <t>Mozumder et al 2014 (BITE 155, 272-280) + oxygen consumption</t>
  </si>
  <si>
    <t>saturation constant for dissolved oxygen</t>
  </si>
  <si>
    <t>DO</t>
  </si>
  <si>
    <t>dissolved oxygen</t>
  </si>
  <si>
    <t>mgO/L</t>
  </si>
  <si>
    <t>g S/L</t>
  </si>
  <si>
    <t>optimize label</t>
  </si>
  <si>
    <t>Estimation label (colinarity)</t>
  </si>
  <si>
    <t>parameter</t>
  </si>
  <si>
    <t>Estimation Model 1</t>
  </si>
  <si>
    <t>Estimation Model 2</t>
  </si>
  <si>
    <t>O2</t>
  </si>
  <si>
    <t>Oxygen</t>
  </si>
  <si>
    <t>mg/L</t>
  </si>
  <si>
    <t>thermodynamic state analysis</t>
  </si>
  <si>
    <t>change values</t>
  </si>
  <si>
    <t>id</t>
  </si>
  <si>
    <t>original value</t>
  </si>
  <si>
    <t>=&gt; relating to the estimation of Kis derived from the Flask experiments</t>
  </si>
  <si>
    <t>Estimation Model 3</t>
  </si>
  <si>
    <t>z</t>
  </si>
  <si>
    <t xml:space="preserve">Damage coeifficient </t>
  </si>
  <si>
    <t>estimated from flask experiments</t>
  </si>
  <si>
    <t>estimate from batch experiments</t>
  </si>
  <si>
    <t>estimate from fed-batch experiments</t>
  </si>
  <si>
    <t>yes</t>
  </si>
  <si>
    <t>gO2/L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</si>
</sst>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</font>
    <font>
      <sz val="11"/>
      <color theme="8" tint="-0.249977111117893"/>
      <name val="Calibri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4FF72"/>
        <bgColor indexed="64"/>
      </patternFill>
    </fill>
    <fill>
      <patternFill patternType="solid">
        <fgColor rgb="FF99FDFF"/>
        <bgColor indexed="64"/>
      </patternFill>
    </fill>
    <fill>
      <patternFill patternType="solid">
        <fgColor rgb="FFFF81F6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11" fontId="1" fillId="0" borderId="0" xfId="0" applyNumberFormat="1" applyFont="1"/>
    <xf numFmtId="0" fontId="3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Font="1"/>
    <xf numFmtId="2" fontId="0" fillId="0" borderId="0" xfId="0" applyNumberForma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2" fontId="0" fillId="0" borderId="0" xfId="0" applyNumberFormat="1" applyFont="1" applyBorder="1"/>
    <xf numFmtId="2" fontId="6" fillId="0" borderId="0" xfId="0" applyNumberFormat="1" applyFont="1" applyBorder="1"/>
    <xf numFmtId="164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6" fillId="0" borderId="0" xfId="0" applyFont="1"/>
    <xf numFmtId="3" fontId="0" fillId="0" borderId="0" xfId="0" applyNumberFormat="1"/>
    <xf numFmtId="164" fontId="0" fillId="2" borderId="0" xfId="0" applyNumberFormat="1" applyFill="1"/>
    <xf numFmtId="0" fontId="0" fillId="0" borderId="0" xfId="0" applyFill="1"/>
    <xf numFmtId="0" fontId="0" fillId="2" borderId="0" xfId="0" applyFont="1" applyFill="1"/>
    <xf numFmtId="164" fontId="0" fillId="0" borderId="0" xfId="0" quotePrefix="1" applyNumberForma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 applyFill="1"/>
    <xf numFmtId="0" fontId="0" fillId="3" borderId="0" xfId="0" applyFill="1"/>
    <xf numFmtId="0" fontId="0" fillId="4" borderId="0" xfId="0" applyFont="1" applyFill="1"/>
    <xf numFmtId="164" fontId="0" fillId="0" borderId="0" xfId="0" applyNumberFormat="1" applyFill="1"/>
    <xf numFmtId="165" fontId="0" fillId="0" borderId="0" xfId="0" applyNumberFormat="1" applyFill="1"/>
    <xf numFmtId="0" fontId="9" fillId="0" borderId="0" xfId="0" applyFont="1" applyBorder="1"/>
    <xf numFmtId="0" fontId="9" fillId="0" borderId="0" xfId="0" applyFont="1"/>
    <xf numFmtId="0" fontId="0" fillId="5" borderId="0" xfId="0" applyFill="1"/>
    <xf numFmtId="0" fontId="10" fillId="0" borderId="0" xfId="0" applyFont="1"/>
    <xf numFmtId="164" fontId="0" fillId="6" borderId="0" xfId="0" applyNumberFormat="1" applyFill="1"/>
    <xf numFmtId="164" fontId="11" fillId="0" borderId="0" xfId="0" applyNumberFormat="1" applyFont="1" applyFill="1" applyBorder="1"/>
    <xf numFmtId="2" fontId="0" fillId="0" borderId="0" xfId="0" applyNumberFormat="1" applyFill="1" applyBorder="1"/>
    <xf numFmtId="0" fontId="3" fillId="0" borderId="0" xfId="0" applyFont="1" applyFill="1"/>
    <xf numFmtId="2" fontId="3" fillId="0" borderId="0" xfId="0" applyNumberFormat="1" applyFont="1" applyFill="1" applyBorder="1"/>
    <xf numFmtId="2" fontId="2" fillId="0" borderId="0" xfId="0" applyNumberFormat="1" applyFont="1" applyFill="1" applyBorder="1"/>
    <xf numFmtId="0" fontId="0" fillId="7" borderId="0" xfId="0" applyFill="1"/>
    <xf numFmtId="164" fontId="0" fillId="7" borderId="0" xfId="0" applyNumberFormat="1" applyFill="1"/>
    <xf numFmtId="164" fontId="3" fillId="7" borderId="0" xfId="0" applyNumberFormat="1" applyFont="1" applyFill="1"/>
    <xf numFmtId="0" fontId="0" fillId="8" borderId="0" xfId="0" applyFill="1"/>
    <xf numFmtId="164" fontId="0" fillId="8" borderId="0" xfId="0" applyNumberFormat="1" applyFill="1"/>
    <xf numFmtId="0" fontId="0" fillId="9" borderId="0" xfId="0" applyFont="1" applyFill="1"/>
    <xf numFmtId="0" fontId="0" fillId="9" borderId="0" xfId="0" applyFill="1"/>
    <xf numFmtId="164" fontId="0" fillId="9" borderId="0" xfId="0" applyNumberFormat="1" applyFill="1"/>
    <xf numFmtId="0" fontId="3" fillId="9" borderId="0" xfId="0" applyFont="1" applyFill="1"/>
    <xf numFmtId="10" fontId="0" fillId="0" borderId="0" xfId="0" applyNumberFormat="1" applyFill="1"/>
    <xf numFmtId="0" fontId="0" fillId="7" borderId="0" xfId="0" applyFont="1" applyFill="1"/>
    <xf numFmtId="164" fontId="11" fillId="7" borderId="0" xfId="0" applyNumberFormat="1" applyFont="1" applyFill="1" applyBorder="1"/>
    <xf numFmtId="164" fontId="11" fillId="9" borderId="0" xfId="0" applyNumberFormat="1" applyFont="1" applyFill="1" applyBorder="1"/>
    <xf numFmtId="164" fontId="11" fillId="8" borderId="0" xfId="0" applyNumberFormat="1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9" borderId="0" xfId="0" applyNumberFormat="1" applyFill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colors>
    <mruColors>
      <color rgb="FF99FDFF"/>
      <color rgb="FFFF81F6"/>
      <color rgb="FF84FF72"/>
      <color rgb="FFFF5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6"/>
  <sheetViews>
    <sheetView workbookViewId="0">
      <selection activeCell="B12" sqref="B12"/>
    </sheetView>
  </sheetViews>
  <sheetFormatPr baseColWidth="10" defaultRowHeight="15" x14ac:dyDescent="0.2"/>
  <cols>
    <col min="1" max="1" width="19.1640625" customWidth="1"/>
    <col min="2" max="2" width="42.5" style="7" customWidth="1"/>
    <col min="3" max="3" width="24.6640625" customWidth="1"/>
    <col min="4" max="4" width="17.83203125" customWidth="1"/>
  </cols>
  <sheetData>
    <row r="3" spans="1:5" ht="16" x14ac:dyDescent="0.2">
      <c r="A3" t="s">
        <v>18</v>
      </c>
      <c r="B3" s="7" t="s">
        <v>20</v>
      </c>
      <c r="C3" t="s">
        <v>17</v>
      </c>
      <c r="D3" t="s">
        <v>19</v>
      </c>
      <c r="E3" t="s">
        <v>21</v>
      </c>
    </row>
    <row r="5" spans="1:5" ht="16" x14ac:dyDescent="0.2">
      <c r="A5" t="s">
        <v>22</v>
      </c>
      <c r="B5" s="7" t="s">
        <v>32</v>
      </c>
      <c r="C5" t="s">
        <v>124</v>
      </c>
    </row>
    <row r="6" spans="1:5" ht="32" x14ac:dyDescent="0.2">
      <c r="A6" t="s">
        <v>98</v>
      </c>
      <c r="B6" s="7" t="s">
        <v>99</v>
      </c>
      <c r="C6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T25"/>
  <sheetViews>
    <sheetView zoomScale="133" workbookViewId="0">
      <selection activeCell="K3" sqref="K3:L5"/>
    </sheetView>
  </sheetViews>
  <sheetFormatPr baseColWidth="10" defaultColWidth="9.1640625" defaultRowHeight="15" x14ac:dyDescent="0.2"/>
  <cols>
    <col min="2" max="2" width="12.33203125" customWidth="1"/>
    <col min="3" max="3" width="51.83203125" customWidth="1"/>
    <col min="4" max="4" width="11.33203125" customWidth="1"/>
    <col min="5" max="5" width="15" bestFit="1" customWidth="1"/>
    <col min="6" max="6" width="14.5" bestFit="1" customWidth="1"/>
    <col min="7" max="7" width="24.1640625" customWidth="1"/>
    <col min="9" max="9" width="12.1640625" bestFit="1" customWidth="1"/>
    <col min="18" max="20" width="11.5" bestFit="1" customWidth="1"/>
  </cols>
  <sheetData>
    <row r="2" spans="2:20" x14ac:dyDescent="0.2">
      <c r="B2" s="1" t="s">
        <v>1</v>
      </c>
      <c r="C2" s="1" t="s">
        <v>6</v>
      </c>
      <c r="D2" s="4" t="s">
        <v>5</v>
      </c>
      <c r="E2" s="1" t="s">
        <v>4</v>
      </c>
      <c r="F2" s="1" t="s">
        <v>13</v>
      </c>
      <c r="G2" s="1" t="s">
        <v>14</v>
      </c>
      <c r="H2" s="1" t="s">
        <v>15</v>
      </c>
      <c r="I2" s="1" t="s">
        <v>105</v>
      </c>
    </row>
    <row r="3" spans="2:20" ht="16" x14ac:dyDescent="0.2">
      <c r="B3" s="41" t="s">
        <v>47</v>
      </c>
      <c r="C3" s="41" t="s">
        <v>49</v>
      </c>
      <c r="D3" s="42">
        <v>0.53399999999996883</v>
      </c>
      <c r="E3" s="41" t="s">
        <v>55</v>
      </c>
      <c r="F3" s="3">
        <v>0.25</v>
      </c>
      <c r="G3" s="16" t="s">
        <v>59</v>
      </c>
      <c r="H3">
        <f>273+22</f>
        <v>295</v>
      </c>
      <c r="I3">
        <v>1</v>
      </c>
      <c r="K3" s="44"/>
      <c r="L3" t="s">
        <v>121</v>
      </c>
      <c r="M3" s="9"/>
      <c r="R3" s="14"/>
      <c r="S3" s="14"/>
      <c r="T3" s="14"/>
    </row>
    <row r="4" spans="2:20" ht="16" x14ac:dyDescent="0.2">
      <c r="B4" s="20" t="s">
        <v>50</v>
      </c>
      <c r="C4" t="s">
        <v>52</v>
      </c>
      <c r="D4" s="14">
        <v>0.88</v>
      </c>
      <c r="E4" t="s">
        <v>56</v>
      </c>
      <c r="F4" s="3">
        <v>0.25</v>
      </c>
      <c r="G4" s="16" t="s">
        <v>59</v>
      </c>
      <c r="H4">
        <f t="shared" ref="H4:H6" si="0">273+22</f>
        <v>295</v>
      </c>
      <c r="I4">
        <v>0</v>
      </c>
      <c r="K4" s="41"/>
      <c r="L4" t="s">
        <v>122</v>
      </c>
      <c r="M4" s="9"/>
      <c r="R4" s="14"/>
      <c r="S4" s="14"/>
      <c r="T4" s="14"/>
    </row>
    <row r="5" spans="2:20" ht="16" x14ac:dyDescent="0.2">
      <c r="B5" s="41" t="s">
        <v>48</v>
      </c>
      <c r="C5" s="41" t="s">
        <v>53</v>
      </c>
      <c r="D5" s="42">
        <v>7.3450655950332626</v>
      </c>
      <c r="E5" s="41" t="s">
        <v>57</v>
      </c>
      <c r="F5" s="3">
        <v>0.25</v>
      </c>
      <c r="G5" s="16" t="s">
        <v>59</v>
      </c>
      <c r="H5">
        <f t="shared" si="0"/>
        <v>295</v>
      </c>
      <c r="I5">
        <v>1</v>
      </c>
      <c r="K5" s="49"/>
      <c r="L5" s="5" t="s">
        <v>123</v>
      </c>
      <c r="R5" s="14"/>
      <c r="S5" s="14"/>
      <c r="T5" s="14"/>
    </row>
    <row r="6" spans="2:20" s="5" customFormat="1" ht="16" x14ac:dyDescent="0.2">
      <c r="B6" s="41" t="s">
        <v>51</v>
      </c>
      <c r="C6" s="41" t="s">
        <v>54</v>
      </c>
      <c r="D6" s="43">
        <v>0.47699999998693265</v>
      </c>
      <c r="E6" s="41" t="s">
        <v>58</v>
      </c>
      <c r="F6" s="3">
        <v>0.25</v>
      </c>
      <c r="G6" s="16" t="s">
        <v>59</v>
      </c>
      <c r="H6">
        <f t="shared" si="0"/>
        <v>295</v>
      </c>
      <c r="I6">
        <v>1</v>
      </c>
      <c r="J6"/>
      <c r="M6" s="10"/>
      <c r="R6" s="15"/>
      <c r="S6" s="15"/>
      <c r="T6" s="15"/>
    </row>
    <row r="7" spans="2:20" ht="16" x14ac:dyDescent="0.2">
      <c r="B7" s="41" t="s">
        <v>60</v>
      </c>
      <c r="C7" s="41" t="s">
        <v>63</v>
      </c>
      <c r="D7" s="42">
        <v>0.56999959766463271</v>
      </c>
      <c r="E7" s="41" t="s">
        <v>29</v>
      </c>
      <c r="F7" s="3">
        <v>0.3</v>
      </c>
      <c r="G7" s="16" t="s">
        <v>59</v>
      </c>
      <c r="I7">
        <v>1</v>
      </c>
      <c r="M7" s="11"/>
      <c r="R7" s="14"/>
      <c r="S7" s="14"/>
      <c r="T7" s="14"/>
    </row>
    <row r="8" spans="2:20" ht="16" x14ac:dyDescent="0.2">
      <c r="B8" s="47" t="s">
        <v>61</v>
      </c>
      <c r="C8" s="47" t="s">
        <v>64</v>
      </c>
      <c r="D8" s="48">
        <v>0.28023582068493802</v>
      </c>
      <c r="E8" s="47" t="s">
        <v>65</v>
      </c>
      <c r="F8" s="3">
        <v>0.3</v>
      </c>
      <c r="G8" s="16" t="s">
        <v>59</v>
      </c>
      <c r="I8">
        <v>1</v>
      </c>
      <c r="M8" s="9"/>
      <c r="R8" s="14"/>
      <c r="S8" s="14"/>
      <c r="T8" s="14"/>
    </row>
    <row r="9" spans="2:20" ht="16" x14ac:dyDescent="0.2">
      <c r="B9" s="20" t="s">
        <v>62</v>
      </c>
      <c r="C9" t="s">
        <v>66</v>
      </c>
      <c r="D9" s="14">
        <v>0.18</v>
      </c>
      <c r="E9" t="s">
        <v>67</v>
      </c>
      <c r="F9" s="3">
        <v>0.3</v>
      </c>
      <c r="G9" s="16" t="s">
        <v>59</v>
      </c>
      <c r="I9">
        <v>0</v>
      </c>
      <c r="M9" s="9"/>
      <c r="R9" s="14"/>
      <c r="S9" s="14"/>
      <c r="T9" s="14"/>
    </row>
    <row r="10" spans="2:20" ht="16" x14ac:dyDescent="0.2">
      <c r="B10" s="44" t="s">
        <v>26</v>
      </c>
      <c r="C10" s="44" t="s">
        <v>68</v>
      </c>
      <c r="D10" s="45">
        <v>1.5</v>
      </c>
      <c r="E10" s="44" t="s">
        <v>69</v>
      </c>
      <c r="F10" s="3">
        <v>0.5</v>
      </c>
      <c r="G10" s="16" t="s">
        <v>59</v>
      </c>
      <c r="I10">
        <v>0</v>
      </c>
      <c r="M10" s="13"/>
      <c r="R10" s="14"/>
      <c r="S10" s="14"/>
      <c r="T10" s="14"/>
    </row>
    <row r="11" spans="2:20" ht="16" x14ac:dyDescent="0.2">
      <c r="B11" s="44" t="s">
        <v>70</v>
      </c>
      <c r="C11" s="44" t="s">
        <v>80</v>
      </c>
      <c r="D11" s="45">
        <v>47</v>
      </c>
      <c r="E11" s="44" t="s">
        <v>69</v>
      </c>
      <c r="F11" s="3">
        <v>0.5</v>
      </c>
      <c r="G11" s="16" t="s">
        <v>59</v>
      </c>
      <c r="I11">
        <v>0</v>
      </c>
      <c r="M11" s="12"/>
      <c r="R11" s="14"/>
      <c r="S11" s="14"/>
      <c r="T11" s="14"/>
    </row>
    <row r="12" spans="2:20" ht="16" x14ac:dyDescent="0.2">
      <c r="B12" s="20" t="s">
        <v>27</v>
      </c>
      <c r="C12" t="s">
        <v>81</v>
      </c>
      <c r="D12" s="14">
        <v>0.254</v>
      </c>
      <c r="E12" t="s">
        <v>92</v>
      </c>
      <c r="F12" s="3">
        <v>0.5</v>
      </c>
      <c r="G12" s="16" t="s">
        <v>59</v>
      </c>
      <c r="I12">
        <v>0</v>
      </c>
      <c r="M12" s="9"/>
      <c r="R12" s="14"/>
      <c r="S12" s="14"/>
      <c r="T12" s="14"/>
    </row>
    <row r="13" spans="2:20" ht="16" x14ac:dyDescent="0.2">
      <c r="B13" s="20" t="s">
        <v>71</v>
      </c>
      <c r="C13" t="s">
        <v>82</v>
      </c>
      <c r="D13" s="14">
        <v>1.5</v>
      </c>
      <c r="E13" t="s">
        <v>92</v>
      </c>
      <c r="F13" s="3">
        <v>0.5</v>
      </c>
      <c r="G13" s="16" t="s">
        <v>59</v>
      </c>
      <c r="I13">
        <v>0</v>
      </c>
      <c r="M13" s="12"/>
      <c r="R13" s="14"/>
      <c r="S13" s="14"/>
      <c r="T13" s="14"/>
    </row>
    <row r="14" spans="2:20" ht="16" x14ac:dyDescent="0.2">
      <c r="B14" s="20" t="s">
        <v>72</v>
      </c>
      <c r="C14" t="s">
        <v>83</v>
      </c>
      <c r="D14" s="14">
        <v>4.0999999999999996</v>
      </c>
      <c r="E14" t="s">
        <v>69</v>
      </c>
      <c r="F14" s="3">
        <v>0.5</v>
      </c>
      <c r="G14" s="16" t="s">
        <v>59</v>
      </c>
      <c r="I14">
        <v>0</v>
      </c>
      <c r="M14" s="9"/>
      <c r="R14" s="14"/>
      <c r="S14" s="14"/>
      <c r="T14" s="14"/>
    </row>
    <row r="15" spans="2:20" ht="16" x14ac:dyDescent="0.2">
      <c r="B15" s="20" t="s">
        <v>73</v>
      </c>
      <c r="C15" t="s">
        <v>84</v>
      </c>
      <c r="D15" s="14">
        <v>80</v>
      </c>
      <c r="E15" t="s">
        <v>69</v>
      </c>
      <c r="F15" s="3">
        <v>0.5</v>
      </c>
      <c r="G15" s="16" t="s">
        <v>59</v>
      </c>
      <c r="I15">
        <v>0</v>
      </c>
      <c r="M15" s="9"/>
      <c r="R15" s="14"/>
      <c r="S15" s="14"/>
      <c r="T15" s="14"/>
    </row>
    <row r="16" spans="2:20" ht="16" x14ac:dyDescent="0.2">
      <c r="B16" s="20" t="s">
        <v>74</v>
      </c>
      <c r="C16" t="s">
        <v>85</v>
      </c>
      <c r="D16" s="14">
        <v>0.25</v>
      </c>
      <c r="E16" t="s">
        <v>93</v>
      </c>
      <c r="F16" s="3">
        <v>0.5</v>
      </c>
      <c r="G16" s="16" t="s">
        <v>59</v>
      </c>
      <c r="I16">
        <v>0</v>
      </c>
      <c r="M16" s="9"/>
      <c r="R16" s="14"/>
      <c r="S16" s="14"/>
      <c r="T16" s="14"/>
    </row>
    <row r="17" spans="2:20" ht="16" x14ac:dyDescent="0.2">
      <c r="B17" s="20" t="s">
        <v>75</v>
      </c>
      <c r="C17" t="s">
        <v>86</v>
      </c>
      <c r="D17" s="14">
        <v>0.254</v>
      </c>
      <c r="E17" t="s">
        <v>92</v>
      </c>
      <c r="F17" s="3">
        <v>0.5</v>
      </c>
      <c r="G17" s="16" t="s">
        <v>59</v>
      </c>
      <c r="I17">
        <v>0</v>
      </c>
      <c r="M17" s="9"/>
      <c r="R17" s="14"/>
      <c r="S17" s="14"/>
      <c r="T17" s="14"/>
    </row>
    <row r="18" spans="2:20" ht="16" x14ac:dyDescent="0.2">
      <c r="B18" s="47" t="s">
        <v>76</v>
      </c>
      <c r="C18" s="47" t="s">
        <v>87</v>
      </c>
      <c r="D18" s="48">
        <v>49.438123063928259</v>
      </c>
      <c r="E18" s="47" t="s">
        <v>37</v>
      </c>
      <c r="F18" s="50">
        <v>0.5</v>
      </c>
      <c r="G18" s="16" t="s">
        <v>59</v>
      </c>
      <c r="I18">
        <v>0</v>
      </c>
      <c r="M18" s="9"/>
      <c r="R18" s="6"/>
      <c r="S18" s="6"/>
      <c r="T18" s="6"/>
    </row>
    <row r="19" spans="2:20" ht="16" x14ac:dyDescent="0.2">
      <c r="B19" s="47" t="s">
        <v>77</v>
      </c>
      <c r="C19" s="47" t="s">
        <v>88</v>
      </c>
      <c r="D19" s="48">
        <v>3.3246438530390074</v>
      </c>
      <c r="E19" s="47" t="s">
        <v>95</v>
      </c>
      <c r="F19" s="50">
        <v>0.25</v>
      </c>
      <c r="G19" s="16" t="s">
        <v>59</v>
      </c>
      <c r="I19">
        <v>0</v>
      </c>
      <c r="M19" s="9"/>
      <c r="R19" s="6"/>
      <c r="S19" s="6"/>
      <c r="T19" s="6"/>
    </row>
    <row r="20" spans="2:20" ht="16" x14ac:dyDescent="0.2">
      <c r="B20" s="20" t="s">
        <v>16</v>
      </c>
      <c r="C20" t="s">
        <v>89</v>
      </c>
      <c r="D20" s="14">
        <v>5.8</v>
      </c>
      <c r="E20" t="s">
        <v>94</v>
      </c>
      <c r="F20" s="3">
        <v>0.5</v>
      </c>
      <c r="G20" s="16" t="s">
        <v>59</v>
      </c>
      <c r="I20">
        <v>0</v>
      </c>
      <c r="M20" s="9"/>
      <c r="R20" s="14"/>
      <c r="S20" s="14"/>
      <c r="T20" s="14"/>
    </row>
    <row r="21" spans="2:20" ht="16" x14ac:dyDescent="0.2">
      <c r="B21" s="20" t="s">
        <v>78</v>
      </c>
      <c r="C21" t="s">
        <v>90</v>
      </c>
      <c r="D21" s="14">
        <v>3.85</v>
      </c>
      <c r="E21" t="s">
        <v>94</v>
      </c>
      <c r="F21" s="3">
        <v>0.5</v>
      </c>
      <c r="G21" s="16" t="s">
        <v>59</v>
      </c>
      <c r="I21">
        <v>0</v>
      </c>
      <c r="M21" s="9"/>
      <c r="R21" s="14"/>
      <c r="S21" s="14"/>
      <c r="T21" s="14"/>
    </row>
    <row r="22" spans="2:20" ht="16" x14ac:dyDescent="0.2">
      <c r="B22" s="26" t="s">
        <v>79</v>
      </c>
      <c r="C22" t="s">
        <v>91</v>
      </c>
      <c r="D22" s="14">
        <v>0.02</v>
      </c>
      <c r="E22" t="s">
        <v>96</v>
      </c>
      <c r="F22" s="3">
        <v>0.5</v>
      </c>
      <c r="G22" s="16" t="s">
        <v>59</v>
      </c>
      <c r="I22">
        <v>0</v>
      </c>
      <c r="M22" s="8"/>
      <c r="R22" s="14"/>
      <c r="S22" s="14"/>
      <c r="T22" s="14"/>
    </row>
    <row r="23" spans="2:20" ht="16" x14ac:dyDescent="0.2">
      <c r="B23" s="46" t="s">
        <v>30</v>
      </c>
      <c r="C23" s="47" t="s">
        <v>100</v>
      </c>
      <c r="D23" s="58">
        <v>7.3291792227382624E-4</v>
      </c>
      <c r="E23" s="47" t="s">
        <v>103</v>
      </c>
      <c r="F23" s="3">
        <v>0.5</v>
      </c>
      <c r="G23" s="16" t="s">
        <v>31</v>
      </c>
      <c r="I23">
        <v>1</v>
      </c>
      <c r="K23" s="48">
        <v>0.20001999357353495</v>
      </c>
    </row>
    <row r="24" spans="2:20" ht="16" x14ac:dyDescent="0.2">
      <c r="B24" s="26" t="s">
        <v>101</v>
      </c>
      <c r="C24" t="s">
        <v>102</v>
      </c>
      <c r="D24" s="14">
        <v>4.0000000000000001E-3</v>
      </c>
      <c r="E24" t="s">
        <v>103</v>
      </c>
      <c r="F24" s="3">
        <v>0</v>
      </c>
      <c r="G24" s="16" t="s">
        <v>31</v>
      </c>
      <c r="I24">
        <v>0</v>
      </c>
    </row>
    <row r="25" spans="2:20" x14ac:dyDescent="0.2">
      <c r="D25" s="17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0E2C9-848A-584C-942A-F67683486F27}">
  <dimension ref="B2:L24"/>
  <sheetViews>
    <sheetView zoomScale="133" workbookViewId="0">
      <selection activeCell="D23" sqref="D23"/>
    </sheetView>
  </sheetViews>
  <sheetFormatPr baseColWidth="10" defaultRowHeight="15" x14ac:dyDescent="0.2"/>
  <cols>
    <col min="2" max="2" width="12.33203125" customWidth="1"/>
    <col min="3" max="3" width="51.83203125" customWidth="1"/>
    <col min="4" max="4" width="11.33203125" customWidth="1"/>
    <col min="5" max="5" width="15" bestFit="1" customWidth="1"/>
    <col min="6" max="6" width="14.5" bestFit="1" customWidth="1"/>
    <col min="7" max="7" width="24.1640625" customWidth="1"/>
    <col min="8" max="8" width="9.1640625"/>
    <col min="9" max="9" width="12.1640625" bestFit="1" customWidth="1"/>
  </cols>
  <sheetData>
    <row r="2" spans="2:12" x14ac:dyDescent="0.2">
      <c r="B2" s="1" t="s">
        <v>1</v>
      </c>
      <c r="C2" s="1" t="s">
        <v>6</v>
      </c>
      <c r="D2" s="4" t="s">
        <v>5</v>
      </c>
      <c r="E2" s="1" t="s">
        <v>4</v>
      </c>
      <c r="F2" s="1" t="s">
        <v>13</v>
      </c>
      <c r="G2" s="1" t="s">
        <v>14</v>
      </c>
      <c r="H2" s="1" t="s">
        <v>15</v>
      </c>
      <c r="I2" s="1" t="s">
        <v>105</v>
      </c>
    </row>
    <row r="3" spans="2:12" ht="16" x14ac:dyDescent="0.2">
      <c r="B3" s="41" t="s">
        <v>47</v>
      </c>
      <c r="C3" s="41" t="s">
        <v>49</v>
      </c>
      <c r="D3" s="52">
        <v>0.53399999999996883</v>
      </c>
      <c r="E3" t="s">
        <v>55</v>
      </c>
      <c r="F3" s="3">
        <v>0.25</v>
      </c>
      <c r="G3" s="16" t="s">
        <v>59</v>
      </c>
      <c r="H3">
        <f>273+22</f>
        <v>295</v>
      </c>
      <c r="I3">
        <v>1</v>
      </c>
      <c r="K3" s="44"/>
      <c r="L3" t="s">
        <v>121</v>
      </c>
    </row>
    <row r="4" spans="2:12" ht="16" x14ac:dyDescent="0.2">
      <c r="B4" t="s">
        <v>50</v>
      </c>
      <c r="C4" t="s">
        <v>52</v>
      </c>
      <c r="D4" s="36">
        <v>0.88</v>
      </c>
      <c r="E4" t="s">
        <v>56</v>
      </c>
      <c r="F4" s="3">
        <v>0.25</v>
      </c>
      <c r="G4" s="16" t="s">
        <v>59</v>
      </c>
      <c r="H4">
        <f t="shared" ref="H4:H6" si="0">273+22</f>
        <v>295</v>
      </c>
      <c r="I4">
        <v>0</v>
      </c>
      <c r="K4" s="41"/>
      <c r="L4" t="s">
        <v>122</v>
      </c>
    </row>
    <row r="5" spans="2:12" ht="16" x14ac:dyDescent="0.2">
      <c r="B5" s="41" t="s">
        <v>48</v>
      </c>
      <c r="C5" s="41" t="s">
        <v>53</v>
      </c>
      <c r="D5" s="52">
        <v>7.3450655950332626</v>
      </c>
      <c r="E5" t="s">
        <v>57</v>
      </c>
      <c r="F5" s="3">
        <v>0.25</v>
      </c>
      <c r="G5" s="16" t="s">
        <v>59</v>
      </c>
      <c r="H5">
        <f t="shared" si="0"/>
        <v>295</v>
      </c>
      <c r="I5">
        <v>1</v>
      </c>
      <c r="K5" s="49"/>
      <c r="L5" s="5" t="s">
        <v>123</v>
      </c>
    </row>
    <row r="6" spans="2:12" ht="16" x14ac:dyDescent="0.2">
      <c r="B6" s="41" t="s">
        <v>51</v>
      </c>
      <c r="C6" s="41" t="s">
        <v>54</v>
      </c>
      <c r="D6" s="52">
        <v>0.47699999998693265</v>
      </c>
      <c r="E6" t="s">
        <v>58</v>
      </c>
      <c r="F6" s="3">
        <v>0.25</v>
      </c>
      <c r="G6" s="16" t="s">
        <v>59</v>
      </c>
      <c r="H6">
        <f t="shared" si="0"/>
        <v>295</v>
      </c>
      <c r="I6">
        <v>1</v>
      </c>
    </row>
    <row r="7" spans="2:12" ht="16" x14ac:dyDescent="0.2">
      <c r="B7" s="41" t="s">
        <v>60</v>
      </c>
      <c r="C7" s="41" t="s">
        <v>63</v>
      </c>
      <c r="D7" s="52">
        <v>0.56999959766463271</v>
      </c>
      <c r="E7" t="s">
        <v>29</v>
      </c>
      <c r="F7" s="3">
        <v>0.3</v>
      </c>
      <c r="G7" s="16" t="s">
        <v>59</v>
      </c>
      <c r="I7">
        <v>0</v>
      </c>
    </row>
    <row r="8" spans="2:12" ht="16" x14ac:dyDescent="0.2">
      <c r="B8" s="47" t="s">
        <v>61</v>
      </c>
      <c r="C8" s="47" t="s">
        <v>64</v>
      </c>
      <c r="D8" s="53">
        <v>0.26027052402364786</v>
      </c>
      <c r="E8" t="s">
        <v>65</v>
      </c>
      <c r="F8" s="3">
        <v>0.3</v>
      </c>
      <c r="G8" s="16" t="s">
        <v>59</v>
      </c>
      <c r="I8">
        <v>0</v>
      </c>
    </row>
    <row r="9" spans="2:12" ht="16" x14ac:dyDescent="0.2">
      <c r="B9" t="s">
        <v>62</v>
      </c>
      <c r="C9" t="s">
        <v>66</v>
      </c>
      <c r="D9" s="36">
        <v>0.18</v>
      </c>
      <c r="E9" t="s">
        <v>67</v>
      </c>
      <c r="F9" s="3">
        <v>0.3</v>
      </c>
      <c r="G9" s="16" t="s">
        <v>59</v>
      </c>
      <c r="I9">
        <v>1</v>
      </c>
    </row>
    <row r="10" spans="2:12" ht="16" x14ac:dyDescent="0.2">
      <c r="B10" s="44" t="s">
        <v>26</v>
      </c>
      <c r="C10" s="44" t="s">
        <v>68</v>
      </c>
      <c r="D10" s="54">
        <v>1.5</v>
      </c>
      <c r="E10" t="s">
        <v>69</v>
      </c>
      <c r="F10" s="3">
        <v>0.5</v>
      </c>
      <c r="G10" s="16" t="s">
        <v>59</v>
      </c>
      <c r="I10">
        <v>1</v>
      </c>
    </row>
    <row r="11" spans="2:12" ht="16" x14ac:dyDescent="0.2">
      <c r="B11" s="44" t="s">
        <v>70</v>
      </c>
      <c r="C11" s="44" t="s">
        <v>80</v>
      </c>
      <c r="D11" s="54">
        <v>47</v>
      </c>
      <c r="E11" t="s">
        <v>69</v>
      </c>
      <c r="F11" s="3">
        <v>0.5</v>
      </c>
      <c r="G11" s="16" t="s">
        <v>59</v>
      </c>
      <c r="I11">
        <v>1</v>
      </c>
    </row>
    <row r="12" spans="2:12" ht="16" x14ac:dyDescent="0.2">
      <c r="B12" t="s">
        <v>27</v>
      </c>
      <c r="C12" t="s">
        <v>81</v>
      </c>
      <c r="D12" s="36">
        <v>0.254</v>
      </c>
      <c r="E12" t="s">
        <v>92</v>
      </c>
      <c r="F12" s="3">
        <v>0.5</v>
      </c>
      <c r="G12" s="16" t="s">
        <v>59</v>
      </c>
      <c r="I12">
        <v>0</v>
      </c>
    </row>
    <row r="13" spans="2:12" ht="16" x14ac:dyDescent="0.2">
      <c r="B13" t="s">
        <v>71</v>
      </c>
      <c r="C13" t="s">
        <v>82</v>
      </c>
      <c r="D13" s="36">
        <v>1.5</v>
      </c>
      <c r="E13" t="s">
        <v>92</v>
      </c>
      <c r="F13" s="3">
        <v>0.5</v>
      </c>
      <c r="G13" s="16" t="s">
        <v>59</v>
      </c>
      <c r="I13">
        <v>0</v>
      </c>
    </row>
    <row r="14" spans="2:12" ht="16" x14ac:dyDescent="0.2">
      <c r="B14" t="s">
        <v>72</v>
      </c>
      <c r="C14" t="s">
        <v>83</v>
      </c>
      <c r="D14" s="36">
        <v>4.0999999999999996</v>
      </c>
      <c r="E14" t="s">
        <v>69</v>
      </c>
      <c r="F14" s="3">
        <v>0.5</v>
      </c>
      <c r="G14" s="16" t="s">
        <v>59</v>
      </c>
      <c r="I14">
        <v>0</v>
      </c>
    </row>
    <row r="15" spans="2:12" ht="16" x14ac:dyDescent="0.2">
      <c r="B15" t="s">
        <v>73</v>
      </c>
      <c r="C15" t="s">
        <v>84</v>
      </c>
      <c r="D15" s="36">
        <v>80</v>
      </c>
      <c r="E15" t="s">
        <v>69</v>
      </c>
      <c r="F15" s="3">
        <v>0.5</v>
      </c>
      <c r="G15" s="16" t="s">
        <v>59</v>
      </c>
      <c r="I15">
        <v>0</v>
      </c>
    </row>
    <row r="16" spans="2:12" ht="16" x14ac:dyDescent="0.2">
      <c r="B16" t="s">
        <v>74</v>
      </c>
      <c r="C16" t="s">
        <v>85</v>
      </c>
      <c r="D16" s="36">
        <v>0.25</v>
      </c>
      <c r="E16" t="s">
        <v>93</v>
      </c>
      <c r="F16" s="3">
        <v>0.5</v>
      </c>
      <c r="G16" s="16" t="s">
        <v>59</v>
      </c>
      <c r="I16">
        <v>0</v>
      </c>
    </row>
    <row r="17" spans="2:9" ht="16" x14ac:dyDescent="0.2">
      <c r="B17" t="s">
        <v>75</v>
      </c>
      <c r="C17" t="s">
        <v>86</v>
      </c>
      <c r="D17" s="36">
        <v>0.254</v>
      </c>
      <c r="E17" t="s">
        <v>92</v>
      </c>
      <c r="F17" s="3">
        <v>0.5</v>
      </c>
      <c r="G17" s="16" t="s">
        <v>59</v>
      </c>
      <c r="I17">
        <v>0</v>
      </c>
    </row>
    <row r="18" spans="2:9" ht="16" x14ac:dyDescent="0.2">
      <c r="B18" s="47" t="s">
        <v>76</v>
      </c>
      <c r="C18" s="47" t="s">
        <v>87</v>
      </c>
      <c r="D18" s="53">
        <v>70.237951547986299</v>
      </c>
      <c r="E18" t="s">
        <v>37</v>
      </c>
      <c r="F18" s="3">
        <v>0.5</v>
      </c>
      <c r="G18" s="16" t="s">
        <v>59</v>
      </c>
      <c r="I18">
        <v>0</v>
      </c>
    </row>
    <row r="19" spans="2:9" ht="16" x14ac:dyDescent="0.2">
      <c r="B19" s="47" t="s">
        <v>77</v>
      </c>
      <c r="C19" s="47" t="s">
        <v>88</v>
      </c>
      <c r="D19" s="53">
        <v>3.2589426722969397</v>
      </c>
      <c r="E19" t="s">
        <v>95</v>
      </c>
      <c r="F19" s="3">
        <v>0.25</v>
      </c>
      <c r="G19" s="16" t="s">
        <v>59</v>
      </c>
      <c r="I19">
        <v>0</v>
      </c>
    </row>
    <row r="20" spans="2:9" ht="16" x14ac:dyDescent="0.2">
      <c r="B20" t="s">
        <v>16</v>
      </c>
      <c r="C20" t="s">
        <v>89</v>
      </c>
      <c r="D20" s="36">
        <v>5.8</v>
      </c>
      <c r="E20" t="s">
        <v>94</v>
      </c>
      <c r="F20" s="3">
        <v>0.5</v>
      </c>
      <c r="G20" s="16" t="s">
        <v>59</v>
      </c>
      <c r="I20">
        <v>0</v>
      </c>
    </row>
    <row r="21" spans="2:9" ht="16" x14ac:dyDescent="0.2">
      <c r="B21" t="s">
        <v>78</v>
      </c>
      <c r="C21" t="s">
        <v>90</v>
      </c>
      <c r="D21" s="36">
        <v>3.85</v>
      </c>
      <c r="E21" t="s">
        <v>94</v>
      </c>
      <c r="F21" s="3">
        <v>0.5</v>
      </c>
      <c r="G21" s="16" t="s">
        <v>59</v>
      </c>
      <c r="I21">
        <v>0</v>
      </c>
    </row>
    <row r="22" spans="2:9" ht="16" x14ac:dyDescent="0.2">
      <c r="B22" s="2" t="s">
        <v>79</v>
      </c>
      <c r="C22" t="s">
        <v>91</v>
      </c>
      <c r="D22" s="36">
        <v>0.02</v>
      </c>
      <c r="E22" t="s">
        <v>96</v>
      </c>
      <c r="F22" s="3">
        <v>0.5</v>
      </c>
      <c r="G22" s="16" t="s">
        <v>59</v>
      </c>
      <c r="I22">
        <v>0</v>
      </c>
    </row>
    <row r="23" spans="2:9" ht="16" x14ac:dyDescent="0.2">
      <c r="B23" s="46" t="s">
        <v>30</v>
      </c>
      <c r="C23" s="47" t="s">
        <v>100</v>
      </c>
      <c r="D23" s="58">
        <v>5.3894251086954376E-4</v>
      </c>
      <c r="E23" t="s">
        <v>125</v>
      </c>
      <c r="F23" s="3">
        <v>0.5</v>
      </c>
      <c r="G23" s="16" t="s">
        <v>31</v>
      </c>
      <c r="I23">
        <v>0</v>
      </c>
    </row>
    <row r="24" spans="2:9" x14ac:dyDescent="0.2">
      <c r="D24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FACA3-D055-CB4B-AB14-8C2962DA751F}">
  <dimension ref="B2:T25"/>
  <sheetViews>
    <sheetView topLeftCell="A3" zoomScale="125" workbookViewId="0">
      <selection activeCell="C12" sqref="C12"/>
    </sheetView>
  </sheetViews>
  <sheetFormatPr baseColWidth="10" defaultColWidth="9.1640625" defaultRowHeight="15" x14ac:dyDescent="0.2"/>
  <cols>
    <col min="2" max="2" width="12.33203125" customWidth="1"/>
    <col min="3" max="3" width="51.83203125" customWidth="1"/>
    <col min="4" max="4" width="11.33203125" customWidth="1"/>
    <col min="5" max="5" width="15" bestFit="1" customWidth="1"/>
    <col min="6" max="6" width="14.5" bestFit="1" customWidth="1"/>
    <col min="7" max="7" width="24.1640625" customWidth="1"/>
    <col min="9" max="9" width="12.1640625" bestFit="1" customWidth="1"/>
    <col min="18" max="20" width="11.5" bestFit="1" customWidth="1"/>
  </cols>
  <sheetData>
    <row r="2" spans="2:20" x14ac:dyDescent="0.2">
      <c r="B2" s="1" t="s">
        <v>1</v>
      </c>
      <c r="C2" s="1" t="s">
        <v>6</v>
      </c>
      <c r="D2" s="4" t="s">
        <v>5</v>
      </c>
      <c r="E2" s="1" t="s">
        <v>4</v>
      </c>
      <c r="F2" s="1" t="s">
        <v>13</v>
      </c>
      <c r="G2" s="1" t="s">
        <v>14</v>
      </c>
      <c r="H2" s="1" t="s">
        <v>15</v>
      </c>
      <c r="I2" s="1" t="s">
        <v>105</v>
      </c>
    </row>
    <row r="3" spans="2:20" ht="16" x14ac:dyDescent="0.2">
      <c r="B3" s="27" t="s">
        <v>47</v>
      </c>
      <c r="C3" t="s">
        <v>49</v>
      </c>
      <c r="D3">
        <v>0.82608610783067704</v>
      </c>
      <c r="E3" t="s">
        <v>55</v>
      </c>
      <c r="F3" s="3">
        <v>0.25</v>
      </c>
      <c r="G3" s="16" t="s">
        <v>59</v>
      </c>
      <c r="H3">
        <f>273+22</f>
        <v>295</v>
      </c>
      <c r="I3">
        <v>1</v>
      </c>
      <c r="M3" s="9"/>
      <c r="R3" s="14"/>
      <c r="S3" s="14"/>
      <c r="T3" s="14"/>
    </row>
    <row r="4" spans="2:20" ht="16" x14ac:dyDescent="0.2">
      <c r="B4" t="s">
        <v>50</v>
      </c>
      <c r="C4" t="s">
        <v>52</v>
      </c>
      <c r="D4">
        <v>2.7503909425579298</v>
      </c>
      <c r="E4" t="s">
        <v>56</v>
      </c>
      <c r="F4" s="3">
        <v>0.25</v>
      </c>
      <c r="G4" s="16" t="s">
        <v>59</v>
      </c>
      <c r="H4">
        <f t="shared" ref="H4:H6" si="0">273+22</f>
        <v>295</v>
      </c>
      <c r="I4">
        <v>0</v>
      </c>
      <c r="M4" s="9"/>
      <c r="R4" s="14"/>
      <c r="S4" s="14"/>
      <c r="T4" s="14"/>
    </row>
    <row r="5" spans="2:20" ht="16" x14ac:dyDescent="0.2">
      <c r="B5" s="27" t="s">
        <v>48</v>
      </c>
      <c r="C5" t="s">
        <v>53</v>
      </c>
      <c r="D5">
        <v>6.4950708602501601</v>
      </c>
      <c r="E5" t="s">
        <v>57</v>
      </c>
      <c r="F5" s="3">
        <v>0.25</v>
      </c>
      <c r="G5" s="16" t="s">
        <v>59</v>
      </c>
      <c r="H5">
        <f t="shared" si="0"/>
        <v>295</v>
      </c>
      <c r="I5">
        <v>1</v>
      </c>
      <c r="M5" s="9"/>
      <c r="R5" s="14"/>
      <c r="S5" s="14"/>
      <c r="T5" s="14"/>
    </row>
    <row r="6" spans="2:20" s="5" customFormat="1" ht="16" x14ac:dyDescent="0.2">
      <c r="B6" s="27" t="s">
        <v>51</v>
      </c>
      <c r="C6" t="s">
        <v>54</v>
      </c>
      <c r="D6" s="5">
        <v>0.43268282829597898</v>
      </c>
      <c r="E6" t="s">
        <v>58</v>
      </c>
      <c r="F6" s="3">
        <v>0.25</v>
      </c>
      <c r="G6" s="16" t="s">
        <v>59</v>
      </c>
      <c r="H6">
        <f t="shared" si="0"/>
        <v>295</v>
      </c>
      <c r="I6">
        <v>1</v>
      </c>
      <c r="J6"/>
      <c r="M6" s="10"/>
      <c r="R6" s="15"/>
      <c r="S6" s="15"/>
      <c r="T6" s="15"/>
    </row>
    <row r="7" spans="2:20" ht="16" x14ac:dyDescent="0.2">
      <c r="B7" s="27" t="s">
        <v>60</v>
      </c>
      <c r="C7" t="s">
        <v>63</v>
      </c>
      <c r="D7">
        <v>0.35798391326717099</v>
      </c>
      <c r="E7" t="s">
        <v>29</v>
      </c>
      <c r="F7" s="3">
        <v>0.3</v>
      </c>
      <c r="G7" s="16" t="s">
        <v>59</v>
      </c>
      <c r="I7">
        <v>1</v>
      </c>
      <c r="M7" s="11"/>
      <c r="R7" s="14"/>
      <c r="S7" s="14"/>
      <c r="T7" s="14"/>
    </row>
    <row r="8" spans="2:20" ht="16" x14ac:dyDescent="0.2">
      <c r="B8" s="27" t="s">
        <v>61</v>
      </c>
      <c r="C8" t="s">
        <v>64</v>
      </c>
      <c r="D8">
        <v>0.37840141831011898</v>
      </c>
      <c r="E8" t="s">
        <v>65</v>
      </c>
      <c r="F8" s="3">
        <v>0.3</v>
      </c>
      <c r="G8" s="16" t="s">
        <v>59</v>
      </c>
      <c r="I8">
        <v>1</v>
      </c>
      <c r="M8" s="9"/>
      <c r="R8" s="14"/>
      <c r="S8" s="14"/>
      <c r="T8" s="14"/>
    </row>
    <row r="9" spans="2:20" ht="16" x14ac:dyDescent="0.2">
      <c r="B9" t="s">
        <v>62</v>
      </c>
      <c r="C9" t="s">
        <v>66</v>
      </c>
      <c r="D9">
        <v>0.65794144160585499</v>
      </c>
      <c r="E9" t="s">
        <v>67</v>
      </c>
      <c r="F9" s="3">
        <v>0.3</v>
      </c>
      <c r="G9" s="16" t="s">
        <v>59</v>
      </c>
      <c r="I9">
        <v>0</v>
      </c>
      <c r="M9" s="9"/>
      <c r="R9" s="14"/>
      <c r="S9" s="14"/>
      <c r="T9" s="14"/>
    </row>
    <row r="10" spans="2:20" ht="16" x14ac:dyDescent="0.2">
      <c r="B10" s="27" t="s">
        <v>26</v>
      </c>
      <c r="C10" t="s">
        <v>68</v>
      </c>
      <c r="D10">
        <v>5.1327498112373799</v>
      </c>
      <c r="E10" t="s">
        <v>69</v>
      </c>
      <c r="F10" s="3">
        <v>0.5</v>
      </c>
      <c r="G10" s="16" t="s">
        <v>59</v>
      </c>
      <c r="I10">
        <v>0</v>
      </c>
      <c r="M10" s="13"/>
      <c r="R10" s="14"/>
      <c r="S10" s="14"/>
      <c r="T10" s="14"/>
    </row>
    <row r="11" spans="2:20" ht="16" x14ac:dyDescent="0.2">
      <c r="B11" s="20" t="s">
        <v>70</v>
      </c>
      <c r="C11" t="s">
        <v>80</v>
      </c>
      <c r="D11">
        <v>61.920983999090403</v>
      </c>
      <c r="E11" t="s">
        <v>69</v>
      </c>
      <c r="F11" s="3">
        <v>0.5</v>
      </c>
      <c r="G11" s="16" t="s">
        <v>59</v>
      </c>
      <c r="I11">
        <v>0</v>
      </c>
      <c r="M11" s="12"/>
      <c r="R11" s="14"/>
      <c r="S11" s="14"/>
      <c r="T11" s="14"/>
    </row>
    <row r="12" spans="2:20" ht="16" x14ac:dyDescent="0.2">
      <c r="B12" s="20" t="s">
        <v>27</v>
      </c>
      <c r="C12" t="s">
        <v>81</v>
      </c>
      <c r="D12">
        <v>0.236536510718243</v>
      </c>
      <c r="E12" t="s">
        <v>92</v>
      </c>
      <c r="F12" s="3">
        <v>0.5</v>
      </c>
      <c r="G12" s="16" t="s">
        <v>59</v>
      </c>
      <c r="I12">
        <v>0</v>
      </c>
      <c r="M12" s="9"/>
      <c r="R12" s="14"/>
      <c r="S12" s="14"/>
      <c r="T12" s="14"/>
    </row>
    <row r="13" spans="2:20" ht="16" x14ac:dyDescent="0.2">
      <c r="B13" t="s">
        <v>71</v>
      </c>
      <c r="C13" t="s">
        <v>82</v>
      </c>
      <c r="D13">
        <v>2.42932890061148</v>
      </c>
      <c r="E13" t="s">
        <v>92</v>
      </c>
      <c r="F13" s="3">
        <v>0.5</v>
      </c>
      <c r="G13" s="16" t="s">
        <v>59</v>
      </c>
      <c r="I13">
        <v>0</v>
      </c>
      <c r="M13" s="12"/>
      <c r="R13" s="14"/>
      <c r="S13" s="14"/>
      <c r="T13" s="14"/>
    </row>
    <row r="14" spans="2:20" ht="16" x14ac:dyDescent="0.2">
      <c r="B14" t="s">
        <v>72</v>
      </c>
      <c r="C14" t="s">
        <v>83</v>
      </c>
      <c r="D14">
        <v>3.4993372468322002</v>
      </c>
      <c r="E14" t="s">
        <v>69</v>
      </c>
      <c r="F14" s="3">
        <v>0.5</v>
      </c>
      <c r="G14" s="16" t="s">
        <v>59</v>
      </c>
      <c r="I14">
        <v>0</v>
      </c>
      <c r="M14" s="9"/>
      <c r="R14" s="14"/>
      <c r="S14" s="14"/>
      <c r="T14" s="14"/>
    </row>
    <row r="15" spans="2:20" ht="16" x14ac:dyDescent="0.2">
      <c r="B15" t="s">
        <v>73</v>
      </c>
      <c r="C15" t="s">
        <v>84</v>
      </c>
      <c r="D15">
        <v>95.688700899779406</v>
      </c>
      <c r="E15" t="s">
        <v>69</v>
      </c>
      <c r="F15" s="3">
        <v>0.5</v>
      </c>
      <c r="G15" s="16" t="s">
        <v>59</v>
      </c>
      <c r="I15">
        <v>0</v>
      </c>
      <c r="M15" s="9"/>
      <c r="R15" s="14"/>
      <c r="S15" s="14"/>
      <c r="T15" s="14"/>
    </row>
    <row r="16" spans="2:20" ht="16" x14ac:dyDescent="0.2">
      <c r="B16" t="s">
        <v>74</v>
      </c>
      <c r="C16" t="s">
        <v>85</v>
      </c>
      <c r="D16">
        <v>0.14219722674521801</v>
      </c>
      <c r="E16" t="s">
        <v>93</v>
      </c>
      <c r="F16" s="3">
        <v>0.5</v>
      </c>
      <c r="G16" s="16" t="s">
        <v>59</v>
      </c>
      <c r="I16">
        <v>0</v>
      </c>
      <c r="M16" s="9"/>
      <c r="R16" s="14"/>
      <c r="S16" s="14"/>
      <c r="T16" s="14"/>
    </row>
    <row r="17" spans="2:20" ht="16" x14ac:dyDescent="0.2">
      <c r="B17" t="s">
        <v>75</v>
      </c>
      <c r="C17" t="s">
        <v>86</v>
      </c>
      <c r="D17">
        <v>0.111691175142294</v>
      </c>
      <c r="E17" t="s">
        <v>92</v>
      </c>
      <c r="F17" s="3">
        <v>0.5</v>
      </c>
      <c r="G17" s="16" t="s">
        <v>59</v>
      </c>
      <c r="I17">
        <v>0</v>
      </c>
      <c r="M17" s="9"/>
      <c r="R17" s="14"/>
      <c r="S17" s="14"/>
      <c r="T17" s="14"/>
    </row>
    <row r="18" spans="2:20" ht="16" x14ac:dyDescent="0.2">
      <c r="B18" t="s">
        <v>76</v>
      </c>
      <c r="C18" t="s">
        <v>87</v>
      </c>
      <c r="D18">
        <v>44.374429844444599</v>
      </c>
      <c r="E18" t="s">
        <v>37</v>
      </c>
      <c r="F18" s="3">
        <v>0.5</v>
      </c>
      <c r="G18" s="16" t="s">
        <v>59</v>
      </c>
      <c r="I18">
        <v>0</v>
      </c>
      <c r="M18" s="9"/>
      <c r="R18" s="6"/>
      <c r="S18" s="6"/>
      <c r="T18" s="6"/>
    </row>
    <row r="19" spans="2:20" ht="16" x14ac:dyDescent="0.2">
      <c r="B19" t="s">
        <v>77</v>
      </c>
      <c r="C19" t="s">
        <v>88</v>
      </c>
      <c r="D19">
        <v>9.6254911945756199</v>
      </c>
      <c r="E19" t="s">
        <v>95</v>
      </c>
      <c r="F19" s="3">
        <v>0.25</v>
      </c>
      <c r="G19" s="16" t="s">
        <v>59</v>
      </c>
      <c r="I19">
        <v>0</v>
      </c>
      <c r="M19" s="9"/>
      <c r="R19" s="6"/>
      <c r="S19" s="6"/>
      <c r="T19" s="6"/>
    </row>
    <row r="20" spans="2:20" ht="16" x14ac:dyDescent="0.2">
      <c r="B20" t="s">
        <v>16</v>
      </c>
      <c r="C20" t="s">
        <v>89</v>
      </c>
      <c r="D20">
        <v>6.0292557343821498</v>
      </c>
      <c r="E20" t="s">
        <v>94</v>
      </c>
      <c r="F20" s="3">
        <v>0.5</v>
      </c>
      <c r="G20" s="16" t="s">
        <v>59</v>
      </c>
      <c r="I20">
        <v>0</v>
      </c>
      <c r="M20" s="9"/>
      <c r="R20" s="14"/>
      <c r="S20" s="14"/>
      <c r="T20" s="14"/>
    </row>
    <row r="21" spans="2:20" ht="16" x14ac:dyDescent="0.2">
      <c r="B21" t="s">
        <v>78</v>
      </c>
      <c r="C21" t="s">
        <v>90</v>
      </c>
      <c r="D21">
        <v>1.7069376767439299</v>
      </c>
      <c r="E21" t="s">
        <v>94</v>
      </c>
      <c r="F21" s="3">
        <v>0.5</v>
      </c>
      <c r="G21" s="16" t="s">
        <v>59</v>
      </c>
      <c r="I21">
        <v>0</v>
      </c>
      <c r="M21" s="9"/>
      <c r="R21" s="14"/>
      <c r="S21" s="14"/>
      <c r="T21" s="14"/>
    </row>
    <row r="22" spans="2:20" ht="16" x14ac:dyDescent="0.2">
      <c r="B22" s="2" t="s">
        <v>79</v>
      </c>
      <c r="C22" t="s">
        <v>91</v>
      </c>
      <c r="D22">
        <v>9.5180647630794604E-3</v>
      </c>
      <c r="E22" t="s">
        <v>96</v>
      </c>
      <c r="F22" s="3">
        <v>0.5</v>
      </c>
      <c r="G22" s="16" t="s">
        <v>59</v>
      </c>
      <c r="I22">
        <v>0</v>
      </c>
      <c r="M22" s="8"/>
      <c r="R22" s="14"/>
      <c r="S22" s="14"/>
      <c r="T22" s="14"/>
    </row>
    <row r="23" spans="2:20" ht="16" x14ac:dyDescent="0.2">
      <c r="B23" s="28" t="s">
        <v>30</v>
      </c>
      <c r="C23" t="s">
        <v>100</v>
      </c>
      <c r="D23">
        <v>2</v>
      </c>
      <c r="E23" t="s">
        <v>103</v>
      </c>
      <c r="F23" s="3">
        <v>0.5</v>
      </c>
      <c r="G23" s="16" t="s">
        <v>31</v>
      </c>
      <c r="I23">
        <v>1</v>
      </c>
    </row>
    <row r="24" spans="2:20" ht="16" x14ac:dyDescent="0.2">
      <c r="B24" s="2" t="s">
        <v>101</v>
      </c>
      <c r="C24" t="s">
        <v>102</v>
      </c>
      <c r="D24">
        <v>4</v>
      </c>
      <c r="E24" t="s">
        <v>103</v>
      </c>
      <c r="F24" s="3">
        <v>0</v>
      </c>
      <c r="G24" s="16" t="s">
        <v>31</v>
      </c>
      <c r="I24">
        <v>0</v>
      </c>
    </row>
    <row r="25" spans="2:20" x14ac:dyDescent="0.2">
      <c r="B25" s="2" t="s">
        <v>119</v>
      </c>
      <c r="C25" t="s">
        <v>120</v>
      </c>
      <c r="D25" s="17"/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T22"/>
  <sheetViews>
    <sheetView zoomScale="125" workbookViewId="0">
      <selection activeCell="D20" sqref="D20"/>
    </sheetView>
  </sheetViews>
  <sheetFormatPr baseColWidth="10" defaultColWidth="9.1640625" defaultRowHeight="15" x14ac:dyDescent="0.2"/>
  <cols>
    <col min="2" max="2" width="12.33203125" customWidth="1"/>
    <col min="3" max="3" width="51.83203125" customWidth="1"/>
    <col min="4" max="4" width="11.5" customWidth="1"/>
    <col min="5" max="5" width="44.33203125" customWidth="1"/>
    <col min="6" max="6" width="14.5" bestFit="1" customWidth="1"/>
    <col min="7" max="7" width="24.1640625" customWidth="1"/>
    <col min="18" max="20" width="11.5" bestFit="1" customWidth="1"/>
  </cols>
  <sheetData>
    <row r="2" spans="2:20" x14ac:dyDescent="0.2">
      <c r="B2" s="1" t="s">
        <v>1</v>
      </c>
      <c r="C2" s="1" t="s">
        <v>6</v>
      </c>
      <c r="D2" s="4" t="s">
        <v>5</v>
      </c>
      <c r="E2" s="1" t="s">
        <v>4</v>
      </c>
      <c r="F2" s="1" t="s">
        <v>13</v>
      </c>
      <c r="G2" s="1" t="s">
        <v>14</v>
      </c>
      <c r="H2" s="1" t="s">
        <v>15</v>
      </c>
      <c r="I2" s="1" t="s">
        <v>115</v>
      </c>
    </row>
    <row r="3" spans="2:20" ht="16" x14ac:dyDescent="0.2">
      <c r="B3" s="24" t="s">
        <v>47</v>
      </c>
      <c r="C3" t="s">
        <v>49</v>
      </c>
      <c r="D3" s="26">
        <v>0.44</v>
      </c>
      <c r="E3" t="s">
        <v>55</v>
      </c>
      <c r="F3" s="3">
        <v>0.25</v>
      </c>
      <c r="G3" s="16" t="s">
        <v>113</v>
      </c>
      <c r="H3">
        <v>0.449879121870494</v>
      </c>
      <c r="I3">
        <v>1</v>
      </c>
      <c r="J3" s="19"/>
      <c r="K3" s="14" t="s">
        <v>114</v>
      </c>
      <c r="M3" s="9"/>
      <c r="R3" s="14"/>
      <c r="S3" s="14"/>
      <c r="T3" s="14"/>
    </row>
    <row r="4" spans="2:20" ht="16" x14ac:dyDescent="0.2">
      <c r="B4" s="23" t="s">
        <v>50</v>
      </c>
      <c r="C4" t="s">
        <v>52</v>
      </c>
      <c r="D4" s="2">
        <v>0.88</v>
      </c>
      <c r="E4" t="s">
        <v>56</v>
      </c>
      <c r="F4" s="3">
        <v>0.25</v>
      </c>
      <c r="G4" s="16" t="s">
        <v>59</v>
      </c>
      <c r="H4">
        <v>1.31990569981341</v>
      </c>
      <c r="I4">
        <v>2</v>
      </c>
      <c r="J4" s="14"/>
      <c r="K4" s="22" t="s">
        <v>117</v>
      </c>
      <c r="R4" s="14"/>
      <c r="S4" s="14"/>
      <c r="T4" s="14"/>
    </row>
    <row r="5" spans="2:20" ht="16" x14ac:dyDescent="0.2">
      <c r="B5" s="24" t="s">
        <v>48</v>
      </c>
      <c r="C5" t="s">
        <v>53</v>
      </c>
      <c r="D5" s="2">
        <v>8.9</v>
      </c>
      <c r="E5" t="s">
        <v>57</v>
      </c>
      <c r="F5" s="3">
        <v>0.25</v>
      </c>
      <c r="G5" s="16" t="s">
        <v>59</v>
      </c>
      <c r="H5">
        <v>7.5556231180246298</v>
      </c>
      <c r="I5">
        <v>3</v>
      </c>
      <c r="J5" s="14"/>
      <c r="K5" s="14"/>
      <c r="M5" s="9"/>
      <c r="R5" s="14"/>
      <c r="S5" s="14"/>
      <c r="T5" s="14"/>
    </row>
    <row r="6" spans="2:20" s="5" customFormat="1" ht="16" x14ac:dyDescent="0.2">
      <c r="B6" s="24" t="s">
        <v>51</v>
      </c>
      <c r="C6" t="s">
        <v>54</v>
      </c>
      <c r="D6" s="5">
        <v>0.3</v>
      </c>
      <c r="E6" t="s">
        <v>58</v>
      </c>
      <c r="F6" s="3">
        <v>0.25</v>
      </c>
      <c r="G6" s="16" t="s">
        <v>59</v>
      </c>
      <c r="H6">
        <v>0.46444006666842302</v>
      </c>
      <c r="I6">
        <v>4</v>
      </c>
      <c r="J6" s="14"/>
      <c r="K6" s="14"/>
      <c r="M6" s="10"/>
      <c r="R6" s="15"/>
      <c r="S6" s="15"/>
      <c r="T6" s="15"/>
    </row>
    <row r="7" spans="2:20" ht="16" x14ac:dyDescent="0.2">
      <c r="B7" s="24" t="s">
        <v>60</v>
      </c>
      <c r="C7" t="s">
        <v>63</v>
      </c>
      <c r="D7" s="21">
        <v>0.38</v>
      </c>
      <c r="E7" t="s">
        <v>29</v>
      </c>
      <c r="F7" s="3">
        <v>0.3</v>
      </c>
      <c r="G7" s="16" t="s">
        <v>59</v>
      </c>
      <c r="H7">
        <v>0.54686355004668996</v>
      </c>
      <c r="I7">
        <v>5</v>
      </c>
      <c r="K7" s="14"/>
      <c r="M7" s="11"/>
      <c r="R7" s="14"/>
      <c r="S7" s="14"/>
      <c r="T7" s="14"/>
    </row>
    <row r="8" spans="2:20" ht="16" x14ac:dyDescent="0.2">
      <c r="B8" t="s">
        <v>61</v>
      </c>
      <c r="C8" t="s">
        <v>64</v>
      </c>
      <c r="D8" s="26">
        <v>0.18</v>
      </c>
      <c r="E8" t="s">
        <v>65</v>
      </c>
      <c r="F8" s="3">
        <v>0.3</v>
      </c>
      <c r="G8" s="16" t="s">
        <v>59</v>
      </c>
      <c r="H8">
        <v>0.23298118986514599</v>
      </c>
      <c r="I8">
        <v>6</v>
      </c>
      <c r="J8" s="14"/>
      <c r="K8" s="14"/>
      <c r="M8" s="9"/>
      <c r="R8" s="14"/>
      <c r="S8" s="14"/>
      <c r="T8" s="14"/>
    </row>
    <row r="9" spans="2:20" ht="16" x14ac:dyDescent="0.2">
      <c r="B9" s="23" t="s">
        <v>62</v>
      </c>
      <c r="C9" t="s">
        <v>66</v>
      </c>
      <c r="D9" s="2">
        <v>0.18</v>
      </c>
      <c r="E9" t="s">
        <v>67</v>
      </c>
      <c r="F9" s="3">
        <v>0.3</v>
      </c>
      <c r="G9" s="16" t="s">
        <v>59</v>
      </c>
      <c r="H9">
        <v>0.269321334459168</v>
      </c>
      <c r="I9">
        <v>7</v>
      </c>
      <c r="J9" s="14"/>
      <c r="K9" s="14"/>
      <c r="M9" s="9"/>
      <c r="R9" s="14"/>
      <c r="S9" s="14"/>
      <c r="T9" s="14"/>
    </row>
    <row r="10" spans="2:20" ht="16" x14ac:dyDescent="0.2">
      <c r="B10" s="25" t="s">
        <v>26</v>
      </c>
      <c r="C10" t="s">
        <v>68</v>
      </c>
      <c r="D10" s="21">
        <v>1.5</v>
      </c>
      <c r="E10" t="s">
        <v>69</v>
      </c>
      <c r="F10" s="3">
        <v>0.5</v>
      </c>
      <c r="G10" s="16" t="s">
        <v>59</v>
      </c>
      <c r="H10">
        <v>1.7974377883060999</v>
      </c>
      <c r="I10">
        <v>8</v>
      </c>
      <c r="J10" s="14">
        <v>1.2</v>
      </c>
      <c r="K10" s="14" t="s">
        <v>116</v>
      </c>
      <c r="M10" s="13"/>
      <c r="R10" s="14"/>
      <c r="S10" s="14"/>
      <c r="T10" s="14"/>
    </row>
    <row r="11" spans="2:20" ht="16" x14ac:dyDescent="0.2">
      <c r="B11" s="24" t="s">
        <v>70</v>
      </c>
      <c r="C11" t="s">
        <v>80</v>
      </c>
      <c r="D11" s="21">
        <v>47</v>
      </c>
      <c r="E11" t="s">
        <v>69</v>
      </c>
      <c r="F11" s="3">
        <v>0.5</v>
      </c>
      <c r="G11" s="16" t="s">
        <v>59</v>
      </c>
      <c r="H11">
        <v>24.852878425638298</v>
      </c>
      <c r="I11">
        <v>9</v>
      </c>
      <c r="J11" s="2">
        <v>17.399999999999999</v>
      </c>
      <c r="K11" s="14" t="s">
        <v>116</v>
      </c>
      <c r="M11" s="12"/>
      <c r="R11" s="14"/>
      <c r="S11" s="14"/>
      <c r="T11" s="14"/>
    </row>
    <row r="12" spans="2:20" ht="16" x14ac:dyDescent="0.2">
      <c r="B12" t="s">
        <v>27</v>
      </c>
      <c r="C12" t="s">
        <v>81</v>
      </c>
      <c r="D12" s="2">
        <v>0.254</v>
      </c>
      <c r="E12" t="s">
        <v>92</v>
      </c>
      <c r="F12" s="3">
        <v>0.5</v>
      </c>
      <c r="G12" s="16" t="s">
        <v>59</v>
      </c>
      <c r="H12">
        <v>0.270775233610071</v>
      </c>
      <c r="I12">
        <v>10</v>
      </c>
      <c r="J12" s="14"/>
      <c r="K12" s="14"/>
      <c r="M12" s="9"/>
      <c r="R12" s="14"/>
      <c r="S12" s="14"/>
      <c r="T12" s="14"/>
    </row>
    <row r="13" spans="2:20" ht="16" x14ac:dyDescent="0.2">
      <c r="B13" t="s">
        <v>71</v>
      </c>
      <c r="C13" t="s">
        <v>82</v>
      </c>
      <c r="D13" s="2">
        <v>1.5</v>
      </c>
      <c r="E13" t="s">
        <v>92</v>
      </c>
      <c r="F13" s="3">
        <v>0.5</v>
      </c>
      <c r="G13" s="16" t="s">
        <v>59</v>
      </c>
      <c r="H13">
        <v>2.2484834780313498</v>
      </c>
      <c r="I13">
        <v>11</v>
      </c>
      <c r="J13" s="14"/>
      <c r="K13" s="14"/>
      <c r="M13" s="12"/>
      <c r="R13" s="14"/>
      <c r="S13" s="14"/>
      <c r="T13" s="14"/>
    </row>
    <row r="14" spans="2:20" ht="16" x14ac:dyDescent="0.2">
      <c r="B14" t="s">
        <v>72</v>
      </c>
      <c r="C14" t="s">
        <v>83</v>
      </c>
      <c r="D14" s="2">
        <v>4.0999999999999996</v>
      </c>
      <c r="E14" t="s">
        <v>69</v>
      </c>
      <c r="F14" s="3">
        <v>0.5</v>
      </c>
      <c r="G14" s="16" t="s">
        <v>59</v>
      </c>
      <c r="H14">
        <v>2.08402628993767</v>
      </c>
      <c r="I14">
        <v>12</v>
      </c>
      <c r="J14" s="14"/>
      <c r="K14" s="14"/>
      <c r="M14" s="9"/>
      <c r="R14" s="14"/>
      <c r="S14" s="14"/>
      <c r="T14" s="14"/>
    </row>
    <row r="15" spans="2:20" ht="16" x14ac:dyDescent="0.2">
      <c r="B15" t="s">
        <v>73</v>
      </c>
      <c r="C15" t="s">
        <v>84</v>
      </c>
      <c r="D15" s="2">
        <v>80</v>
      </c>
      <c r="E15" t="s">
        <v>69</v>
      </c>
      <c r="F15" s="3">
        <v>0.5</v>
      </c>
      <c r="G15" s="16" t="s">
        <v>59</v>
      </c>
      <c r="H15">
        <v>53.825288413458097</v>
      </c>
      <c r="I15">
        <v>13</v>
      </c>
      <c r="J15" s="14"/>
      <c r="K15" s="14"/>
      <c r="M15" s="9"/>
      <c r="R15" s="14"/>
      <c r="S15" s="14"/>
      <c r="T15" s="14"/>
    </row>
    <row r="16" spans="2:20" ht="16" x14ac:dyDescent="0.2">
      <c r="B16" t="s">
        <v>74</v>
      </c>
      <c r="C16" t="s">
        <v>85</v>
      </c>
      <c r="D16" s="2">
        <v>0.25</v>
      </c>
      <c r="E16" t="s">
        <v>93</v>
      </c>
      <c r="F16" s="3">
        <v>0.5</v>
      </c>
      <c r="G16" s="16" t="s">
        <v>59</v>
      </c>
      <c r="H16">
        <v>0.12647142648734599</v>
      </c>
      <c r="I16">
        <v>14</v>
      </c>
      <c r="J16" s="14"/>
      <c r="K16" s="14"/>
      <c r="M16" s="9"/>
      <c r="R16" s="14"/>
      <c r="S16" s="14"/>
      <c r="T16" s="14"/>
    </row>
    <row r="17" spans="2:20" ht="16" x14ac:dyDescent="0.2">
      <c r="B17" t="s">
        <v>75</v>
      </c>
      <c r="C17" t="s">
        <v>86</v>
      </c>
      <c r="D17" s="2">
        <v>0.254</v>
      </c>
      <c r="E17" t="s">
        <v>92</v>
      </c>
      <c r="F17" s="3">
        <v>0.5</v>
      </c>
      <c r="G17" s="16" t="s">
        <v>59</v>
      </c>
      <c r="H17">
        <v>0.13062992445082899</v>
      </c>
      <c r="I17">
        <v>15</v>
      </c>
      <c r="J17" s="14"/>
      <c r="K17" s="14"/>
      <c r="M17" s="9"/>
      <c r="R17" s="14"/>
      <c r="S17" s="14"/>
      <c r="T17" s="14"/>
    </row>
    <row r="18" spans="2:20" ht="16" x14ac:dyDescent="0.2">
      <c r="B18" t="s">
        <v>76</v>
      </c>
      <c r="C18" t="s">
        <v>87</v>
      </c>
      <c r="D18" s="2">
        <v>68</v>
      </c>
      <c r="E18" t="s">
        <v>37</v>
      </c>
      <c r="F18" s="3">
        <v>0.5</v>
      </c>
      <c r="G18" s="16" t="s">
        <v>59</v>
      </c>
      <c r="H18">
        <v>39.364852388283403</v>
      </c>
      <c r="I18">
        <v>16</v>
      </c>
      <c r="J18" s="14" t="s">
        <v>76</v>
      </c>
      <c r="K18" s="14"/>
      <c r="M18" s="9"/>
      <c r="R18" s="6"/>
      <c r="S18" s="6"/>
      <c r="T18" s="6"/>
    </row>
    <row r="19" spans="2:20" ht="16" x14ac:dyDescent="0.2">
      <c r="B19" t="s">
        <v>77</v>
      </c>
      <c r="C19" t="s">
        <v>88</v>
      </c>
      <c r="D19" s="2">
        <v>3.3</v>
      </c>
      <c r="E19" t="s">
        <v>95</v>
      </c>
      <c r="F19" s="3">
        <v>0.25</v>
      </c>
      <c r="G19" s="16" t="s">
        <v>59</v>
      </c>
      <c r="H19">
        <v>6.7096616027125302</v>
      </c>
      <c r="I19">
        <v>17</v>
      </c>
      <c r="J19" s="14" t="s">
        <v>77</v>
      </c>
      <c r="K19" s="14"/>
      <c r="M19" s="9"/>
      <c r="R19" s="6"/>
      <c r="S19" s="6"/>
      <c r="T19" s="6"/>
    </row>
    <row r="20" spans="2:20" ht="16" x14ac:dyDescent="0.2">
      <c r="B20" t="s">
        <v>16</v>
      </c>
      <c r="C20" t="s">
        <v>89</v>
      </c>
      <c r="D20" s="2">
        <v>5.8</v>
      </c>
      <c r="E20" t="s">
        <v>94</v>
      </c>
      <c r="F20" s="3">
        <v>0.5</v>
      </c>
      <c r="G20" s="16" t="s">
        <v>59</v>
      </c>
      <c r="H20">
        <v>2.9144780869709099</v>
      </c>
      <c r="I20">
        <v>18</v>
      </c>
      <c r="J20" s="14"/>
      <c r="K20" s="14"/>
      <c r="M20" s="9"/>
      <c r="R20" s="14"/>
      <c r="S20" s="14"/>
      <c r="T20" s="14"/>
    </row>
    <row r="21" spans="2:20" ht="16" x14ac:dyDescent="0.2">
      <c r="B21" t="s">
        <v>78</v>
      </c>
      <c r="C21" t="s">
        <v>90</v>
      </c>
      <c r="D21" s="2">
        <v>3.85</v>
      </c>
      <c r="E21" t="s">
        <v>94</v>
      </c>
      <c r="F21" s="3">
        <v>0.5</v>
      </c>
      <c r="G21" s="16" t="s">
        <v>59</v>
      </c>
      <c r="H21">
        <v>4.3414848311714502</v>
      </c>
      <c r="I21">
        <v>19</v>
      </c>
      <c r="J21" s="14"/>
      <c r="K21" s="14"/>
      <c r="M21" s="9"/>
      <c r="R21" s="14"/>
      <c r="S21" s="14"/>
      <c r="T21" s="14"/>
    </row>
    <row r="22" spans="2:20" ht="16" x14ac:dyDescent="0.2">
      <c r="B22" s="2" t="s">
        <v>79</v>
      </c>
      <c r="C22" t="s">
        <v>91</v>
      </c>
      <c r="D22" s="2">
        <v>0.02</v>
      </c>
      <c r="E22" t="s">
        <v>96</v>
      </c>
      <c r="F22" s="3">
        <v>0.5</v>
      </c>
      <c r="G22" s="16" t="s">
        <v>59</v>
      </c>
      <c r="H22">
        <v>1.0022555013263001E-2</v>
      </c>
      <c r="I22">
        <v>20</v>
      </c>
      <c r="J22" s="14"/>
      <c r="K22" s="14"/>
      <c r="M22" s="8"/>
      <c r="R22" s="14"/>
      <c r="S22" s="14"/>
      <c r="T22" s="14"/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8B70A-6BB8-BE47-A3D6-51252D81F04E}">
  <dimension ref="B2:K24"/>
  <sheetViews>
    <sheetView zoomScale="109" workbookViewId="0">
      <selection activeCell="E27" sqref="E27"/>
    </sheetView>
  </sheetViews>
  <sheetFormatPr baseColWidth="10" defaultRowHeight="15" x14ac:dyDescent="0.2"/>
  <cols>
    <col min="2" max="2" width="12.33203125" customWidth="1"/>
    <col min="3" max="3" width="51.83203125" customWidth="1"/>
    <col min="4" max="4" width="11.5" customWidth="1"/>
    <col min="5" max="5" width="15" bestFit="1" customWidth="1"/>
    <col min="6" max="6" width="14.5" bestFit="1" customWidth="1"/>
    <col min="7" max="7" width="24.1640625" customWidth="1"/>
    <col min="8" max="8" width="9.1640625"/>
  </cols>
  <sheetData>
    <row r="2" spans="2:11" x14ac:dyDescent="0.2">
      <c r="B2" s="1" t="s">
        <v>1</v>
      </c>
      <c r="C2" s="1" t="s">
        <v>6</v>
      </c>
      <c r="D2" s="4" t="s">
        <v>5</v>
      </c>
      <c r="E2" s="1" t="s">
        <v>4</v>
      </c>
      <c r="F2" s="1" t="s">
        <v>13</v>
      </c>
      <c r="G2" s="1" t="s">
        <v>14</v>
      </c>
      <c r="H2" s="1" t="s">
        <v>15</v>
      </c>
    </row>
    <row r="3" spans="2:11" ht="16" x14ac:dyDescent="0.2">
      <c r="B3" t="s">
        <v>47</v>
      </c>
      <c r="C3" t="s">
        <v>49</v>
      </c>
      <c r="D3" s="26">
        <v>0.44</v>
      </c>
      <c r="E3" t="s">
        <v>55</v>
      </c>
      <c r="F3" s="3">
        <v>0.25</v>
      </c>
      <c r="G3" s="16" t="s">
        <v>59</v>
      </c>
      <c r="H3">
        <v>0.449879121870494</v>
      </c>
      <c r="J3" s="19"/>
      <c r="K3" s="14" t="s">
        <v>114</v>
      </c>
    </row>
    <row r="4" spans="2:11" ht="16" x14ac:dyDescent="0.2">
      <c r="B4" t="s">
        <v>50</v>
      </c>
      <c r="C4" t="s">
        <v>52</v>
      </c>
      <c r="D4" s="2">
        <v>0.88</v>
      </c>
      <c r="E4" t="s">
        <v>56</v>
      </c>
      <c r="F4" s="3">
        <v>0.25</v>
      </c>
      <c r="G4" s="16" t="s">
        <v>59</v>
      </c>
      <c r="H4">
        <v>1.31990569981341</v>
      </c>
      <c r="J4" s="14"/>
      <c r="K4" s="22" t="s">
        <v>117</v>
      </c>
    </row>
    <row r="5" spans="2:11" ht="16" x14ac:dyDescent="0.2">
      <c r="B5" t="s">
        <v>48</v>
      </c>
      <c r="C5" t="s">
        <v>53</v>
      </c>
      <c r="D5" s="2">
        <v>8.9</v>
      </c>
      <c r="E5" t="s">
        <v>57</v>
      </c>
      <c r="F5" s="3">
        <v>0.25</v>
      </c>
      <c r="G5" s="16" t="s">
        <v>59</v>
      </c>
      <c r="H5">
        <v>7.5556231180246298</v>
      </c>
    </row>
    <row r="6" spans="2:11" ht="16" x14ac:dyDescent="0.2">
      <c r="B6" t="s">
        <v>51</v>
      </c>
      <c r="C6" t="s">
        <v>54</v>
      </c>
      <c r="D6" s="5">
        <v>0.3</v>
      </c>
      <c r="E6" t="s">
        <v>58</v>
      </c>
      <c r="F6" s="3">
        <v>0.25</v>
      </c>
      <c r="G6" s="16" t="s">
        <v>59</v>
      </c>
      <c r="H6">
        <v>0.46444006666842302</v>
      </c>
    </row>
    <row r="7" spans="2:11" ht="16" x14ac:dyDescent="0.2">
      <c r="B7" t="s">
        <v>60</v>
      </c>
      <c r="C7" t="s">
        <v>63</v>
      </c>
      <c r="D7" s="21">
        <v>0.38</v>
      </c>
      <c r="E7" t="s">
        <v>29</v>
      </c>
      <c r="F7" s="3">
        <v>0.3</v>
      </c>
      <c r="G7" s="16" t="s">
        <v>59</v>
      </c>
      <c r="H7">
        <v>0.54686355004668996</v>
      </c>
    </row>
    <row r="8" spans="2:11" ht="16" x14ac:dyDescent="0.2">
      <c r="B8" t="s">
        <v>61</v>
      </c>
      <c r="C8" t="s">
        <v>64</v>
      </c>
      <c r="D8" s="2">
        <v>0.18</v>
      </c>
      <c r="E8" t="s">
        <v>65</v>
      </c>
      <c r="F8" s="3">
        <v>0.3</v>
      </c>
      <c r="G8" s="16" t="s">
        <v>59</v>
      </c>
      <c r="H8">
        <v>0.23298118986514599</v>
      </c>
    </row>
    <row r="9" spans="2:11" ht="16" x14ac:dyDescent="0.2">
      <c r="B9" t="s">
        <v>62</v>
      </c>
      <c r="C9" t="s">
        <v>66</v>
      </c>
      <c r="D9" s="2">
        <v>0.18</v>
      </c>
      <c r="E9" t="s">
        <v>67</v>
      </c>
      <c r="F9" s="3">
        <v>0.3</v>
      </c>
      <c r="G9" s="16" t="s">
        <v>59</v>
      </c>
      <c r="H9">
        <v>0.269321334459168</v>
      </c>
    </row>
    <row r="10" spans="2:11" ht="16" x14ac:dyDescent="0.2">
      <c r="B10" t="s">
        <v>26</v>
      </c>
      <c r="C10" t="s">
        <v>68</v>
      </c>
      <c r="D10" s="21">
        <v>1.5</v>
      </c>
      <c r="E10" t="s">
        <v>69</v>
      </c>
      <c r="F10" s="3">
        <v>0.5</v>
      </c>
      <c r="G10" s="16" t="s">
        <v>59</v>
      </c>
      <c r="H10">
        <v>1.7974377883060999</v>
      </c>
    </row>
    <row r="11" spans="2:11" ht="16" x14ac:dyDescent="0.2">
      <c r="B11" t="s">
        <v>70</v>
      </c>
      <c r="C11" t="s">
        <v>80</v>
      </c>
      <c r="D11" s="21">
        <v>47</v>
      </c>
      <c r="E11" t="s">
        <v>69</v>
      </c>
      <c r="F11" s="3">
        <v>0.5</v>
      </c>
      <c r="G11" s="16" t="s">
        <v>59</v>
      </c>
      <c r="H11">
        <v>24.852878425638298</v>
      </c>
    </row>
    <row r="12" spans="2:11" ht="16" x14ac:dyDescent="0.2">
      <c r="B12" t="s">
        <v>27</v>
      </c>
      <c r="C12" t="s">
        <v>81</v>
      </c>
      <c r="D12" s="2">
        <v>0.254</v>
      </c>
      <c r="E12" t="s">
        <v>92</v>
      </c>
      <c r="F12" s="3">
        <v>0.5</v>
      </c>
      <c r="G12" s="16" t="s">
        <v>59</v>
      </c>
      <c r="H12">
        <v>0.270775233610071</v>
      </c>
    </row>
    <row r="13" spans="2:11" ht="16" x14ac:dyDescent="0.2">
      <c r="B13" t="s">
        <v>71</v>
      </c>
      <c r="C13" t="s">
        <v>82</v>
      </c>
      <c r="D13" s="2">
        <v>1.5</v>
      </c>
      <c r="E13" t="s">
        <v>92</v>
      </c>
      <c r="F13" s="3">
        <v>0.5</v>
      </c>
      <c r="G13" s="16" t="s">
        <v>59</v>
      </c>
      <c r="H13">
        <v>2.2484834780313498</v>
      </c>
    </row>
    <row r="14" spans="2:11" ht="16" x14ac:dyDescent="0.2">
      <c r="B14" t="s">
        <v>72</v>
      </c>
      <c r="C14" t="s">
        <v>83</v>
      </c>
      <c r="D14" s="2">
        <v>4.0999999999999996</v>
      </c>
      <c r="E14" t="s">
        <v>69</v>
      </c>
      <c r="F14" s="3">
        <v>0.5</v>
      </c>
      <c r="G14" s="16" t="s">
        <v>59</v>
      </c>
      <c r="H14">
        <v>2.08402628993767</v>
      </c>
    </row>
    <row r="15" spans="2:11" ht="16" x14ac:dyDescent="0.2">
      <c r="B15" t="s">
        <v>73</v>
      </c>
      <c r="C15" t="s">
        <v>84</v>
      </c>
      <c r="D15" s="2">
        <v>80</v>
      </c>
      <c r="E15" t="s">
        <v>69</v>
      </c>
      <c r="F15" s="3">
        <v>0.5</v>
      </c>
      <c r="G15" s="16" t="s">
        <v>59</v>
      </c>
      <c r="H15">
        <v>53.825288413458097</v>
      </c>
    </row>
    <row r="16" spans="2:11" ht="16" x14ac:dyDescent="0.2">
      <c r="B16" t="s">
        <v>74</v>
      </c>
      <c r="C16" t="s">
        <v>85</v>
      </c>
      <c r="D16" s="2">
        <v>0.25</v>
      </c>
      <c r="E16" t="s">
        <v>93</v>
      </c>
      <c r="F16" s="3">
        <v>0.5</v>
      </c>
      <c r="G16" s="16" t="s">
        <v>59</v>
      </c>
      <c r="H16">
        <v>0.12647142648734599</v>
      </c>
    </row>
    <row r="17" spans="2:8" ht="16" x14ac:dyDescent="0.2">
      <c r="B17" t="s">
        <v>75</v>
      </c>
      <c r="C17" t="s">
        <v>86</v>
      </c>
      <c r="D17" s="2">
        <v>0.254</v>
      </c>
      <c r="E17" t="s">
        <v>92</v>
      </c>
      <c r="F17" s="3">
        <v>0.5</v>
      </c>
      <c r="G17" s="16" t="s">
        <v>59</v>
      </c>
      <c r="H17">
        <v>0.13062992445082899</v>
      </c>
    </row>
    <row r="18" spans="2:8" ht="16" x14ac:dyDescent="0.2">
      <c r="B18" t="s">
        <v>76</v>
      </c>
      <c r="C18" t="s">
        <v>87</v>
      </c>
      <c r="D18" s="2">
        <v>68</v>
      </c>
      <c r="E18" t="s">
        <v>37</v>
      </c>
      <c r="F18" s="3">
        <v>0.5</v>
      </c>
      <c r="G18" s="16" t="s">
        <v>59</v>
      </c>
      <c r="H18">
        <v>39.364852388283403</v>
      </c>
    </row>
    <row r="19" spans="2:8" ht="16" x14ac:dyDescent="0.2">
      <c r="B19" t="s">
        <v>77</v>
      </c>
      <c r="C19" t="s">
        <v>88</v>
      </c>
      <c r="D19" s="2">
        <v>3.3</v>
      </c>
      <c r="E19" t="s">
        <v>95</v>
      </c>
      <c r="F19" s="3">
        <v>0.25</v>
      </c>
      <c r="G19" s="16" t="s">
        <v>59</v>
      </c>
      <c r="H19">
        <v>6.7096616027125302</v>
      </c>
    </row>
    <row r="20" spans="2:8" ht="16" x14ac:dyDescent="0.2">
      <c r="B20" t="s">
        <v>16</v>
      </c>
      <c r="C20" t="s">
        <v>89</v>
      </c>
      <c r="D20" s="2">
        <v>5.8</v>
      </c>
      <c r="E20" t="s">
        <v>94</v>
      </c>
      <c r="F20" s="3">
        <v>0.5</v>
      </c>
      <c r="G20" s="16" t="s">
        <v>59</v>
      </c>
      <c r="H20">
        <v>2.9144780869709099</v>
      </c>
    </row>
    <row r="21" spans="2:8" ht="16" x14ac:dyDescent="0.2">
      <c r="B21" t="s">
        <v>78</v>
      </c>
      <c r="C21" t="s">
        <v>90</v>
      </c>
      <c r="D21" s="2">
        <v>3.85</v>
      </c>
      <c r="E21" t="s">
        <v>94</v>
      </c>
      <c r="F21" s="3">
        <v>0.5</v>
      </c>
      <c r="G21" s="16" t="s">
        <v>59</v>
      </c>
      <c r="H21">
        <v>4.3414848311714502</v>
      </c>
    </row>
    <row r="22" spans="2:8" ht="16" x14ac:dyDescent="0.2">
      <c r="B22" s="2" t="s">
        <v>79</v>
      </c>
      <c r="C22" t="s">
        <v>91</v>
      </c>
      <c r="D22" s="2">
        <v>0.02</v>
      </c>
      <c r="E22" t="s">
        <v>96</v>
      </c>
      <c r="F22" s="3">
        <v>0.5</v>
      </c>
      <c r="G22" s="16" t="s">
        <v>59</v>
      </c>
      <c r="H22">
        <v>1.0022555013263001E-2</v>
      </c>
    </row>
    <row r="23" spans="2:8" ht="16" x14ac:dyDescent="0.2">
      <c r="B23" s="2" t="s">
        <v>30</v>
      </c>
      <c r="C23" t="s">
        <v>100</v>
      </c>
      <c r="D23">
        <v>5.0000000000000001E-4</v>
      </c>
      <c r="E23" t="s">
        <v>103</v>
      </c>
      <c r="F23" s="3">
        <v>0.5</v>
      </c>
      <c r="G23" s="16" t="s">
        <v>31</v>
      </c>
    </row>
    <row r="24" spans="2:8" ht="16" x14ac:dyDescent="0.2">
      <c r="B24" s="2" t="s">
        <v>101</v>
      </c>
      <c r="C24" t="s">
        <v>102</v>
      </c>
      <c r="D24">
        <v>4</v>
      </c>
      <c r="E24" t="s">
        <v>103</v>
      </c>
      <c r="F24" s="3">
        <v>0</v>
      </c>
      <c r="G24" s="16" t="s">
        <v>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A197-87E0-3742-8C6C-42057FA0EEF5}">
  <dimension ref="B2:I24"/>
  <sheetViews>
    <sheetView workbookViewId="0">
      <selection activeCell="D25" sqref="D25"/>
    </sheetView>
  </sheetViews>
  <sheetFormatPr baseColWidth="10" defaultRowHeight="15" x14ac:dyDescent="0.2"/>
  <cols>
    <col min="2" max="2" width="12.33203125" customWidth="1"/>
    <col min="3" max="3" width="51.83203125" customWidth="1"/>
    <col min="4" max="4" width="11.33203125" customWidth="1"/>
    <col min="5" max="5" width="15" bestFit="1" customWidth="1"/>
    <col min="6" max="6" width="14.5" bestFit="1" customWidth="1"/>
    <col min="7" max="7" width="24.1640625" customWidth="1"/>
    <col min="9" max="9" width="12.1640625" bestFit="1" customWidth="1"/>
  </cols>
  <sheetData>
    <row r="2" spans="2:9" x14ac:dyDescent="0.2">
      <c r="B2" s="1" t="s">
        <v>1</v>
      </c>
      <c r="C2" s="1" t="s">
        <v>6</v>
      </c>
      <c r="D2" s="4" t="s">
        <v>5</v>
      </c>
      <c r="E2" s="1" t="s">
        <v>4</v>
      </c>
      <c r="F2" s="1" t="s">
        <v>13</v>
      </c>
      <c r="G2" s="1" t="s">
        <v>14</v>
      </c>
      <c r="H2" s="1" t="s">
        <v>15</v>
      </c>
      <c r="I2" s="1" t="s">
        <v>105</v>
      </c>
    </row>
    <row r="3" spans="2:9" ht="16" x14ac:dyDescent="0.2">
      <c r="B3" t="s">
        <v>47</v>
      </c>
      <c r="C3" t="s">
        <v>49</v>
      </c>
      <c r="D3" s="52">
        <v>0.53399999741382553</v>
      </c>
      <c r="E3" t="s">
        <v>55</v>
      </c>
      <c r="F3" s="3">
        <v>0.25</v>
      </c>
      <c r="G3" s="16" t="s">
        <v>59</v>
      </c>
      <c r="H3">
        <f>273+22</f>
        <v>295</v>
      </c>
      <c r="I3">
        <v>1</v>
      </c>
    </row>
    <row r="4" spans="2:9" ht="16" x14ac:dyDescent="0.2">
      <c r="B4" t="s">
        <v>50</v>
      </c>
      <c r="C4" t="s">
        <v>52</v>
      </c>
      <c r="D4" s="36">
        <v>0.88</v>
      </c>
      <c r="E4" t="s">
        <v>56</v>
      </c>
      <c r="F4" s="3">
        <v>0.25</v>
      </c>
      <c r="G4" s="16" t="s">
        <v>59</v>
      </c>
      <c r="H4">
        <f t="shared" ref="H4:H6" si="0">273+22</f>
        <v>295</v>
      </c>
      <c r="I4">
        <v>0</v>
      </c>
    </row>
    <row r="5" spans="2:9" ht="16" x14ac:dyDescent="0.2">
      <c r="B5" t="s">
        <v>48</v>
      </c>
      <c r="C5" t="s">
        <v>53</v>
      </c>
      <c r="D5" s="52">
        <v>8.1087075242561699</v>
      </c>
      <c r="E5" t="s">
        <v>57</v>
      </c>
      <c r="F5" s="3">
        <v>0.25</v>
      </c>
      <c r="G5" s="16" t="s">
        <v>59</v>
      </c>
      <c r="H5">
        <f t="shared" si="0"/>
        <v>295</v>
      </c>
      <c r="I5">
        <v>1</v>
      </c>
    </row>
    <row r="6" spans="2:9" ht="16" x14ac:dyDescent="0.2">
      <c r="B6" t="s">
        <v>51</v>
      </c>
      <c r="C6" t="s">
        <v>54</v>
      </c>
      <c r="D6" s="52">
        <v>0.47699997520069742</v>
      </c>
      <c r="E6" t="s">
        <v>58</v>
      </c>
      <c r="F6" s="3">
        <v>0.25</v>
      </c>
      <c r="G6" s="16" t="s">
        <v>59</v>
      </c>
      <c r="H6">
        <f t="shared" si="0"/>
        <v>295</v>
      </c>
      <c r="I6">
        <v>1</v>
      </c>
    </row>
    <row r="7" spans="2:9" ht="16" x14ac:dyDescent="0.2">
      <c r="B7" t="s">
        <v>60</v>
      </c>
      <c r="C7" t="s">
        <v>63</v>
      </c>
      <c r="D7" s="52">
        <v>0.50615920663197778</v>
      </c>
      <c r="E7" t="s">
        <v>29</v>
      </c>
      <c r="F7" s="3">
        <v>0.3</v>
      </c>
      <c r="G7" s="16" t="s">
        <v>59</v>
      </c>
      <c r="I7">
        <v>0</v>
      </c>
    </row>
    <row r="8" spans="2:9" ht="16" x14ac:dyDescent="0.2">
      <c r="B8" t="s">
        <v>61</v>
      </c>
      <c r="C8" t="s">
        <v>64</v>
      </c>
      <c r="D8" s="53">
        <v>0.16838891341738524</v>
      </c>
      <c r="E8" t="s">
        <v>65</v>
      </c>
      <c r="F8" s="3">
        <v>0.3</v>
      </c>
      <c r="G8" s="16" t="s">
        <v>59</v>
      </c>
      <c r="I8">
        <v>0</v>
      </c>
    </row>
    <row r="9" spans="2:9" ht="16" x14ac:dyDescent="0.2">
      <c r="B9" t="s">
        <v>62</v>
      </c>
      <c r="C9" t="s">
        <v>66</v>
      </c>
      <c r="D9" s="36">
        <v>0.18</v>
      </c>
      <c r="E9" t="s">
        <v>67</v>
      </c>
      <c r="F9" s="3">
        <v>0.3</v>
      </c>
      <c r="G9" s="16" t="s">
        <v>59</v>
      </c>
      <c r="I9">
        <v>1</v>
      </c>
    </row>
    <row r="10" spans="2:9" ht="16" x14ac:dyDescent="0.2">
      <c r="B10" t="s">
        <v>26</v>
      </c>
      <c r="C10" t="s">
        <v>68</v>
      </c>
      <c r="D10" s="54">
        <v>1.5</v>
      </c>
      <c r="E10" t="s">
        <v>69</v>
      </c>
      <c r="F10" s="3">
        <v>0.5</v>
      </c>
      <c r="G10" s="16" t="s">
        <v>59</v>
      </c>
      <c r="I10">
        <v>1</v>
      </c>
    </row>
    <row r="11" spans="2:9" ht="16" x14ac:dyDescent="0.2">
      <c r="B11" t="s">
        <v>70</v>
      </c>
      <c r="C11" t="s">
        <v>80</v>
      </c>
      <c r="D11" s="54">
        <v>47</v>
      </c>
      <c r="E11" t="s">
        <v>69</v>
      </c>
      <c r="F11" s="3">
        <v>0.5</v>
      </c>
      <c r="G11" s="16" t="s">
        <v>59</v>
      </c>
      <c r="I11">
        <v>1</v>
      </c>
    </row>
    <row r="12" spans="2:9" ht="16" x14ac:dyDescent="0.2">
      <c r="B12" t="s">
        <v>27</v>
      </c>
      <c r="C12" t="s">
        <v>81</v>
      </c>
      <c r="D12" s="36">
        <v>0.254</v>
      </c>
      <c r="E12" t="s">
        <v>92</v>
      </c>
      <c r="F12" s="3">
        <v>0.5</v>
      </c>
      <c r="G12" s="16" t="s">
        <v>59</v>
      </c>
      <c r="I12">
        <v>0</v>
      </c>
    </row>
    <row r="13" spans="2:9" ht="16" x14ac:dyDescent="0.2">
      <c r="B13" t="s">
        <v>71</v>
      </c>
      <c r="C13" t="s">
        <v>82</v>
      </c>
      <c r="D13" s="36">
        <v>1.5</v>
      </c>
      <c r="E13" t="s">
        <v>92</v>
      </c>
      <c r="F13" s="3">
        <v>0.5</v>
      </c>
      <c r="G13" s="16" t="s">
        <v>59</v>
      </c>
      <c r="I13">
        <v>0</v>
      </c>
    </row>
    <row r="14" spans="2:9" ht="16" x14ac:dyDescent="0.2">
      <c r="B14" t="s">
        <v>72</v>
      </c>
      <c r="C14" t="s">
        <v>83</v>
      </c>
      <c r="D14" s="36">
        <v>4.0999999999999996</v>
      </c>
      <c r="E14" t="s">
        <v>69</v>
      </c>
      <c r="F14" s="3">
        <v>0.5</v>
      </c>
      <c r="G14" s="16" t="s">
        <v>59</v>
      </c>
      <c r="I14">
        <v>0</v>
      </c>
    </row>
    <row r="15" spans="2:9" ht="16" x14ac:dyDescent="0.2">
      <c r="B15" t="s">
        <v>73</v>
      </c>
      <c r="C15" t="s">
        <v>84</v>
      </c>
      <c r="D15" s="36">
        <v>80</v>
      </c>
      <c r="E15" t="s">
        <v>69</v>
      </c>
      <c r="F15" s="3">
        <v>0.5</v>
      </c>
      <c r="G15" s="16" t="s">
        <v>59</v>
      </c>
      <c r="I15">
        <v>0</v>
      </c>
    </row>
    <row r="16" spans="2:9" ht="16" x14ac:dyDescent="0.2">
      <c r="B16" t="s">
        <v>74</v>
      </c>
      <c r="C16" t="s">
        <v>85</v>
      </c>
      <c r="D16" s="36">
        <v>0.25</v>
      </c>
      <c r="E16" t="s">
        <v>93</v>
      </c>
      <c r="F16" s="3">
        <v>0.5</v>
      </c>
      <c r="G16" s="16" t="s">
        <v>59</v>
      </c>
      <c r="I16">
        <v>0</v>
      </c>
    </row>
    <row r="17" spans="2:9" ht="16" x14ac:dyDescent="0.2">
      <c r="B17" t="s">
        <v>75</v>
      </c>
      <c r="C17" t="s">
        <v>86</v>
      </c>
      <c r="D17" s="36">
        <v>0.254</v>
      </c>
      <c r="E17" t="s">
        <v>92</v>
      </c>
      <c r="F17" s="3">
        <v>0.5</v>
      </c>
      <c r="G17" s="16" t="s">
        <v>59</v>
      </c>
      <c r="I17">
        <v>0</v>
      </c>
    </row>
    <row r="18" spans="2:9" ht="16" x14ac:dyDescent="0.2">
      <c r="B18" t="s">
        <v>76</v>
      </c>
      <c r="C18" t="s">
        <v>87</v>
      </c>
      <c r="D18" s="53">
        <v>66.215160347481373</v>
      </c>
      <c r="E18" t="s">
        <v>37</v>
      </c>
      <c r="F18" s="3">
        <v>0.5</v>
      </c>
      <c r="G18" s="16" t="s">
        <v>59</v>
      </c>
      <c r="I18">
        <v>0</v>
      </c>
    </row>
    <row r="19" spans="2:9" ht="16" x14ac:dyDescent="0.2">
      <c r="B19" t="s">
        <v>77</v>
      </c>
      <c r="C19" t="s">
        <v>88</v>
      </c>
      <c r="D19" s="53">
        <v>2.7124784508210089</v>
      </c>
      <c r="E19" t="s">
        <v>95</v>
      </c>
      <c r="F19" s="3">
        <v>0.25</v>
      </c>
      <c r="G19" s="16" t="s">
        <v>59</v>
      </c>
      <c r="I19">
        <v>0</v>
      </c>
    </row>
    <row r="20" spans="2:9" ht="16" x14ac:dyDescent="0.2">
      <c r="B20" t="s">
        <v>16</v>
      </c>
      <c r="C20" t="s">
        <v>89</v>
      </c>
      <c r="D20" s="36">
        <v>5.8</v>
      </c>
      <c r="E20" t="s">
        <v>94</v>
      </c>
      <c r="F20" s="3">
        <v>0.5</v>
      </c>
      <c r="G20" s="16" t="s">
        <v>59</v>
      </c>
      <c r="I20">
        <v>0</v>
      </c>
    </row>
    <row r="21" spans="2:9" ht="16" x14ac:dyDescent="0.2">
      <c r="B21" t="s">
        <v>78</v>
      </c>
      <c r="C21" t="s">
        <v>90</v>
      </c>
      <c r="D21" s="36">
        <v>3.85</v>
      </c>
      <c r="E21" t="s">
        <v>94</v>
      </c>
      <c r="F21" s="3">
        <v>0.5</v>
      </c>
      <c r="G21" s="16" t="s">
        <v>59</v>
      </c>
      <c r="I21">
        <v>0</v>
      </c>
    </row>
    <row r="22" spans="2:9" ht="16" x14ac:dyDescent="0.2">
      <c r="B22" s="2" t="s">
        <v>79</v>
      </c>
      <c r="C22" t="s">
        <v>91</v>
      </c>
      <c r="D22" s="36">
        <v>0.02</v>
      </c>
      <c r="E22" t="s">
        <v>96</v>
      </c>
      <c r="F22" s="3">
        <v>0.5</v>
      </c>
      <c r="G22" s="16" t="s">
        <v>59</v>
      </c>
      <c r="I22">
        <v>0</v>
      </c>
    </row>
    <row r="23" spans="2:9" ht="16" x14ac:dyDescent="0.2">
      <c r="B23" s="2" t="s">
        <v>30</v>
      </c>
      <c r="C23" t="s">
        <v>100</v>
      </c>
      <c r="D23" s="58">
        <f>0.2/1000</f>
        <v>2.0000000000000001E-4</v>
      </c>
      <c r="E23" t="s">
        <v>103</v>
      </c>
      <c r="F23" s="3">
        <v>0.5</v>
      </c>
      <c r="G23" s="16" t="s">
        <v>31</v>
      </c>
      <c r="I23">
        <v>0</v>
      </c>
    </row>
    <row r="24" spans="2:9" x14ac:dyDescent="0.2">
      <c r="D2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5AD1-D820-6349-9E33-BEA95AF4DC06}">
  <dimension ref="A2:J24"/>
  <sheetViews>
    <sheetView zoomScale="179" workbookViewId="0">
      <selection activeCell="C23" sqref="C23"/>
    </sheetView>
  </sheetViews>
  <sheetFormatPr baseColWidth="10" defaultRowHeight="15" x14ac:dyDescent="0.2"/>
  <cols>
    <col min="2" max="2" width="15.83203125" bestFit="1" customWidth="1"/>
    <col min="3" max="3" width="15.6640625" customWidth="1"/>
    <col min="4" max="4" width="15.83203125" bestFit="1" customWidth="1"/>
  </cols>
  <sheetData>
    <row r="2" spans="1:8" x14ac:dyDescent="0.2">
      <c r="A2" t="s">
        <v>107</v>
      </c>
      <c r="B2" t="s">
        <v>108</v>
      </c>
      <c r="C2" t="s">
        <v>109</v>
      </c>
      <c r="D2" t="s">
        <v>118</v>
      </c>
      <c r="E2" s="20"/>
    </row>
    <row r="3" spans="1:8" x14ac:dyDescent="0.2">
      <c r="A3" s="34" t="s">
        <v>47</v>
      </c>
      <c r="B3" s="19">
        <v>0.53399999741382553</v>
      </c>
      <c r="C3" s="19">
        <v>0.53399999999996883</v>
      </c>
      <c r="D3" s="30">
        <v>0.533999955219152</v>
      </c>
      <c r="E3" s="20"/>
      <c r="G3" s="32"/>
    </row>
    <row r="4" spans="1:8" x14ac:dyDescent="0.2">
      <c r="A4" s="34" t="s">
        <v>50</v>
      </c>
      <c r="B4" s="14">
        <v>0.88</v>
      </c>
      <c r="C4" s="14">
        <v>0.88</v>
      </c>
      <c r="D4" s="30">
        <v>0.88</v>
      </c>
      <c r="E4" s="29"/>
      <c r="G4" s="31"/>
      <c r="H4" s="29"/>
    </row>
    <row r="5" spans="1:8" x14ac:dyDescent="0.2">
      <c r="A5" t="s">
        <v>48</v>
      </c>
      <c r="B5" s="19">
        <v>8.1087075242561699</v>
      </c>
      <c r="C5" s="19">
        <v>7.3450655950332626</v>
      </c>
      <c r="D5" s="30">
        <v>8.157763802458966</v>
      </c>
      <c r="E5" s="29"/>
      <c r="G5" s="31"/>
      <c r="H5" s="29"/>
    </row>
    <row r="6" spans="1:8" x14ac:dyDescent="0.2">
      <c r="A6" s="34" t="s">
        <v>51</v>
      </c>
      <c r="B6" s="19">
        <v>0.47699997520069742</v>
      </c>
      <c r="C6" s="19">
        <v>0.47699999998693265</v>
      </c>
      <c r="D6" s="30">
        <v>0.44699997934172148</v>
      </c>
      <c r="E6" s="29"/>
      <c r="G6" s="31"/>
      <c r="H6" s="29"/>
    </row>
    <row r="7" spans="1:8" x14ac:dyDescent="0.2">
      <c r="A7" s="34" t="s">
        <v>60</v>
      </c>
      <c r="B7" s="19">
        <v>0.50615920663197778</v>
      </c>
      <c r="C7" s="19">
        <v>0.56999959766463271</v>
      </c>
      <c r="D7" s="30">
        <v>0.569999999743945</v>
      </c>
      <c r="E7" s="29"/>
      <c r="G7" s="31"/>
      <c r="H7" s="29"/>
    </row>
    <row r="8" spans="1:8" x14ac:dyDescent="0.2">
      <c r="A8" t="s">
        <v>61</v>
      </c>
      <c r="B8" s="14">
        <v>0.18</v>
      </c>
      <c r="C8" s="14">
        <v>0.26999999711878186</v>
      </c>
      <c r="D8" s="30">
        <v>0.26999999744792524</v>
      </c>
      <c r="E8" s="29"/>
      <c r="G8" s="31"/>
      <c r="H8" s="29"/>
    </row>
    <row r="9" spans="1:8" x14ac:dyDescent="0.2">
      <c r="A9" t="s">
        <v>62</v>
      </c>
      <c r="B9" s="14">
        <v>0.18</v>
      </c>
      <c r="C9" s="14">
        <v>0.18</v>
      </c>
      <c r="D9" s="30">
        <v>0.18</v>
      </c>
      <c r="E9" s="29"/>
      <c r="G9" s="31"/>
      <c r="H9" s="29"/>
    </row>
    <row r="10" spans="1:8" x14ac:dyDescent="0.2">
      <c r="A10" s="2" t="s">
        <v>26</v>
      </c>
      <c r="B10" s="35">
        <v>1.5</v>
      </c>
      <c r="C10" s="35">
        <v>1.5</v>
      </c>
      <c r="D10" s="30">
        <v>0.80000000005605998</v>
      </c>
      <c r="E10" s="29"/>
      <c r="G10" s="31"/>
      <c r="H10" s="29"/>
    </row>
    <row r="11" spans="1:8" x14ac:dyDescent="0.2">
      <c r="A11" t="s">
        <v>70</v>
      </c>
      <c r="B11" s="35">
        <v>47</v>
      </c>
      <c r="C11" s="35">
        <v>47</v>
      </c>
      <c r="D11" s="30">
        <v>47</v>
      </c>
      <c r="E11" s="29"/>
      <c r="G11" s="31"/>
      <c r="H11" s="29"/>
    </row>
    <row r="12" spans="1:8" x14ac:dyDescent="0.2">
      <c r="A12" t="s">
        <v>27</v>
      </c>
      <c r="B12" s="14">
        <v>0.254</v>
      </c>
      <c r="C12" s="14">
        <v>0.254</v>
      </c>
      <c r="D12" s="30">
        <v>0.254</v>
      </c>
      <c r="E12" s="29"/>
      <c r="G12" s="31"/>
      <c r="H12" s="30"/>
    </row>
    <row r="13" spans="1:8" x14ac:dyDescent="0.2">
      <c r="A13" t="s">
        <v>71</v>
      </c>
      <c r="B13" s="14">
        <v>1.5</v>
      </c>
      <c r="C13" s="14">
        <v>1.5</v>
      </c>
      <c r="D13" s="30">
        <v>1.5</v>
      </c>
      <c r="E13" s="29"/>
      <c r="G13" s="31"/>
      <c r="H13" s="30"/>
    </row>
    <row r="14" spans="1:8" x14ac:dyDescent="0.2">
      <c r="A14" t="s">
        <v>72</v>
      </c>
      <c r="B14" s="14">
        <v>4.0999999999999996</v>
      </c>
      <c r="C14" s="14">
        <v>4.0999999999999996</v>
      </c>
      <c r="D14" s="30">
        <v>4.0999999999999996</v>
      </c>
      <c r="E14" s="29"/>
      <c r="G14" s="31"/>
      <c r="H14" s="29"/>
    </row>
    <row r="15" spans="1:8" x14ac:dyDescent="0.2">
      <c r="A15" t="s">
        <v>73</v>
      </c>
      <c r="B15" s="14">
        <v>80</v>
      </c>
      <c r="C15" s="14">
        <v>80</v>
      </c>
      <c r="D15" s="30">
        <v>80</v>
      </c>
      <c r="E15" s="14"/>
      <c r="G15" s="31"/>
      <c r="H15" s="29"/>
    </row>
    <row r="16" spans="1:8" x14ac:dyDescent="0.2">
      <c r="A16" t="s">
        <v>74</v>
      </c>
      <c r="B16" s="14">
        <v>0.25</v>
      </c>
      <c r="C16" s="14">
        <v>0.25</v>
      </c>
      <c r="D16" s="30">
        <v>0.25</v>
      </c>
      <c r="E16" s="14"/>
      <c r="G16" s="31"/>
      <c r="H16" s="29"/>
    </row>
    <row r="17" spans="1:10" x14ac:dyDescent="0.2">
      <c r="A17" t="s">
        <v>75</v>
      </c>
      <c r="B17" s="14">
        <v>0.254</v>
      </c>
      <c r="C17" s="14">
        <v>0.254</v>
      </c>
      <c r="D17" s="30">
        <v>0.254</v>
      </c>
      <c r="E17" s="14"/>
      <c r="G17" s="31"/>
      <c r="H17" s="30"/>
    </row>
    <row r="18" spans="1:10" x14ac:dyDescent="0.2">
      <c r="A18" t="s">
        <v>76</v>
      </c>
      <c r="B18" s="14">
        <v>68</v>
      </c>
      <c r="C18" s="14">
        <v>68</v>
      </c>
      <c r="D18" s="30">
        <v>68</v>
      </c>
      <c r="E18" s="14"/>
      <c r="G18" s="31"/>
      <c r="H18" s="29"/>
    </row>
    <row r="19" spans="1:10" x14ac:dyDescent="0.2">
      <c r="A19" s="33" t="s">
        <v>77</v>
      </c>
      <c r="B19" s="14">
        <v>3.3</v>
      </c>
      <c r="C19" s="14">
        <v>3.3</v>
      </c>
      <c r="D19" s="30">
        <v>7</v>
      </c>
      <c r="E19" s="14"/>
      <c r="G19" s="31"/>
      <c r="H19" s="29"/>
    </row>
    <row r="20" spans="1:10" x14ac:dyDescent="0.2">
      <c r="A20" t="s">
        <v>16</v>
      </c>
      <c r="B20" s="14">
        <v>5.8</v>
      </c>
      <c r="C20" s="14">
        <v>5.8</v>
      </c>
      <c r="D20" s="30">
        <v>5.8</v>
      </c>
      <c r="E20" s="14"/>
      <c r="G20" s="31"/>
    </row>
    <row r="21" spans="1:10" x14ac:dyDescent="0.2">
      <c r="A21" t="s">
        <v>78</v>
      </c>
      <c r="B21" s="14">
        <v>3.85</v>
      </c>
      <c r="C21" s="14">
        <v>3.85</v>
      </c>
      <c r="D21" s="30">
        <v>3.85</v>
      </c>
      <c r="E21" s="14"/>
      <c r="G21" s="31"/>
      <c r="H21" s="29"/>
    </row>
    <row r="22" spans="1:10" x14ac:dyDescent="0.2">
      <c r="A22" s="33" t="s">
        <v>79</v>
      </c>
      <c r="B22" s="14">
        <v>0.02</v>
      </c>
      <c r="C22" s="14">
        <v>0.02</v>
      </c>
      <c r="D22" s="20">
        <v>0.02</v>
      </c>
      <c r="E22" s="14"/>
      <c r="G22" s="31"/>
      <c r="H22" s="29"/>
      <c r="J22" s="29"/>
    </row>
    <row r="23" spans="1:10" x14ac:dyDescent="0.2">
      <c r="A23" t="s">
        <v>30</v>
      </c>
      <c r="B23" s="14"/>
      <c r="C23" s="19">
        <v>5.2041458674212187E-4</v>
      </c>
      <c r="D23" s="20">
        <v>1.0000000037500842</v>
      </c>
      <c r="E23" s="14"/>
      <c r="G23" s="31"/>
    </row>
    <row r="24" spans="1:10" x14ac:dyDescent="0.2">
      <c r="A24" t="s">
        <v>101</v>
      </c>
      <c r="C24">
        <f>4/1000</f>
        <v>4.0000000000000001E-3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"/>
  <sheetViews>
    <sheetView zoomScale="127" workbookViewId="0">
      <selection activeCell="E4" sqref="E4"/>
    </sheetView>
  </sheetViews>
  <sheetFormatPr baseColWidth="10" defaultColWidth="11.5" defaultRowHeight="15" x14ac:dyDescent="0.2"/>
  <cols>
    <col min="2" max="2" width="14.1640625" customWidth="1"/>
    <col min="3" max="3" width="23.6640625" customWidth="1"/>
    <col min="5" max="5" width="21.83203125" customWidth="1"/>
    <col min="6" max="6" width="19.1640625" customWidth="1"/>
  </cols>
  <sheetData>
    <row r="2" spans="2:9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8</v>
      </c>
      <c r="G2" s="1" t="s">
        <v>12</v>
      </c>
      <c r="H2" s="1" t="s">
        <v>11</v>
      </c>
      <c r="I2" s="1"/>
    </row>
    <row r="3" spans="2:9" x14ac:dyDescent="0.2">
      <c r="B3" t="s">
        <v>0</v>
      </c>
      <c r="C3" t="s">
        <v>97</v>
      </c>
      <c r="D3">
        <v>1</v>
      </c>
      <c r="E3" t="s">
        <v>35</v>
      </c>
      <c r="F3">
        <v>1</v>
      </c>
      <c r="G3">
        <v>1</v>
      </c>
      <c r="H3">
        <v>0</v>
      </c>
    </row>
    <row r="4" spans="2:9" x14ac:dyDescent="0.2">
      <c r="B4" t="s">
        <v>9</v>
      </c>
      <c r="C4" t="s">
        <v>33</v>
      </c>
      <c r="D4">
        <v>2</v>
      </c>
      <c r="E4" t="s">
        <v>34</v>
      </c>
      <c r="F4">
        <v>1</v>
      </c>
      <c r="G4">
        <v>1</v>
      </c>
      <c r="H4">
        <v>0</v>
      </c>
    </row>
    <row r="5" spans="2:9" x14ac:dyDescent="0.2">
      <c r="B5" t="s">
        <v>10</v>
      </c>
      <c r="C5" t="s">
        <v>36</v>
      </c>
      <c r="D5">
        <v>3</v>
      </c>
      <c r="E5" t="s">
        <v>92</v>
      </c>
      <c r="F5">
        <v>1</v>
      </c>
      <c r="G5">
        <v>1</v>
      </c>
      <c r="H5">
        <v>0</v>
      </c>
    </row>
    <row r="6" spans="2:9" x14ac:dyDescent="0.2">
      <c r="B6" t="s">
        <v>23</v>
      </c>
      <c r="C6" t="s">
        <v>25</v>
      </c>
      <c r="D6">
        <v>4</v>
      </c>
      <c r="E6" t="s">
        <v>37</v>
      </c>
      <c r="F6">
        <v>1</v>
      </c>
      <c r="G6">
        <v>1</v>
      </c>
      <c r="H6">
        <v>0</v>
      </c>
    </row>
    <row r="7" spans="2:9" x14ac:dyDescent="0.2">
      <c r="B7" t="s">
        <v>24</v>
      </c>
      <c r="C7" t="s">
        <v>24</v>
      </c>
      <c r="D7">
        <v>5</v>
      </c>
      <c r="E7" t="s">
        <v>38</v>
      </c>
      <c r="F7">
        <v>1</v>
      </c>
      <c r="G7">
        <v>1</v>
      </c>
      <c r="H7">
        <v>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7"/>
  <sheetViews>
    <sheetView workbookViewId="0">
      <selection activeCell="F33" sqref="F33"/>
    </sheetView>
  </sheetViews>
  <sheetFormatPr baseColWidth="10" defaultColWidth="11.5" defaultRowHeight="15" x14ac:dyDescent="0.2"/>
  <cols>
    <col min="2" max="2" width="14.1640625" customWidth="1"/>
    <col min="3" max="3" width="23.6640625" customWidth="1"/>
    <col min="5" max="5" width="21.83203125" customWidth="1"/>
    <col min="6" max="6" width="19.1640625" customWidth="1"/>
  </cols>
  <sheetData>
    <row r="2" spans="2:9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8</v>
      </c>
      <c r="G2" s="1" t="s">
        <v>12</v>
      </c>
      <c r="H2" s="1" t="s">
        <v>11</v>
      </c>
      <c r="I2" s="1"/>
    </row>
    <row r="3" spans="2:9" x14ac:dyDescent="0.2">
      <c r="B3" t="s">
        <v>0</v>
      </c>
      <c r="C3" t="s">
        <v>97</v>
      </c>
      <c r="D3">
        <v>1</v>
      </c>
      <c r="E3" t="s">
        <v>35</v>
      </c>
      <c r="F3">
        <v>1</v>
      </c>
      <c r="G3">
        <v>1</v>
      </c>
      <c r="H3">
        <v>0</v>
      </c>
    </row>
    <row r="4" spans="2:9" x14ac:dyDescent="0.2">
      <c r="B4" t="s">
        <v>9</v>
      </c>
      <c r="C4" t="s">
        <v>33</v>
      </c>
      <c r="D4">
        <v>2</v>
      </c>
      <c r="E4" t="s">
        <v>104</v>
      </c>
      <c r="F4">
        <v>1</v>
      </c>
      <c r="G4">
        <v>1</v>
      </c>
      <c r="H4">
        <v>0</v>
      </c>
    </row>
    <row r="5" spans="2:9" x14ac:dyDescent="0.2">
      <c r="B5" t="s">
        <v>10</v>
      </c>
      <c r="C5" t="s">
        <v>36</v>
      </c>
      <c r="D5">
        <v>3</v>
      </c>
      <c r="E5" t="s">
        <v>92</v>
      </c>
      <c r="F5">
        <v>1</v>
      </c>
      <c r="G5">
        <v>1</v>
      </c>
      <c r="H5">
        <v>0</v>
      </c>
    </row>
    <row r="6" spans="2:9" x14ac:dyDescent="0.2">
      <c r="B6" t="s">
        <v>23</v>
      </c>
      <c r="C6" t="s">
        <v>25</v>
      </c>
      <c r="D6">
        <v>4</v>
      </c>
      <c r="E6" t="s">
        <v>37</v>
      </c>
      <c r="F6">
        <v>1</v>
      </c>
      <c r="G6">
        <v>1</v>
      </c>
      <c r="H6">
        <v>0</v>
      </c>
    </row>
    <row r="7" spans="2:9" x14ac:dyDescent="0.2">
      <c r="B7" t="s">
        <v>24</v>
      </c>
      <c r="C7" t="s">
        <v>24</v>
      </c>
      <c r="D7">
        <v>5</v>
      </c>
      <c r="E7" t="s">
        <v>38</v>
      </c>
      <c r="F7">
        <v>1</v>
      </c>
      <c r="G7">
        <v>1</v>
      </c>
      <c r="H7">
        <v>0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7903-635B-3B4C-A67A-774E935BFE9A}">
  <dimension ref="B2:H8"/>
  <sheetViews>
    <sheetView workbookViewId="0">
      <selection activeCell="G17" sqref="G17"/>
    </sheetView>
  </sheetViews>
  <sheetFormatPr baseColWidth="10" defaultRowHeight="15" x14ac:dyDescent="0.2"/>
  <cols>
    <col min="3" max="3" width="12.83203125" bestFit="1" customWidth="1"/>
  </cols>
  <sheetData>
    <row r="2" spans="2:8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8</v>
      </c>
      <c r="G2" s="1" t="s">
        <v>12</v>
      </c>
      <c r="H2" s="1" t="s">
        <v>11</v>
      </c>
    </row>
    <row r="3" spans="2:8" x14ac:dyDescent="0.2">
      <c r="B3" t="s">
        <v>0</v>
      </c>
      <c r="C3" t="s">
        <v>97</v>
      </c>
      <c r="D3">
        <v>1</v>
      </c>
      <c r="E3" t="s">
        <v>35</v>
      </c>
      <c r="F3">
        <v>1</v>
      </c>
      <c r="G3">
        <v>1</v>
      </c>
      <c r="H3">
        <v>0</v>
      </c>
    </row>
    <row r="4" spans="2:8" x14ac:dyDescent="0.2">
      <c r="B4" t="s">
        <v>9</v>
      </c>
      <c r="C4" t="s">
        <v>33</v>
      </c>
      <c r="D4">
        <v>2</v>
      </c>
      <c r="E4" t="s">
        <v>104</v>
      </c>
      <c r="F4">
        <v>1</v>
      </c>
      <c r="G4">
        <v>1</v>
      </c>
      <c r="H4">
        <v>0</v>
      </c>
    </row>
    <row r="5" spans="2:8" x14ac:dyDescent="0.2">
      <c r="B5" t="s">
        <v>10</v>
      </c>
      <c r="C5" t="s">
        <v>36</v>
      </c>
      <c r="D5">
        <v>3</v>
      </c>
      <c r="E5" t="s">
        <v>92</v>
      </c>
      <c r="F5">
        <v>1</v>
      </c>
      <c r="G5">
        <v>1</v>
      </c>
      <c r="H5">
        <v>0</v>
      </c>
    </row>
    <row r="6" spans="2:8" x14ac:dyDescent="0.2">
      <c r="B6" t="s">
        <v>23</v>
      </c>
      <c r="C6" t="s">
        <v>25</v>
      </c>
      <c r="D6">
        <v>4</v>
      </c>
      <c r="E6" t="s">
        <v>37</v>
      </c>
      <c r="F6">
        <v>1</v>
      </c>
      <c r="G6">
        <v>1</v>
      </c>
      <c r="H6">
        <v>0</v>
      </c>
    </row>
    <row r="7" spans="2:8" x14ac:dyDescent="0.2">
      <c r="B7" t="s">
        <v>24</v>
      </c>
      <c r="C7" t="s">
        <v>24</v>
      </c>
      <c r="D7">
        <v>5</v>
      </c>
      <c r="E7" t="s">
        <v>38</v>
      </c>
      <c r="F7">
        <v>1</v>
      </c>
      <c r="G7">
        <v>1</v>
      </c>
      <c r="H7">
        <v>0</v>
      </c>
    </row>
    <row r="8" spans="2:8" x14ac:dyDescent="0.2">
      <c r="B8" t="s">
        <v>110</v>
      </c>
      <c r="C8" t="s">
        <v>111</v>
      </c>
      <c r="D8">
        <v>6</v>
      </c>
      <c r="E8" t="s">
        <v>112</v>
      </c>
      <c r="F8">
        <v>1</v>
      </c>
      <c r="G8">
        <v>1</v>
      </c>
      <c r="H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6"/>
  <sheetViews>
    <sheetView zoomScale="150" zoomScaleNormal="110" zoomScalePageLayoutView="125" workbookViewId="0">
      <selection activeCell="E10" sqref="E10"/>
    </sheetView>
  </sheetViews>
  <sheetFormatPr baseColWidth="10" defaultRowHeight="15" x14ac:dyDescent="0.2"/>
  <cols>
    <col min="2" max="2" width="32.83203125" customWidth="1"/>
  </cols>
  <sheetData>
    <row r="2" spans="2:7" x14ac:dyDescent="0.2">
      <c r="B2" s="2" t="s">
        <v>7</v>
      </c>
      <c r="C2" t="s">
        <v>9</v>
      </c>
      <c r="D2" t="s">
        <v>10</v>
      </c>
      <c r="E2" t="s">
        <v>23</v>
      </c>
      <c r="F2" t="s">
        <v>24</v>
      </c>
    </row>
    <row r="3" spans="2:7" x14ac:dyDescent="0.2">
      <c r="B3" s="2" t="s">
        <v>39</v>
      </c>
      <c r="C3" s="1" t="s">
        <v>43</v>
      </c>
      <c r="D3" s="1" t="s">
        <v>45</v>
      </c>
      <c r="E3" s="2">
        <v>1</v>
      </c>
      <c r="F3" s="2">
        <v>0</v>
      </c>
      <c r="G3" s="2" t="str">
        <f>B3</f>
        <v>1.Biomass growth on S</v>
      </c>
    </row>
    <row r="4" spans="2:7" x14ac:dyDescent="0.2">
      <c r="B4" s="2" t="s">
        <v>42</v>
      </c>
      <c r="C4" s="2">
        <v>0</v>
      </c>
      <c r="D4" s="1" t="s">
        <v>45</v>
      </c>
      <c r="E4" s="2">
        <v>1</v>
      </c>
      <c r="F4" s="1" t="s">
        <v>46</v>
      </c>
      <c r="G4" s="2" t="str">
        <f>B4</f>
        <v>2. Biomass growth on P</v>
      </c>
    </row>
    <row r="5" spans="2:7" x14ac:dyDescent="0.2">
      <c r="B5" s="2" t="s">
        <v>40</v>
      </c>
      <c r="C5" s="1" t="s">
        <v>44</v>
      </c>
      <c r="D5" s="2">
        <v>0</v>
      </c>
      <c r="E5" s="2">
        <v>0</v>
      </c>
      <c r="F5" s="2">
        <v>1</v>
      </c>
      <c r="G5" s="2" t="str">
        <f>B5</f>
        <v>3. PHB production</v>
      </c>
    </row>
    <row r="6" spans="2:7" x14ac:dyDescent="0.2">
      <c r="B6" s="2" t="s">
        <v>41</v>
      </c>
      <c r="C6" s="2" t="s">
        <v>28</v>
      </c>
      <c r="D6" s="2">
        <v>0</v>
      </c>
      <c r="E6" s="2">
        <v>0</v>
      </c>
      <c r="F6" s="2">
        <v>0</v>
      </c>
      <c r="G6" s="2" t="str">
        <f>B6</f>
        <v>4. Maintenance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6"/>
  <sheetViews>
    <sheetView zoomScale="110" zoomScaleNormal="110" zoomScalePageLayoutView="125" workbookViewId="0">
      <selection activeCell="J29" sqref="J29"/>
    </sheetView>
  </sheetViews>
  <sheetFormatPr baseColWidth="10" defaultRowHeight="15" x14ac:dyDescent="0.2"/>
  <cols>
    <col min="2" max="2" width="32.83203125" customWidth="1"/>
  </cols>
  <sheetData>
    <row r="2" spans="2:7" x14ac:dyDescent="0.2">
      <c r="B2" s="2" t="s">
        <v>7</v>
      </c>
      <c r="C2" t="s">
        <v>9</v>
      </c>
      <c r="D2" t="s">
        <v>10</v>
      </c>
      <c r="E2" t="s">
        <v>23</v>
      </c>
      <c r="F2" t="s">
        <v>24</v>
      </c>
    </row>
    <row r="3" spans="2:7" x14ac:dyDescent="0.2">
      <c r="B3" s="2" t="s">
        <v>39</v>
      </c>
      <c r="C3" s="1" t="s">
        <v>43</v>
      </c>
      <c r="D3" s="1" t="s">
        <v>45</v>
      </c>
      <c r="E3" s="2">
        <v>1</v>
      </c>
      <c r="F3" s="2">
        <v>0</v>
      </c>
      <c r="G3" s="2" t="str">
        <f>B3</f>
        <v>1.Biomass growth on S</v>
      </c>
    </row>
    <row r="4" spans="2:7" x14ac:dyDescent="0.2">
      <c r="B4" s="2" t="s">
        <v>42</v>
      </c>
      <c r="C4" s="2">
        <v>0</v>
      </c>
      <c r="D4" s="1" t="s">
        <v>45</v>
      </c>
      <c r="E4" s="2">
        <v>1</v>
      </c>
      <c r="F4" s="1" t="s">
        <v>46</v>
      </c>
      <c r="G4" s="2" t="str">
        <f>B4</f>
        <v>2. Biomass growth on P</v>
      </c>
    </row>
    <row r="5" spans="2:7" x14ac:dyDescent="0.2">
      <c r="B5" s="2" t="s">
        <v>40</v>
      </c>
      <c r="C5" s="1" t="s">
        <v>44</v>
      </c>
      <c r="D5" s="2">
        <v>0</v>
      </c>
      <c r="E5" s="2">
        <v>0</v>
      </c>
      <c r="F5" s="2">
        <v>1</v>
      </c>
      <c r="G5" s="2" t="str">
        <f>B5</f>
        <v>3. PHB production</v>
      </c>
    </row>
    <row r="6" spans="2:7" x14ac:dyDescent="0.2">
      <c r="B6" s="2" t="s">
        <v>41</v>
      </c>
      <c r="C6" s="2" t="s">
        <v>28</v>
      </c>
      <c r="D6" s="2">
        <v>0</v>
      </c>
      <c r="E6" s="2">
        <v>0</v>
      </c>
      <c r="F6" s="2">
        <v>0</v>
      </c>
      <c r="G6" s="2" t="str">
        <f>B6</f>
        <v>4. Maintenance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4503-0D8B-B74A-B250-26B5BD7EDFC8}">
  <dimension ref="B2:H6"/>
  <sheetViews>
    <sheetView tabSelected="1" zoomScale="140" workbookViewId="0">
      <selection activeCell="G9" sqref="G9"/>
    </sheetView>
  </sheetViews>
  <sheetFormatPr baseColWidth="10" defaultRowHeight="15" x14ac:dyDescent="0.2"/>
  <cols>
    <col min="2" max="2" width="18.83203125" bestFit="1" customWidth="1"/>
  </cols>
  <sheetData>
    <row r="2" spans="2:8" x14ac:dyDescent="0.2">
      <c r="B2" s="2" t="s">
        <v>7</v>
      </c>
      <c r="C2" s="55" t="s">
        <v>9</v>
      </c>
      <c r="D2" s="55" t="s">
        <v>10</v>
      </c>
      <c r="E2" s="55" t="s">
        <v>23</v>
      </c>
      <c r="F2" s="55" t="s">
        <v>24</v>
      </c>
      <c r="G2" s="55" t="s">
        <v>110</v>
      </c>
    </row>
    <row r="3" spans="2:8" x14ac:dyDescent="0.2">
      <c r="B3" s="2" t="s">
        <v>39</v>
      </c>
      <c r="C3" s="56" t="s">
        <v>43</v>
      </c>
      <c r="D3" s="56" t="s">
        <v>45</v>
      </c>
      <c r="E3" s="57">
        <v>1</v>
      </c>
      <c r="F3" s="57">
        <v>0</v>
      </c>
      <c r="G3" s="57">
        <v>-1.17</v>
      </c>
      <c r="H3" s="2" t="str">
        <f>B3</f>
        <v>1.Biomass growth on S</v>
      </c>
    </row>
    <row r="4" spans="2:8" x14ac:dyDescent="0.2">
      <c r="B4" s="2" t="s">
        <v>42</v>
      </c>
      <c r="C4" s="57">
        <v>0</v>
      </c>
      <c r="D4" s="56" t="s">
        <v>45</v>
      </c>
      <c r="E4" s="57">
        <v>1</v>
      </c>
      <c r="F4" s="56" t="s">
        <v>46</v>
      </c>
      <c r="G4" s="55">
        <v>-0.47</v>
      </c>
      <c r="H4" s="2" t="str">
        <f>B4</f>
        <v>2. Biomass growth on P</v>
      </c>
    </row>
    <row r="5" spans="2:8" x14ac:dyDescent="0.2">
      <c r="B5" s="2" t="s">
        <v>40</v>
      </c>
      <c r="C5" s="56" t="s">
        <v>44</v>
      </c>
      <c r="D5" s="57">
        <v>0</v>
      </c>
      <c r="E5" s="57">
        <v>0</v>
      </c>
      <c r="F5" s="57">
        <v>1</v>
      </c>
      <c r="G5" s="57">
        <v>-1.66</v>
      </c>
      <c r="H5" s="2" t="str">
        <f>B5</f>
        <v>3. PHB production</v>
      </c>
    </row>
    <row r="6" spans="2:8" x14ac:dyDescent="0.2">
      <c r="B6" s="2" t="s">
        <v>41</v>
      </c>
      <c r="C6" s="57" t="s">
        <v>28</v>
      </c>
      <c r="D6" s="57">
        <v>0</v>
      </c>
      <c r="E6" s="57">
        <v>0</v>
      </c>
      <c r="F6" s="57">
        <v>0</v>
      </c>
      <c r="G6" s="57">
        <v>0</v>
      </c>
      <c r="H6" s="2" t="str">
        <f>B6</f>
        <v>4. Maintenance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C22"/>
  <sheetViews>
    <sheetView workbookViewId="0">
      <selection activeCell="I37" sqref="I37"/>
    </sheetView>
  </sheetViews>
  <sheetFormatPr baseColWidth="10" defaultColWidth="9.1640625" defaultRowHeight="15" x14ac:dyDescent="0.2"/>
  <cols>
    <col min="2" max="2" width="12.33203125" customWidth="1"/>
    <col min="3" max="3" width="51.83203125" customWidth="1"/>
    <col min="4" max="4" width="11.5" customWidth="1"/>
    <col min="5" max="5" width="18.1640625" customWidth="1"/>
    <col min="6" max="6" width="14.6640625" bestFit="1" customWidth="1"/>
    <col min="7" max="7" width="18.83203125" customWidth="1"/>
    <col min="8" max="8" width="9.33203125" bestFit="1" customWidth="1"/>
    <col min="9" max="9" width="23" bestFit="1" customWidth="1"/>
    <col min="12" max="12" width="18.33203125" bestFit="1" customWidth="1"/>
    <col min="13" max="13" width="18.83203125" bestFit="1" customWidth="1"/>
    <col min="18" max="20" width="11.5" bestFit="1" customWidth="1"/>
  </cols>
  <sheetData>
    <row r="2" spans="2:29" x14ac:dyDescent="0.2">
      <c r="B2" s="1" t="s">
        <v>1</v>
      </c>
      <c r="C2" s="1" t="s">
        <v>6</v>
      </c>
      <c r="D2" s="4" t="s">
        <v>5</v>
      </c>
      <c r="E2" s="1" t="s">
        <v>4</v>
      </c>
      <c r="F2" s="1" t="s">
        <v>13</v>
      </c>
      <c r="G2" s="1" t="s">
        <v>14</v>
      </c>
      <c r="H2" s="1" t="s">
        <v>15</v>
      </c>
      <c r="I2" s="1" t="s">
        <v>106</v>
      </c>
      <c r="K2" s="20"/>
      <c r="L2" s="20"/>
      <c r="M2" s="20"/>
      <c r="N2" s="20"/>
      <c r="O2" s="20"/>
    </row>
    <row r="3" spans="2:29" ht="16" x14ac:dyDescent="0.2">
      <c r="B3" s="51" t="s">
        <v>47</v>
      </c>
      <c r="C3" s="41" t="s">
        <v>49</v>
      </c>
      <c r="D3" s="52">
        <v>0.53399999741382553</v>
      </c>
      <c r="E3" s="41" t="s">
        <v>55</v>
      </c>
      <c r="F3" s="3">
        <v>0.25</v>
      </c>
      <c r="G3" s="16" t="s">
        <v>59</v>
      </c>
      <c r="H3">
        <f>273+22</f>
        <v>295</v>
      </c>
      <c r="I3">
        <v>1</v>
      </c>
      <c r="K3" s="44"/>
      <c r="L3" t="s">
        <v>121</v>
      </c>
      <c r="M3" s="37"/>
      <c r="N3" s="20"/>
      <c r="O3" s="20"/>
      <c r="R3" s="14"/>
      <c r="S3" s="14"/>
      <c r="T3" s="14"/>
      <c r="U3" s="18"/>
      <c r="V3" s="18"/>
      <c r="W3" s="18"/>
      <c r="Z3" s="18"/>
      <c r="AA3" s="18"/>
      <c r="AB3" s="18"/>
      <c r="AC3" s="18"/>
    </row>
    <row r="4" spans="2:29" ht="16" x14ac:dyDescent="0.2">
      <c r="B4" s="26" t="s">
        <v>50</v>
      </c>
      <c r="C4" t="s">
        <v>52</v>
      </c>
      <c r="D4" s="36">
        <v>0.88</v>
      </c>
      <c r="E4" t="s">
        <v>56</v>
      </c>
      <c r="F4" s="3">
        <v>0.25</v>
      </c>
      <c r="G4" s="16" t="s">
        <v>59</v>
      </c>
      <c r="H4">
        <f t="shared" ref="H4:H6" si="0">273+22</f>
        <v>295</v>
      </c>
      <c r="I4">
        <v>0</v>
      </c>
      <c r="K4" s="41"/>
      <c r="L4" t="s">
        <v>122</v>
      </c>
      <c r="M4" s="20"/>
      <c r="N4" s="20"/>
      <c r="O4" s="20"/>
      <c r="R4" s="14"/>
      <c r="S4" s="14"/>
      <c r="T4" s="14"/>
    </row>
    <row r="5" spans="2:29" ht="16" x14ac:dyDescent="0.2">
      <c r="B5" s="51" t="s">
        <v>48</v>
      </c>
      <c r="C5" s="41" t="s">
        <v>53</v>
      </c>
      <c r="D5" s="52">
        <v>8.1087075242561699</v>
      </c>
      <c r="E5" s="41" t="s">
        <v>57</v>
      </c>
      <c r="F5" s="3">
        <v>0.25</v>
      </c>
      <c r="G5" s="16" t="s">
        <v>59</v>
      </c>
      <c r="H5">
        <f t="shared" si="0"/>
        <v>295</v>
      </c>
      <c r="I5">
        <v>1</v>
      </c>
      <c r="K5" s="49"/>
      <c r="L5" s="5" t="s">
        <v>123</v>
      </c>
      <c r="M5" s="37"/>
      <c r="N5" s="20"/>
      <c r="O5" s="20"/>
      <c r="R5" s="14"/>
      <c r="S5" s="14"/>
      <c r="T5" s="14"/>
    </row>
    <row r="6" spans="2:29" s="5" customFormat="1" ht="16" x14ac:dyDescent="0.2">
      <c r="B6" s="41" t="s">
        <v>51</v>
      </c>
      <c r="C6" s="41" t="s">
        <v>54</v>
      </c>
      <c r="D6" s="52">
        <v>0.47699997520069742</v>
      </c>
      <c r="E6" s="41" t="s">
        <v>58</v>
      </c>
      <c r="F6" s="3">
        <v>0.25</v>
      </c>
      <c r="G6" s="16" t="s">
        <v>59</v>
      </c>
      <c r="H6">
        <f t="shared" si="0"/>
        <v>295</v>
      </c>
      <c r="I6">
        <v>1</v>
      </c>
      <c r="K6" s="38"/>
      <c r="L6" s="38"/>
      <c r="M6" s="39"/>
      <c r="N6" s="38"/>
      <c r="O6" s="38"/>
      <c r="R6" s="15"/>
      <c r="S6" s="15"/>
      <c r="T6" s="15"/>
    </row>
    <row r="7" spans="2:29" ht="18" customHeight="1" x14ac:dyDescent="0.2">
      <c r="B7" s="41" t="s">
        <v>60</v>
      </c>
      <c r="C7" s="41" t="s">
        <v>63</v>
      </c>
      <c r="D7" s="52">
        <v>0.50615920663197778</v>
      </c>
      <c r="E7" s="41" t="s">
        <v>29</v>
      </c>
      <c r="F7" s="3">
        <v>0.3</v>
      </c>
      <c r="G7" s="16" t="s">
        <v>59</v>
      </c>
      <c r="I7">
        <v>1</v>
      </c>
      <c r="K7" s="20"/>
      <c r="L7" s="20"/>
      <c r="M7" s="40"/>
      <c r="N7" s="20"/>
      <c r="O7" s="20"/>
      <c r="R7" s="14"/>
      <c r="S7" s="14"/>
      <c r="T7" s="14"/>
    </row>
    <row r="8" spans="2:29" ht="18" customHeight="1" x14ac:dyDescent="0.2">
      <c r="B8" s="47" t="s">
        <v>61</v>
      </c>
      <c r="C8" s="47" t="s">
        <v>64</v>
      </c>
      <c r="D8" s="53">
        <v>0.16838891341738524</v>
      </c>
      <c r="E8" s="47" t="s">
        <v>65</v>
      </c>
      <c r="F8" s="3">
        <v>0.3</v>
      </c>
      <c r="G8" s="16" t="s">
        <v>59</v>
      </c>
      <c r="I8">
        <v>0</v>
      </c>
      <c r="M8" s="9"/>
      <c r="R8" s="14"/>
      <c r="S8" s="14"/>
      <c r="T8" s="14"/>
    </row>
    <row r="9" spans="2:29" ht="16" x14ac:dyDescent="0.2">
      <c r="B9" s="20" t="s">
        <v>62</v>
      </c>
      <c r="C9" t="s">
        <v>66</v>
      </c>
      <c r="D9" s="36">
        <v>0.18</v>
      </c>
      <c r="E9" t="s">
        <v>67</v>
      </c>
      <c r="F9" s="3">
        <v>0.3</v>
      </c>
      <c r="G9" s="16" t="s">
        <v>59</v>
      </c>
      <c r="I9">
        <v>0</v>
      </c>
      <c r="M9" s="9"/>
      <c r="R9" s="14"/>
      <c r="S9" s="14"/>
      <c r="T9" s="14"/>
    </row>
    <row r="10" spans="2:29" ht="16" x14ac:dyDescent="0.2">
      <c r="B10" s="44" t="s">
        <v>26</v>
      </c>
      <c r="C10" s="44" t="s">
        <v>68</v>
      </c>
      <c r="D10" s="54">
        <v>1.5</v>
      </c>
      <c r="E10" s="44" t="s">
        <v>69</v>
      </c>
      <c r="F10" s="3">
        <v>0.5</v>
      </c>
      <c r="G10" s="16" t="s">
        <v>59</v>
      </c>
      <c r="I10">
        <v>0</v>
      </c>
      <c r="M10" s="13"/>
      <c r="R10" s="14"/>
      <c r="S10" s="14"/>
      <c r="T10" s="14"/>
    </row>
    <row r="11" spans="2:29" ht="16" x14ac:dyDescent="0.2">
      <c r="B11" s="44" t="s">
        <v>70</v>
      </c>
      <c r="C11" s="44" t="s">
        <v>80</v>
      </c>
      <c r="D11" s="54">
        <v>47</v>
      </c>
      <c r="E11" s="44" t="s">
        <v>69</v>
      </c>
      <c r="F11" s="3">
        <v>0.5</v>
      </c>
      <c r="G11" s="16" t="s">
        <v>59</v>
      </c>
      <c r="I11">
        <v>0</v>
      </c>
      <c r="M11" s="12"/>
      <c r="R11" s="14"/>
      <c r="S11" s="14"/>
      <c r="T11" s="14"/>
    </row>
    <row r="12" spans="2:29" ht="16" x14ac:dyDescent="0.2">
      <c r="B12" s="20" t="s">
        <v>27</v>
      </c>
      <c r="C12" t="s">
        <v>81</v>
      </c>
      <c r="D12" s="36">
        <v>0.254</v>
      </c>
      <c r="E12" t="s">
        <v>92</v>
      </c>
      <c r="F12" s="3">
        <v>0.5</v>
      </c>
      <c r="G12" s="16" t="s">
        <v>59</v>
      </c>
      <c r="I12">
        <v>0</v>
      </c>
      <c r="M12" s="9"/>
      <c r="R12" s="14"/>
      <c r="S12" s="14"/>
      <c r="T12" s="14"/>
    </row>
    <row r="13" spans="2:29" ht="16" x14ac:dyDescent="0.2">
      <c r="B13" t="s">
        <v>71</v>
      </c>
      <c r="C13" t="s">
        <v>82</v>
      </c>
      <c r="D13" s="36">
        <v>1.5</v>
      </c>
      <c r="E13" t="s">
        <v>92</v>
      </c>
      <c r="F13" s="3">
        <v>0.5</v>
      </c>
      <c r="G13" s="16" t="s">
        <v>59</v>
      </c>
      <c r="I13">
        <v>0</v>
      </c>
      <c r="M13" s="12"/>
      <c r="R13" s="14"/>
      <c r="S13" s="14"/>
      <c r="T13" s="14"/>
    </row>
    <row r="14" spans="2:29" ht="16" x14ac:dyDescent="0.2">
      <c r="B14" t="s">
        <v>72</v>
      </c>
      <c r="C14" t="s">
        <v>83</v>
      </c>
      <c r="D14" s="36">
        <v>4.0999999999999996</v>
      </c>
      <c r="E14" t="s">
        <v>69</v>
      </c>
      <c r="F14" s="3">
        <v>0.5</v>
      </c>
      <c r="G14" s="16" t="s">
        <v>59</v>
      </c>
      <c r="I14">
        <v>0</v>
      </c>
      <c r="M14" s="9"/>
      <c r="R14" s="14"/>
      <c r="S14" s="14"/>
      <c r="T14" s="14"/>
    </row>
    <row r="15" spans="2:29" ht="16" x14ac:dyDescent="0.2">
      <c r="B15" t="s">
        <v>73</v>
      </c>
      <c r="C15" t="s">
        <v>84</v>
      </c>
      <c r="D15" s="36">
        <v>80</v>
      </c>
      <c r="E15" t="s">
        <v>69</v>
      </c>
      <c r="F15" s="3">
        <v>0.5</v>
      </c>
      <c r="G15" s="16" t="s">
        <v>59</v>
      </c>
      <c r="I15">
        <v>0</v>
      </c>
      <c r="M15" s="9"/>
      <c r="R15" s="14"/>
      <c r="S15" s="14"/>
      <c r="T15" s="14"/>
    </row>
    <row r="16" spans="2:29" ht="16" x14ac:dyDescent="0.2">
      <c r="B16" t="s">
        <v>74</v>
      </c>
      <c r="C16" t="s">
        <v>85</v>
      </c>
      <c r="D16" s="36">
        <v>0.25</v>
      </c>
      <c r="E16" t="s">
        <v>93</v>
      </c>
      <c r="F16" s="3">
        <v>0.5</v>
      </c>
      <c r="G16" s="16" t="s">
        <v>59</v>
      </c>
      <c r="I16">
        <v>0</v>
      </c>
      <c r="M16" s="9"/>
      <c r="R16" s="14"/>
      <c r="S16" s="14"/>
      <c r="T16" s="14"/>
    </row>
    <row r="17" spans="2:20" ht="16" x14ac:dyDescent="0.2">
      <c r="B17" t="s">
        <v>75</v>
      </c>
      <c r="C17" t="s">
        <v>86</v>
      </c>
      <c r="D17" s="36">
        <v>0.254</v>
      </c>
      <c r="E17" t="s">
        <v>92</v>
      </c>
      <c r="F17" s="3">
        <v>0.5</v>
      </c>
      <c r="G17" s="16" t="s">
        <v>59</v>
      </c>
      <c r="I17">
        <v>0</v>
      </c>
      <c r="M17" s="9"/>
      <c r="R17" s="14"/>
      <c r="S17" s="14"/>
      <c r="T17" s="14"/>
    </row>
    <row r="18" spans="2:20" ht="16" x14ac:dyDescent="0.2">
      <c r="B18" s="47" t="s">
        <v>76</v>
      </c>
      <c r="C18" s="47" t="s">
        <v>87</v>
      </c>
      <c r="D18" s="53">
        <v>66.215160347481373</v>
      </c>
      <c r="E18" s="47" t="s">
        <v>37</v>
      </c>
      <c r="F18" s="3">
        <v>0.5</v>
      </c>
      <c r="G18" s="16" t="s">
        <v>59</v>
      </c>
      <c r="I18">
        <v>0</v>
      </c>
      <c r="M18" s="9"/>
      <c r="R18" s="6"/>
      <c r="S18" s="6"/>
      <c r="T18" s="6"/>
    </row>
    <row r="19" spans="2:20" ht="16" x14ac:dyDescent="0.2">
      <c r="B19" s="47" t="s">
        <v>77</v>
      </c>
      <c r="C19" s="47" t="s">
        <v>88</v>
      </c>
      <c r="D19" s="53">
        <v>2.7124784508210089</v>
      </c>
      <c r="E19" s="47" t="s">
        <v>95</v>
      </c>
      <c r="F19" s="3">
        <v>0.25</v>
      </c>
      <c r="G19" s="16" t="s">
        <v>59</v>
      </c>
      <c r="I19">
        <v>0</v>
      </c>
      <c r="K19" s="14"/>
      <c r="M19" s="9"/>
      <c r="R19" s="6"/>
      <c r="S19" s="6"/>
      <c r="T19" s="6"/>
    </row>
    <row r="20" spans="2:20" ht="16" x14ac:dyDescent="0.2">
      <c r="B20" t="s">
        <v>16</v>
      </c>
      <c r="C20" t="s">
        <v>89</v>
      </c>
      <c r="D20" s="36">
        <v>5.8</v>
      </c>
      <c r="E20" t="s">
        <v>94</v>
      </c>
      <c r="F20" s="3">
        <v>0.5</v>
      </c>
      <c r="G20" s="16" t="s">
        <v>59</v>
      </c>
      <c r="I20">
        <v>0</v>
      </c>
      <c r="K20" s="14"/>
      <c r="M20" s="9"/>
      <c r="R20" s="14"/>
      <c r="S20" s="14"/>
      <c r="T20" s="14"/>
    </row>
    <row r="21" spans="2:20" ht="16" x14ac:dyDescent="0.2">
      <c r="B21" t="s">
        <v>78</v>
      </c>
      <c r="C21" t="s">
        <v>90</v>
      </c>
      <c r="D21" s="36">
        <v>3.85</v>
      </c>
      <c r="E21" t="s">
        <v>94</v>
      </c>
      <c r="F21" s="3">
        <v>0.5</v>
      </c>
      <c r="G21" s="16" t="s">
        <v>59</v>
      </c>
      <c r="I21">
        <v>0</v>
      </c>
      <c r="M21" s="9"/>
      <c r="R21" s="14"/>
      <c r="S21" s="14"/>
      <c r="T21" s="14"/>
    </row>
    <row r="22" spans="2:20" ht="16" x14ac:dyDescent="0.2">
      <c r="B22" s="2" t="s">
        <v>79</v>
      </c>
      <c r="C22" t="s">
        <v>91</v>
      </c>
      <c r="D22" s="36">
        <v>0.02</v>
      </c>
      <c r="E22" t="s">
        <v>96</v>
      </c>
      <c r="F22" s="3">
        <v>0.5</v>
      </c>
      <c r="G22" s="16" t="s">
        <v>59</v>
      </c>
      <c r="I22">
        <v>0</v>
      </c>
      <c r="M22" s="8"/>
      <c r="R22" s="14"/>
      <c r="S22" s="14"/>
      <c r="T22" s="1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Key</vt:lpstr>
      <vt:lpstr>Estimations</vt:lpstr>
      <vt:lpstr>compoundsModel1</vt:lpstr>
      <vt:lpstr>compoundsModel2</vt:lpstr>
      <vt:lpstr>compoundsModel3</vt:lpstr>
      <vt:lpstr>stoichiometryModel1</vt:lpstr>
      <vt:lpstr>stoichiometryModel2</vt:lpstr>
      <vt:lpstr>stoichiometryModel3</vt:lpstr>
      <vt:lpstr>parametersModel1</vt:lpstr>
      <vt:lpstr>parametersModel2</vt:lpstr>
      <vt:lpstr>parametersModel3</vt:lpstr>
      <vt:lpstr>parametersModel4</vt:lpstr>
      <vt:lpstr>parametersOriginal</vt:lpstr>
      <vt:lpstr>parametersOriginalModel2</vt:lpstr>
      <vt:lpstr>parametersOriginalModel3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Lucas Van der hauwaert</cp:lastModifiedBy>
  <dcterms:created xsi:type="dcterms:W3CDTF">2014-11-02T18:18:11Z</dcterms:created>
  <dcterms:modified xsi:type="dcterms:W3CDTF">2021-06-21T17:01:12Z</dcterms:modified>
</cp:coreProperties>
</file>