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11" documentId="13_ncr:1_{0D4D67D4-755F-4F0A-856F-7375FC6691E3}" xr6:coauthVersionLast="47" xr6:coauthVersionMax="47" xr10:uidLastSave="{207E5039-9CEB-47D2-BA52-DC5CB5DDFB8B}"/>
  <bookViews>
    <workbookView minimized="1" xWindow="-28305" yWindow="105" windowWidth="14115" windowHeight="15300" xr2:uid="{00000000-000D-0000-FFFF-FFFF00000000}"/>
  </bookViews>
  <sheets>
    <sheet name="Hoja1" sheetId="1" r:id="rId1"/>
    <sheet name="A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2" i="1" l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85" i="1"/>
  <c r="E22" i="1"/>
  <c r="M47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W19" i="1" l="1"/>
  <c r="T19" i="1"/>
  <c r="U20" i="1" l="1"/>
  <c r="V20" i="1"/>
  <c r="U19" i="1"/>
  <c r="V19" i="1"/>
  <c r="T20" i="1"/>
  <c r="F37" i="1" l="1"/>
  <c r="F22" i="1" l="1"/>
  <c r="J22" i="1"/>
  <c r="V47" i="1" l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C22" i="1" l="1"/>
  <c r="D22" i="1"/>
  <c r="G22" i="1"/>
  <c r="H22" i="1"/>
  <c r="I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G37" i="1"/>
  <c r="H37" i="1"/>
  <c r="I37" i="1"/>
  <c r="J37" i="1"/>
  <c r="C38" i="1"/>
  <c r="D38" i="1"/>
  <c r="E38" i="1"/>
  <c r="F38" i="1"/>
  <c r="G38" i="1"/>
  <c r="H38" i="1"/>
  <c r="I38" i="1"/>
  <c r="J38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2" i="1"/>
  <c r="Q37" i="1" l="1"/>
  <c r="Q30" i="1"/>
  <c r="Q33" i="1"/>
  <c r="B40" i="1"/>
  <c r="B42" i="1" s="1"/>
  <c r="M36" i="1" s="1"/>
  <c r="N16" i="1" s="1"/>
  <c r="O16" i="1" s="1"/>
  <c r="J40" i="1"/>
  <c r="J42" i="1" s="1"/>
  <c r="E40" i="1"/>
  <c r="E42" i="1" s="1"/>
  <c r="P34" i="1" s="1"/>
  <c r="H40" i="1"/>
  <c r="H42" i="1" s="1"/>
  <c r="S33" i="1" s="1"/>
  <c r="D40" i="1"/>
  <c r="D42" i="1" s="1"/>
  <c r="O30" i="1" s="1"/>
  <c r="F40" i="1"/>
  <c r="I40" i="1"/>
  <c r="I42" i="1" s="1"/>
  <c r="G40" i="1"/>
  <c r="G42" i="1" s="1"/>
  <c r="C40" i="1"/>
  <c r="C42" i="1" s="1"/>
  <c r="N37" i="1" s="1"/>
  <c r="U23" i="1"/>
  <c r="U27" i="1"/>
  <c r="U31" i="1"/>
  <c r="U35" i="1"/>
  <c r="J47" i="1"/>
  <c r="U48" i="1" s="1"/>
  <c r="J48" i="1"/>
  <c r="U54" i="1" s="1"/>
  <c r="J49" i="1"/>
  <c r="U49" i="1" s="1"/>
  <c r="J50" i="1"/>
  <c r="U51" i="1" s="1"/>
  <c r="J51" i="1"/>
  <c r="U55" i="1" s="1"/>
  <c r="J52" i="1"/>
  <c r="U63" i="1" s="1"/>
  <c r="J53" i="1"/>
  <c r="U58" i="1" s="1"/>
  <c r="J54" i="1"/>
  <c r="U50" i="1" s="1"/>
  <c r="J55" i="1"/>
  <c r="U59" i="1" s="1"/>
  <c r="J56" i="1"/>
  <c r="U60" i="1" s="1"/>
  <c r="J57" i="1"/>
  <c r="U62" i="1" s="1"/>
  <c r="J58" i="1"/>
  <c r="U56" i="1" s="1"/>
  <c r="J59" i="1"/>
  <c r="U61" i="1" s="1"/>
  <c r="J60" i="1"/>
  <c r="U47" i="1" s="1"/>
  <c r="J61" i="1"/>
  <c r="U52" i="1" s="1"/>
  <c r="J62" i="1"/>
  <c r="U53" i="1" s="1"/>
  <c r="J63" i="1"/>
  <c r="U57" i="1" s="1"/>
  <c r="U24" i="1"/>
  <c r="U28" i="1"/>
  <c r="U32" i="1"/>
  <c r="U36" i="1"/>
  <c r="U25" i="1"/>
  <c r="U29" i="1"/>
  <c r="U33" i="1"/>
  <c r="U37" i="1"/>
  <c r="U26" i="1"/>
  <c r="U30" i="1"/>
  <c r="U34" i="1"/>
  <c r="U38" i="1"/>
  <c r="U22" i="1"/>
  <c r="Q34" i="1" l="1"/>
  <c r="W20" i="1"/>
  <c r="O33" i="1"/>
  <c r="O28" i="1"/>
  <c r="O25" i="1"/>
  <c r="P27" i="1"/>
  <c r="P22" i="1"/>
  <c r="N32" i="1"/>
  <c r="N31" i="1"/>
  <c r="M37" i="1"/>
  <c r="N17" i="1" s="1"/>
  <c r="O17" i="1" s="1"/>
  <c r="Q17" i="1" s="1"/>
  <c r="S28" i="1"/>
  <c r="M34" i="1"/>
  <c r="N14" i="1" s="1"/>
  <c r="O14" i="1" s="1"/>
  <c r="N35" i="1"/>
  <c r="S30" i="1"/>
  <c r="N27" i="1"/>
  <c r="M27" i="1"/>
  <c r="N7" i="1" s="1"/>
  <c r="O7" i="1" s="1"/>
  <c r="N24" i="1"/>
  <c r="J7" i="2"/>
  <c r="U71" i="1"/>
  <c r="J17" i="2"/>
  <c r="U81" i="1"/>
  <c r="J13" i="2"/>
  <c r="U77" i="1"/>
  <c r="J4" i="2"/>
  <c r="U68" i="1"/>
  <c r="J2" i="2"/>
  <c r="U66" i="1"/>
  <c r="J15" i="2"/>
  <c r="U79" i="1"/>
  <c r="J18" i="2"/>
  <c r="U82" i="1"/>
  <c r="J9" i="2"/>
  <c r="U73" i="1"/>
  <c r="O23" i="1"/>
  <c r="O26" i="1"/>
  <c r="O31" i="1"/>
  <c r="O34" i="1"/>
  <c r="P29" i="1"/>
  <c r="J12" i="2"/>
  <c r="U76" i="1"/>
  <c r="J16" i="2"/>
  <c r="U80" i="1"/>
  <c r="J14" i="2"/>
  <c r="U78" i="1"/>
  <c r="J10" i="2"/>
  <c r="U74" i="1"/>
  <c r="J3" i="2"/>
  <c r="U67" i="1"/>
  <c r="O24" i="1"/>
  <c r="S26" i="1"/>
  <c r="O29" i="1"/>
  <c r="O32" i="1"/>
  <c r="P23" i="1"/>
  <c r="P31" i="1"/>
  <c r="J8" i="2"/>
  <c r="U72" i="1"/>
  <c r="J11" i="2"/>
  <c r="U75" i="1"/>
  <c r="J5" i="2"/>
  <c r="U69" i="1"/>
  <c r="J6" i="2"/>
  <c r="U70" i="1"/>
  <c r="S24" i="1"/>
  <c r="O27" i="1"/>
  <c r="S32" i="1"/>
  <c r="P25" i="1"/>
  <c r="P33" i="1"/>
  <c r="N28" i="1"/>
  <c r="N36" i="1"/>
  <c r="Q24" i="1"/>
  <c r="N38" i="1"/>
  <c r="G47" i="1"/>
  <c r="R48" i="1" s="1"/>
  <c r="G51" i="1"/>
  <c r="R55" i="1" s="1"/>
  <c r="G55" i="1"/>
  <c r="R59" i="1" s="1"/>
  <c r="G50" i="1"/>
  <c r="R51" i="1" s="1"/>
  <c r="G54" i="1"/>
  <c r="R50" i="1" s="1"/>
  <c r="G49" i="1"/>
  <c r="R49" i="1" s="1"/>
  <c r="G57" i="1"/>
  <c r="R62" i="1" s="1"/>
  <c r="G61" i="1"/>
  <c r="R52" i="1" s="1"/>
  <c r="G48" i="1"/>
  <c r="R54" i="1" s="1"/>
  <c r="G56" i="1"/>
  <c r="R60" i="1" s="1"/>
  <c r="G60" i="1"/>
  <c r="R47" i="1" s="1"/>
  <c r="G63" i="1"/>
  <c r="R57" i="1" s="1"/>
  <c r="G58" i="1"/>
  <c r="R56" i="1" s="1"/>
  <c r="G52" i="1"/>
  <c r="R63" i="1" s="1"/>
  <c r="G62" i="1"/>
  <c r="R53" i="1" s="1"/>
  <c r="G53" i="1"/>
  <c r="R58" i="1" s="1"/>
  <c r="G59" i="1"/>
  <c r="R61" i="1" s="1"/>
  <c r="I49" i="1"/>
  <c r="T49" i="1" s="1"/>
  <c r="I53" i="1"/>
  <c r="T58" i="1" s="1"/>
  <c r="I48" i="1"/>
  <c r="T54" i="1" s="1"/>
  <c r="I52" i="1"/>
  <c r="T63" i="1" s="1"/>
  <c r="I51" i="1"/>
  <c r="T55" i="1" s="1"/>
  <c r="I59" i="1"/>
  <c r="T61" i="1" s="1"/>
  <c r="I63" i="1"/>
  <c r="T57" i="1" s="1"/>
  <c r="I50" i="1"/>
  <c r="T51" i="1" s="1"/>
  <c r="I58" i="1"/>
  <c r="T56" i="1" s="1"/>
  <c r="I62" i="1"/>
  <c r="T53" i="1" s="1"/>
  <c r="I47" i="1"/>
  <c r="T48" i="1" s="1"/>
  <c r="I57" i="1"/>
  <c r="T62" i="1" s="1"/>
  <c r="I55" i="1"/>
  <c r="T59" i="1" s="1"/>
  <c r="I60" i="1"/>
  <c r="T47" i="1" s="1"/>
  <c r="T34" i="1"/>
  <c r="T35" i="1"/>
  <c r="T36" i="1"/>
  <c r="T37" i="1"/>
  <c r="T38" i="1"/>
  <c r="I54" i="1"/>
  <c r="T50" i="1" s="1"/>
  <c r="I56" i="1"/>
  <c r="T60" i="1" s="1"/>
  <c r="I61" i="1"/>
  <c r="T52" i="1" s="1"/>
  <c r="R23" i="1"/>
  <c r="R26" i="1"/>
  <c r="R30" i="1"/>
  <c r="R34" i="1"/>
  <c r="T23" i="1"/>
  <c r="B51" i="1"/>
  <c r="M55" i="1" s="1"/>
  <c r="B55" i="1"/>
  <c r="M59" i="1" s="1"/>
  <c r="B59" i="1"/>
  <c r="M61" i="1" s="1"/>
  <c r="B63" i="1"/>
  <c r="M57" i="1" s="1"/>
  <c r="B48" i="1"/>
  <c r="M54" i="1" s="1"/>
  <c r="B52" i="1"/>
  <c r="M63" i="1" s="1"/>
  <c r="B56" i="1"/>
  <c r="M60" i="1" s="1"/>
  <c r="B60" i="1"/>
  <c r="B47" i="1"/>
  <c r="M48" i="1" s="1"/>
  <c r="B53" i="1"/>
  <c r="M58" i="1" s="1"/>
  <c r="B61" i="1"/>
  <c r="M52" i="1" s="1"/>
  <c r="B57" i="1"/>
  <c r="M62" i="1" s="1"/>
  <c r="M24" i="1"/>
  <c r="N4" i="1" s="1"/>
  <c r="O4" i="1" s="1"/>
  <c r="M29" i="1"/>
  <c r="N9" i="1" s="1"/>
  <c r="O9" i="1" s="1"/>
  <c r="Q9" i="1" s="1"/>
  <c r="M33" i="1"/>
  <c r="N13" i="1" s="1"/>
  <c r="O13" i="1" s="1"/>
  <c r="Q13" i="1" s="1"/>
  <c r="R13" i="1" s="1"/>
  <c r="B58" i="1"/>
  <c r="M56" i="1" s="1"/>
  <c r="B54" i="1"/>
  <c r="M50" i="1" s="1"/>
  <c r="B62" i="1"/>
  <c r="M53" i="1" s="1"/>
  <c r="B49" i="1"/>
  <c r="M49" i="1" s="1"/>
  <c r="M25" i="1"/>
  <c r="N5" i="1" s="1"/>
  <c r="O5" i="1" s="1"/>
  <c r="M28" i="1"/>
  <c r="N8" i="1" s="1"/>
  <c r="O8" i="1" s="1"/>
  <c r="M32" i="1"/>
  <c r="N12" i="1" s="1"/>
  <c r="O12" i="1" s="1"/>
  <c r="B50" i="1"/>
  <c r="M51" i="1" s="1"/>
  <c r="Q36" i="1"/>
  <c r="Q25" i="1"/>
  <c r="Q32" i="1"/>
  <c r="M30" i="1"/>
  <c r="N10" i="1" s="1"/>
  <c r="O10" i="1" s="1"/>
  <c r="R27" i="1"/>
  <c r="R31" i="1"/>
  <c r="R35" i="1"/>
  <c r="M23" i="1"/>
  <c r="N3" i="1" s="1"/>
  <c r="O3" i="1" s="1"/>
  <c r="S23" i="1"/>
  <c r="S25" i="1"/>
  <c r="S27" i="1"/>
  <c r="S29" i="1"/>
  <c r="S31" i="1"/>
  <c r="D48" i="1"/>
  <c r="O54" i="1" s="1"/>
  <c r="D52" i="1"/>
  <c r="O63" i="1" s="1"/>
  <c r="D56" i="1"/>
  <c r="O60" i="1" s="1"/>
  <c r="D47" i="1"/>
  <c r="O48" i="1" s="1"/>
  <c r="D51" i="1"/>
  <c r="O55" i="1" s="1"/>
  <c r="D55" i="1"/>
  <c r="O59" i="1" s="1"/>
  <c r="D54" i="1"/>
  <c r="O50" i="1" s="1"/>
  <c r="D58" i="1"/>
  <c r="O56" i="1" s="1"/>
  <c r="D62" i="1"/>
  <c r="O53" i="1" s="1"/>
  <c r="D53" i="1"/>
  <c r="O58" i="1" s="1"/>
  <c r="D57" i="1"/>
  <c r="O62" i="1" s="1"/>
  <c r="D61" i="1"/>
  <c r="O52" i="1" s="1"/>
  <c r="D50" i="1"/>
  <c r="O51" i="1" s="1"/>
  <c r="D60" i="1"/>
  <c r="O47" i="1" s="1"/>
  <c r="D63" i="1"/>
  <c r="O57" i="1" s="1"/>
  <c r="D59" i="1"/>
  <c r="O61" i="1" s="1"/>
  <c r="O35" i="1"/>
  <c r="O36" i="1"/>
  <c r="O37" i="1"/>
  <c r="O38" i="1"/>
  <c r="D49" i="1"/>
  <c r="O49" i="1" s="1"/>
  <c r="P24" i="1"/>
  <c r="P26" i="1"/>
  <c r="P28" i="1"/>
  <c r="P30" i="1"/>
  <c r="P32" i="1"/>
  <c r="N22" i="1"/>
  <c r="Q29" i="1"/>
  <c r="Q38" i="1"/>
  <c r="N25" i="1"/>
  <c r="N29" i="1"/>
  <c r="N33" i="1"/>
  <c r="O22" i="1"/>
  <c r="T22" i="1"/>
  <c r="Q26" i="1"/>
  <c r="M38" i="1"/>
  <c r="N18" i="1" s="1"/>
  <c r="O18" i="1" s="1"/>
  <c r="R24" i="1"/>
  <c r="R28" i="1"/>
  <c r="R32" i="1"/>
  <c r="R36" i="1"/>
  <c r="M31" i="1"/>
  <c r="N11" i="1" s="1"/>
  <c r="O11" i="1" s="1"/>
  <c r="F50" i="1"/>
  <c r="Q51" i="1" s="1"/>
  <c r="F54" i="1"/>
  <c r="Q50" i="1" s="1"/>
  <c r="F49" i="1"/>
  <c r="Q49" i="1" s="1"/>
  <c r="F53" i="1"/>
  <c r="Q58" i="1" s="1"/>
  <c r="F48" i="1"/>
  <c r="Q54" i="1" s="1"/>
  <c r="F56" i="1"/>
  <c r="Q60" i="1" s="1"/>
  <c r="F60" i="1"/>
  <c r="Q47" i="1" s="1"/>
  <c r="F47" i="1"/>
  <c r="Q48" i="1" s="1"/>
  <c r="F55" i="1"/>
  <c r="Q59" i="1" s="1"/>
  <c r="F59" i="1"/>
  <c r="Q61" i="1" s="1"/>
  <c r="F63" i="1"/>
  <c r="Q57" i="1" s="1"/>
  <c r="F52" i="1"/>
  <c r="Q63" i="1" s="1"/>
  <c r="F62" i="1"/>
  <c r="Q53" i="1" s="1"/>
  <c r="F58" i="1"/>
  <c r="Q56" i="1" s="1"/>
  <c r="F51" i="1"/>
  <c r="Q55" i="1" s="1"/>
  <c r="F61" i="1"/>
  <c r="Q52" i="1" s="1"/>
  <c r="F57" i="1"/>
  <c r="Q62" i="1" s="1"/>
  <c r="T25" i="1"/>
  <c r="T27" i="1"/>
  <c r="T29" i="1"/>
  <c r="T31" i="1"/>
  <c r="T33" i="1"/>
  <c r="Q27" i="1"/>
  <c r="Q22" i="1"/>
  <c r="M35" i="1"/>
  <c r="N15" i="1" s="1"/>
  <c r="O15" i="1" s="1"/>
  <c r="Q15" i="1" s="1"/>
  <c r="C47" i="1"/>
  <c r="N48" i="1" s="1"/>
  <c r="C51" i="1"/>
  <c r="N55" i="1" s="1"/>
  <c r="C55" i="1"/>
  <c r="N59" i="1" s="1"/>
  <c r="C50" i="1"/>
  <c r="N51" i="1" s="1"/>
  <c r="C54" i="1"/>
  <c r="N50" i="1" s="1"/>
  <c r="C53" i="1"/>
  <c r="N58" i="1" s="1"/>
  <c r="C57" i="1"/>
  <c r="N62" i="1" s="1"/>
  <c r="C61" i="1"/>
  <c r="N52" i="1" s="1"/>
  <c r="C52" i="1"/>
  <c r="N63" i="1" s="1"/>
  <c r="C60" i="1"/>
  <c r="N47" i="1" s="1"/>
  <c r="C59" i="1"/>
  <c r="N61" i="1" s="1"/>
  <c r="C63" i="1"/>
  <c r="N57" i="1" s="1"/>
  <c r="C56" i="1"/>
  <c r="N60" i="1" s="1"/>
  <c r="C48" i="1"/>
  <c r="N54" i="1" s="1"/>
  <c r="C58" i="1"/>
  <c r="N56" i="1" s="1"/>
  <c r="C49" i="1"/>
  <c r="N49" i="1" s="1"/>
  <c r="C62" i="1"/>
  <c r="N53" i="1" s="1"/>
  <c r="H48" i="1"/>
  <c r="S54" i="1" s="1"/>
  <c r="H52" i="1"/>
  <c r="S63" i="1" s="1"/>
  <c r="H47" i="1"/>
  <c r="S48" i="1" s="1"/>
  <c r="H51" i="1"/>
  <c r="S55" i="1" s="1"/>
  <c r="H55" i="1"/>
  <c r="S59" i="1" s="1"/>
  <c r="H50" i="1"/>
  <c r="S51" i="1" s="1"/>
  <c r="H58" i="1"/>
  <c r="S56" i="1" s="1"/>
  <c r="H62" i="1"/>
  <c r="S53" i="1" s="1"/>
  <c r="H49" i="1"/>
  <c r="S49" i="1" s="1"/>
  <c r="H57" i="1"/>
  <c r="S62" i="1" s="1"/>
  <c r="H61" i="1"/>
  <c r="S52" i="1" s="1"/>
  <c r="H54" i="1"/>
  <c r="S50" i="1" s="1"/>
  <c r="H56" i="1"/>
  <c r="S60" i="1" s="1"/>
  <c r="H60" i="1"/>
  <c r="S47" i="1" s="1"/>
  <c r="S34" i="1"/>
  <c r="S35" i="1"/>
  <c r="S36" i="1"/>
  <c r="S37" i="1"/>
  <c r="S38" i="1"/>
  <c r="H63" i="1"/>
  <c r="S57" i="1" s="1"/>
  <c r="H53" i="1"/>
  <c r="S58" i="1" s="1"/>
  <c r="H59" i="1"/>
  <c r="S61" i="1" s="1"/>
  <c r="T24" i="1"/>
  <c r="T26" i="1"/>
  <c r="T28" i="1"/>
  <c r="T30" i="1"/>
  <c r="T32" i="1"/>
  <c r="E49" i="1"/>
  <c r="P49" i="1" s="1"/>
  <c r="E53" i="1"/>
  <c r="P58" i="1" s="1"/>
  <c r="E48" i="1"/>
  <c r="P54" i="1" s="1"/>
  <c r="E52" i="1"/>
  <c r="P63" i="1" s="1"/>
  <c r="E56" i="1"/>
  <c r="P60" i="1" s="1"/>
  <c r="E47" i="1"/>
  <c r="P48" i="1" s="1"/>
  <c r="E55" i="1"/>
  <c r="P59" i="1" s="1"/>
  <c r="E59" i="1"/>
  <c r="P61" i="1" s="1"/>
  <c r="E63" i="1"/>
  <c r="P57" i="1" s="1"/>
  <c r="E54" i="1"/>
  <c r="P50" i="1" s="1"/>
  <c r="E58" i="1"/>
  <c r="P56" i="1" s="1"/>
  <c r="E62" i="1"/>
  <c r="P53" i="1" s="1"/>
  <c r="E61" i="1"/>
  <c r="P52" i="1" s="1"/>
  <c r="E51" i="1"/>
  <c r="P55" i="1" s="1"/>
  <c r="E50" i="1"/>
  <c r="P51" i="1" s="1"/>
  <c r="E60" i="1"/>
  <c r="P47" i="1" s="1"/>
  <c r="E57" i="1"/>
  <c r="P62" i="1" s="1"/>
  <c r="P35" i="1"/>
  <c r="P36" i="1"/>
  <c r="P37" i="1"/>
  <c r="P38" i="1"/>
  <c r="R22" i="1"/>
  <c r="Q31" i="1"/>
  <c r="M26" i="1"/>
  <c r="N6" i="1" s="1"/>
  <c r="O6" i="1" s="1"/>
  <c r="N26" i="1"/>
  <c r="N30" i="1"/>
  <c r="N34" i="1"/>
  <c r="R38" i="1"/>
  <c r="S22" i="1"/>
  <c r="Q23" i="1"/>
  <c r="Q28" i="1"/>
  <c r="Q35" i="1"/>
  <c r="N23" i="1"/>
  <c r="R25" i="1"/>
  <c r="R29" i="1"/>
  <c r="R33" i="1"/>
  <c r="R37" i="1"/>
  <c r="M22" i="1"/>
  <c r="N2" i="1" s="1"/>
  <c r="O2" i="1" s="1"/>
  <c r="Q2" i="1" s="1"/>
  <c r="U40" i="1"/>
  <c r="E6" i="2" l="1"/>
  <c r="P70" i="1"/>
  <c r="E11" i="2"/>
  <c r="P75" i="1"/>
  <c r="E14" i="2"/>
  <c r="P78" i="1"/>
  <c r="E9" i="2"/>
  <c r="P73" i="1"/>
  <c r="H16" i="2"/>
  <c r="S80" i="1"/>
  <c r="H2" i="2"/>
  <c r="S66" i="1"/>
  <c r="H17" i="2"/>
  <c r="S81" i="1"/>
  <c r="H6" i="2"/>
  <c r="S70" i="1"/>
  <c r="H18" i="2"/>
  <c r="S82" i="1"/>
  <c r="C11" i="2"/>
  <c r="N75" i="1"/>
  <c r="C16" i="2"/>
  <c r="N80" i="1"/>
  <c r="C17" i="2"/>
  <c r="N81" i="1"/>
  <c r="C14" i="2"/>
  <c r="N78" i="1"/>
  <c r="F7" i="2"/>
  <c r="Q71" i="1"/>
  <c r="F18" i="2"/>
  <c r="Q82" i="1"/>
  <c r="F3" i="2"/>
  <c r="Q67" i="1"/>
  <c r="F13" i="2"/>
  <c r="Q77" i="1"/>
  <c r="D4" i="2"/>
  <c r="O68" i="1"/>
  <c r="D6" i="2"/>
  <c r="O70" i="1"/>
  <c r="D8" i="2"/>
  <c r="O72" i="1"/>
  <c r="D10" i="2"/>
  <c r="O74" i="1"/>
  <c r="D9" i="2"/>
  <c r="O73" i="1"/>
  <c r="B5" i="2"/>
  <c r="M69" i="1"/>
  <c r="B3" i="2"/>
  <c r="M67" i="1"/>
  <c r="B9" i="2"/>
  <c r="M73" i="1"/>
  <c r="B10" i="2"/>
  <c r="M74" i="1"/>
  <c r="I5" i="2"/>
  <c r="T69" i="1"/>
  <c r="I17" i="2"/>
  <c r="T81" i="1"/>
  <c r="I6" i="2"/>
  <c r="T70" i="1"/>
  <c r="I18" i="2"/>
  <c r="T82" i="1"/>
  <c r="G16" i="2"/>
  <c r="R80" i="1"/>
  <c r="G11" i="2"/>
  <c r="R75" i="1"/>
  <c r="G9" i="2"/>
  <c r="R73" i="1"/>
  <c r="G5" i="2"/>
  <c r="R69" i="1"/>
  <c r="G3" i="2"/>
  <c r="R67" i="1"/>
  <c r="E10" i="2"/>
  <c r="P74" i="1"/>
  <c r="E5" i="2"/>
  <c r="P69" i="1"/>
  <c r="E3" i="2"/>
  <c r="P67" i="1"/>
  <c r="E13" i="2"/>
  <c r="P77" i="1"/>
  <c r="H13" i="2"/>
  <c r="S77" i="1"/>
  <c r="H15" i="2"/>
  <c r="S79" i="1"/>
  <c r="H4" i="2"/>
  <c r="S68" i="1"/>
  <c r="H14" i="2"/>
  <c r="S78" i="1"/>
  <c r="H9" i="2"/>
  <c r="S73" i="1"/>
  <c r="C9" i="2"/>
  <c r="N73" i="1"/>
  <c r="C2" i="2"/>
  <c r="N66" i="1"/>
  <c r="C13" i="2"/>
  <c r="N77" i="1"/>
  <c r="C10" i="2"/>
  <c r="N74" i="1"/>
  <c r="F10" i="2"/>
  <c r="Q74" i="1"/>
  <c r="F12" i="2"/>
  <c r="Q76" i="1"/>
  <c r="F2" i="2"/>
  <c r="Q66" i="1"/>
  <c r="F4" i="2"/>
  <c r="Q68" i="1"/>
  <c r="D16" i="2"/>
  <c r="O80" i="1"/>
  <c r="D7" i="2"/>
  <c r="O71" i="1"/>
  <c r="D11" i="2"/>
  <c r="O75" i="1"/>
  <c r="D3" i="2"/>
  <c r="O67" i="1"/>
  <c r="B11" i="2"/>
  <c r="M75" i="1"/>
  <c r="B17" i="2"/>
  <c r="M81" i="1"/>
  <c r="B2" i="2"/>
  <c r="M66" i="1"/>
  <c r="B12" i="2"/>
  <c r="M76" i="1"/>
  <c r="I3" i="2"/>
  <c r="T67" i="1"/>
  <c r="I12" i="2"/>
  <c r="T76" i="1"/>
  <c r="I9" i="2"/>
  <c r="T73" i="1"/>
  <c r="G13" i="2"/>
  <c r="R77" i="1"/>
  <c r="G12" i="2"/>
  <c r="R76" i="1"/>
  <c r="G7" i="2"/>
  <c r="R71" i="1"/>
  <c r="G6" i="2"/>
  <c r="R70" i="1"/>
  <c r="S40" i="1"/>
  <c r="E17" i="2"/>
  <c r="P81" i="1"/>
  <c r="E7" i="2"/>
  <c r="P71" i="1"/>
  <c r="E12" i="2"/>
  <c r="P76" i="1"/>
  <c r="E15" i="2"/>
  <c r="P79" i="1"/>
  <c r="E4" i="2"/>
  <c r="P68" i="1"/>
  <c r="H12" i="2"/>
  <c r="S76" i="1"/>
  <c r="H5" i="2"/>
  <c r="S69" i="1"/>
  <c r="H8" i="2"/>
  <c r="S72" i="1"/>
  <c r="H10" i="2"/>
  <c r="S74" i="1"/>
  <c r="C8" i="2"/>
  <c r="N72" i="1"/>
  <c r="C15" i="2"/>
  <c r="N79" i="1"/>
  <c r="C18" i="2"/>
  <c r="N82" i="1"/>
  <c r="C5" i="2"/>
  <c r="N69" i="1"/>
  <c r="C3" i="2"/>
  <c r="N67" i="1"/>
  <c r="F11" i="2"/>
  <c r="Q75" i="1"/>
  <c r="F16" i="2"/>
  <c r="Q80" i="1"/>
  <c r="F15" i="2"/>
  <c r="Q79" i="1"/>
  <c r="F5" i="2"/>
  <c r="Q69" i="1"/>
  <c r="D12" i="2"/>
  <c r="O76" i="1"/>
  <c r="D17" i="2"/>
  <c r="O81" i="1"/>
  <c r="D5" i="2"/>
  <c r="O69" i="1"/>
  <c r="D15" i="2"/>
  <c r="O79" i="1"/>
  <c r="B6" i="2"/>
  <c r="M70" i="1"/>
  <c r="B4" i="2"/>
  <c r="M68" i="1"/>
  <c r="B7" i="2"/>
  <c r="M71" i="1"/>
  <c r="B15" i="2"/>
  <c r="M79" i="1"/>
  <c r="B16" i="2"/>
  <c r="M80" i="1"/>
  <c r="I7" i="2"/>
  <c r="T71" i="1"/>
  <c r="I2" i="2"/>
  <c r="T66" i="1"/>
  <c r="I8" i="2"/>
  <c r="T72" i="1"/>
  <c r="I16" i="2"/>
  <c r="T80" i="1"/>
  <c r="I13" i="2"/>
  <c r="T77" i="1"/>
  <c r="G8" i="2"/>
  <c r="R72" i="1"/>
  <c r="G2" i="2"/>
  <c r="R66" i="1"/>
  <c r="G17" i="2"/>
  <c r="R81" i="1"/>
  <c r="G14" i="2"/>
  <c r="R78" i="1"/>
  <c r="E2" i="2"/>
  <c r="P66" i="1"/>
  <c r="E8" i="2"/>
  <c r="P72" i="1"/>
  <c r="E16" i="2"/>
  <c r="P80" i="1"/>
  <c r="E18" i="2"/>
  <c r="P82" i="1"/>
  <c r="H7" i="2"/>
  <c r="S71" i="1"/>
  <c r="H11" i="2"/>
  <c r="S75" i="1"/>
  <c r="H3" i="2"/>
  <c r="S67" i="1"/>
  <c r="C4" i="2"/>
  <c r="N68" i="1"/>
  <c r="C12" i="2"/>
  <c r="N76" i="1"/>
  <c r="C7" i="2"/>
  <c r="N71" i="1"/>
  <c r="C6" i="2"/>
  <c r="N70" i="1"/>
  <c r="F17" i="2"/>
  <c r="Q81" i="1"/>
  <c r="F8" i="2"/>
  <c r="Q72" i="1"/>
  <c r="F14" i="2"/>
  <c r="Q78" i="1"/>
  <c r="F9" i="2"/>
  <c r="Q73" i="1"/>
  <c r="F6" i="2"/>
  <c r="Q70" i="1"/>
  <c r="P40" i="1"/>
  <c r="D2" i="2"/>
  <c r="O66" i="1"/>
  <c r="D13" i="2"/>
  <c r="O77" i="1"/>
  <c r="D14" i="2"/>
  <c r="O78" i="1"/>
  <c r="D18" i="2"/>
  <c r="O82" i="1"/>
  <c r="B8" i="2"/>
  <c r="M72" i="1"/>
  <c r="B13" i="2"/>
  <c r="M77" i="1"/>
  <c r="B18" i="2"/>
  <c r="M82" i="1"/>
  <c r="B14" i="2"/>
  <c r="M78" i="1"/>
  <c r="I15" i="2"/>
  <c r="T79" i="1"/>
  <c r="I14" i="2"/>
  <c r="T78" i="1"/>
  <c r="I11" i="2"/>
  <c r="T75" i="1"/>
  <c r="I10" i="2"/>
  <c r="T74" i="1"/>
  <c r="I4" i="2"/>
  <c r="T68" i="1"/>
  <c r="G18" i="2"/>
  <c r="R82" i="1"/>
  <c r="G15" i="2"/>
  <c r="R79" i="1"/>
  <c r="G4" i="2"/>
  <c r="R68" i="1"/>
  <c r="G10" i="2"/>
  <c r="R74" i="1"/>
  <c r="N40" i="1"/>
  <c r="T40" i="1"/>
  <c r="Q40" i="1"/>
  <c r="O40" i="1"/>
  <c r="M40" i="1"/>
  <c r="R40" i="1"/>
  <c r="K9" i="2" l="1"/>
  <c r="K14" i="2"/>
  <c r="K13" i="2"/>
  <c r="K16" i="2"/>
  <c r="K6" i="2"/>
  <c r="K18" i="2"/>
  <c r="K12" i="2"/>
  <c r="K10" i="2"/>
  <c r="K3" i="2"/>
  <c r="K7" i="2"/>
  <c r="K4" i="2"/>
  <c r="K5" i="2"/>
  <c r="K17" i="2"/>
  <c r="K15" i="2"/>
  <c r="K8" i="2"/>
  <c r="K11" i="2"/>
  <c r="K2" i="2"/>
</calcChain>
</file>

<file path=xl/sharedStrings.xml><?xml version="1.0" encoding="utf-8"?>
<sst xmlns="http://schemas.openxmlformats.org/spreadsheetml/2006/main" count="194" uniqueCount="54">
  <si>
    <t>'Alanine'</t>
  </si>
  <si>
    <t>'Cysteine'</t>
  </si>
  <si>
    <t>'Aspartate'</t>
  </si>
  <si>
    <t>'Glutamate'</t>
  </si>
  <si>
    <t>'Glycine'</t>
  </si>
  <si>
    <t>'Histidine'</t>
  </si>
  <si>
    <t>'Isoleucine'</t>
  </si>
  <si>
    <t>'Lysine'</t>
  </si>
  <si>
    <t>'Leucine'</t>
  </si>
  <si>
    <t>'Methionine'</t>
  </si>
  <si>
    <t>'Asparagine'</t>
  </si>
  <si>
    <t>'Proline'</t>
  </si>
  <si>
    <t>'Glutamine'</t>
  </si>
  <si>
    <t>'Arginine'</t>
  </si>
  <si>
    <t>'Serine'</t>
  </si>
  <si>
    <t>'Threonine'</t>
  </si>
  <si>
    <t>'Valine'</t>
  </si>
  <si>
    <t>'Opcion1'</t>
  </si>
  <si>
    <t>'Opcion3'</t>
  </si>
  <si>
    <t>'Opcion7'</t>
  </si>
  <si>
    <t>'Opcion9'</t>
  </si>
  <si>
    <t>'Opcion12'</t>
  </si>
  <si>
    <t>'Opcion11'</t>
  </si>
  <si>
    <t>'Opcion23'</t>
  </si>
  <si>
    <t>'Opcion24'</t>
  </si>
  <si>
    <t>'Opcion28'</t>
  </si>
  <si>
    <t>PM (g/mol)</t>
  </si>
  <si>
    <t>Ce_Arg</t>
  </si>
  <si>
    <t>Ce_Ala</t>
  </si>
  <si>
    <t>Ce_Asp</t>
  </si>
  <si>
    <t>Ce_Lys</t>
  </si>
  <si>
    <t>Ce_Glut</t>
  </si>
  <si>
    <t>Ce_Ser</t>
  </si>
  <si>
    <t>Ce_Thr</t>
  </si>
  <si>
    <t>Ce_Cys</t>
  </si>
  <si>
    <t>Ce_Gly</t>
  </si>
  <si>
    <t>Ce_Prol</t>
  </si>
  <si>
    <t>Ce_Vali</t>
  </si>
  <si>
    <t>Ce_isoL</t>
  </si>
  <si>
    <t>Ce_Leu</t>
  </si>
  <si>
    <t>Ce_Meth</t>
  </si>
  <si>
    <t>Ce_GluM</t>
  </si>
  <si>
    <t>Ce_AspG</t>
  </si>
  <si>
    <t>Ce_Hist</t>
  </si>
  <si>
    <t>Media</t>
  </si>
  <si>
    <t>Caseína Riccardo</t>
  </si>
  <si>
    <t>Xelatina Riccardo</t>
  </si>
  <si>
    <t>Xelatine Riccardo</t>
  </si>
  <si>
    <t>mM</t>
  </si>
  <si>
    <t>Albumina</t>
  </si>
  <si>
    <t>COD</t>
  </si>
  <si>
    <t>Gluten_novo</t>
  </si>
  <si>
    <t>Zein</t>
  </si>
  <si>
    <t>Prueba 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</si>
</sst>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]* #,##0.00_-;\-[$€]* #,##0.00_-;_-[$€]* &quot;-&quot;??_-;_-@_-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2" fillId="0" borderId="0"/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11" fontId="0" fillId="0" borderId="0" xfId="0" applyNumberFormat="1"/>
    <xf numFmtId="164" fontId="3" fillId="3" borderId="1" xfId="1" applyFont="1" applyFill="1" applyBorder="1" applyAlignment="1">
      <alignment horizontal="center"/>
    </xf>
    <xf numFmtId="164" fontId="3" fillId="3" borderId="2" xfId="1" applyFont="1" applyFill="1" applyBorder="1" applyAlignment="1">
      <alignment horizontal="center"/>
    </xf>
    <xf numFmtId="10" fontId="0" fillId="0" borderId="0" xfId="2" applyNumberFormat="1" applyFont="1"/>
    <xf numFmtId="165" fontId="0" fillId="0" borderId="0" xfId="2" applyNumberFormat="1" applyFont="1"/>
    <xf numFmtId="0" fontId="1" fillId="0" borderId="0" xfId="3" applyFont="1" applyFill="1"/>
    <xf numFmtId="9" fontId="0" fillId="0" borderId="0" xfId="2" applyFont="1"/>
    <xf numFmtId="9" fontId="0" fillId="0" borderId="0" xfId="0" applyNumberFormat="1"/>
  </cellXfs>
  <cellStyles count="4">
    <cellStyle name="Neutral" xfId="3" builtinId="28"/>
    <cellStyle name="Normal" xfId="0" builtinId="0"/>
    <cellStyle name="Normal 2" xfId="1" xr:uid="{8FBF3D94-3C52-4A8F-94A4-99281C67C97C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"/>
  <sheetViews>
    <sheetView tabSelected="1" topLeftCell="J74" workbookViewId="0">
      <selection activeCell="M101" sqref="M85:M101"/>
    </sheetView>
  </sheetViews>
  <sheetFormatPr baseColWidth="10" defaultColWidth="8.88671875" defaultRowHeight="14.4" x14ac:dyDescent="0.3"/>
  <cols>
    <col min="2" max="2" width="15" customWidth="1"/>
    <col min="3" max="3" width="16.109375" customWidth="1"/>
    <col min="11" max="11" width="11.77734375" customWidth="1"/>
  </cols>
  <sheetData>
    <row r="1" spans="1:20" x14ac:dyDescent="0.3">
      <c r="B1" t="s">
        <v>45</v>
      </c>
      <c r="C1" t="s">
        <v>47</v>
      </c>
      <c r="D1" t="s">
        <v>49</v>
      </c>
      <c r="E1" t="s">
        <v>51</v>
      </c>
      <c r="F1" t="s">
        <v>52</v>
      </c>
      <c r="G1" t="s">
        <v>53</v>
      </c>
      <c r="H1" t="s">
        <v>23</v>
      </c>
      <c r="I1" t="s">
        <v>24</v>
      </c>
      <c r="J1" t="s">
        <v>25</v>
      </c>
      <c r="K1" s="1" t="s">
        <v>26</v>
      </c>
      <c r="O1" t="s">
        <v>48</v>
      </c>
      <c r="T1" t="s">
        <v>50</v>
      </c>
    </row>
    <row r="2" spans="1:20" x14ac:dyDescent="0.3">
      <c r="A2" t="s">
        <v>0</v>
      </c>
      <c r="B2">
        <v>7.64</v>
      </c>
      <c r="C2">
        <v>13.5</v>
      </c>
      <c r="D2">
        <v>1.9852082522382301E-2</v>
      </c>
      <c r="E2">
        <v>8.83471773684643E-3</v>
      </c>
      <c r="F2">
        <v>3.4957552250862799E-2</v>
      </c>
      <c r="G2">
        <f>E2*0.3+F2*0.7</f>
        <v>2.7120701896657887E-2</v>
      </c>
      <c r="H2">
        <v>1.8248175182481799E-2</v>
      </c>
      <c r="I2">
        <v>2.4601524601524601E-2</v>
      </c>
      <c r="J2">
        <v>1.9253910950661899E-2</v>
      </c>
      <c r="K2" s="1">
        <v>89</v>
      </c>
      <c r="L2">
        <v>89.093100000000007</v>
      </c>
      <c r="M2" t="s">
        <v>0</v>
      </c>
      <c r="N2" s="5">
        <f>M22/5</f>
        <v>5.8398599038255908E-2</v>
      </c>
      <c r="O2">
        <f>10*N2/L2</f>
        <v>6.5547835958402953E-3</v>
      </c>
      <c r="P2">
        <v>0.5</v>
      </c>
      <c r="Q2" s="2">
        <f>P2*O2</f>
        <v>3.2773917979201476E-3</v>
      </c>
      <c r="T2">
        <v>96</v>
      </c>
    </row>
    <row r="3" spans="1:20" x14ac:dyDescent="0.3">
      <c r="A3" t="s">
        <v>1</v>
      </c>
      <c r="B3">
        <v>0</v>
      </c>
      <c r="C3">
        <v>0</v>
      </c>
      <c r="D3">
        <v>1.36239782016349E-2</v>
      </c>
      <c r="E3">
        <v>3.2401553818900198E-3</v>
      </c>
      <c r="F3">
        <v>2.1252619227225501E-3</v>
      </c>
      <c r="G3">
        <f t="shared" ref="G3:G18" si="0">E3*0.3+F3*0.7</f>
        <v>2.4597299604727906E-3</v>
      </c>
      <c r="H3">
        <v>0</v>
      </c>
      <c r="I3">
        <v>3.11850311850312E-3</v>
      </c>
      <c r="J3">
        <v>1.52426795026073E-2</v>
      </c>
      <c r="K3" s="1">
        <v>121</v>
      </c>
      <c r="L3">
        <v>121.16</v>
      </c>
      <c r="M3" t="s">
        <v>1</v>
      </c>
      <c r="N3" s="5">
        <f t="shared" ref="N3:N18" si="1">M23/5</f>
        <v>0</v>
      </c>
      <c r="O3">
        <f t="shared" ref="O3:O18" si="2">10*N3/L3</f>
        <v>0</v>
      </c>
      <c r="T3">
        <v>160</v>
      </c>
    </row>
    <row r="4" spans="1:20" x14ac:dyDescent="0.3">
      <c r="A4" t="s">
        <v>2</v>
      </c>
      <c r="B4">
        <v>2.54</v>
      </c>
      <c r="C4">
        <v>2.0299999999999998</v>
      </c>
      <c r="D4">
        <v>1.44024912417283E-2</v>
      </c>
      <c r="E4">
        <v>1.3456875254892499E-3</v>
      </c>
      <c r="F4">
        <v>4.3643811843718698E-3</v>
      </c>
      <c r="G4">
        <f t="shared" si="0"/>
        <v>3.4587730867070834E-3</v>
      </c>
      <c r="H4">
        <v>1.09489051094891E-2</v>
      </c>
      <c r="I4">
        <v>1.17810117810118E-2</v>
      </c>
      <c r="J4">
        <v>6.0168471720818302E-3</v>
      </c>
      <c r="K4" s="1">
        <v>133</v>
      </c>
      <c r="L4">
        <v>133.11000000000001</v>
      </c>
      <c r="M4" t="s">
        <v>2</v>
      </c>
      <c r="N4" s="5">
        <f t="shared" si="1"/>
        <v>2.9013787174397919E-2</v>
      </c>
      <c r="O4">
        <f t="shared" si="2"/>
        <v>2.1796850104723849E-3</v>
      </c>
      <c r="T4">
        <v>96</v>
      </c>
    </row>
    <row r="5" spans="1:20" x14ac:dyDescent="0.3">
      <c r="A5" t="s">
        <v>3</v>
      </c>
      <c r="B5">
        <v>15</v>
      </c>
      <c r="C5">
        <v>7.07</v>
      </c>
      <c r="D5">
        <v>2.3744647722849399E-2</v>
      </c>
      <c r="E5">
        <v>4.6760572156792201E-3</v>
      </c>
      <c r="F5">
        <v>6.6346120698749502E-3</v>
      </c>
      <c r="G5">
        <f t="shared" si="0"/>
        <v>6.0470456136162308E-3</v>
      </c>
      <c r="H5">
        <v>2.5547445255474501E-2</v>
      </c>
      <c r="I5">
        <v>2.0790020790020802E-2</v>
      </c>
      <c r="J5">
        <v>9.6269554753309304E-3</v>
      </c>
      <c r="K5" s="1">
        <v>147</v>
      </c>
      <c r="L5" s="7">
        <v>147.13</v>
      </c>
      <c r="M5" t="s">
        <v>3</v>
      </c>
      <c r="N5" s="5">
        <f t="shared" si="1"/>
        <v>0.1893771852452413</v>
      </c>
      <c r="O5">
        <f t="shared" si="2"/>
        <v>1.2871418829962707E-2</v>
      </c>
      <c r="T5">
        <v>144</v>
      </c>
    </row>
    <row r="6" spans="1:20" x14ac:dyDescent="0.3">
      <c r="A6" t="s">
        <v>4</v>
      </c>
      <c r="B6">
        <v>2.8</v>
      </c>
      <c r="C6">
        <v>34.5</v>
      </c>
      <c r="D6">
        <v>6.6173608407940803E-3</v>
      </c>
      <c r="E6">
        <v>2.7167382044133399E-2</v>
      </c>
      <c r="F6">
        <v>6.7847598778993604E-3</v>
      </c>
      <c r="G6">
        <f t="shared" si="0"/>
        <v>1.2899546527769571E-2</v>
      </c>
      <c r="H6">
        <v>1.4598540145985399E-2</v>
      </c>
      <c r="I6">
        <v>2.3215523215523198E-2</v>
      </c>
      <c r="J6">
        <v>1.8852787805856398E-2</v>
      </c>
      <c r="K6" s="1">
        <v>75</v>
      </c>
      <c r="L6">
        <v>75.066599999999994</v>
      </c>
      <c r="M6" t="s">
        <v>4</v>
      </c>
      <c r="N6" s="5">
        <f t="shared" si="1"/>
        <v>1.8035922404308697E-2</v>
      </c>
      <c r="O6">
        <f t="shared" si="2"/>
        <v>2.4026560952952044E-3</v>
      </c>
      <c r="T6">
        <v>48</v>
      </c>
    </row>
    <row r="7" spans="1:20" x14ac:dyDescent="0.3">
      <c r="A7" t="s">
        <v>5</v>
      </c>
      <c r="B7">
        <v>1.96</v>
      </c>
      <c r="C7">
        <v>0.8</v>
      </c>
      <c r="D7">
        <v>7.0066173608407901E-3</v>
      </c>
      <c r="E7">
        <v>3.0203273749038E-3</v>
      </c>
      <c r="F7">
        <v>3.2145088299035101E-3</v>
      </c>
      <c r="G7">
        <f t="shared" si="0"/>
        <v>3.1562543934035969E-3</v>
      </c>
      <c r="H7">
        <v>3.6496350364963498E-3</v>
      </c>
      <c r="I7">
        <v>7.2765072765072804E-3</v>
      </c>
      <c r="J7">
        <v>7.2202166064982004E-3</v>
      </c>
      <c r="K7" s="1">
        <v>155</v>
      </c>
      <c r="L7">
        <v>155.15459999999999</v>
      </c>
      <c r="M7" t="s">
        <v>5</v>
      </c>
      <c r="N7" s="5">
        <f t="shared" si="1"/>
        <v>2.6091967744899913E-2</v>
      </c>
      <c r="O7">
        <f t="shared" si="2"/>
        <v>1.6816754221208984E-3</v>
      </c>
      <c r="T7">
        <v>160</v>
      </c>
    </row>
    <row r="8" spans="1:20" x14ac:dyDescent="0.3">
      <c r="A8" t="s">
        <v>6</v>
      </c>
      <c r="B8">
        <v>5.94</v>
      </c>
      <c r="C8">
        <v>1.33</v>
      </c>
      <c r="D8">
        <v>9.3421564811210604E-3</v>
      </c>
      <c r="E8">
        <v>6.8573316419097098E-3</v>
      </c>
      <c r="F8">
        <v>8.8913183675473594E-3</v>
      </c>
      <c r="G8">
        <f t="shared" si="0"/>
        <v>8.2811223498560644E-3</v>
      </c>
      <c r="H8">
        <v>2.18978102189781E-2</v>
      </c>
      <c r="I8">
        <v>6.9300069300069298E-3</v>
      </c>
      <c r="J8">
        <v>4.4123545928600096E-3</v>
      </c>
      <c r="K8" s="1">
        <v>131</v>
      </c>
      <c r="L8">
        <v>131.1729</v>
      </c>
      <c r="M8" t="s">
        <v>6</v>
      </c>
      <c r="N8" s="5">
        <f t="shared" si="1"/>
        <v>6.6830822188994138E-2</v>
      </c>
      <c r="O8">
        <f t="shared" si="2"/>
        <v>5.0948650360702662E-3</v>
      </c>
      <c r="T8">
        <v>240</v>
      </c>
    </row>
    <row r="9" spans="1:20" x14ac:dyDescent="0.3">
      <c r="A9" t="s">
        <v>7</v>
      </c>
      <c r="B9">
        <v>6.96</v>
      </c>
      <c r="C9">
        <v>3.02</v>
      </c>
      <c r="D9">
        <v>2.2187621642662501E-2</v>
      </c>
      <c r="E9">
        <v>2.0237134274179798E-3</v>
      </c>
      <c r="F9">
        <v>1.9324887963230999E-3</v>
      </c>
      <c r="G9">
        <f t="shared" si="0"/>
        <v>1.9598561856515638E-3</v>
      </c>
      <c r="H9">
        <v>2.18978102189781E-2</v>
      </c>
      <c r="I9">
        <v>1.17810117810118E-2</v>
      </c>
      <c r="J9">
        <v>9.6269554753309304E-3</v>
      </c>
      <c r="K9" s="1">
        <v>146</v>
      </c>
      <c r="L9">
        <v>146.19</v>
      </c>
      <c r="M9" t="s">
        <v>7</v>
      </c>
      <c r="N9" s="5">
        <f t="shared" si="1"/>
        <v>8.7273251954106304E-2</v>
      </c>
      <c r="O9">
        <f t="shared" si="2"/>
        <v>5.9698510126620355E-3</v>
      </c>
      <c r="P9">
        <v>0.5</v>
      </c>
      <c r="Q9" s="2">
        <f>P9*O9</f>
        <v>2.9849255063310177E-3</v>
      </c>
      <c r="T9">
        <v>224</v>
      </c>
    </row>
    <row r="10" spans="1:20" x14ac:dyDescent="0.3">
      <c r="A10" t="s">
        <v>8</v>
      </c>
      <c r="B10">
        <v>9.4600000000000009</v>
      </c>
      <c r="C10">
        <v>3.07</v>
      </c>
      <c r="D10">
        <v>2.53016738030362E-2</v>
      </c>
      <c r="E10">
        <v>1.37689870348371E-2</v>
      </c>
      <c r="F10">
        <v>4.0828307659186998E-2</v>
      </c>
      <c r="G10">
        <f t="shared" si="0"/>
        <v>3.2710511471882024E-2</v>
      </c>
      <c r="H10">
        <v>1.4598540145985399E-2</v>
      </c>
      <c r="I10">
        <v>2.4601524601524601E-2</v>
      </c>
      <c r="J10">
        <v>2.2864019253910999E-2</v>
      </c>
      <c r="K10" s="1">
        <v>131</v>
      </c>
      <c r="L10">
        <v>131.16999999999999</v>
      </c>
      <c r="M10" t="s">
        <v>8</v>
      </c>
      <c r="N10" s="5">
        <f t="shared" si="1"/>
        <v>0.10643427237506475</v>
      </c>
      <c r="O10">
        <f t="shared" si="2"/>
        <v>8.1142237077887289E-3</v>
      </c>
      <c r="Q10" s="2"/>
      <c r="T10">
        <v>240</v>
      </c>
    </row>
    <row r="11" spans="1:20" x14ac:dyDescent="0.3">
      <c r="A11" t="s">
        <v>9</v>
      </c>
      <c r="B11">
        <v>0.93</v>
      </c>
      <c r="C11">
        <v>0.49</v>
      </c>
      <c r="D11">
        <v>0</v>
      </c>
      <c r="E11">
        <v>1.6870331894446599E-3</v>
      </c>
      <c r="F11">
        <v>3.6414841014561499E-3</v>
      </c>
      <c r="G11">
        <f t="shared" si="0"/>
        <v>3.0551488278527028E-3</v>
      </c>
      <c r="H11">
        <v>7.2992700729926996E-3</v>
      </c>
      <c r="I11">
        <v>7.9695079695079694E-3</v>
      </c>
      <c r="J11">
        <v>2.8078620136381899E-3</v>
      </c>
      <c r="K11" s="1">
        <v>149</v>
      </c>
      <c r="L11">
        <v>149.21</v>
      </c>
      <c r="M11" t="s">
        <v>9</v>
      </c>
      <c r="N11" s="5">
        <f t="shared" si="1"/>
        <v>1.1901132226500266E-2</v>
      </c>
      <c r="O11">
        <f t="shared" si="2"/>
        <v>7.9760955877623927E-4</v>
      </c>
      <c r="T11">
        <v>256</v>
      </c>
    </row>
    <row r="12" spans="1:20" x14ac:dyDescent="0.3">
      <c r="A12" t="s">
        <v>10</v>
      </c>
      <c r="B12">
        <v>0</v>
      </c>
      <c r="C12">
        <v>0</v>
      </c>
      <c r="D12">
        <v>5.0603347606072401E-3</v>
      </c>
      <c r="E12">
        <v>2.5665767258851E-3</v>
      </c>
      <c r="F12">
        <v>9.7846559605485502E-3</v>
      </c>
      <c r="G12">
        <f t="shared" si="0"/>
        <v>7.6192321901495143E-3</v>
      </c>
      <c r="H12">
        <v>1.4598540145985399E-2</v>
      </c>
      <c r="I12">
        <v>1.0395010395010401E-2</v>
      </c>
      <c r="J12">
        <v>6.8190934616927396E-3</v>
      </c>
      <c r="K12" s="1">
        <v>132</v>
      </c>
      <c r="L12">
        <v>132.11789999999999</v>
      </c>
      <c r="M12" t="s">
        <v>10</v>
      </c>
      <c r="N12" s="5">
        <f t="shared" si="1"/>
        <v>0</v>
      </c>
      <c r="O12">
        <f t="shared" si="2"/>
        <v>0</v>
      </c>
      <c r="T12">
        <v>96</v>
      </c>
    </row>
    <row r="13" spans="1:20" x14ac:dyDescent="0.3">
      <c r="A13" t="s">
        <v>11</v>
      </c>
      <c r="B13">
        <v>13.9</v>
      </c>
      <c r="C13">
        <v>16.100000000000001</v>
      </c>
      <c r="D13">
        <v>1.16776956014013E-2</v>
      </c>
      <c r="E13">
        <v>3.4004500092352397E-2</v>
      </c>
      <c r="F13">
        <v>1.7047506946156699E-2</v>
      </c>
      <c r="G13">
        <f t="shared" si="0"/>
        <v>2.2134604890015407E-2</v>
      </c>
      <c r="H13">
        <v>1.4598540145985399E-2</v>
      </c>
      <c r="I13">
        <v>5.8905058905058903E-3</v>
      </c>
      <c r="J13">
        <v>2.3265142398716399E-2</v>
      </c>
      <c r="K13" s="1">
        <v>115</v>
      </c>
      <c r="L13">
        <v>115.13</v>
      </c>
      <c r="M13" t="s">
        <v>11</v>
      </c>
      <c r="N13" s="5">
        <f t="shared" si="1"/>
        <v>0.13728772363470215</v>
      </c>
      <c r="O13">
        <f t="shared" si="2"/>
        <v>1.1924582961409028E-2</v>
      </c>
      <c r="P13">
        <v>0.5</v>
      </c>
      <c r="Q13" s="2">
        <f>P13*O13</f>
        <v>5.9622914807045142E-3</v>
      </c>
      <c r="R13" s="2">
        <f>Q13*208</f>
        <v>1.240156627986539</v>
      </c>
      <c r="T13">
        <v>176</v>
      </c>
    </row>
    <row r="14" spans="1:20" x14ac:dyDescent="0.3">
      <c r="A14" t="s">
        <v>12</v>
      </c>
      <c r="B14">
        <v>0</v>
      </c>
      <c r="C14">
        <v>0</v>
      </c>
      <c r="D14">
        <v>7.7851304009342202E-3</v>
      </c>
      <c r="E14">
        <v>7.8015346839910599E-2</v>
      </c>
      <c r="F14">
        <v>3.6614641364923997E-2</v>
      </c>
      <c r="G14">
        <f t="shared" si="0"/>
        <v>4.9034853007419971E-2</v>
      </c>
      <c r="H14">
        <v>3.6496350364963498E-3</v>
      </c>
      <c r="I14">
        <v>1.4899514899514899E-2</v>
      </c>
      <c r="J14">
        <v>1.4841556357801799E-2</v>
      </c>
      <c r="K14" s="1">
        <v>146</v>
      </c>
      <c r="L14">
        <v>146.15</v>
      </c>
      <c r="M14" t="s">
        <v>12</v>
      </c>
      <c r="N14" s="5">
        <f t="shared" si="1"/>
        <v>0</v>
      </c>
      <c r="O14">
        <f t="shared" si="2"/>
        <v>0</v>
      </c>
      <c r="T14">
        <v>144</v>
      </c>
    </row>
    <row r="15" spans="1:20" x14ac:dyDescent="0.3">
      <c r="A15" t="s">
        <v>13</v>
      </c>
      <c r="B15">
        <v>3.83</v>
      </c>
      <c r="C15">
        <v>5.1100000000000003</v>
      </c>
      <c r="D15">
        <v>1.1288439081354599E-2</v>
      </c>
      <c r="E15">
        <v>4.64503087639127E-3</v>
      </c>
      <c r="F15">
        <v>5.3913645542960501E-3</v>
      </c>
      <c r="G15">
        <f t="shared" si="0"/>
        <v>5.1674644509246154E-3</v>
      </c>
      <c r="H15">
        <v>1.4598540145985399E-2</v>
      </c>
      <c r="I15">
        <v>1.14345114345114E-2</v>
      </c>
      <c r="J15">
        <v>2.1259526674689101E-2</v>
      </c>
      <c r="K15" s="1">
        <v>174</v>
      </c>
      <c r="L15">
        <v>174.2</v>
      </c>
      <c r="M15" t="s">
        <v>13</v>
      </c>
      <c r="N15" s="5">
        <f t="shared" si="1"/>
        <v>5.7235711469901904E-2</v>
      </c>
      <c r="O15">
        <f t="shared" si="2"/>
        <v>3.2856321165270902E-3</v>
      </c>
      <c r="P15">
        <v>0.5</v>
      </c>
      <c r="Q15" s="2">
        <f>P15*O15</f>
        <v>1.6428160582635451E-3</v>
      </c>
      <c r="T15">
        <v>176</v>
      </c>
    </row>
    <row r="16" spans="1:20" x14ac:dyDescent="0.3">
      <c r="A16" t="s">
        <v>14</v>
      </c>
      <c r="B16">
        <v>7.12</v>
      </c>
      <c r="C16">
        <v>4.32</v>
      </c>
      <c r="D16">
        <v>1.05099260412612E-2</v>
      </c>
      <c r="E16">
        <v>1.44909804109858E-2</v>
      </c>
      <c r="F16">
        <v>1.57625275807259E-2</v>
      </c>
      <c r="G16">
        <f t="shared" si="0"/>
        <v>1.5381063429803868E-2</v>
      </c>
      <c r="H16">
        <v>1.09489051094891E-2</v>
      </c>
      <c r="I16">
        <v>1.6632016632016602E-2</v>
      </c>
      <c r="J16">
        <v>1.72482952266346E-2</v>
      </c>
      <c r="K16" s="1">
        <v>105</v>
      </c>
      <c r="L16">
        <v>105.0926</v>
      </c>
      <c r="M16" t="s">
        <v>14</v>
      </c>
      <c r="N16" s="5">
        <f t="shared" si="1"/>
        <v>6.420788375933896E-2</v>
      </c>
      <c r="O16">
        <f t="shared" si="2"/>
        <v>6.1096484204728931E-3</v>
      </c>
      <c r="T16">
        <v>80</v>
      </c>
    </row>
    <row r="17" spans="1:23" x14ac:dyDescent="0.3">
      <c r="A17" t="s">
        <v>15</v>
      </c>
      <c r="B17">
        <v>5.83</v>
      </c>
      <c r="C17">
        <v>2.87</v>
      </c>
      <c r="D17">
        <v>1.05099260412612E-2</v>
      </c>
      <c r="E17">
        <v>8.5856694620841407E-3</v>
      </c>
      <c r="F17">
        <v>8.2070398134379899E-3</v>
      </c>
      <c r="G17">
        <f t="shared" si="0"/>
        <v>8.3206287080318346E-3</v>
      </c>
      <c r="H17">
        <v>7.2992700729926996E-3</v>
      </c>
      <c r="I17">
        <v>9.3555093555093595E-3</v>
      </c>
      <c r="J17">
        <v>1.36381869233855E-2</v>
      </c>
      <c r="K17" s="1">
        <v>119</v>
      </c>
      <c r="L17">
        <v>119.11920000000001</v>
      </c>
      <c r="M17" t="s">
        <v>15</v>
      </c>
      <c r="N17" s="5">
        <f t="shared" si="1"/>
        <v>5.9584675649701158E-2</v>
      </c>
      <c r="O17">
        <f t="shared" si="2"/>
        <v>5.0021050888270869E-3</v>
      </c>
      <c r="P17">
        <v>0.5</v>
      </c>
      <c r="Q17" s="2">
        <f>P17*O17</f>
        <v>2.5010525444135435E-3</v>
      </c>
      <c r="T17">
        <v>128</v>
      </c>
    </row>
    <row r="18" spans="1:23" x14ac:dyDescent="0.3">
      <c r="A18" t="s">
        <v>16</v>
      </c>
      <c r="B18">
        <v>8.7899999999999991</v>
      </c>
      <c r="C18">
        <v>3.44</v>
      </c>
      <c r="D18">
        <v>1.36239782016349E-2</v>
      </c>
      <c r="E18">
        <v>8.4337823298077392E-3</v>
      </c>
      <c r="F18">
        <v>1.14461990984466E-2</v>
      </c>
      <c r="G18">
        <f t="shared" si="0"/>
        <v>1.0542474067854942E-2</v>
      </c>
      <c r="H18">
        <v>7.2992700729926996E-3</v>
      </c>
      <c r="I18">
        <v>1.4899514899514899E-2</v>
      </c>
      <c r="J18">
        <v>1.1231448054552701E-2</v>
      </c>
      <c r="K18" s="1">
        <v>117</v>
      </c>
      <c r="L18">
        <v>117.151</v>
      </c>
      <c r="M18" t="s">
        <v>16</v>
      </c>
      <c r="N18" s="5">
        <f t="shared" si="1"/>
        <v>8.8327065134586616E-2</v>
      </c>
      <c r="O18">
        <f t="shared" si="2"/>
        <v>7.5395912228309291E-3</v>
      </c>
      <c r="T18">
        <v>192</v>
      </c>
    </row>
    <row r="19" spans="1:23" x14ac:dyDescent="0.3">
      <c r="T19">
        <f>SUMPRODUCT($T$2:$T$18,B2:B18)</f>
        <v>15202.4</v>
      </c>
      <c r="U19">
        <f t="shared" ref="U19:V19" si="3">SUMPRODUCT($T$2:$T$18,C2:C18)</f>
        <v>11257.28</v>
      </c>
      <c r="V19">
        <f t="shared" si="3"/>
        <v>34.061502530167388</v>
      </c>
      <c r="W19">
        <f>SUMPRODUCT($T$2:$T$18,F2:F18)</f>
        <v>33.878379451490538</v>
      </c>
    </row>
    <row r="20" spans="1:23" x14ac:dyDescent="0.3">
      <c r="T20">
        <f>T19/B40</f>
        <v>1.3056633655202976</v>
      </c>
      <c r="U20">
        <f t="shared" ref="U20:V20" si="4">U19/C40</f>
        <v>1.0981790796089304</v>
      </c>
      <c r="V20">
        <f t="shared" si="4"/>
        <v>1.2503608019090349</v>
      </c>
      <c r="W20">
        <f>W19/F40</f>
        <v>1.2652511179228576</v>
      </c>
    </row>
    <row r="21" spans="1:23" x14ac:dyDescent="0.3">
      <c r="B21" t="s">
        <v>17</v>
      </c>
      <c r="C21" t="s">
        <v>18</v>
      </c>
      <c r="D21" t="s">
        <v>19</v>
      </c>
      <c r="E21" t="s">
        <v>20</v>
      </c>
      <c r="F21" t="s">
        <v>22</v>
      </c>
      <c r="G21" t="s">
        <v>21</v>
      </c>
      <c r="H21" t="s">
        <v>23</v>
      </c>
      <c r="I21" t="s">
        <v>24</v>
      </c>
      <c r="J21" t="s">
        <v>25</v>
      </c>
      <c r="M21" t="s">
        <v>17</v>
      </c>
      <c r="N21" t="s">
        <v>18</v>
      </c>
      <c r="O21" t="s">
        <v>19</v>
      </c>
      <c r="P21" t="s">
        <v>20</v>
      </c>
      <c r="Q21" t="s">
        <v>22</v>
      </c>
      <c r="R21" t="s">
        <v>21</v>
      </c>
      <c r="S21" t="s">
        <v>23</v>
      </c>
      <c r="T21" t="s">
        <v>24</v>
      </c>
      <c r="U21" t="s">
        <v>25</v>
      </c>
    </row>
    <row r="22" spans="1:23" x14ac:dyDescent="0.3">
      <c r="A22" t="s">
        <v>0</v>
      </c>
      <c r="B22">
        <f>B2*$K2</f>
        <v>679.95999999999992</v>
      </c>
      <c r="C22">
        <f t="shared" ref="C22:I22" si="5">C2*$K2</f>
        <v>1201.5</v>
      </c>
      <c r="D22">
        <f t="shared" si="5"/>
        <v>1.7668353444920248</v>
      </c>
      <c r="E22">
        <f>E2*$K2</f>
        <v>0.7862898785793323</v>
      </c>
      <c r="F22">
        <f>F2*$K2</f>
        <v>3.1112221503267889</v>
      </c>
      <c r="G22">
        <f t="shared" si="5"/>
        <v>2.4137424688025519</v>
      </c>
      <c r="H22">
        <f t="shared" si="5"/>
        <v>1.6240875912408801</v>
      </c>
      <c r="I22">
        <f t="shared" si="5"/>
        <v>2.1895356895356897</v>
      </c>
      <c r="J22">
        <f>J2*$K2</f>
        <v>1.713598074608909</v>
      </c>
      <c r="L22" t="s">
        <v>0</v>
      </c>
      <c r="M22">
        <f>B22*B$42</f>
        <v>0.29199299519127953</v>
      </c>
      <c r="N22">
        <f t="shared" ref="N22:U22" si="6">C22*C$42</f>
        <v>0.58604839008629517</v>
      </c>
      <c r="O22">
        <f t="shared" si="6"/>
        <v>0.32429304259605979</v>
      </c>
      <c r="P22">
        <f t="shared" si="6"/>
        <v>0.1415357866601043</v>
      </c>
      <c r="Q22">
        <f t="shared" si="6"/>
        <v>0.5357170107181024</v>
      </c>
      <c r="R22">
        <f t="shared" si="6"/>
        <v>0.44572926191109408</v>
      </c>
      <c r="S22">
        <f t="shared" si="6"/>
        <v>0.29950195181047296</v>
      </c>
      <c r="T22">
        <f t="shared" si="6"/>
        <v>0.39218728665235048</v>
      </c>
      <c r="U22">
        <f t="shared" si="6"/>
        <v>0.3071701803330561</v>
      </c>
    </row>
    <row r="23" spans="1:23" x14ac:dyDescent="0.3">
      <c r="A23" t="s">
        <v>1</v>
      </c>
      <c r="B23">
        <f t="shared" ref="B23:J38" si="7">B3*$K3</f>
        <v>0</v>
      </c>
      <c r="C23">
        <f t="shared" si="7"/>
        <v>0</v>
      </c>
      <c r="D23">
        <f t="shared" si="7"/>
        <v>1.6485013623978229</v>
      </c>
      <c r="E23">
        <f t="shared" si="7"/>
        <v>0.39205880120869241</v>
      </c>
      <c r="F23">
        <f t="shared" si="7"/>
        <v>0.25715669264942859</v>
      </c>
      <c r="G23">
        <f t="shared" si="7"/>
        <v>0.29762732521720764</v>
      </c>
      <c r="H23">
        <f t="shared" si="7"/>
        <v>0</v>
      </c>
      <c r="I23">
        <f t="shared" si="7"/>
        <v>0.3773388773388775</v>
      </c>
      <c r="J23">
        <f t="shared" si="7"/>
        <v>1.8443642198154833</v>
      </c>
      <c r="L23" t="s">
        <v>1</v>
      </c>
      <c r="M23">
        <f t="shared" ref="M23:M38" si="8">B23*B$42</f>
        <v>0</v>
      </c>
      <c r="N23">
        <f t="shared" ref="N23:N38" si="9">C23*C$42</f>
        <v>0</v>
      </c>
      <c r="O23">
        <f t="shared" ref="O23:O38" si="10">D23*D$42</f>
        <v>0.30257348213137519</v>
      </c>
      <c r="P23">
        <f t="shared" ref="P23:P38" si="11">E23*E$42</f>
        <v>7.0572383490869348E-2</v>
      </c>
      <c r="Q23">
        <f t="shared" ref="Q23:Q38" si="12">F23*F$42</f>
        <v>4.4279452901759414E-2</v>
      </c>
      <c r="R23">
        <f t="shared" ref="R23:R38" si="13">G23*G$42</f>
        <v>5.4960796235835309E-2</v>
      </c>
      <c r="S23">
        <f t="shared" ref="S23:S38" si="14">H23*H$42</f>
        <v>0</v>
      </c>
      <c r="T23">
        <f t="shared" ref="T23:T38" si="15">I23*I$42</f>
        <v>6.7588535395538815E-2</v>
      </c>
      <c r="U23">
        <f t="shared" ref="U23:U38" si="16">J23*J$42</f>
        <v>0.33061060139779697</v>
      </c>
    </row>
    <row r="24" spans="1:23" x14ac:dyDescent="0.3">
      <c r="A24" t="s">
        <v>2</v>
      </c>
      <c r="B24">
        <f t="shared" si="7"/>
        <v>337.82</v>
      </c>
      <c r="C24">
        <f t="shared" si="7"/>
        <v>269.98999999999995</v>
      </c>
      <c r="D24">
        <f t="shared" si="7"/>
        <v>1.915531335149864</v>
      </c>
      <c r="E24">
        <f t="shared" si="7"/>
        <v>0.17897644089007023</v>
      </c>
      <c r="F24">
        <f t="shared" si="7"/>
        <v>0.58046269752145874</v>
      </c>
      <c r="G24">
        <f t="shared" si="7"/>
        <v>0.46001682053204207</v>
      </c>
      <c r="H24">
        <f t="shared" si="7"/>
        <v>1.4562043795620503</v>
      </c>
      <c r="I24">
        <f t="shared" si="7"/>
        <v>1.5668745668745694</v>
      </c>
      <c r="J24">
        <f t="shared" si="7"/>
        <v>0.80024067388688347</v>
      </c>
      <c r="L24" t="s">
        <v>2</v>
      </c>
      <c r="M24">
        <f t="shared" si="8"/>
        <v>0.1450689358719896</v>
      </c>
      <c r="N24">
        <f t="shared" si="9"/>
        <v>0.13169138979558787</v>
      </c>
      <c r="O24">
        <f t="shared" si="10"/>
        <v>0.35158538502207676</v>
      </c>
      <c r="P24">
        <f t="shared" si="11"/>
        <v>3.2216580735810567E-2</v>
      </c>
      <c r="Q24">
        <f t="shared" si="12"/>
        <v>9.9949063784114445E-2</v>
      </c>
      <c r="R24">
        <f t="shared" si="13"/>
        <v>8.4948150240798617E-2</v>
      </c>
      <c r="S24">
        <f t="shared" si="14"/>
        <v>0.26854219948849195</v>
      </c>
      <c r="T24">
        <f t="shared" si="15"/>
        <v>0.28065689353409268</v>
      </c>
      <c r="U24">
        <f t="shared" si="16"/>
        <v>0.14344674854036649</v>
      </c>
    </row>
    <row r="25" spans="1:23" x14ac:dyDescent="0.3">
      <c r="A25" t="s">
        <v>3</v>
      </c>
      <c r="B25">
        <f t="shared" si="7"/>
        <v>2205</v>
      </c>
      <c r="C25">
        <f t="shared" si="7"/>
        <v>1039.29</v>
      </c>
      <c r="D25">
        <f t="shared" si="7"/>
        <v>3.4904632152588615</v>
      </c>
      <c r="E25">
        <f t="shared" si="7"/>
        <v>0.68738041070484535</v>
      </c>
      <c r="F25">
        <f t="shared" si="7"/>
        <v>0.97528797427161773</v>
      </c>
      <c r="G25">
        <f t="shared" si="7"/>
        <v>0.88891570520158592</v>
      </c>
      <c r="H25">
        <f t="shared" si="7"/>
        <v>3.7554744525547519</v>
      </c>
      <c r="I25">
        <f t="shared" si="7"/>
        <v>3.0561330561330577</v>
      </c>
      <c r="J25">
        <f t="shared" si="7"/>
        <v>1.4151624548736468</v>
      </c>
      <c r="L25" t="s">
        <v>3</v>
      </c>
      <c r="M25">
        <f t="shared" si="8"/>
        <v>0.94688592622620649</v>
      </c>
      <c r="N25">
        <f t="shared" si="9"/>
        <v>0.50692819919499432</v>
      </c>
      <c r="O25">
        <f t="shared" si="10"/>
        <v>0.64065558778560605</v>
      </c>
      <c r="P25">
        <f t="shared" si="11"/>
        <v>0.12373162851801857</v>
      </c>
      <c r="Q25">
        <f t="shared" si="12"/>
        <v>0.16793347852425961</v>
      </c>
      <c r="R25">
        <f t="shared" si="13"/>
        <v>0.1641499647546259</v>
      </c>
      <c r="S25">
        <f t="shared" si="14"/>
        <v>0.69255619868084595</v>
      </c>
      <c r="T25">
        <f t="shared" si="15"/>
        <v>0.54741127841014914</v>
      </c>
      <c r="U25">
        <f t="shared" si="16"/>
        <v>0.25367425005033234</v>
      </c>
    </row>
    <row r="26" spans="1:23" x14ac:dyDescent="0.3">
      <c r="A26" t="s">
        <v>4</v>
      </c>
      <c r="B26">
        <f t="shared" si="7"/>
        <v>210</v>
      </c>
      <c r="C26">
        <f t="shared" si="7"/>
        <v>2587.5</v>
      </c>
      <c r="D26">
        <f t="shared" si="7"/>
        <v>0.49630206305955604</v>
      </c>
      <c r="E26">
        <f t="shared" si="7"/>
        <v>2.0375536533100047</v>
      </c>
      <c r="F26">
        <f t="shared" si="7"/>
        <v>0.50885699084245206</v>
      </c>
      <c r="G26">
        <f t="shared" si="7"/>
        <v>0.96746598958271779</v>
      </c>
      <c r="H26">
        <f t="shared" si="7"/>
        <v>1.0948905109489049</v>
      </c>
      <c r="I26">
        <f t="shared" si="7"/>
        <v>1.7411642411642398</v>
      </c>
      <c r="J26">
        <f t="shared" si="7"/>
        <v>1.4139590854392299</v>
      </c>
      <c r="L26" t="s">
        <v>4</v>
      </c>
      <c r="M26">
        <f t="shared" si="8"/>
        <v>9.0179612021543482E-2</v>
      </c>
      <c r="N26">
        <f t="shared" si="9"/>
        <v>1.2620892295865909</v>
      </c>
      <c r="O26">
        <f t="shared" si="10"/>
        <v>9.1093551291027766E-2</v>
      </c>
      <c r="P26">
        <f t="shared" si="11"/>
        <v>0.36676900852959959</v>
      </c>
      <c r="Q26">
        <f t="shared" si="12"/>
        <v>8.7619376838293003E-2</v>
      </c>
      <c r="R26">
        <f t="shared" si="13"/>
        <v>0.17865530686656952</v>
      </c>
      <c r="S26">
        <f t="shared" si="14"/>
        <v>0.20191142818683513</v>
      </c>
      <c r="T26">
        <f t="shared" si="15"/>
        <v>0.3118754732438771</v>
      </c>
      <c r="U26">
        <f t="shared" si="16"/>
        <v>0.25345854065403095</v>
      </c>
    </row>
    <row r="27" spans="1:23" x14ac:dyDescent="0.3">
      <c r="A27" t="s">
        <v>5</v>
      </c>
      <c r="B27">
        <f t="shared" si="7"/>
        <v>303.8</v>
      </c>
      <c r="C27">
        <f t="shared" si="7"/>
        <v>124</v>
      </c>
      <c r="D27">
        <f t="shared" si="7"/>
        <v>1.0860256909303225</v>
      </c>
      <c r="E27">
        <f t="shared" si="7"/>
        <v>0.46815074311008903</v>
      </c>
      <c r="F27">
        <f t="shared" si="7"/>
        <v>0.49824886863504408</v>
      </c>
      <c r="G27">
        <f t="shared" si="7"/>
        <v>0.48921943097755749</v>
      </c>
      <c r="H27">
        <f t="shared" si="7"/>
        <v>0.56569343065693423</v>
      </c>
      <c r="I27">
        <f t="shared" si="7"/>
        <v>1.1278586278586284</v>
      </c>
      <c r="J27">
        <f t="shared" si="7"/>
        <v>1.119133574007221</v>
      </c>
      <c r="L27" t="s">
        <v>5</v>
      </c>
      <c r="M27">
        <f t="shared" si="8"/>
        <v>0.13045983872449957</v>
      </c>
      <c r="N27">
        <f t="shared" si="9"/>
        <v>6.0482730229463676E-2</v>
      </c>
      <c r="O27">
        <f t="shared" si="10"/>
        <v>0.19933412400154307</v>
      </c>
      <c r="P27">
        <f t="shared" si="11"/>
        <v>8.4269282241452095E-2</v>
      </c>
      <c r="Q27">
        <f t="shared" si="12"/>
        <v>8.5792779043697073E-2</v>
      </c>
      <c r="R27">
        <f t="shared" si="13"/>
        <v>9.0340795963361642E-2</v>
      </c>
      <c r="S27">
        <f t="shared" si="14"/>
        <v>0.10432090456319815</v>
      </c>
      <c r="T27">
        <f t="shared" si="15"/>
        <v>0.20202082893707887</v>
      </c>
      <c r="U27">
        <f t="shared" si="16"/>
        <v>0.20060973856021186</v>
      </c>
    </row>
    <row r="28" spans="1:23" x14ac:dyDescent="0.3">
      <c r="A28" t="s">
        <v>6</v>
      </c>
      <c r="B28">
        <f t="shared" si="7"/>
        <v>778.1400000000001</v>
      </c>
      <c r="C28">
        <f t="shared" si="7"/>
        <v>174.23000000000002</v>
      </c>
      <c r="D28">
        <f t="shared" si="7"/>
        <v>1.2238224990268589</v>
      </c>
      <c r="E28">
        <f t="shared" si="7"/>
        <v>0.89831044509017199</v>
      </c>
      <c r="F28">
        <f t="shared" si="7"/>
        <v>1.164762706148704</v>
      </c>
      <c r="G28">
        <f t="shared" si="7"/>
        <v>1.0848270278311445</v>
      </c>
      <c r="H28">
        <f t="shared" si="7"/>
        <v>2.8686131386861309</v>
      </c>
      <c r="I28">
        <f t="shared" si="7"/>
        <v>0.90783090783090781</v>
      </c>
      <c r="J28">
        <f t="shared" si="7"/>
        <v>0.57801845166466126</v>
      </c>
      <c r="L28" t="s">
        <v>6</v>
      </c>
      <c r="M28">
        <f t="shared" si="8"/>
        <v>0.33415411094497072</v>
      </c>
      <c r="N28">
        <f t="shared" si="9"/>
        <v>8.4983113611931102E-2</v>
      </c>
      <c r="O28">
        <f t="shared" si="10"/>
        <v>0.22462598059528741</v>
      </c>
      <c r="P28">
        <f t="shared" si="11"/>
        <v>0.16170000272742655</v>
      </c>
      <c r="Q28">
        <f t="shared" si="12"/>
        <v>0.20055886882534915</v>
      </c>
      <c r="R28">
        <f t="shared" si="13"/>
        <v>0.20032756462882464</v>
      </c>
      <c r="S28">
        <f t="shared" si="14"/>
        <v>0.52900794184950806</v>
      </c>
      <c r="T28">
        <f t="shared" si="15"/>
        <v>0.16260969948237983</v>
      </c>
      <c r="U28">
        <f t="shared" si="16"/>
        <v>0.10361241335672587</v>
      </c>
    </row>
    <row r="29" spans="1:23" x14ac:dyDescent="0.3">
      <c r="A29" t="s">
        <v>7</v>
      </c>
      <c r="B29">
        <f t="shared" si="7"/>
        <v>1016.16</v>
      </c>
      <c r="C29">
        <f t="shared" si="7"/>
        <v>440.92</v>
      </c>
      <c r="D29">
        <f t="shared" si="7"/>
        <v>3.2393927598287253</v>
      </c>
      <c r="E29">
        <f t="shared" si="7"/>
        <v>0.29546216040302503</v>
      </c>
      <c r="F29">
        <f t="shared" si="7"/>
        <v>0.2821433642631726</v>
      </c>
      <c r="G29">
        <f t="shared" si="7"/>
        <v>0.2861390031051283</v>
      </c>
      <c r="H29">
        <f t="shared" si="7"/>
        <v>3.1970802919708023</v>
      </c>
      <c r="I29">
        <f t="shared" si="7"/>
        <v>1.7200277200277228</v>
      </c>
      <c r="J29">
        <f t="shared" si="7"/>
        <v>1.4055354993983158</v>
      </c>
      <c r="L29" t="s">
        <v>7</v>
      </c>
      <c r="M29">
        <f t="shared" si="8"/>
        <v>0.43636625977053151</v>
      </c>
      <c r="N29">
        <f t="shared" si="9"/>
        <v>0.2150648823610897</v>
      </c>
      <c r="O29">
        <f t="shared" si="10"/>
        <v>0.59457296772073176</v>
      </c>
      <c r="P29">
        <f t="shared" si="11"/>
        <v>5.3184544835415702E-2</v>
      </c>
      <c r="Q29">
        <f t="shared" si="12"/>
        <v>4.8581873101263273E-2</v>
      </c>
      <c r="R29">
        <f t="shared" si="13"/>
        <v>5.2839326608566259E-2</v>
      </c>
      <c r="S29">
        <f t="shared" si="14"/>
        <v>0.58958137030555857</v>
      </c>
      <c r="T29">
        <f t="shared" si="15"/>
        <v>0.30808952222539493</v>
      </c>
      <c r="U29">
        <f t="shared" si="16"/>
        <v>0.25194857487992189</v>
      </c>
    </row>
    <row r="30" spans="1:23" x14ac:dyDescent="0.3">
      <c r="A30" t="s">
        <v>8</v>
      </c>
      <c r="B30">
        <f t="shared" si="7"/>
        <v>1239.2600000000002</v>
      </c>
      <c r="C30">
        <f t="shared" si="7"/>
        <v>402.16999999999996</v>
      </c>
      <c r="D30">
        <f t="shared" si="7"/>
        <v>3.3145192681977425</v>
      </c>
      <c r="E30">
        <f t="shared" si="7"/>
        <v>1.8037373015636602</v>
      </c>
      <c r="F30">
        <f t="shared" si="7"/>
        <v>5.3485083033534968</v>
      </c>
      <c r="G30">
        <f t="shared" si="7"/>
        <v>4.2850770028165455</v>
      </c>
      <c r="H30">
        <f t="shared" si="7"/>
        <v>1.9124087591240873</v>
      </c>
      <c r="I30">
        <f t="shared" si="7"/>
        <v>3.2227997227997225</v>
      </c>
      <c r="J30">
        <f t="shared" si="7"/>
        <v>2.9951865222623408</v>
      </c>
      <c r="L30" t="s">
        <v>8</v>
      </c>
      <c r="M30">
        <f t="shared" si="8"/>
        <v>0.53217136187532377</v>
      </c>
      <c r="N30">
        <f t="shared" si="9"/>
        <v>0.19616402916438228</v>
      </c>
      <c r="O30">
        <f t="shared" si="10"/>
        <v>0.60836203077890338</v>
      </c>
      <c r="P30">
        <f t="shared" si="11"/>
        <v>0.32468099216315771</v>
      </c>
      <c r="Q30">
        <f t="shared" si="12"/>
        <v>0.92095219872760536</v>
      </c>
      <c r="R30">
        <f t="shared" si="13"/>
        <v>0.79129577176688515</v>
      </c>
      <c r="S30">
        <f t="shared" si="14"/>
        <v>0.35267196123300537</v>
      </c>
      <c r="T30">
        <f t="shared" si="15"/>
        <v>0.57726443316244835</v>
      </c>
      <c r="U30">
        <f t="shared" si="16"/>
        <v>0.53690068739394414</v>
      </c>
    </row>
    <row r="31" spans="1:23" x14ac:dyDescent="0.3">
      <c r="A31" t="s">
        <v>9</v>
      </c>
      <c r="B31">
        <f t="shared" si="7"/>
        <v>138.57</v>
      </c>
      <c r="C31">
        <f t="shared" si="7"/>
        <v>73.010000000000005</v>
      </c>
      <c r="D31">
        <f t="shared" si="7"/>
        <v>0</v>
      </c>
      <c r="E31">
        <f t="shared" si="7"/>
        <v>0.25136794522725431</v>
      </c>
      <c r="F31">
        <f t="shared" si="7"/>
        <v>0.54258113111696638</v>
      </c>
      <c r="G31">
        <f t="shared" si="7"/>
        <v>0.45521717535005274</v>
      </c>
      <c r="H31">
        <f t="shared" si="7"/>
        <v>1.0875912408759123</v>
      </c>
      <c r="I31">
        <f t="shared" si="7"/>
        <v>1.1874566874566874</v>
      </c>
      <c r="J31">
        <f t="shared" si="7"/>
        <v>0.41837144003209031</v>
      </c>
      <c r="L31" t="s">
        <v>9</v>
      </c>
      <c r="M31">
        <f t="shared" si="8"/>
        <v>5.9505661132501331E-2</v>
      </c>
      <c r="N31">
        <f t="shared" si="9"/>
        <v>3.5611646242364056E-2</v>
      </c>
      <c r="O31">
        <f t="shared" si="10"/>
        <v>0</v>
      </c>
      <c r="P31">
        <f t="shared" si="11"/>
        <v>4.524738374243726E-2</v>
      </c>
      <c r="Q31">
        <f t="shared" si="12"/>
        <v>9.3426289602462909E-2</v>
      </c>
      <c r="R31">
        <f t="shared" si="13"/>
        <v>8.4061832693647628E-2</v>
      </c>
      <c r="S31">
        <f t="shared" si="14"/>
        <v>0.20056535199892292</v>
      </c>
      <c r="T31">
        <f t="shared" si="15"/>
        <v>0.21269596951378461</v>
      </c>
      <c r="U31">
        <f t="shared" si="16"/>
        <v>7.499496678075307E-2</v>
      </c>
    </row>
    <row r="32" spans="1:23" x14ac:dyDescent="0.3">
      <c r="A32" t="s">
        <v>10</v>
      </c>
      <c r="B32">
        <f t="shared" si="7"/>
        <v>0</v>
      </c>
      <c r="C32">
        <f t="shared" si="7"/>
        <v>0</v>
      </c>
      <c r="D32">
        <f t="shared" si="7"/>
        <v>0.6679641884001557</v>
      </c>
      <c r="E32">
        <f t="shared" si="7"/>
        <v>0.33878812781683321</v>
      </c>
      <c r="F32">
        <f t="shared" si="7"/>
        <v>1.2915745867924087</v>
      </c>
      <c r="G32">
        <f t="shared" si="7"/>
        <v>1.005738649099736</v>
      </c>
      <c r="H32">
        <f t="shared" si="7"/>
        <v>1.9270072992700726</v>
      </c>
      <c r="I32">
        <f t="shared" si="7"/>
        <v>1.3721413721413729</v>
      </c>
      <c r="J32">
        <f t="shared" si="7"/>
        <v>0.90012033694344162</v>
      </c>
      <c r="L32" t="s">
        <v>10</v>
      </c>
      <c r="M32">
        <f t="shared" si="8"/>
        <v>0</v>
      </c>
      <c r="N32">
        <f t="shared" si="9"/>
        <v>0</v>
      </c>
      <c r="O32">
        <f t="shared" si="10"/>
        <v>0.12260120314933624</v>
      </c>
      <c r="P32">
        <f t="shared" si="11"/>
        <v>6.0983417805525644E-2</v>
      </c>
      <c r="Q32">
        <f t="shared" si="12"/>
        <v>0.22239443000983436</v>
      </c>
      <c r="R32">
        <f t="shared" si="13"/>
        <v>0.18572285632488358</v>
      </c>
      <c r="S32">
        <f t="shared" si="14"/>
        <v>0.3553641136088298</v>
      </c>
      <c r="T32">
        <f t="shared" si="15"/>
        <v>0.24577649234741392</v>
      </c>
      <c r="U32">
        <f t="shared" si="16"/>
        <v>0.16135062843337458</v>
      </c>
    </row>
    <row r="33" spans="1:22" x14ac:dyDescent="0.3">
      <c r="A33" t="s">
        <v>11</v>
      </c>
      <c r="B33">
        <f t="shared" si="7"/>
        <v>1598.5</v>
      </c>
      <c r="C33">
        <f t="shared" si="7"/>
        <v>1851.5000000000002</v>
      </c>
      <c r="D33">
        <f t="shared" si="7"/>
        <v>1.3429349941611495</v>
      </c>
      <c r="E33">
        <f t="shared" si="7"/>
        <v>3.9105175106205254</v>
      </c>
      <c r="F33">
        <f t="shared" si="7"/>
        <v>1.9604632988080204</v>
      </c>
      <c r="G33">
        <f t="shared" si="7"/>
        <v>2.5454795623517716</v>
      </c>
      <c r="H33">
        <f t="shared" si="7"/>
        <v>1.6788321167883209</v>
      </c>
      <c r="I33">
        <f t="shared" si="7"/>
        <v>0.67740817740817738</v>
      </c>
      <c r="J33">
        <f t="shared" si="7"/>
        <v>2.6754913758523857</v>
      </c>
      <c r="L33" t="s">
        <v>11</v>
      </c>
      <c r="M33">
        <f t="shared" si="8"/>
        <v>0.68643861817351071</v>
      </c>
      <c r="N33">
        <f t="shared" si="9"/>
        <v>0.9030949598375162</v>
      </c>
      <c r="O33">
        <f t="shared" si="10"/>
        <v>0.24648843290513356</v>
      </c>
      <c r="P33">
        <f t="shared" si="11"/>
        <v>0.70391109842824462</v>
      </c>
      <c r="Q33">
        <f t="shared" si="12"/>
        <v>0.33756944612575113</v>
      </c>
      <c r="R33">
        <f t="shared" si="13"/>
        <v>0.4700562471768987</v>
      </c>
      <c r="S33">
        <f t="shared" si="14"/>
        <v>0.30959752321981387</v>
      </c>
      <c r="T33">
        <f t="shared" si="15"/>
        <v>0.12133662690383686</v>
      </c>
      <c r="U33">
        <f t="shared" si="16"/>
        <v>0.4795938911098967</v>
      </c>
    </row>
    <row r="34" spans="1:22" x14ac:dyDescent="0.3">
      <c r="A34" t="s">
        <v>12</v>
      </c>
      <c r="B34">
        <f t="shared" si="7"/>
        <v>0</v>
      </c>
      <c r="C34">
        <f t="shared" si="7"/>
        <v>0</v>
      </c>
      <c r="D34">
        <f t="shared" si="7"/>
        <v>1.1366290385363962</v>
      </c>
      <c r="E34">
        <f t="shared" si="7"/>
        <v>11.390240638626947</v>
      </c>
      <c r="F34">
        <f t="shared" si="7"/>
        <v>5.3457376392789033</v>
      </c>
      <c r="G34">
        <f t="shared" si="7"/>
        <v>7.1590885390833154</v>
      </c>
      <c r="H34">
        <f t="shared" si="7"/>
        <v>0.53284671532846706</v>
      </c>
      <c r="I34">
        <f t="shared" si="7"/>
        <v>2.1753291753291752</v>
      </c>
      <c r="J34">
        <f t="shared" si="7"/>
        <v>2.1668672282390626</v>
      </c>
      <c r="L34" t="s">
        <v>12</v>
      </c>
      <c r="M34">
        <f t="shared" si="8"/>
        <v>0</v>
      </c>
      <c r="N34">
        <f t="shared" si="9"/>
        <v>0</v>
      </c>
      <c r="O34">
        <f t="shared" si="10"/>
        <v>0.2086220939370991</v>
      </c>
      <c r="P34">
        <f t="shared" si="11"/>
        <v>2.0502955881217022</v>
      </c>
      <c r="Q34">
        <f t="shared" si="12"/>
        <v>0.92047512193783343</v>
      </c>
      <c r="R34">
        <f t="shared" si="13"/>
        <v>1.3220197646291691</v>
      </c>
      <c r="S34">
        <f t="shared" si="14"/>
        <v>9.8263561717593095E-2</v>
      </c>
      <c r="T34">
        <f t="shared" si="15"/>
        <v>0.38964263104976354</v>
      </c>
      <c r="U34">
        <f t="shared" si="16"/>
        <v>0.38842071960654495</v>
      </c>
    </row>
    <row r="35" spans="1:22" x14ac:dyDescent="0.3">
      <c r="A35" t="s">
        <v>13</v>
      </c>
      <c r="B35">
        <f t="shared" si="7"/>
        <v>666.42</v>
      </c>
      <c r="C35">
        <f t="shared" si="7"/>
        <v>889.1400000000001</v>
      </c>
      <c r="D35">
        <f t="shared" si="7"/>
        <v>1.9641884001557002</v>
      </c>
      <c r="E35">
        <f t="shared" si="7"/>
        <v>0.80823537249208099</v>
      </c>
      <c r="F35">
        <f t="shared" si="7"/>
        <v>0.93809743244751276</v>
      </c>
      <c r="G35">
        <f t="shared" si="7"/>
        <v>0.89913881446088306</v>
      </c>
      <c r="H35">
        <f t="shared" si="7"/>
        <v>2.5401459854014594</v>
      </c>
      <c r="I35">
        <f t="shared" si="7"/>
        <v>1.9896049896049837</v>
      </c>
      <c r="J35">
        <f t="shared" si="7"/>
        <v>3.6991576413959035</v>
      </c>
      <c r="L35" t="s">
        <v>13</v>
      </c>
      <c r="M35">
        <f t="shared" si="8"/>
        <v>0.28617855734950953</v>
      </c>
      <c r="N35">
        <f t="shared" si="9"/>
        <v>0.43369044158246239</v>
      </c>
      <c r="O35">
        <f t="shared" si="10"/>
        <v>0.36051612534472605</v>
      </c>
      <c r="P35">
        <f t="shared" si="11"/>
        <v>0.14548607627873383</v>
      </c>
      <c r="Q35">
        <f t="shared" si="12"/>
        <v>0.16152969090308206</v>
      </c>
      <c r="R35">
        <f t="shared" si="13"/>
        <v>0.16603779620453346</v>
      </c>
      <c r="S35">
        <f t="shared" si="14"/>
        <v>0.46843451339345749</v>
      </c>
      <c r="T35">
        <f t="shared" si="15"/>
        <v>0.3563759139037489</v>
      </c>
      <c r="U35">
        <f t="shared" si="16"/>
        <v>0.66309068423020434</v>
      </c>
    </row>
    <row r="36" spans="1:22" x14ac:dyDescent="0.3">
      <c r="A36" t="s">
        <v>14</v>
      </c>
      <c r="B36">
        <f t="shared" si="7"/>
        <v>747.6</v>
      </c>
      <c r="C36">
        <f t="shared" si="7"/>
        <v>453.6</v>
      </c>
      <c r="D36">
        <f t="shared" si="7"/>
        <v>1.1035422343324259</v>
      </c>
      <c r="E36">
        <f t="shared" si="7"/>
        <v>1.5215529431535089</v>
      </c>
      <c r="F36">
        <f t="shared" si="7"/>
        <v>1.6550653959762194</v>
      </c>
      <c r="G36">
        <f t="shared" si="7"/>
        <v>1.6150116601294062</v>
      </c>
      <c r="H36">
        <f t="shared" si="7"/>
        <v>1.1496350364963555</v>
      </c>
      <c r="I36">
        <f t="shared" si="7"/>
        <v>1.7463617463617431</v>
      </c>
      <c r="J36">
        <f t="shared" si="7"/>
        <v>1.8110709987966331</v>
      </c>
      <c r="L36" t="s">
        <v>14</v>
      </c>
      <c r="M36">
        <f t="shared" si="8"/>
        <v>0.32103941879669479</v>
      </c>
      <c r="N36">
        <f t="shared" si="9"/>
        <v>0.22124972929100584</v>
      </c>
      <c r="O36">
        <f t="shared" si="10"/>
        <v>0.20254919051769726</v>
      </c>
      <c r="P36">
        <f t="shared" si="11"/>
        <v>0.27388651262220309</v>
      </c>
      <c r="Q36">
        <f t="shared" si="12"/>
        <v>0.28498340640260073</v>
      </c>
      <c r="R36">
        <f t="shared" si="13"/>
        <v>0.29823312327284429</v>
      </c>
      <c r="S36">
        <f t="shared" si="14"/>
        <v>0.21200699959617786</v>
      </c>
      <c r="T36">
        <f t="shared" si="15"/>
        <v>0.31280644480579878</v>
      </c>
      <c r="U36">
        <f t="shared" si="16"/>
        <v>0.32464264143346139</v>
      </c>
    </row>
    <row r="37" spans="1:22" x14ac:dyDescent="0.3">
      <c r="A37" t="s">
        <v>15</v>
      </c>
      <c r="B37">
        <f t="shared" si="7"/>
        <v>693.77</v>
      </c>
      <c r="C37">
        <f t="shared" si="7"/>
        <v>341.53000000000003</v>
      </c>
      <c r="D37">
        <f t="shared" si="7"/>
        <v>1.2506811989100828</v>
      </c>
      <c r="E37">
        <f t="shared" si="7"/>
        <v>1.0216946659880128</v>
      </c>
      <c r="F37">
        <f>F17*$K17</f>
        <v>0.97663773779912078</v>
      </c>
      <c r="G37">
        <f t="shared" si="7"/>
        <v>0.99015481625578827</v>
      </c>
      <c r="H37">
        <f t="shared" si="7"/>
        <v>0.86861313868613121</v>
      </c>
      <c r="I37">
        <f t="shared" si="7"/>
        <v>1.1133056133056138</v>
      </c>
      <c r="J37">
        <f t="shared" si="7"/>
        <v>1.6229442438828745</v>
      </c>
      <c r="L37" t="s">
        <v>15</v>
      </c>
      <c r="M37">
        <f t="shared" si="8"/>
        <v>0.29792337824850579</v>
      </c>
      <c r="N37">
        <f t="shared" si="9"/>
        <v>0.16658602302636072</v>
      </c>
      <c r="O37">
        <f t="shared" si="10"/>
        <v>0.22955574925339026</v>
      </c>
      <c r="P37">
        <f t="shared" si="11"/>
        <v>0.18390972873556571</v>
      </c>
      <c r="Q37">
        <f t="shared" si="12"/>
        <v>0.16816589242696156</v>
      </c>
      <c r="R37">
        <f t="shared" si="13"/>
        <v>0.18284509682855893</v>
      </c>
      <c r="S37">
        <f t="shared" si="14"/>
        <v>0.16018306636155585</v>
      </c>
      <c r="T37">
        <f t="shared" si="15"/>
        <v>0.19941410856369718</v>
      </c>
      <c r="U37">
        <f t="shared" si="16"/>
        <v>0.29092007247835766</v>
      </c>
    </row>
    <row r="38" spans="1:22" x14ac:dyDescent="0.3">
      <c r="A38" t="s">
        <v>16</v>
      </c>
      <c r="B38">
        <f t="shared" si="7"/>
        <v>1028.4299999999998</v>
      </c>
      <c r="C38">
        <f t="shared" si="7"/>
        <v>402.48</v>
      </c>
      <c r="D38">
        <f t="shared" si="7"/>
        <v>1.5940054495912832</v>
      </c>
      <c r="E38">
        <f t="shared" si="7"/>
        <v>0.9867525325875055</v>
      </c>
      <c r="F38">
        <f t="shared" si="7"/>
        <v>1.3392052945182522</v>
      </c>
      <c r="G38">
        <f t="shared" si="7"/>
        <v>1.2334694659390282</v>
      </c>
      <c r="H38">
        <f t="shared" si="7"/>
        <v>0.85401459854014583</v>
      </c>
      <c r="I38">
        <f t="shared" si="7"/>
        <v>1.7432432432432432</v>
      </c>
      <c r="J38">
        <f t="shared" si="7"/>
        <v>1.314079422382666</v>
      </c>
      <c r="L38" t="s">
        <v>16</v>
      </c>
      <c r="M38">
        <f t="shared" si="8"/>
        <v>0.44163532567293307</v>
      </c>
      <c r="N38">
        <f t="shared" si="9"/>
        <v>0.19631523598995598</v>
      </c>
      <c r="O38">
        <f t="shared" si="10"/>
        <v>0.29257105297000741</v>
      </c>
      <c r="P38">
        <f t="shared" si="11"/>
        <v>0.17761998436373336</v>
      </c>
      <c r="Q38">
        <f t="shared" si="12"/>
        <v>0.23059589526315816</v>
      </c>
      <c r="R38">
        <f t="shared" si="13"/>
        <v>0.22777634389290288</v>
      </c>
      <c r="S38">
        <f t="shared" si="14"/>
        <v>0.1574909139857314</v>
      </c>
      <c r="T38">
        <f t="shared" si="15"/>
        <v>0.31224786186864611</v>
      </c>
      <c r="U38">
        <f t="shared" si="16"/>
        <v>0.2355546607610218</v>
      </c>
    </row>
    <row r="40" spans="1:22" x14ac:dyDescent="0.3">
      <c r="B40">
        <f>SUM(B22:B38)</f>
        <v>11643.43</v>
      </c>
      <c r="C40">
        <f t="shared" ref="C40:J40" si="17">SUM(C22:C38)</f>
        <v>10250.86</v>
      </c>
      <c r="D40">
        <f t="shared" si="17"/>
        <v>27.241339042428969</v>
      </c>
      <c r="E40">
        <f t="shared" si="17"/>
        <v>27.777069571372561</v>
      </c>
      <c r="F40">
        <f t="shared" si="17"/>
        <v>26.776012264749568</v>
      </c>
      <c r="G40">
        <f t="shared" si="17"/>
        <v>27.076329456736463</v>
      </c>
      <c r="H40">
        <f t="shared" si="17"/>
        <v>27.113138686131414</v>
      </c>
      <c r="I40">
        <f t="shared" si="17"/>
        <v>27.914414414414413</v>
      </c>
      <c r="J40">
        <f t="shared" si="17"/>
        <v>27.893301243481744</v>
      </c>
      <c r="M40">
        <f t="shared" ref="M40:U40" si="18">SUM(M22:M38)</f>
        <v>4.9999999999999991</v>
      </c>
      <c r="N40">
        <f t="shared" si="18"/>
        <v>5</v>
      </c>
      <c r="O40">
        <f t="shared" si="18"/>
        <v>5.0000000000000018</v>
      </c>
      <c r="P40">
        <f t="shared" si="18"/>
        <v>5.0000000000000009</v>
      </c>
      <c r="Q40">
        <f t="shared" si="18"/>
        <v>4.6105242751361279</v>
      </c>
      <c r="R40">
        <f t="shared" si="18"/>
        <v>5</v>
      </c>
      <c r="S40">
        <f t="shared" si="18"/>
        <v>5</v>
      </c>
      <c r="T40">
        <f t="shared" si="18"/>
        <v>4.9999999999999991</v>
      </c>
      <c r="U40">
        <f t="shared" si="18"/>
        <v>5.0000000000000009</v>
      </c>
    </row>
    <row r="42" spans="1:22" x14ac:dyDescent="0.3">
      <c r="B42">
        <f>5/B40</f>
        <v>4.2942672391211179E-4</v>
      </c>
      <c r="C42">
        <f t="shared" ref="C42:J42" si="19">5/C40</f>
        <v>4.8776395346341673E-4</v>
      </c>
      <c r="D42">
        <f t="shared" si="19"/>
        <v>0.18354457511109837</v>
      </c>
      <c r="E42">
        <f t="shared" si="19"/>
        <v>0.18000458929451185</v>
      </c>
      <c r="F42">
        <v>0.17218860783111647</v>
      </c>
      <c r="G42">
        <f t="shared" si="19"/>
        <v>0.18466313936640416</v>
      </c>
      <c r="H42">
        <f t="shared" si="19"/>
        <v>0.18441243774397612</v>
      </c>
      <c r="I42">
        <f t="shared" si="19"/>
        <v>0.17911892851379702</v>
      </c>
      <c r="J42">
        <f t="shared" si="19"/>
        <v>0.17925450832638273</v>
      </c>
    </row>
    <row r="46" spans="1:22" x14ac:dyDescent="0.3">
      <c r="B46" t="s">
        <v>17</v>
      </c>
      <c r="C46" t="s">
        <v>18</v>
      </c>
      <c r="D46" t="s">
        <v>19</v>
      </c>
      <c r="E46" t="s">
        <v>20</v>
      </c>
      <c r="F46" t="s">
        <v>22</v>
      </c>
      <c r="G46" t="s">
        <v>21</v>
      </c>
      <c r="H46" t="s">
        <v>23</v>
      </c>
      <c r="I46" t="s">
        <v>24</v>
      </c>
      <c r="J46" t="s">
        <v>25</v>
      </c>
      <c r="M46" t="s">
        <v>17</v>
      </c>
      <c r="N46" t="s">
        <v>18</v>
      </c>
      <c r="O46" t="s">
        <v>19</v>
      </c>
      <c r="P46" t="s">
        <v>20</v>
      </c>
      <c r="Q46" t="s">
        <v>22</v>
      </c>
      <c r="R46" t="s">
        <v>21</v>
      </c>
      <c r="S46" t="s">
        <v>23</v>
      </c>
      <c r="T46" t="s">
        <v>24</v>
      </c>
      <c r="U46" t="s">
        <v>25</v>
      </c>
    </row>
    <row r="47" spans="1:22" x14ac:dyDescent="0.3">
      <c r="A47" t="s">
        <v>0</v>
      </c>
      <c r="B47">
        <f>B2*B$42</f>
        <v>3.2808201706885339E-3</v>
      </c>
      <c r="C47">
        <f t="shared" ref="C47:J47" si="20">C2*C$42</f>
        <v>6.584813371756126E-3</v>
      </c>
      <c r="D47">
        <f t="shared" si="20"/>
        <v>3.6437420516411212E-3</v>
      </c>
      <c r="E47">
        <f t="shared" si="20"/>
        <v>1.5902897377539809E-3</v>
      </c>
      <c r="F47">
        <f t="shared" si="20"/>
        <v>6.0192922552595772E-3</v>
      </c>
      <c r="G47">
        <f t="shared" si="20"/>
        <v>5.0081939540572371E-3</v>
      </c>
      <c r="H47">
        <f t="shared" si="20"/>
        <v>3.3651904697805947E-3</v>
      </c>
      <c r="I47">
        <f t="shared" si="20"/>
        <v>4.4065987264309036E-3</v>
      </c>
      <c r="J47">
        <f t="shared" si="20"/>
        <v>3.4513503408208552E-3</v>
      </c>
      <c r="K47">
        <v>89.093100000000007</v>
      </c>
      <c r="L47" s="3" t="s">
        <v>27</v>
      </c>
      <c r="M47">
        <f>B60</f>
        <v>1.6447043525833881E-3</v>
      </c>
      <c r="N47">
        <f t="shared" ref="N47:V47" si="21">C60</f>
        <v>2.4924738021980595E-3</v>
      </c>
      <c r="O47">
        <f t="shared" si="21"/>
        <v>2.0719317548547477E-3</v>
      </c>
      <c r="P47">
        <f t="shared" si="21"/>
        <v>8.3612687516513705E-4</v>
      </c>
      <c r="Q47">
        <f t="shared" si="21"/>
        <v>9.2833155691426461E-4</v>
      </c>
      <c r="R47">
        <f t="shared" si="21"/>
        <v>9.5424020807203136E-4</v>
      </c>
      <c r="S47">
        <f t="shared" si="21"/>
        <v>2.6921523758244685E-3</v>
      </c>
      <c r="T47">
        <f t="shared" si="21"/>
        <v>2.048137436228442E-3</v>
      </c>
      <c r="U47">
        <f t="shared" si="21"/>
        <v>3.8108660013230133E-3</v>
      </c>
      <c r="V47">
        <f t="shared" si="21"/>
        <v>174.2</v>
      </c>
    </row>
    <row r="48" spans="1:22" x14ac:dyDescent="0.3">
      <c r="A48" t="s">
        <v>1</v>
      </c>
      <c r="B48">
        <f t="shared" ref="B48:J63" si="22">B3*B$42</f>
        <v>0</v>
      </c>
      <c r="C48">
        <f t="shared" si="22"/>
        <v>0</v>
      </c>
      <c r="D48">
        <f t="shared" si="22"/>
        <v>2.5006072903419438E-3</v>
      </c>
      <c r="E48">
        <f t="shared" si="22"/>
        <v>5.8324283876751517E-4</v>
      </c>
      <c r="F48">
        <f t="shared" si="22"/>
        <v>3.6594589175007776E-4</v>
      </c>
      <c r="G48">
        <f t="shared" si="22"/>
        <v>4.5422145649450673E-4</v>
      </c>
      <c r="H48">
        <f t="shared" si="22"/>
        <v>0</v>
      </c>
      <c r="I48">
        <f t="shared" si="22"/>
        <v>5.5858293715321339E-4</v>
      </c>
      <c r="J48">
        <f t="shared" si="22"/>
        <v>2.7323190198165035E-3</v>
      </c>
      <c r="K48">
        <v>121.16</v>
      </c>
      <c r="L48" s="4" t="s">
        <v>28</v>
      </c>
      <c r="M48">
        <f>B47</f>
        <v>3.2808201706885339E-3</v>
      </c>
      <c r="N48">
        <f t="shared" ref="N48:V48" si="23">C47</f>
        <v>6.584813371756126E-3</v>
      </c>
      <c r="O48">
        <f t="shared" si="23"/>
        <v>3.6437420516411212E-3</v>
      </c>
      <c r="P48">
        <f t="shared" si="23"/>
        <v>1.5902897377539809E-3</v>
      </c>
      <c r="Q48">
        <f t="shared" si="23"/>
        <v>6.0192922552595772E-3</v>
      </c>
      <c r="R48">
        <f t="shared" si="23"/>
        <v>5.0081939540572371E-3</v>
      </c>
      <c r="S48">
        <f t="shared" si="23"/>
        <v>3.3651904697805947E-3</v>
      </c>
      <c r="T48">
        <f t="shared" si="23"/>
        <v>4.4065987264309036E-3</v>
      </c>
      <c r="U48">
        <f t="shared" si="23"/>
        <v>3.4513503408208552E-3</v>
      </c>
      <c r="V48">
        <f t="shared" si="23"/>
        <v>89.093100000000007</v>
      </c>
    </row>
    <row r="49" spans="1:22" x14ac:dyDescent="0.3">
      <c r="A49" t="s">
        <v>2</v>
      </c>
      <c r="B49">
        <f t="shared" si="22"/>
        <v>1.090743878736764E-3</v>
      </c>
      <c r="C49">
        <f t="shared" si="22"/>
        <v>9.9016082553073591E-4</v>
      </c>
      <c r="D49">
        <f t="shared" si="22"/>
        <v>2.6434991355043366E-3</v>
      </c>
      <c r="E49">
        <f t="shared" si="22"/>
        <v>2.4222993034444038E-4</v>
      </c>
      <c r="F49">
        <f t="shared" si="22"/>
        <v>7.5149672018131155E-4</v>
      </c>
      <c r="G49">
        <f t="shared" si="22"/>
        <v>6.3870789654735802E-4</v>
      </c>
      <c r="H49">
        <f t="shared" si="22"/>
        <v>2.0191142818683605E-3</v>
      </c>
      <c r="I49">
        <f t="shared" si="22"/>
        <v>2.110202207023253E-3</v>
      </c>
      <c r="J49">
        <f t="shared" si="22"/>
        <v>1.0785469815065148E-3</v>
      </c>
      <c r="K49">
        <v>133.11000000000001</v>
      </c>
      <c r="L49" s="4" t="s">
        <v>29</v>
      </c>
      <c r="M49">
        <f>B49</f>
        <v>1.090743878736764E-3</v>
      </c>
      <c r="N49">
        <f t="shared" ref="N49:V49" si="24">C49</f>
        <v>9.9016082553073591E-4</v>
      </c>
      <c r="O49">
        <f t="shared" si="24"/>
        <v>2.6434991355043366E-3</v>
      </c>
      <c r="P49">
        <f t="shared" si="24"/>
        <v>2.4222993034444038E-4</v>
      </c>
      <c r="Q49">
        <f t="shared" si="24"/>
        <v>7.5149672018131155E-4</v>
      </c>
      <c r="R49">
        <f t="shared" si="24"/>
        <v>6.3870789654735802E-4</v>
      </c>
      <c r="S49">
        <f t="shared" si="24"/>
        <v>2.0191142818683605E-3</v>
      </c>
      <c r="T49">
        <f t="shared" si="24"/>
        <v>2.110202207023253E-3</v>
      </c>
      <c r="U49">
        <f t="shared" si="24"/>
        <v>1.0785469815065148E-3</v>
      </c>
      <c r="V49">
        <f t="shared" si="24"/>
        <v>133.11000000000001</v>
      </c>
    </row>
    <row r="50" spans="1:22" x14ac:dyDescent="0.3">
      <c r="A50" t="s">
        <v>3</v>
      </c>
      <c r="B50">
        <f t="shared" si="22"/>
        <v>6.4414008586816769E-3</v>
      </c>
      <c r="C50">
        <f t="shared" si="22"/>
        <v>3.4484911509863564E-3</v>
      </c>
      <c r="D50">
        <f t="shared" si="22"/>
        <v>4.3582012774531021E-3</v>
      </c>
      <c r="E50">
        <f t="shared" si="22"/>
        <v>8.4171175862597669E-4</v>
      </c>
      <c r="F50">
        <f t="shared" si="22"/>
        <v>1.1424046158112898E-3</v>
      </c>
      <c r="G50">
        <f t="shared" si="22"/>
        <v>1.116666426902217E-3</v>
      </c>
      <c r="H50">
        <f t="shared" si="22"/>
        <v>4.7112666576928294E-3</v>
      </c>
      <c r="I50">
        <f t="shared" si="22"/>
        <v>3.7238862476880897E-3</v>
      </c>
      <c r="J50">
        <f t="shared" si="22"/>
        <v>1.7256751704104241E-3</v>
      </c>
      <c r="K50" s="7">
        <v>147.13</v>
      </c>
      <c r="L50" s="4" t="s">
        <v>30</v>
      </c>
      <c r="M50">
        <f>B54</f>
        <v>2.9888099984282982E-3</v>
      </c>
      <c r="N50">
        <f t="shared" ref="N50:V50" si="25">C54</f>
        <v>1.4730471394595185E-3</v>
      </c>
      <c r="O50">
        <f t="shared" si="25"/>
        <v>4.0724175871282992E-3</v>
      </c>
      <c r="P50">
        <f t="shared" si="25"/>
        <v>3.6427770435216235E-4</v>
      </c>
      <c r="Q50">
        <f t="shared" si="25"/>
        <v>3.3275255548810459E-4</v>
      </c>
      <c r="R50">
        <f t="shared" si="25"/>
        <v>3.61913195949084E-4</v>
      </c>
      <c r="S50">
        <f t="shared" si="25"/>
        <v>4.0382285637367028E-3</v>
      </c>
      <c r="T50">
        <f t="shared" si="25"/>
        <v>2.110202207023253E-3</v>
      </c>
      <c r="U50">
        <f t="shared" si="25"/>
        <v>1.7256751704104241E-3</v>
      </c>
      <c r="V50">
        <f t="shared" si="25"/>
        <v>146.19</v>
      </c>
    </row>
    <row r="51" spans="1:22" x14ac:dyDescent="0.3">
      <c r="A51" t="s">
        <v>4</v>
      </c>
      <c r="B51">
        <f t="shared" si="22"/>
        <v>1.202394826953913E-3</v>
      </c>
      <c r="C51">
        <f t="shared" si="22"/>
        <v>1.6827856394487879E-2</v>
      </c>
      <c r="D51">
        <f t="shared" si="22"/>
        <v>1.2145806838803701E-3</v>
      </c>
      <c r="E51">
        <f t="shared" si="22"/>
        <v>4.8902534470613287E-3</v>
      </c>
      <c r="F51">
        <f t="shared" si="22"/>
        <v>1.1682583578439068E-3</v>
      </c>
      <c r="G51">
        <f t="shared" si="22"/>
        <v>2.382070758220927E-3</v>
      </c>
      <c r="H51">
        <f t="shared" si="22"/>
        <v>2.6921523758244685E-3</v>
      </c>
      <c r="I51">
        <f t="shared" si="22"/>
        <v>4.1583396432516946E-3</v>
      </c>
      <c r="J51">
        <f t="shared" si="22"/>
        <v>3.3794472087204127E-3</v>
      </c>
      <c r="K51">
        <v>75.066599999999994</v>
      </c>
      <c r="L51" s="4" t="s">
        <v>31</v>
      </c>
      <c r="M51">
        <f>B50</f>
        <v>6.4414008586816769E-3</v>
      </c>
      <c r="N51">
        <f t="shared" ref="N51:V51" si="26">C50</f>
        <v>3.4484911509863564E-3</v>
      </c>
      <c r="O51">
        <f t="shared" si="26"/>
        <v>4.3582012774531021E-3</v>
      </c>
      <c r="P51">
        <f t="shared" si="26"/>
        <v>8.4171175862597669E-4</v>
      </c>
      <c r="Q51">
        <f t="shared" si="26"/>
        <v>1.1424046158112898E-3</v>
      </c>
      <c r="R51">
        <f t="shared" si="26"/>
        <v>1.116666426902217E-3</v>
      </c>
      <c r="S51">
        <f t="shared" si="26"/>
        <v>4.7112666576928294E-3</v>
      </c>
      <c r="T51">
        <f t="shared" si="26"/>
        <v>3.7238862476880897E-3</v>
      </c>
      <c r="U51">
        <f t="shared" si="26"/>
        <v>1.7256751704104241E-3</v>
      </c>
      <c r="V51">
        <f t="shared" si="26"/>
        <v>147.13</v>
      </c>
    </row>
    <row r="52" spans="1:22" x14ac:dyDescent="0.3">
      <c r="A52" t="s">
        <v>5</v>
      </c>
      <c r="B52">
        <f t="shared" si="22"/>
        <v>8.4167637886773913E-4</v>
      </c>
      <c r="C52">
        <f t="shared" si="22"/>
        <v>3.9021116277073342E-4</v>
      </c>
      <c r="D52">
        <f t="shared" si="22"/>
        <v>1.2860266064615683E-3</v>
      </c>
      <c r="E52">
        <f t="shared" si="22"/>
        <v>5.4367278865452963E-4</v>
      </c>
      <c r="F52">
        <f t="shared" si="22"/>
        <v>5.5350180028191655E-4</v>
      </c>
      <c r="G52">
        <f t="shared" si="22"/>
        <v>5.8284384492491388E-4</v>
      </c>
      <c r="H52">
        <f t="shared" si="22"/>
        <v>6.7303809395611713E-4</v>
      </c>
      <c r="I52">
        <f t="shared" si="22"/>
        <v>1.3033601866908313E-3</v>
      </c>
      <c r="J52">
        <f t="shared" si="22"/>
        <v>1.2942563778078186E-3</v>
      </c>
      <c r="K52">
        <v>155.15459999999999</v>
      </c>
      <c r="L52" s="4" t="s">
        <v>32</v>
      </c>
      <c r="M52">
        <f>B61</f>
        <v>3.057518274254236E-3</v>
      </c>
      <c r="N52">
        <f t="shared" ref="N52:V52" si="27">C61</f>
        <v>2.1071402789619603E-3</v>
      </c>
      <c r="O52">
        <f t="shared" si="27"/>
        <v>1.9290399096923551E-3</v>
      </c>
      <c r="P52">
        <f t="shared" si="27"/>
        <v>2.6084429773543154E-3</v>
      </c>
      <c r="Q52">
        <f t="shared" si="27"/>
        <v>2.7141276800247689E-3</v>
      </c>
      <c r="R52">
        <f t="shared" si="27"/>
        <v>2.8403154597413743E-3</v>
      </c>
      <c r="S52">
        <f t="shared" si="27"/>
        <v>2.0191142818683605E-3</v>
      </c>
      <c r="T52">
        <f t="shared" si="27"/>
        <v>2.9791089981504645E-3</v>
      </c>
      <c r="U52">
        <f t="shared" si="27"/>
        <v>3.0918346803186793E-3</v>
      </c>
      <c r="V52">
        <f t="shared" si="27"/>
        <v>105.0926</v>
      </c>
    </row>
    <row r="53" spans="1:22" x14ac:dyDescent="0.3">
      <c r="A53" t="s">
        <v>6</v>
      </c>
      <c r="B53">
        <f t="shared" si="22"/>
        <v>2.550794740037944E-3</v>
      </c>
      <c r="C53">
        <f t="shared" si="22"/>
        <v>6.4872605810634425E-4</v>
      </c>
      <c r="D53">
        <f t="shared" si="22"/>
        <v>1.714702141948759E-3</v>
      </c>
      <c r="E53">
        <f t="shared" si="22"/>
        <v>1.2343511658582179E-3</v>
      </c>
      <c r="F53">
        <f t="shared" si="22"/>
        <v>1.5309837314912149E-3</v>
      </c>
      <c r="G53">
        <f t="shared" si="22"/>
        <v>1.5292180506017148E-3</v>
      </c>
      <c r="H53">
        <f t="shared" si="22"/>
        <v>4.0382285637367028E-3</v>
      </c>
      <c r="I53">
        <f t="shared" si="22"/>
        <v>1.2412954158960291E-3</v>
      </c>
      <c r="J53">
        <f t="shared" si="22"/>
        <v>7.9093445310477774E-4</v>
      </c>
      <c r="K53">
        <v>131.1729</v>
      </c>
      <c r="L53" s="4" t="s">
        <v>33</v>
      </c>
      <c r="M53">
        <f>B62</f>
        <v>2.5035578004076117E-3</v>
      </c>
      <c r="N53">
        <f t="shared" ref="N53:V53" si="28">C62</f>
        <v>1.399882546440006E-3</v>
      </c>
      <c r="O53">
        <f t="shared" si="28"/>
        <v>1.9290399096923551E-3</v>
      </c>
      <c r="P53">
        <f t="shared" si="28"/>
        <v>1.5454599053408883E-3</v>
      </c>
      <c r="Q53">
        <f t="shared" si="28"/>
        <v>1.4131587598904334E-3</v>
      </c>
      <c r="R53">
        <f t="shared" si="28"/>
        <v>1.5365134187273861E-3</v>
      </c>
      <c r="S53">
        <f t="shared" si="28"/>
        <v>1.3460761879122343E-3</v>
      </c>
      <c r="T53">
        <f t="shared" si="28"/>
        <v>1.6757488114596401E-3</v>
      </c>
      <c r="U53">
        <f t="shared" si="28"/>
        <v>2.44470649141477E-3</v>
      </c>
      <c r="V53">
        <f t="shared" si="28"/>
        <v>119.11920000000001</v>
      </c>
    </row>
    <row r="54" spans="1:22" x14ac:dyDescent="0.3">
      <c r="A54" t="s">
        <v>7</v>
      </c>
      <c r="B54">
        <f t="shared" si="22"/>
        <v>2.9888099984282982E-3</v>
      </c>
      <c r="C54">
        <f t="shared" si="22"/>
        <v>1.4730471394595185E-3</v>
      </c>
      <c r="D54">
        <f t="shared" si="22"/>
        <v>4.0724175871282992E-3</v>
      </c>
      <c r="E54">
        <f t="shared" si="22"/>
        <v>3.6427770435216235E-4</v>
      </c>
      <c r="F54">
        <f t="shared" si="22"/>
        <v>3.3275255548810459E-4</v>
      </c>
      <c r="G54">
        <f t="shared" si="22"/>
        <v>3.61913195949084E-4</v>
      </c>
      <c r="H54">
        <f t="shared" si="22"/>
        <v>4.0382285637367028E-3</v>
      </c>
      <c r="I54">
        <f t="shared" si="22"/>
        <v>2.110202207023253E-3</v>
      </c>
      <c r="J54">
        <f t="shared" si="22"/>
        <v>1.7256751704104241E-3</v>
      </c>
      <c r="K54">
        <v>146.19</v>
      </c>
      <c r="L54" s="4" t="s">
        <v>34</v>
      </c>
      <c r="M54">
        <f>B48</f>
        <v>0</v>
      </c>
      <c r="N54">
        <f t="shared" ref="N54:V54" si="29">C48</f>
        <v>0</v>
      </c>
      <c r="O54">
        <f t="shared" si="29"/>
        <v>2.5006072903419438E-3</v>
      </c>
      <c r="P54">
        <f t="shared" si="29"/>
        <v>5.8324283876751517E-4</v>
      </c>
      <c r="Q54">
        <f t="shared" si="29"/>
        <v>3.6594589175007776E-4</v>
      </c>
      <c r="R54">
        <f t="shared" si="29"/>
        <v>4.5422145649450673E-4</v>
      </c>
      <c r="S54">
        <f t="shared" si="29"/>
        <v>0</v>
      </c>
      <c r="T54">
        <f t="shared" si="29"/>
        <v>5.5858293715321339E-4</v>
      </c>
      <c r="U54">
        <f t="shared" si="29"/>
        <v>2.7323190198165035E-3</v>
      </c>
      <c r="V54">
        <f t="shared" si="29"/>
        <v>121.16</v>
      </c>
    </row>
    <row r="55" spans="1:22" x14ac:dyDescent="0.3">
      <c r="A55" t="s">
        <v>8</v>
      </c>
      <c r="B55">
        <f t="shared" si="22"/>
        <v>4.0623768082085777E-3</v>
      </c>
      <c r="C55">
        <f t="shared" si="22"/>
        <v>1.4974353371326893E-3</v>
      </c>
      <c r="D55">
        <f t="shared" si="22"/>
        <v>4.6439849677778876E-3</v>
      </c>
      <c r="E55">
        <f t="shared" si="22"/>
        <v>2.4784808562073107E-3</v>
      </c>
      <c r="F55">
        <f t="shared" si="22"/>
        <v>7.0301694559359194E-3</v>
      </c>
      <c r="G55">
        <f t="shared" si="22"/>
        <v>6.0404257386785128E-3</v>
      </c>
      <c r="H55">
        <f t="shared" si="22"/>
        <v>2.6921523758244685E-3</v>
      </c>
      <c r="I55">
        <f t="shared" si="22"/>
        <v>4.4065987264309036E-3</v>
      </c>
      <c r="J55">
        <f t="shared" si="22"/>
        <v>4.0984785297247641E-3</v>
      </c>
      <c r="K55">
        <v>131.16999999999999</v>
      </c>
      <c r="L55" s="4" t="s">
        <v>35</v>
      </c>
      <c r="M55">
        <f>B51</f>
        <v>1.202394826953913E-3</v>
      </c>
      <c r="N55">
        <f t="shared" ref="N55:V55" si="30">C51</f>
        <v>1.6827856394487879E-2</v>
      </c>
      <c r="O55">
        <f t="shared" si="30"/>
        <v>1.2145806838803701E-3</v>
      </c>
      <c r="P55">
        <f t="shared" si="30"/>
        <v>4.8902534470613287E-3</v>
      </c>
      <c r="Q55">
        <f t="shared" si="30"/>
        <v>1.1682583578439068E-3</v>
      </c>
      <c r="R55">
        <f t="shared" si="30"/>
        <v>2.382070758220927E-3</v>
      </c>
      <c r="S55">
        <f t="shared" si="30"/>
        <v>2.6921523758244685E-3</v>
      </c>
      <c r="T55">
        <f t="shared" si="30"/>
        <v>4.1583396432516946E-3</v>
      </c>
      <c r="U55">
        <f t="shared" si="30"/>
        <v>3.3794472087204127E-3</v>
      </c>
      <c r="V55">
        <f t="shared" si="30"/>
        <v>75.066599999999994</v>
      </c>
    </row>
    <row r="56" spans="1:22" x14ac:dyDescent="0.3">
      <c r="A56" t="s">
        <v>9</v>
      </c>
      <c r="B56">
        <f t="shared" si="22"/>
        <v>3.9936685323826396E-4</v>
      </c>
      <c r="C56">
        <f t="shared" si="22"/>
        <v>2.3900433719707418E-4</v>
      </c>
      <c r="D56">
        <f t="shared" si="22"/>
        <v>0</v>
      </c>
      <c r="E56">
        <f t="shared" si="22"/>
        <v>3.036737163921964E-4</v>
      </c>
      <c r="F56">
        <f t="shared" si="22"/>
        <v>6.2702207786887853E-4</v>
      </c>
      <c r="G56">
        <f t="shared" si="22"/>
        <v>5.6417337378286995E-4</v>
      </c>
      <c r="H56">
        <f t="shared" si="22"/>
        <v>1.3460761879122343E-3</v>
      </c>
      <c r="I56">
        <f t="shared" si="22"/>
        <v>1.4274897282804337E-3</v>
      </c>
      <c r="J56">
        <f t="shared" si="22"/>
        <v>5.0332192470304074E-4</v>
      </c>
      <c r="K56">
        <v>149.21</v>
      </c>
      <c r="L56" s="4" t="s">
        <v>36</v>
      </c>
      <c r="M56">
        <f>B58</f>
        <v>5.969031462378354E-3</v>
      </c>
      <c r="N56">
        <f t="shared" ref="N56:V56" si="31">C58</f>
        <v>7.8529996507610104E-3</v>
      </c>
      <c r="O56">
        <f t="shared" si="31"/>
        <v>2.1433776774359438E-3</v>
      </c>
      <c r="P56">
        <f t="shared" si="31"/>
        <v>6.1209660732890834E-3</v>
      </c>
      <c r="Q56">
        <f t="shared" si="31"/>
        <v>2.93538648805001E-3</v>
      </c>
      <c r="R56">
        <f t="shared" si="31"/>
        <v>4.0874456276252065E-3</v>
      </c>
      <c r="S56">
        <f t="shared" si="31"/>
        <v>2.6921523758244685E-3</v>
      </c>
      <c r="T56">
        <f t="shared" si="31"/>
        <v>1.0551011035116247E-3</v>
      </c>
      <c r="U56">
        <f t="shared" si="31"/>
        <v>4.1703816618251883E-3</v>
      </c>
      <c r="V56">
        <f t="shared" si="31"/>
        <v>115.13</v>
      </c>
    </row>
    <row r="57" spans="1:22" x14ac:dyDescent="0.3">
      <c r="A57" t="s">
        <v>10</v>
      </c>
      <c r="B57">
        <f t="shared" si="22"/>
        <v>0</v>
      </c>
      <c r="C57">
        <f t="shared" si="22"/>
        <v>0</v>
      </c>
      <c r="D57">
        <f t="shared" si="22"/>
        <v>9.2879699355557751E-4</v>
      </c>
      <c r="E57">
        <f t="shared" si="22"/>
        <v>4.6199558943580034E-4</v>
      </c>
      <c r="F57">
        <f t="shared" si="22"/>
        <v>1.6848062879532906E-3</v>
      </c>
      <c r="G57">
        <f t="shared" si="22"/>
        <v>1.4069913357945725E-3</v>
      </c>
      <c r="H57">
        <f t="shared" si="22"/>
        <v>2.6921523758244685E-3</v>
      </c>
      <c r="I57">
        <f t="shared" si="22"/>
        <v>1.8619431238440448E-3</v>
      </c>
      <c r="J57">
        <f t="shared" si="22"/>
        <v>1.2223532457073833E-3</v>
      </c>
      <c r="K57">
        <v>132.11789999999999</v>
      </c>
      <c r="L57" s="4" t="s">
        <v>37</v>
      </c>
      <c r="M57">
        <f>B63</f>
        <v>3.7746609031874623E-3</v>
      </c>
      <c r="N57">
        <f t="shared" ref="N57:V57" si="32">C63</f>
        <v>1.6779079999141536E-3</v>
      </c>
      <c r="O57">
        <f t="shared" si="32"/>
        <v>2.5006072903419438E-3</v>
      </c>
      <c r="P57">
        <f t="shared" si="32"/>
        <v>1.5181195244763535E-3</v>
      </c>
      <c r="Q57">
        <f t="shared" si="32"/>
        <v>1.9709050877193008E-3</v>
      </c>
      <c r="R57">
        <f t="shared" si="32"/>
        <v>1.9468063580589988E-3</v>
      </c>
      <c r="S57">
        <f t="shared" si="32"/>
        <v>1.3460761879122343E-3</v>
      </c>
      <c r="T57">
        <f t="shared" si="32"/>
        <v>2.6687851441764628E-3</v>
      </c>
      <c r="U57">
        <f t="shared" si="32"/>
        <v>2.0132876988121521E-3</v>
      </c>
      <c r="V57">
        <f t="shared" si="32"/>
        <v>117.151</v>
      </c>
    </row>
    <row r="58" spans="1:22" x14ac:dyDescent="0.3">
      <c r="A58" t="s">
        <v>11</v>
      </c>
      <c r="B58">
        <f t="shared" si="22"/>
        <v>5.969031462378354E-3</v>
      </c>
      <c r="C58">
        <f t="shared" si="22"/>
        <v>7.8529996507610104E-3</v>
      </c>
      <c r="D58">
        <f t="shared" si="22"/>
        <v>2.1433776774359438E-3</v>
      </c>
      <c r="E58">
        <f t="shared" si="22"/>
        <v>6.1209660732890834E-3</v>
      </c>
      <c r="F58">
        <f t="shared" si="22"/>
        <v>2.93538648805001E-3</v>
      </c>
      <c r="G58">
        <f t="shared" si="22"/>
        <v>4.0874456276252065E-3</v>
      </c>
      <c r="H58">
        <f t="shared" si="22"/>
        <v>2.6921523758244685E-3</v>
      </c>
      <c r="I58">
        <f t="shared" si="22"/>
        <v>1.0551011035116247E-3</v>
      </c>
      <c r="J58">
        <f t="shared" si="22"/>
        <v>4.1703816618251883E-3</v>
      </c>
      <c r="K58">
        <v>115.13</v>
      </c>
      <c r="L58" s="4" t="s">
        <v>38</v>
      </c>
      <c r="M58">
        <f>B53</f>
        <v>2.550794740037944E-3</v>
      </c>
      <c r="N58">
        <f t="shared" ref="N58:V58" si="33">C53</f>
        <v>6.4872605810634425E-4</v>
      </c>
      <c r="O58">
        <f t="shared" si="33"/>
        <v>1.714702141948759E-3</v>
      </c>
      <c r="P58">
        <f t="shared" si="33"/>
        <v>1.2343511658582179E-3</v>
      </c>
      <c r="Q58">
        <f t="shared" si="33"/>
        <v>1.5309837314912149E-3</v>
      </c>
      <c r="R58">
        <f t="shared" si="33"/>
        <v>1.5292180506017148E-3</v>
      </c>
      <c r="S58">
        <f t="shared" si="33"/>
        <v>4.0382285637367028E-3</v>
      </c>
      <c r="T58">
        <f t="shared" si="33"/>
        <v>1.2412954158960291E-3</v>
      </c>
      <c r="U58">
        <f t="shared" si="33"/>
        <v>7.9093445310477774E-4</v>
      </c>
      <c r="V58">
        <f t="shared" si="33"/>
        <v>131.1729</v>
      </c>
    </row>
    <row r="59" spans="1:22" x14ac:dyDescent="0.3">
      <c r="A59" t="s">
        <v>12</v>
      </c>
      <c r="B59">
        <f t="shared" si="22"/>
        <v>0</v>
      </c>
      <c r="C59">
        <f t="shared" si="22"/>
        <v>0</v>
      </c>
      <c r="D59">
        <f t="shared" si="22"/>
        <v>1.4289184516239662E-3</v>
      </c>
      <c r="E59">
        <f t="shared" si="22"/>
        <v>1.4043120466587001E-2</v>
      </c>
      <c r="F59">
        <f t="shared" si="22"/>
        <v>6.3046241228618734E-3</v>
      </c>
      <c r="G59">
        <f t="shared" si="22"/>
        <v>9.0549298947203358E-3</v>
      </c>
      <c r="H59">
        <f t="shared" si="22"/>
        <v>6.7303809395611713E-4</v>
      </c>
      <c r="I59">
        <f t="shared" si="22"/>
        <v>2.6687851441764628E-3</v>
      </c>
      <c r="J59">
        <f t="shared" si="22"/>
        <v>2.660415887716061E-3</v>
      </c>
      <c r="K59">
        <v>146.15</v>
      </c>
      <c r="L59" s="4" t="s">
        <v>39</v>
      </c>
      <c r="M59">
        <f>B55</f>
        <v>4.0623768082085777E-3</v>
      </c>
      <c r="N59">
        <f t="shared" ref="N59:V59" si="34">C55</f>
        <v>1.4974353371326893E-3</v>
      </c>
      <c r="O59">
        <f t="shared" si="34"/>
        <v>4.6439849677778876E-3</v>
      </c>
      <c r="P59">
        <f t="shared" si="34"/>
        <v>2.4784808562073107E-3</v>
      </c>
      <c r="Q59">
        <f t="shared" si="34"/>
        <v>7.0301694559359194E-3</v>
      </c>
      <c r="R59">
        <f t="shared" si="34"/>
        <v>6.0404257386785128E-3</v>
      </c>
      <c r="S59">
        <f t="shared" si="34"/>
        <v>2.6921523758244685E-3</v>
      </c>
      <c r="T59">
        <f t="shared" si="34"/>
        <v>4.4065987264309036E-3</v>
      </c>
      <c r="U59">
        <f t="shared" si="34"/>
        <v>4.0984785297247641E-3</v>
      </c>
      <c r="V59">
        <f t="shared" si="34"/>
        <v>131.16999999999999</v>
      </c>
    </row>
    <row r="60" spans="1:22" x14ac:dyDescent="0.3">
      <c r="A60" t="s">
        <v>13</v>
      </c>
      <c r="B60">
        <f t="shared" si="22"/>
        <v>1.6447043525833881E-3</v>
      </c>
      <c r="C60">
        <f t="shared" si="22"/>
        <v>2.4924738021980595E-3</v>
      </c>
      <c r="D60">
        <f t="shared" si="22"/>
        <v>2.0719317548547477E-3</v>
      </c>
      <c r="E60">
        <f t="shared" si="22"/>
        <v>8.3612687516513705E-4</v>
      </c>
      <c r="F60">
        <f t="shared" si="22"/>
        <v>9.2833155691426461E-4</v>
      </c>
      <c r="G60">
        <f t="shared" si="22"/>
        <v>9.5424020807203136E-4</v>
      </c>
      <c r="H60">
        <f t="shared" si="22"/>
        <v>2.6921523758244685E-3</v>
      </c>
      <c r="I60">
        <f t="shared" si="22"/>
        <v>2.048137436228442E-3</v>
      </c>
      <c r="J60">
        <f t="shared" si="22"/>
        <v>3.8108660013230133E-3</v>
      </c>
      <c r="K60">
        <v>174.2</v>
      </c>
      <c r="L60" s="4" t="s">
        <v>40</v>
      </c>
      <c r="M60">
        <f>B56</f>
        <v>3.9936685323826396E-4</v>
      </c>
      <c r="N60">
        <f t="shared" ref="N60:V60" si="35">C56</f>
        <v>2.3900433719707418E-4</v>
      </c>
      <c r="O60">
        <f t="shared" si="35"/>
        <v>0</v>
      </c>
      <c r="P60">
        <f t="shared" si="35"/>
        <v>3.036737163921964E-4</v>
      </c>
      <c r="Q60">
        <f t="shared" si="35"/>
        <v>6.2702207786887853E-4</v>
      </c>
      <c r="R60">
        <f t="shared" si="35"/>
        <v>5.6417337378286995E-4</v>
      </c>
      <c r="S60">
        <f t="shared" si="35"/>
        <v>1.3460761879122343E-3</v>
      </c>
      <c r="T60">
        <f t="shared" si="35"/>
        <v>1.4274897282804337E-3</v>
      </c>
      <c r="U60">
        <f t="shared" si="35"/>
        <v>5.0332192470304074E-4</v>
      </c>
      <c r="V60">
        <f t="shared" si="35"/>
        <v>149.21</v>
      </c>
    </row>
    <row r="61" spans="1:22" x14ac:dyDescent="0.3">
      <c r="A61" t="s">
        <v>14</v>
      </c>
      <c r="B61">
        <f t="shared" si="22"/>
        <v>3.057518274254236E-3</v>
      </c>
      <c r="C61">
        <f t="shared" si="22"/>
        <v>2.1071402789619603E-3</v>
      </c>
      <c r="D61">
        <f t="shared" si="22"/>
        <v>1.9290399096923551E-3</v>
      </c>
      <c r="E61">
        <f t="shared" si="22"/>
        <v>2.6084429773543154E-3</v>
      </c>
      <c r="F61">
        <f t="shared" si="22"/>
        <v>2.7141276800247689E-3</v>
      </c>
      <c r="G61">
        <f t="shared" si="22"/>
        <v>2.8403154597413743E-3</v>
      </c>
      <c r="H61">
        <f t="shared" si="22"/>
        <v>2.0191142818683605E-3</v>
      </c>
      <c r="I61">
        <f t="shared" si="22"/>
        <v>2.9791089981504645E-3</v>
      </c>
      <c r="J61">
        <f t="shared" si="22"/>
        <v>3.0918346803186793E-3</v>
      </c>
      <c r="K61">
        <v>105.0926</v>
      </c>
      <c r="L61" s="4" t="s">
        <v>41</v>
      </c>
      <c r="M61">
        <f>B59</f>
        <v>0</v>
      </c>
      <c r="N61">
        <f t="shared" ref="N61:V61" si="36">C59</f>
        <v>0</v>
      </c>
      <c r="O61">
        <f t="shared" si="36"/>
        <v>1.4289184516239662E-3</v>
      </c>
      <c r="P61">
        <f t="shared" si="36"/>
        <v>1.4043120466587001E-2</v>
      </c>
      <c r="Q61">
        <f t="shared" si="36"/>
        <v>6.3046241228618734E-3</v>
      </c>
      <c r="R61">
        <f t="shared" si="36"/>
        <v>9.0549298947203358E-3</v>
      </c>
      <c r="S61">
        <f t="shared" si="36"/>
        <v>6.7303809395611713E-4</v>
      </c>
      <c r="T61">
        <f t="shared" si="36"/>
        <v>2.6687851441764628E-3</v>
      </c>
      <c r="U61">
        <f t="shared" si="36"/>
        <v>2.660415887716061E-3</v>
      </c>
      <c r="V61">
        <f t="shared" si="36"/>
        <v>146.15</v>
      </c>
    </row>
    <row r="62" spans="1:22" x14ac:dyDescent="0.3">
      <c r="A62" t="s">
        <v>15</v>
      </c>
      <c r="B62">
        <f t="shared" si="22"/>
        <v>2.5035578004076117E-3</v>
      </c>
      <c r="C62">
        <f t="shared" si="22"/>
        <v>1.399882546440006E-3</v>
      </c>
      <c r="D62">
        <f t="shared" si="22"/>
        <v>1.9290399096923551E-3</v>
      </c>
      <c r="E62">
        <f t="shared" si="22"/>
        <v>1.5454599053408883E-3</v>
      </c>
      <c r="F62">
        <f t="shared" si="22"/>
        <v>1.4131587598904334E-3</v>
      </c>
      <c r="G62">
        <f t="shared" si="22"/>
        <v>1.5365134187273861E-3</v>
      </c>
      <c r="H62">
        <f t="shared" si="22"/>
        <v>1.3460761879122343E-3</v>
      </c>
      <c r="I62">
        <f t="shared" si="22"/>
        <v>1.6757488114596401E-3</v>
      </c>
      <c r="J62">
        <f t="shared" si="22"/>
        <v>2.44470649141477E-3</v>
      </c>
      <c r="K62">
        <v>119.11920000000001</v>
      </c>
      <c r="L62" s="4" t="s">
        <v>42</v>
      </c>
      <c r="M62">
        <f>B57</f>
        <v>0</v>
      </c>
      <c r="N62">
        <f t="shared" ref="N62:V62" si="37">C57</f>
        <v>0</v>
      </c>
      <c r="O62">
        <f t="shared" si="37"/>
        <v>9.2879699355557751E-4</v>
      </c>
      <c r="P62">
        <f t="shared" si="37"/>
        <v>4.6199558943580034E-4</v>
      </c>
      <c r="Q62">
        <f t="shared" si="37"/>
        <v>1.6848062879532906E-3</v>
      </c>
      <c r="R62">
        <f t="shared" si="37"/>
        <v>1.4069913357945725E-3</v>
      </c>
      <c r="S62">
        <f t="shared" si="37"/>
        <v>2.6921523758244685E-3</v>
      </c>
      <c r="T62">
        <f t="shared" si="37"/>
        <v>1.8619431238440448E-3</v>
      </c>
      <c r="U62">
        <f t="shared" si="37"/>
        <v>1.2223532457073833E-3</v>
      </c>
      <c r="V62">
        <f t="shared" si="37"/>
        <v>132.11789999999999</v>
      </c>
    </row>
    <row r="63" spans="1:22" x14ac:dyDescent="0.3">
      <c r="A63" t="s">
        <v>16</v>
      </c>
      <c r="B63">
        <f t="shared" si="22"/>
        <v>3.7746609031874623E-3</v>
      </c>
      <c r="C63">
        <f t="shared" si="22"/>
        <v>1.6779079999141536E-3</v>
      </c>
      <c r="D63">
        <f t="shared" si="22"/>
        <v>2.5006072903419438E-3</v>
      </c>
      <c r="E63">
        <f t="shared" si="22"/>
        <v>1.5181195244763535E-3</v>
      </c>
      <c r="F63">
        <f t="shared" si="22"/>
        <v>1.9709050877193008E-3</v>
      </c>
      <c r="G63">
        <f t="shared" si="22"/>
        <v>1.9468063580589988E-3</v>
      </c>
      <c r="H63">
        <f t="shared" si="22"/>
        <v>1.3460761879122343E-3</v>
      </c>
      <c r="I63">
        <f t="shared" si="22"/>
        <v>2.6687851441764628E-3</v>
      </c>
      <c r="J63">
        <f t="shared" si="22"/>
        <v>2.0132876988121521E-3</v>
      </c>
      <c r="K63">
        <v>117.151</v>
      </c>
      <c r="L63" s="4" t="s">
        <v>43</v>
      </c>
      <c r="M63">
        <f>B52</f>
        <v>8.4167637886773913E-4</v>
      </c>
      <c r="N63">
        <f t="shared" ref="N63:V63" si="38">C52</f>
        <v>3.9021116277073342E-4</v>
      </c>
      <c r="O63">
        <f t="shared" si="38"/>
        <v>1.2860266064615683E-3</v>
      </c>
      <c r="P63">
        <f t="shared" si="38"/>
        <v>5.4367278865452963E-4</v>
      </c>
      <c r="Q63">
        <f t="shared" si="38"/>
        <v>5.5350180028191655E-4</v>
      </c>
      <c r="R63">
        <f t="shared" si="38"/>
        <v>5.8284384492491388E-4</v>
      </c>
      <c r="S63">
        <f t="shared" si="38"/>
        <v>6.7303809395611713E-4</v>
      </c>
      <c r="T63">
        <f t="shared" si="38"/>
        <v>1.3033601866908313E-3</v>
      </c>
      <c r="U63">
        <f t="shared" si="38"/>
        <v>1.2942563778078186E-3</v>
      </c>
      <c r="V63">
        <f t="shared" si="38"/>
        <v>155.15459999999999</v>
      </c>
    </row>
    <row r="66" spans="12:21" x14ac:dyDescent="0.3">
      <c r="L66" s="3" t="s">
        <v>27</v>
      </c>
      <c r="M66" s="6">
        <f t="shared" ref="M66:M82" si="39">M47/SUM(M$47:M$63)</f>
        <v>4.1316073354908306E-2</v>
      </c>
      <c r="N66" s="6">
        <f t="shared" ref="N66:U66" si="40">N47/SUM(N$47:N$63)</f>
        <v>5.2329749103942648E-2</v>
      </c>
      <c r="O66" s="6">
        <f t="shared" si="40"/>
        <v>5.3113553113553022E-2</v>
      </c>
      <c r="P66" s="6">
        <f t="shared" si="40"/>
        <v>2.0795857272247545E-2</v>
      </c>
      <c r="Q66" s="6">
        <f t="shared" si="40"/>
        <v>2.4773234295411856E-2</v>
      </c>
      <c r="R66" s="6">
        <f t="shared" si="40"/>
        <v>2.3558184402101535E-2</v>
      </c>
      <c r="S66" s="6">
        <f t="shared" si="40"/>
        <v>6.896551724137924E-2</v>
      </c>
      <c r="T66" s="6">
        <f t="shared" si="40"/>
        <v>5.0691244239631186E-2</v>
      </c>
      <c r="U66" s="6">
        <f t="shared" si="40"/>
        <v>9.4812164579606298E-2</v>
      </c>
    </row>
    <row r="67" spans="12:21" x14ac:dyDescent="0.3">
      <c r="L67" s="4" t="s">
        <v>28</v>
      </c>
      <c r="M67" s="6">
        <f t="shared" si="39"/>
        <v>8.2416396979503773E-2</v>
      </c>
      <c r="N67" s="6">
        <f t="shared" ref="N67:U82" si="41">N48/SUM(N$47:N$63)</f>
        <v>0.13824884792626727</v>
      </c>
      <c r="O67" s="6">
        <f t="shared" si="41"/>
        <v>9.3406593406593588E-2</v>
      </c>
      <c r="P67" s="6">
        <f t="shared" si="41"/>
        <v>3.9553134087838136E-2</v>
      </c>
      <c r="Q67" s="6">
        <f t="shared" si="41"/>
        <v>0.16062939606164348</v>
      </c>
      <c r="R67" s="6">
        <f t="shared" si="41"/>
        <v>0.12364177876087185</v>
      </c>
      <c r="S67" s="6">
        <f t="shared" si="41"/>
        <v>8.6206896551724296E-2</v>
      </c>
      <c r="T67" s="6">
        <f t="shared" si="41"/>
        <v>0.10906298003072197</v>
      </c>
      <c r="U67" s="6">
        <f t="shared" si="41"/>
        <v>8.5867620751341869E-2</v>
      </c>
    </row>
    <row r="68" spans="12:21" x14ac:dyDescent="0.3">
      <c r="L68" s="4" t="s">
        <v>29</v>
      </c>
      <c r="M68" s="6">
        <f t="shared" si="39"/>
        <v>2.7400215749730318E-2</v>
      </c>
      <c r="N68" s="6">
        <f t="shared" si="41"/>
        <v>2.078853046594982E-2</v>
      </c>
      <c r="O68" s="6">
        <f t="shared" si="41"/>
        <v>6.7765567765567733E-2</v>
      </c>
      <c r="P68" s="6">
        <f t="shared" si="41"/>
        <v>6.0246587068673672E-3</v>
      </c>
      <c r="Q68" s="6">
        <f t="shared" si="41"/>
        <v>2.0054262060386421E-2</v>
      </c>
      <c r="R68" s="6">
        <f t="shared" si="41"/>
        <v>1.5768355052174908E-2</v>
      </c>
      <c r="S68" s="6">
        <f t="shared" si="41"/>
        <v>5.1724137931034669E-2</v>
      </c>
      <c r="T68" s="6">
        <f t="shared" si="41"/>
        <v>5.2227342549923277E-2</v>
      </c>
      <c r="U68" s="6">
        <f t="shared" si="41"/>
        <v>2.6833631484794274E-2</v>
      </c>
    </row>
    <row r="69" spans="12:21" x14ac:dyDescent="0.3">
      <c r="L69" s="4" t="s">
        <v>30</v>
      </c>
      <c r="M69" s="6">
        <f t="shared" si="39"/>
        <v>7.5080906148867324E-2</v>
      </c>
      <c r="N69" s="6">
        <f t="shared" si="41"/>
        <v>3.0926779313876086E-2</v>
      </c>
      <c r="O69" s="6">
        <f t="shared" si="41"/>
        <v>0.10439560439560426</v>
      </c>
      <c r="P69" s="6">
        <f t="shared" si="41"/>
        <v>9.0601885577154592E-3</v>
      </c>
      <c r="Q69" s="6">
        <f t="shared" si="41"/>
        <v>8.8797552535049267E-3</v>
      </c>
      <c r="R69" s="6">
        <f t="shared" si="41"/>
        <v>8.9348758683608486E-3</v>
      </c>
      <c r="S69" s="6">
        <f t="shared" si="41"/>
        <v>0.10344827586206887</v>
      </c>
      <c r="T69" s="6">
        <f t="shared" si="41"/>
        <v>5.2227342549923277E-2</v>
      </c>
      <c r="U69" s="6">
        <f t="shared" si="41"/>
        <v>4.2933810375670851E-2</v>
      </c>
    </row>
    <row r="70" spans="12:21" x14ac:dyDescent="0.3">
      <c r="L70" s="4" t="s">
        <v>31</v>
      </c>
      <c r="M70" s="6">
        <f t="shared" si="39"/>
        <v>0.16181229773462785</v>
      </c>
      <c r="N70" s="6">
        <f t="shared" si="41"/>
        <v>7.2401433691756265E-2</v>
      </c>
      <c r="O70" s="6">
        <f t="shared" si="41"/>
        <v>0.11172161172161184</v>
      </c>
      <c r="P70" s="6">
        <f t="shared" si="41"/>
        <v>2.0934762554189138E-2</v>
      </c>
      <c r="Q70" s="6">
        <f t="shared" si="41"/>
        <v>3.0485936836753224E-2</v>
      </c>
      <c r="R70" s="6">
        <f t="shared" si="41"/>
        <v>2.7568146236206906E-2</v>
      </c>
      <c r="S70" s="6">
        <f t="shared" si="41"/>
        <v>0.12068965517241392</v>
      </c>
      <c r="T70" s="6">
        <f t="shared" si="41"/>
        <v>9.216589861751158E-2</v>
      </c>
      <c r="U70" s="6">
        <f t="shared" si="41"/>
        <v>4.2933810375670851E-2</v>
      </c>
    </row>
    <row r="71" spans="12:21" x14ac:dyDescent="0.3">
      <c r="L71" s="4" t="s">
        <v>32</v>
      </c>
      <c r="M71" s="6">
        <f t="shared" si="39"/>
        <v>7.6806903991370024E-2</v>
      </c>
      <c r="N71" s="6">
        <f t="shared" si="41"/>
        <v>4.423963133640553E-2</v>
      </c>
      <c r="O71" s="6">
        <f t="shared" si="41"/>
        <v>4.9450549450549462E-2</v>
      </c>
      <c r="P71" s="6">
        <f t="shared" si="41"/>
        <v>6.4876287882916453E-2</v>
      </c>
      <c r="Q71" s="6">
        <f t="shared" si="41"/>
        <v>7.2428563290912573E-2</v>
      </c>
      <c r="R71" s="6">
        <f t="shared" si="41"/>
        <v>7.0121416803342412E-2</v>
      </c>
      <c r="S71" s="6">
        <f t="shared" si="41"/>
        <v>5.1724137931034669E-2</v>
      </c>
      <c r="T71" s="6">
        <f t="shared" si="41"/>
        <v>7.3732718894009078E-2</v>
      </c>
      <c r="U71" s="6">
        <f t="shared" si="41"/>
        <v>7.6923076923077011E-2</v>
      </c>
    </row>
    <row r="72" spans="12:21" x14ac:dyDescent="0.3">
      <c r="L72" s="4" t="s">
        <v>33</v>
      </c>
      <c r="M72" s="6">
        <f t="shared" si="39"/>
        <v>6.2891046386192015E-2</v>
      </c>
      <c r="N72" s="6">
        <f t="shared" si="41"/>
        <v>2.9390681003584225E-2</v>
      </c>
      <c r="O72" s="6">
        <f t="shared" si="41"/>
        <v>4.9450549450549462E-2</v>
      </c>
      <c r="P72" s="6">
        <f t="shared" si="41"/>
        <v>3.8438142064387962E-2</v>
      </c>
      <c r="Q72" s="6">
        <f t="shared" si="41"/>
        <v>3.7711217285068079E-2</v>
      </c>
      <c r="R72" s="6">
        <f t="shared" si="41"/>
        <v>3.7933285716200749E-2</v>
      </c>
      <c r="S72" s="6">
        <f t="shared" si="41"/>
        <v>3.448275862068962E-2</v>
      </c>
      <c r="T72" s="6">
        <f t="shared" si="41"/>
        <v>4.1474654377880199E-2</v>
      </c>
      <c r="U72" s="6">
        <f t="shared" si="41"/>
        <v>6.0822898032200437E-2</v>
      </c>
    </row>
    <row r="73" spans="12:21" x14ac:dyDescent="0.3">
      <c r="L73" s="4" t="s">
        <v>34</v>
      </c>
      <c r="M73" s="6">
        <f t="shared" si="39"/>
        <v>0</v>
      </c>
      <c r="N73" s="6">
        <f t="shared" si="41"/>
        <v>0</v>
      </c>
      <c r="O73" s="6">
        <f t="shared" si="41"/>
        <v>6.4102564102564166E-2</v>
      </c>
      <c r="P73" s="6">
        <f t="shared" si="41"/>
        <v>1.4506213339541585E-2</v>
      </c>
      <c r="Q73" s="6">
        <f t="shared" si="41"/>
        <v>9.7655447003245129E-3</v>
      </c>
      <c r="R73" s="6">
        <f t="shared" si="41"/>
        <v>1.1213772738741048E-2</v>
      </c>
      <c r="S73" s="6">
        <f t="shared" si="41"/>
        <v>0</v>
      </c>
      <c r="T73" s="6">
        <f t="shared" si="41"/>
        <v>1.3824884792626734E-2</v>
      </c>
      <c r="U73" s="6">
        <f t="shared" si="41"/>
        <v>6.7978533094812138E-2</v>
      </c>
    </row>
    <row r="74" spans="12:21" x14ac:dyDescent="0.3">
      <c r="L74" s="4" t="s">
        <v>35</v>
      </c>
      <c r="M74" s="6">
        <f t="shared" si="39"/>
        <v>3.0204962243797196E-2</v>
      </c>
      <c r="N74" s="6">
        <f t="shared" si="41"/>
        <v>0.35330261136712748</v>
      </c>
      <c r="O74" s="6">
        <f t="shared" si="41"/>
        <v>3.1135531135531101E-2</v>
      </c>
      <c r="P74" s="6">
        <f t="shared" si="41"/>
        <v>0.12162868546728456</v>
      </c>
      <c r="Q74" s="6">
        <f t="shared" si="41"/>
        <v>3.1175863624242909E-2</v>
      </c>
      <c r="R74" s="6">
        <f t="shared" si="41"/>
        <v>5.8808318603973959E-2</v>
      </c>
      <c r="S74" s="6">
        <f t="shared" si="41"/>
        <v>6.896551724137924E-2</v>
      </c>
      <c r="T74" s="6">
        <f t="shared" si="41"/>
        <v>0.10291858678955446</v>
      </c>
      <c r="U74" s="6">
        <f t="shared" si="41"/>
        <v>8.4078711985688726E-2</v>
      </c>
    </row>
    <row r="75" spans="12:21" x14ac:dyDescent="0.3">
      <c r="L75" s="4" t="s">
        <v>36</v>
      </c>
      <c r="M75" s="6">
        <f t="shared" si="39"/>
        <v>0.1499460625674218</v>
      </c>
      <c r="N75" s="6">
        <f t="shared" si="41"/>
        <v>0.16487455197132617</v>
      </c>
      <c r="O75" s="6">
        <f t="shared" si="41"/>
        <v>5.4945054945054798E-2</v>
      </c>
      <c r="P75" s="6">
        <f t="shared" si="41"/>
        <v>0.15223854250977051</v>
      </c>
      <c r="Q75" s="6">
        <f t="shared" si="41"/>
        <v>7.8333023017944203E-2</v>
      </c>
      <c r="R75" s="6">
        <f t="shared" si="41"/>
        <v>0.10091043849819578</v>
      </c>
      <c r="S75" s="6">
        <f t="shared" si="41"/>
        <v>6.896551724137924E-2</v>
      </c>
      <c r="T75" s="6">
        <f t="shared" si="41"/>
        <v>2.6113671274961597E-2</v>
      </c>
      <c r="U75" s="6">
        <f t="shared" si="41"/>
        <v>0.10375670840787114</v>
      </c>
    </row>
    <row r="76" spans="12:21" x14ac:dyDescent="0.3">
      <c r="L76" s="4" t="s">
        <v>37</v>
      </c>
      <c r="M76" s="6">
        <f t="shared" si="39"/>
        <v>9.4822006472491907E-2</v>
      </c>
      <c r="N76" s="6">
        <f t="shared" si="41"/>
        <v>3.5227854582693292E-2</v>
      </c>
      <c r="O76" s="6">
        <f t="shared" si="41"/>
        <v>6.4102564102564166E-2</v>
      </c>
      <c r="P76" s="6">
        <f t="shared" si="41"/>
        <v>3.7758141606185416E-2</v>
      </c>
      <c r="Q76" s="6">
        <f t="shared" si="41"/>
        <v>5.2595102631633105E-2</v>
      </c>
      <c r="R76" s="6">
        <f t="shared" si="41"/>
        <v>4.8062555727976193E-2</v>
      </c>
      <c r="S76" s="6">
        <f t="shared" si="41"/>
        <v>3.448275862068962E-2</v>
      </c>
      <c r="T76" s="6">
        <f t="shared" si="41"/>
        <v>6.6052227342549924E-2</v>
      </c>
      <c r="U76" s="6">
        <f t="shared" si="41"/>
        <v>5.0089445438282428E-2</v>
      </c>
    </row>
    <row r="77" spans="12:21" x14ac:dyDescent="0.3">
      <c r="L77" s="4" t="s">
        <v>38</v>
      </c>
      <c r="M77" s="6">
        <f t="shared" si="39"/>
        <v>6.4077669902912623E-2</v>
      </c>
      <c r="N77" s="6">
        <f t="shared" si="41"/>
        <v>1.3620071684587813E-2</v>
      </c>
      <c r="O77" s="6">
        <f t="shared" si="41"/>
        <v>4.3956043956043939E-2</v>
      </c>
      <c r="P77" s="6">
        <f t="shared" si="41"/>
        <v>3.0700353536597051E-2</v>
      </c>
      <c r="Q77" s="6">
        <f t="shared" si="41"/>
        <v>4.0855466347352168E-2</v>
      </c>
      <c r="R77" s="6">
        <f t="shared" si="41"/>
        <v>3.7753178416034656E-2</v>
      </c>
      <c r="S77" s="6">
        <f t="shared" si="41"/>
        <v>0.10344827586206887</v>
      </c>
      <c r="T77" s="6">
        <f t="shared" si="41"/>
        <v>3.0721966205837174E-2</v>
      </c>
      <c r="U77" s="6">
        <f t="shared" si="41"/>
        <v>1.9677996422182473E-2</v>
      </c>
    </row>
    <row r="78" spans="12:21" x14ac:dyDescent="0.3">
      <c r="L78" s="4" t="s">
        <v>39</v>
      </c>
      <c r="M78" s="6">
        <f t="shared" si="39"/>
        <v>0.10204962243797196</v>
      </c>
      <c r="N78" s="6">
        <f t="shared" si="41"/>
        <v>3.1438812083973373E-2</v>
      </c>
      <c r="O78" s="6">
        <f t="shared" si="41"/>
        <v>0.11904761904761897</v>
      </c>
      <c r="P78" s="6">
        <f t="shared" si="41"/>
        <v>6.1643915138483538E-2</v>
      </c>
      <c r="Q78" s="6">
        <f t="shared" si="41"/>
        <v>0.18760542369931851</v>
      </c>
      <c r="R78" s="6">
        <f t="shared" si="41"/>
        <v>0.14912541120699357</v>
      </c>
      <c r="S78" s="6">
        <f t="shared" si="41"/>
        <v>6.896551724137924E-2</v>
      </c>
      <c r="T78" s="6">
        <f t="shared" si="41"/>
        <v>0.10906298003072197</v>
      </c>
      <c r="U78" s="6">
        <f t="shared" si="41"/>
        <v>0.10196779964221844</v>
      </c>
    </row>
    <row r="79" spans="12:21" x14ac:dyDescent="0.3">
      <c r="L79" s="4" t="s">
        <v>40</v>
      </c>
      <c r="M79" s="6">
        <f t="shared" si="39"/>
        <v>1.0032362459546926E-2</v>
      </c>
      <c r="N79" s="6">
        <f t="shared" si="41"/>
        <v>5.0179211469534041E-3</v>
      </c>
      <c r="O79" s="6">
        <f t="shared" si="41"/>
        <v>0</v>
      </c>
      <c r="P79" s="6">
        <f t="shared" si="41"/>
        <v>7.552867215490278E-3</v>
      </c>
      <c r="Q79" s="6">
        <f t="shared" si="41"/>
        <v>1.6732561473051678E-2</v>
      </c>
      <c r="R79" s="6">
        <f t="shared" si="41"/>
        <v>1.3928254397481158E-2</v>
      </c>
      <c r="S79" s="6">
        <f t="shared" si="41"/>
        <v>3.448275862068962E-2</v>
      </c>
      <c r="T79" s="6">
        <f t="shared" si="41"/>
        <v>3.5330261136712754E-2</v>
      </c>
      <c r="U79" s="6">
        <f t="shared" si="41"/>
        <v>1.2522361359570675E-2</v>
      </c>
    </row>
    <row r="80" spans="12:21" x14ac:dyDescent="0.3">
      <c r="L80" s="4" t="s">
        <v>41</v>
      </c>
      <c r="M80" s="6">
        <f t="shared" si="39"/>
        <v>0</v>
      </c>
      <c r="N80" s="6">
        <f t="shared" si="41"/>
        <v>0</v>
      </c>
      <c r="O80" s="6">
        <f t="shared" si="41"/>
        <v>3.6630036630036625E-2</v>
      </c>
      <c r="P80" s="6">
        <f t="shared" si="41"/>
        <v>0.34927561540518987</v>
      </c>
      <c r="Q80" s="6">
        <f t="shared" si="41"/>
        <v>0.1682436941595718</v>
      </c>
      <c r="R80" s="6">
        <f t="shared" si="41"/>
        <v>0.22354718068201662</v>
      </c>
      <c r="S80" s="6">
        <f t="shared" si="41"/>
        <v>1.724137931034481E-2</v>
      </c>
      <c r="T80" s="6">
        <f t="shared" si="41"/>
        <v>6.6052227342549924E-2</v>
      </c>
      <c r="U80" s="6">
        <f t="shared" si="41"/>
        <v>6.6189624329158994E-2</v>
      </c>
    </row>
    <row r="81" spans="12:21" x14ac:dyDescent="0.3">
      <c r="L81" s="4" t="s">
        <v>42</v>
      </c>
      <c r="M81" s="6">
        <f t="shared" si="39"/>
        <v>0</v>
      </c>
      <c r="N81" s="6">
        <f t="shared" si="41"/>
        <v>0</v>
      </c>
      <c r="O81" s="6">
        <f t="shared" si="41"/>
        <v>2.3809523809523791E-2</v>
      </c>
      <c r="P81" s="6">
        <f t="shared" si="41"/>
        <v>1.1490593860432075E-2</v>
      </c>
      <c r="Q81" s="6">
        <f t="shared" si="41"/>
        <v>4.496033836508339E-2</v>
      </c>
      <c r="R81" s="6">
        <f t="shared" si="41"/>
        <v>3.4735657814898582E-2</v>
      </c>
      <c r="S81" s="6">
        <f t="shared" si="41"/>
        <v>6.896551724137924E-2</v>
      </c>
      <c r="T81" s="6">
        <f t="shared" si="41"/>
        <v>4.608294930875579E-2</v>
      </c>
      <c r="U81" s="6">
        <f t="shared" si="41"/>
        <v>3.0411449016100173E-2</v>
      </c>
    </row>
    <row r="82" spans="12:21" x14ac:dyDescent="0.3">
      <c r="L82" s="4" t="s">
        <v>43</v>
      </c>
      <c r="M82" s="6">
        <f t="shared" si="39"/>
        <v>2.1143473570658038E-2</v>
      </c>
      <c r="N82" s="6">
        <f t="shared" si="41"/>
        <v>8.1925243215565796E-3</v>
      </c>
      <c r="O82" s="6">
        <f t="shared" si="41"/>
        <v>3.2967032967032926E-2</v>
      </c>
      <c r="P82" s="6">
        <f t="shared" si="41"/>
        <v>1.3522040794863115E-2</v>
      </c>
      <c r="Q82" s="6">
        <f t="shared" si="41"/>
        <v>1.4770616897797156E-2</v>
      </c>
      <c r="R82" s="6">
        <f t="shared" si="41"/>
        <v>1.4389189074429067E-2</v>
      </c>
      <c r="S82" s="6">
        <f t="shared" si="41"/>
        <v>1.724137931034481E-2</v>
      </c>
      <c r="T82" s="6">
        <f t="shared" si="41"/>
        <v>3.2258064516129052E-2</v>
      </c>
      <c r="U82" s="6">
        <f t="shared" si="41"/>
        <v>3.2200357781753147E-2</v>
      </c>
    </row>
    <row r="85" spans="12:21" x14ac:dyDescent="0.3">
      <c r="M85" s="8">
        <f>(M66+N66)*0.5</f>
        <v>4.6822911229425473E-2</v>
      </c>
    </row>
    <row r="86" spans="12:21" x14ac:dyDescent="0.3">
      <c r="M86" s="8">
        <f t="shared" ref="M86:M101" si="42">(M67+N67)*0.5</f>
        <v>0.11033262245288553</v>
      </c>
    </row>
    <row r="87" spans="12:21" x14ac:dyDescent="0.3">
      <c r="M87" s="8">
        <f t="shared" si="42"/>
        <v>2.4094373107840069E-2</v>
      </c>
    </row>
    <row r="88" spans="12:21" x14ac:dyDescent="0.3">
      <c r="M88" s="8">
        <f t="shared" si="42"/>
        <v>5.3003842731371709E-2</v>
      </c>
    </row>
    <row r="89" spans="12:21" x14ac:dyDescent="0.3">
      <c r="M89" s="8">
        <f t="shared" si="42"/>
        <v>0.11710686571319207</v>
      </c>
    </row>
    <row r="90" spans="12:21" x14ac:dyDescent="0.3">
      <c r="M90" s="8">
        <f t="shared" si="42"/>
        <v>6.0523267663887777E-2</v>
      </c>
    </row>
    <row r="91" spans="12:21" x14ac:dyDescent="0.3">
      <c r="M91" s="8">
        <f t="shared" si="42"/>
        <v>4.6140863694888123E-2</v>
      </c>
    </row>
    <row r="92" spans="12:21" x14ac:dyDescent="0.3">
      <c r="M92" s="8">
        <f t="shared" si="42"/>
        <v>0</v>
      </c>
    </row>
    <row r="93" spans="12:21" x14ac:dyDescent="0.3">
      <c r="M93" s="8">
        <f t="shared" si="42"/>
        <v>0.19175378680546235</v>
      </c>
    </row>
    <row r="94" spans="12:21" x14ac:dyDescent="0.3">
      <c r="M94" s="8">
        <f t="shared" si="42"/>
        <v>0.15741030726937399</v>
      </c>
    </row>
    <row r="95" spans="12:21" x14ac:dyDescent="0.3">
      <c r="M95" s="8">
        <f t="shared" si="42"/>
        <v>6.5024930527592603E-2</v>
      </c>
    </row>
    <row r="96" spans="12:21" x14ac:dyDescent="0.3">
      <c r="M96" s="8">
        <f t="shared" si="42"/>
        <v>3.8848870793750219E-2</v>
      </c>
    </row>
    <row r="97" spans="13:13" x14ac:dyDescent="0.3">
      <c r="M97" s="8">
        <f t="shared" si="42"/>
        <v>6.6744217260972669E-2</v>
      </c>
    </row>
    <row r="98" spans="13:13" x14ac:dyDescent="0.3">
      <c r="M98" s="8">
        <f t="shared" si="42"/>
        <v>7.5251418032501651E-3</v>
      </c>
    </row>
    <row r="99" spans="13:13" x14ac:dyDescent="0.3">
      <c r="M99" s="8">
        <f t="shared" si="42"/>
        <v>0</v>
      </c>
    </row>
    <row r="100" spans="13:13" x14ac:dyDescent="0.3">
      <c r="M100" s="8">
        <f t="shared" si="42"/>
        <v>0</v>
      </c>
    </row>
    <row r="101" spans="13:13" x14ac:dyDescent="0.3">
      <c r="M101" s="8">
        <f t="shared" si="42"/>
        <v>1.4667998946107309E-2</v>
      </c>
    </row>
    <row r="102" spans="13:13" x14ac:dyDescent="0.3">
      <c r="M102" s="9">
        <f>SUM(M85:M101)</f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EC57-42E3-4AEA-B141-726FBC4377F9}">
  <dimension ref="A1:K18"/>
  <sheetViews>
    <sheetView workbookViewId="0">
      <selection activeCell="E13" sqref="E13"/>
    </sheetView>
  </sheetViews>
  <sheetFormatPr baseColWidth="10" defaultColWidth="11.5546875" defaultRowHeight="14.4" x14ac:dyDescent="0.3"/>
  <sheetData>
    <row r="1" spans="1:11" x14ac:dyDescent="0.3">
      <c r="B1" t="s">
        <v>45</v>
      </c>
      <c r="C1" t="s">
        <v>46</v>
      </c>
      <c r="D1" t="s">
        <v>49</v>
      </c>
      <c r="E1" t="s">
        <v>20</v>
      </c>
      <c r="F1" t="s">
        <v>22</v>
      </c>
      <c r="G1" t="s">
        <v>21</v>
      </c>
      <c r="H1" t="s">
        <v>23</v>
      </c>
      <c r="I1" t="s">
        <v>24</v>
      </c>
      <c r="J1" t="s">
        <v>25</v>
      </c>
      <c r="K1" t="s">
        <v>44</v>
      </c>
    </row>
    <row r="2" spans="1:11" x14ac:dyDescent="0.3">
      <c r="A2" s="3" t="s">
        <v>27</v>
      </c>
      <c r="B2" s="2">
        <f>Hoja1!M47</f>
        <v>1.6447043525833881E-3</v>
      </c>
      <c r="C2" s="2">
        <f>Hoja1!N47</f>
        <v>2.4924738021980595E-3</v>
      </c>
      <c r="D2" s="2">
        <f>Hoja1!O47</f>
        <v>2.0719317548547477E-3</v>
      </c>
      <c r="E2" s="2">
        <f>Hoja1!P47</f>
        <v>8.3612687516513705E-4</v>
      </c>
      <c r="F2" s="2">
        <f>Hoja1!Q47</f>
        <v>9.2833155691426461E-4</v>
      </c>
      <c r="G2" s="2">
        <f>Hoja1!R47</f>
        <v>9.5424020807203136E-4</v>
      </c>
      <c r="H2" s="2">
        <f>Hoja1!S47</f>
        <v>2.6921523758244685E-3</v>
      </c>
      <c r="I2" s="2">
        <f>Hoja1!T47</f>
        <v>2.048137436228442E-3</v>
      </c>
      <c r="J2" s="2">
        <f>Hoja1!U47</f>
        <v>3.8108660013230133E-3</v>
      </c>
      <c r="K2" s="2">
        <f>AVERAGE(B2:J2)</f>
        <v>1.9421071514626172E-3</v>
      </c>
    </row>
    <row r="3" spans="1:11" x14ac:dyDescent="0.3">
      <c r="A3" s="4" t="s">
        <v>28</v>
      </c>
      <c r="B3" s="2">
        <f>Hoja1!M48</f>
        <v>3.2808201706885339E-3</v>
      </c>
      <c r="C3" s="2">
        <f>Hoja1!N48</f>
        <v>6.584813371756126E-3</v>
      </c>
      <c r="D3" s="2">
        <f>Hoja1!O48</f>
        <v>3.6437420516411212E-3</v>
      </c>
      <c r="E3" s="2">
        <f>Hoja1!P48</f>
        <v>1.5902897377539809E-3</v>
      </c>
      <c r="F3" s="2">
        <f>Hoja1!Q48</f>
        <v>6.0192922552595772E-3</v>
      </c>
      <c r="G3" s="2">
        <f>Hoja1!R48</f>
        <v>5.0081939540572371E-3</v>
      </c>
      <c r="H3" s="2">
        <f>Hoja1!S48</f>
        <v>3.3651904697805947E-3</v>
      </c>
      <c r="I3" s="2">
        <f>Hoja1!T48</f>
        <v>4.4065987264309036E-3</v>
      </c>
      <c r="J3" s="2">
        <f>Hoja1!U48</f>
        <v>3.4513503408208552E-3</v>
      </c>
      <c r="K3" s="2">
        <f t="shared" ref="K3:K18" si="0">AVERAGE(B3:J3)</f>
        <v>4.1500323420209919E-3</v>
      </c>
    </row>
    <row r="4" spans="1:11" x14ac:dyDescent="0.3">
      <c r="A4" s="4" t="s">
        <v>29</v>
      </c>
      <c r="B4" s="2">
        <f>Hoja1!M49</f>
        <v>1.090743878736764E-3</v>
      </c>
      <c r="C4" s="2">
        <f>Hoja1!N49</f>
        <v>9.9016082553073591E-4</v>
      </c>
      <c r="D4" s="2">
        <f>Hoja1!O49</f>
        <v>2.6434991355043366E-3</v>
      </c>
      <c r="E4" s="2">
        <f>Hoja1!P49</f>
        <v>2.4222993034444038E-4</v>
      </c>
      <c r="F4" s="2">
        <f>Hoja1!Q49</f>
        <v>7.5149672018131155E-4</v>
      </c>
      <c r="G4" s="2">
        <f>Hoja1!R49</f>
        <v>6.3870789654735802E-4</v>
      </c>
      <c r="H4" s="2">
        <f>Hoja1!S49</f>
        <v>2.0191142818683605E-3</v>
      </c>
      <c r="I4" s="2">
        <f>Hoja1!T49</f>
        <v>2.110202207023253E-3</v>
      </c>
      <c r="J4" s="2">
        <f>Hoja1!U49</f>
        <v>1.0785469815065148E-3</v>
      </c>
      <c r="K4" s="2">
        <f t="shared" si="0"/>
        <v>1.2849668730270081E-3</v>
      </c>
    </row>
    <row r="5" spans="1:11" x14ac:dyDescent="0.3">
      <c r="A5" s="4" t="s">
        <v>30</v>
      </c>
      <c r="B5" s="2">
        <f>Hoja1!M50</f>
        <v>2.9888099984282982E-3</v>
      </c>
      <c r="C5" s="2">
        <f>Hoja1!N50</f>
        <v>1.4730471394595185E-3</v>
      </c>
      <c r="D5" s="2">
        <f>Hoja1!O50</f>
        <v>4.0724175871282992E-3</v>
      </c>
      <c r="E5" s="2">
        <f>Hoja1!P50</f>
        <v>3.6427770435216235E-4</v>
      </c>
      <c r="F5" s="2">
        <f>Hoja1!Q50</f>
        <v>3.3275255548810459E-4</v>
      </c>
      <c r="G5" s="2">
        <f>Hoja1!R50</f>
        <v>3.61913195949084E-4</v>
      </c>
      <c r="H5" s="2">
        <f>Hoja1!S50</f>
        <v>4.0382285637367028E-3</v>
      </c>
      <c r="I5" s="2">
        <f>Hoja1!T50</f>
        <v>2.110202207023253E-3</v>
      </c>
      <c r="J5" s="2">
        <f>Hoja1!U50</f>
        <v>1.7256751704104241E-3</v>
      </c>
      <c r="K5" s="2">
        <f t="shared" si="0"/>
        <v>1.9408137913306494E-3</v>
      </c>
    </row>
    <row r="6" spans="1:11" x14ac:dyDescent="0.3">
      <c r="A6" s="4" t="s">
        <v>31</v>
      </c>
      <c r="B6" s="2">
        <f>Hoja1!M51</f>
        <v>6.4414008586816769E-3</v>
      </c>
      <c r="C6" s="2">
        <f>Hoja1!N51</f>
        <v>3.4484911509863564E-3</v>
      </c>
      <c r="D6" s="2">
        <f>Hoja1!O51</f>
        <v>4.3582012774531021E-3</v>
      </c>
      <c r="E6" s="2">
        <f>Hoja1!P51</f>
        <v>8.4171175862597669E-4</v>
      </c>
      <c r="F6" s="2">
        <f>Hoja1!Q51</f>
        <v>1.1424046158112898E-3</v>
      </c>
      <c r="G6" s="2">
        <f>Hoja1!R51</f>
        <v>1.116666426902217E-3</v>
      </c>
      <c r="H6" s="2">
        <f>Hoja1!S51</f>
        <v>4.7112666576928294E-3</v>
      </c>
      <c r="I6" s="2">
        <f>Hoja1!T51</f>
        <v>3.7238862476880897E-3</v>
      </c>
      <c r="J6" s="2">
        <f>Hoja1!U51</f>
        <v>1.7256751704104241E-3</v>
      </c>
      <c r="K6" s="2">
        <f t="shared" si="0"/>
        <v>3.0566337960279957E-3</v>
      </c>
    </row>
    <row r="7" spans="1:11" x14ac:dyDescent="0.3">
      <c r="A7" s="4" t="s">
        <v>32</v>
      </c>
      <c r="B7" s="2">
        <f>Hoja1!M52</f>
        <v>3.057518274254236E-3</v>
      </c>
      <c r="C7" s="2">
        <f>Hoja1!N52</f>
        <v>2.1071402789619603E-3</v>
      </c>
      <c r="D7" s="2">
        <f>Hoja1!O52</f>
        <v>1.9290399096923551E-3</v>
      </c>
      <c r="E7" s="2">
        <f>Hoja1!P52</f>
        <v>2.6084429773543154E-3</v>
      </c>
      <c r="F7" s="2">
        <f>Hoja1!Q52</f>
        <v>2.7141276800247689E-3</v>
      </c>
      <c r="G7" s="2">
        <f>Hoja1!R52</f>
        <v>2.8403154597413743E-3</v>
      </c>
      <c r="H7" s="2">
        <f>Hoja1!S52</f>
        <v>2.0191142818683605E-3</v>
      </c>
      <c r="I7" s="2">
        <f>Hoja1!T52</f>
        <v>2.9791089981504645E-3</v>
      </c>
      <c r="J7" s="2">
        <f>Hoja1!U52</f>
        <v>3.0918346803186793E-3</v>
      </c>
      <c r="K7" s="2">
        <f t="shared" si="0"/>
        <v>2.5940713933740567E-3</v>
      </c>
    </row>
    <row r="8" spans="1:11" x14ac:dyDescent="0.3">
      <c r="A8" s="4" t="s">
        <v>33</v>
      </c>
      <c r="B8" s="2">
        <f>Hoja1!M53</f>
        <v>2.5035578004076117E-3</v>
      </c>
      <c r="C8" s="2">
        <f>Hoja1!N53</f>
        <v>1.399882546440006E-3</v>
      </c>
      <c r="D8" s="2">
        <f>Hoja1!O53</f>
        <v>1.9290399096923551E-3</v>
      </c>
      <c r="E8" s="2">
        <f>Hoja1!P53</f>
        <v>1.5454599053408883E-3</v>
      </c>
      <c r="F8" s="2">
        <f>Hoja1!Q53</f>
        <v>1.4131587598904334E-3</v>
      </c>
      <c r="G8" s="2">
        <f>Hoja1!R53</f>
        <v>1.5365134187273861E-3</v>
      </c>
      <c r="H8" s="2">
        <f>Hoja1!S53</f>
        <v>1.3460761879122343E-3</v>
      </c>
      <c r="I8" s="2">
        <f>Hoja1!T53</f>
        <v>1.6757488114596401E-3</v>
      </c>
      <c r="J8" s="2">
        <f>Hoja1!U53</f>
        <v>2.44470649141477E-3</v>
      </c>
      <c r="K8" s="2">
        <f t="shared" si="0"/>
        <v>1.754904870142814E-3</v>
      </c>
    </row>
    <row r="9" spans="1:11" x14ac:dyDescent="0.3">
      <c r="A9" s="4" t="s">
        <v>34</v>
      </c>
      <c r="B9" s="2">
        <f>Hoja1!M54</f>
        <v>0</v>
      </c>
      <c r="C9" s="2">
        <f>Hoja1!N54</f>
        <v>0</v>
      </c>
      <c r="D9" s="2">
        <f>Hoja1!O54</f>
        <v>2.5006072903419438E-3</v>
      </c>
      <c r="E9" s="2">
        <f>Hoja1!P54</f>
        <v>5.8324283876751517E-4</v>
      </c>
      <c r="F9" s="2">
        <f>Hoja1!Q54</f>
        <v>3.6594589175007776E-4</v>
      </c>
      <c r="G9" s="2">
        <f>Hoja1!R54</f>
        <v>4.5422145649450673E-4</v>
      </c>
      <c r="H9" s="2">
        <f>Hoja1!S54</f>
        <v>0</v>
      </c>
      <c r="I9" s="2">
        <f>Hoja1!T54</f>
        <v>5.5858293715321339E-4</v>
      </c>
      <c r="J9" s="2">
        <f>Hoja1!U54</f>
        <v>2.7323190198165035E-3</v>
      </c>
      <c r="K9" s="2">
        <f t="shared" si="0"/>
        <v>7.9943549270264E-4</v>
      </c>
    </row>
    <row r="10" spans="1:11" x14ac:dyDescent="0.3">
      <c r="A10" s="4" t="s">
        <v>35</v>
      </c>
      <c r="B10" s="2">
        <f>Hoja1!M55</f>
        <v>1.202394826953913E-3</v>
      </c>
      <c r="C10" s="2">
        <f>Hoja1!N55</f>
        <v>1.6827856394487879E-2</v>
      </c>
      <c r="D10" s="2">
        <f>Hoja1!O55</f>
        <v>1.2145806838803701E-3</v>
      </c>
      <c r="E10" s="2">
        <f>Hoja1!P55</f>
        <v>4.8902534470613287E-3</v>
      </c>
      <c r="F10" s="2">
        <f>Hoja1!Q55</f>
        <v>1.1682583578439068E-3</v>
      </c>
      <c r="G10" s="2">
        <f>Hoja1!R55</f>
        <v>2.382070758220927E-3</v>
      </c>
      <c r="H10" s="2">
        <f>Hoja1!S55</f>
        <v>2.6921523758244685E-3</v>
      </c>
      <c r="I10" s="2">
        <f>Hoja1!T55</f>
        <v>4.1583396432516946E-3</v>
      </c>
      <c r="J10" s="2">
        <f>Hoja1!U55</f>
        <v>3.3794472087204127E-3</v>
      </c>
      <c r="K10" s="2">
        <f t="shared" si="0"/>
        <v>4.212817077360544E-3</v>
      </c>
    </row>
    <row r="11" spans="1:11" x14ac:dyDescent="0.3">
      <c r="A11" s="4" t="s">
        <v>36</v>
      </c>
      <c r="B11" s="2">
        <f>Hoja1!M56</f>
        <v>5.969031462378354E-3</v>
      </c>
      <c r="C11" s="2">
        <f>Hoja1!N56</f>
        <v>7.8529996507610104E-3</v>
      </c>
      <c r="D11" s="2">
        <f>Hoja1!O56</f>
        <v>2.1433776774359438E-3</v>
      </c>
      <c r="E11" s="2">
        <f>Hoja1!P56</f>
        <v>6.1209660732890834E-3</v>
      </c>
      <c r="F11" s="2">
        <f>Hoja1!Q56</f>
        <v>2.93538648805001E-3</v>
      </c>
      <c r="G11" s="2">
        <f>Hoja1!R56</f>
        <v>4.0874456276252065E-3</v>
      </c>
      <c r="H11" s="2">
        <f>Hoja1!S56</f>
        <v>2.6921523758244685E-3</v>
      </c>
      <c r="I11" s="2">
        <f>Hoja1!T56</f>
        <v>1.0551011035116247E-3</v>
      </c>
      <c r="J11" s="2">
        <f>Hoja1!U56</f>
        <v>4.1703816618251883E-3</v>
      </c>
      <c r="K11" s="2">
        <f t="shared" si="0"/>
        <v>4.1140935689667653E-3</v>
      </c>
    </row>
    <row r="12" spans="1:11" x14ac:dyDescent="0.3">
      <c r="A12" s="4" t="s">
        <v>37</v>
      </c>
      <c r="B12" s="2">
        <f>Hoja1!M57</f>
        <v>3.7746609031874623E-3</v>
      </c>
      <c r="C12" s="2">
        <f>Hoja1!N57</f>
        <v>1.6779079999141536E-3</v>
      </c>
      <c r="D12" s="2">
        <f>Hoja1!O57</f>
        <v>2.5006072903419438E-3</v>
      </c>
      <c r="E12" s="2">
        <f>Hoja1!P57</f>
        <v>1.5181195244763535E-3</v>
      </c>
      <c r="F12" s="2">
        <f>Hoja1!Q57</f>
        <v>1.9709050877193008E-3</v>
      </c>
      <c r="G12" s="2">
        <f>Hoja1!R57</f>
        <v>1.9468063580589988E-3</v>
      </c>
      <c r="H12" s="2">
        <f>Hoja1!S57</f>
        <v>1.3460761879122343E-3</v>
      </c>
      <c r="I12" s="2">
        <f>Hoja1!T57</f>
        <v>2.6687851441764628E-3</v>
      </c>
      <c r="J12" s="2">
        <f>Hoja1!U57</f>
        <v>2.0132876988121521E-3</v>
      </c>
      <c r="K12" s="2">
        <f t="shared" si="0"/>
        <v>2.1574617993998959E-3</v>
      </c>
    </row>
    <row r="13" spans="1:11" x14ac:dyDescent="0.3">
      <c r="A13" s="4" t="s">
        <v>38</v>
      </c>
      <c r="B13" s="2">
        <f>Hoja1!M58</f>
        <v>2.550794740037944E-3</v>
      </c>
      <c r="C13" s="2">
        <f>Hoja1!N58</f>
        <v>6.4872605810634425E-4</v>
      </c>
      <c r="D13" s="2">
        <f>Hoja1!O58</f>
        <v>1.714702141948759E-3</v>
      </c>
      <c r="E13" s="2">
        <f>Hoja1!P58</f>
        <v>1.2343511658582179E-3</v>
      </c>
      <c r="F13" s="2">
        <f>Hoja1!Q58</f>
        <v>1.5309837314912149E-3</v>
      </c>
      <c r="G13" s="2">
        <f>Hoja1!R58</f>
        <v>1.5292180506017148E-3</v>
      </c>
      <c r="H13" s="2">
        <f>Hoja1!S58</f>
        <v>4.0382285637367028E-3</v>
      </c>
      <c r="I13" s="2">
        <f>Hoja1!T58</f>
        <v>1.2412954158960291E-3</v>
      </c>
      <c r="J13" s="2">
        <f>Hoja1!U58</f>
        <v>7.9093445310477774E-4</v>
      </c>
      <c r="K13" s="2">
        <f t="shared" si="0"/>
        <v>1.6976927023090783E-3</v>
      </c>
    </row>
    <row r="14" spans="1:11" x14ac:dyDescent="0.3">
      <c r="A14" s="4" t="s">
        <v>39</v>
      </c>
      <c r="B14" s="2">
        <f>Hoja1!M59</f>
        <v>4.0623768082085777E-3</v>
      </c>
      <c r="C14" s="2">
        <f>Hoja1!N59</f>
        <v>1.4974353371326893E-3</v>
      </c>
      <c r="D14" s="2">
        <f>Hoja1!O59</f>
        <v>4.6439849677778876E-3</v>
      </c>
      <c r="E14" s="2">
        <f>Hoja1!P59</f>
        <v>2.4784808562073107E-3</v>
      </c>
      <c r="F14" s="2">
        <f>Hoja1!Q59</f>
        <v>7.0301694559359194E-3</v>
      </c>
      <c r="G14" s="2">
        <f>Hoja1!R59</f>
        <v>6.0404257386785128E-3</v>
      </c>
      <c r="H14" s="2">
        <f>Hoja1!S59</f>
        <v>2.6921523758244685E-3</v>
      </c>
      <c r="I14" s="2">
        <f>Hoja1!T59</f>
        <v>4.4065987264309036E-3</v>
      </c>
      <c r="J14" s="2">
        <f>Hoja1!U59</f>
        <v>4.0984785297247641E-3</v>
      </c>
      <c r="K14" s="2">
        <f t="shared" si="0"/>
        <v>4.1055669773245596E-3</v>
      </c>
    </row>
    <row r="15" spans="1:11" x14ac:dyDescent="0.3">
      <c r="A15" s="4" t="s">
        <v>40</v>
      </c>
      <c r="B15" s="2">
        <f>Hoja1!M60</f>
        <v>3.9936685323826396E-4</v>
      </c>
      <c r="C15" s="2">
        <f>Hoja1!N60</f>
        <v>2.3900433719707418E-4</v>
      </c>
      <c r="D15" s="2">
        <f>Hoja1!O60</f>
        <v>0</v>
      </c>
      <c r="E15" s="2">
        <f>Hoja1!P60</f>
        <v>3.036737163921964E-4</v>
      </c>
      <c r="F15" s="2">
        <f>Hoja1!Q60</f>
        <v>6.2702207786887853E-4</v>
      </c>
      <c r="G15" s="2">
        <f>Hoja1!R60</f>
        <v>5.6417337378286995E-4</v>
      </c>
      <c r="H15" s="2">
        <f>Hoja1!S60</f>
        <v>1.3460761879122343E-3</v>
      </c>
      <c r="I15" s="2">
        <f>Hoja1!T60</f>
        <v>1.4274897282804337E-3</v>
      </c>
      <c r="J15" s="2">
        <f>Hoja1!U60</f>
        <v>5.0332192470304074E-4</v>
      </c>
      <c r="K15" s="2">
        <f t="shared" si="0"/>
        <v>6.0112535548611015E-4</v>
      </c>
    </row>
    <row r="16" spans="1:11" x14ac:dyDescent="0.3">
      <c r="A16" s="4" t="s">
        <v>41</v>
      </c>
      <c r="B16" s="2">
        <f>Hoja1!M61</f>
        <v>0</v>
      </c>
      <c r="C16" s="2">
        <f>Hoja1!N61</f>
        <v>0</v>
      </c>
      <c r="D16" s="2">
        <f>Hoja1!O61</f>
        <v>1.4289184516239662E-3</v>
      </c>
      <c r="E16" s="2">
        <f>Hoja1!P61</f>
        <v>1.4043120466587001E-2</v>
      </c>
      <c r="F16" s="2">
        <f>Hoja1!Q61</f>
        <v>6.3046241228618734E-3</v>
      </c>
      <c r="G16" s="2">
        <f>Hoja1!R61</f>
        <v>9.0549298947203358E-3</v>
      </c>
      <c r="H16" s="2">
        <f>Hoja1!S61</f>
        <v>6.7303809395611713E-4</v>
      </c>
      <c r="I16" s="2">
        <f>Hoja1!T61</f>
        <v>2.6687851441764628E-3</v>
      </c>
      <c r="J16" s="2">
        <f>Hoja1!U61</f>
        <v>2.660415887716061E-3</v>
      </c>
      <c r="K16" s="2">
        <f t="shared" si="0"/>
        <v>4.0926480068490907E-3</v>
      </c>
    </row>
    <row r="17" spans="1:11" x14ac:dyDescent="0.3">
      <c r="A17" s="4" t="s">
        <v>42</v>
      </c>
      <c r="B17" s="2">
        <f>Hoja1!M62</f>
        <v>0</v>
      </c>
      <c r="C17" s="2">
        <f>Hoja1!N62</f>
        <v>0</v>
      </c>
      <c r="D17" s="2">
        <f>Hoja1!O62</f>
        <v>9.2879699355557751E-4</v>
      </c>
      <c r="E17" s="2">
        <f>Hoja1!P62</f>
        <v>4.6199558943580034E-4</v>
      </c>
      <c r="F17" s="2">
        <f>Hoja1!Q62</f>
        <v>1.6848062879532906E-3</v>
      </c>
      <c r="G17" s="2">
        <f>Hoja1!R62</f>
        <v>1.4069913357945725E-3</v>
      </c>
      <c r="H17" s="2">
        <f>Hoja1!S62</f>
        <v>2.6921523758244685E-3</v>
      </c>
      <c r="I17" s="2">
        <f>Hoja1!T62</f>
        <v>1.8619431238440448E-3</v>
      </c>
      <c r="J17" s="2">
        <f>Hoja1!U62</f>
        <v>1.2223532457073833E-3</v>
      </c>
      <c r="K17" s="2">
        <f t="shared" si="0"/>
        <v>1.1398932169016821E-3</v>
      </c>
    </row>
    <row r="18" spans="1:11" x14ac:dyDescent="0.3">
      <c r="A18" s="4" t="s">
        <v>43</v>
      </c>
      <c r="B18" s="2">
        <f>Hoja1!M63</f>
        <v>8.4167637886773913E-4</v>
      </c>
      <c r="C18" s="2">
        <f>Hoja1!N63</f>
        <v>3.9021116277073342E-4</v>
      </c>
      <c r="D18" s="2">
        <f>Hoja1!O63</f>
        <v>1.2860266064615683E-3</v>
      </c>
      <c r="E18" s="2">
        <f>Hoja1!P63</f>
        <v>5.4367278865452963E-4</v>
      </c>
      <c r="F18" s="2">
        <f>Hoja1!Q63</f>
        <v>5.5350180028191655E-4</v>
      </c>
      <c r="G18" s="2">
        <f>Hoja1!R63</f>
        <v>5.8284384492491388E-4</v>
      </c>
      <c r="H18" s="2">
        <f>Hoja1!S63</f>
        <v>6.7303809395611713E-4</v>
      </c>
      <c r="I18" s="2">
        <f>Hoja1!T63</f>
        <v>1.3033601866908313E-3</v>
      </c>
      <c r="J18" s="2">
        <f>Hoja1!U63</f>
        <v>1.2942563778078186E-3</v>
      </c>
      <c r="K18" s="2">
        <f t="shared" si="0"/>
        <v>8.2984302671290752E-4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2021-06-24T15:13:35Z</dcterms:modified>
</cp:coreProperties>
</file>