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MachineLearningModels\"/>
    </mc:Choice>
  </mc:AlternateContent>
  <xr:revisionPtr revIDLastSave="0" documentId="13_ncr:1_{096080AB-7DDB-4C18-9267-676B4F254398}" xr6:coauthVersionLast="47" xr6:coauthVersionMax="47" xr10:uidLastSave="{00000000-0000-0000-0000-000000000000}"/>
  <bookViews>
    <workbookView xWindow="1080" yWindow="680" windowWidth="17280" windowHeight="8960" activeTab="1" xr2:uid="{00000000-000D-0000-FFFF-FFFF00000000}"/>
  </bookViews>
  <sheets>
    <sheet name="inputs" sheetId="4" r:id="rId1"/>
    <sheet name="outputs" sheetId="3" r:id="rId2"/>
    <sheet name="inputs_calculations" sheetId="1" r:id="rId3"/>
    <sheet name="outputs_calculations" sheetId="2" r:id="rId4"/>
    <sheet name="extra output" sheetId="6" r:id="rId5"/>
    <sheet name="Hoja3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T2" i="2"/>
  <c r="H2" i="2"/>
  <c r="P2" i="2"/>
  <c r="T8" i="5"/>
  <c r="T12" i="5"/>
  <c r="T16" i="5"/>
  <c r="T20" i="5"/>
  <c r="T24" i="5"/>
  <c r="T28" i="5"/>
  <c r="Q3" i="5"/>
  <c r="T3" i="5" s="1"/>
  <c r="R3" i="5"/>
  <c r="Q4" i="5"/>
  <c r="T4" i="5" s="1"/>
  <c r="R4" i="5"/>
  <c r="Q5" i="5"/>
  <c r="T5" i="5" s="1"/>
  <c r="R5" i="5"/>
  <c r="Q6" i="5"/>
  <c r="T6" i="5" s="1"/>
  <c r="R6" i="5"/>
  <c r="Q7" i="5"/>
  <c r="T7" i="5" s="1"/>
  <c r="R7" i="5"/>
  <c r="Q8" i="5"/>
  <c r="R8" i="5"/>
  <c r="Q9" i="5"/>
  <c r="T9" i="5" s="1"/>
  <c r="R9" i="5"/>
  <c r="Q10" i="5"/>
  <c r="T10" i="5" s="1"/>
  <c r="R10" i="5"/>
  <c r="Q11" i="5"/>
  <c r="T11" i="5" s="1"/>
  <c r="R11" i="5"/>
  <c r="Q12" i="5"/>
  <c r="R12" i="5"/>
  <c r="Q13" i="5"/>
  <c r="T13" i="5" s="1"/>
  <c r="R13" i="5"/>
  <c r="Q14" i="5"/>
  <c r="T14" i="5" s="1"/>
  <c r="R14" i="5"/>
  <c r="Q15" i="5"/>
  <c r="T15" i="5" s="1"/>
  <c r="R15" i="5"/>
  <c r="Q16" i="5"/>
  <c r="R16" i="5"/>
  <c r="Q17" i="5"/>
  <c r="T17" i="5" s="1"/>
  <c r="R17" i="5"/>
  <c r="Q18" i="5"/>
  <c r="T18" i="5" s="1"/>
  <c r="R18" i="5"/>
  <c r="Q19" i="5"/>
  <c r="T19" i="5" s="1"/>
  <c r="R19" i="5"/>
  <c r="Q20" i="5"/>
  <c r="R20" i="5"/>
  <c r="Q21" i="5"/>
  <c r="T21" i="5" s="1"/>
  <c r="R21" i="5"/>
  <c r="Q22" i="5"/>
  <c r="T22" i="5" s="1"/>
  <c r="R22" i="5"/>
  <c r="Q23" i="5"/>
  <c r="T23" i="5" s="1"/>
  <c r="R23" i="5"/>
  <c r="Q24" i="5"/>
  <c r="R24" i="5"/>
  <c r="Q25" i="5"/>
  <c r="T25" i="5" s="1"/>
  <c r="R25" i="5"/>
  <c r="Q26" i="5"/>
  <c r="T26" i="5" s="1"/>
  <c r="R26" i="5"/>
  <c r="Q27" i="5"/>
  <c r="T27" i="5" s="1"/>
  <c r="R27" i="5"/>
  <c r="Q28" i="5"/>
  <c r="R28" i="5"/>
  <c r="Q29" i="5"/>
  <c r="T29" i="5" s="1"/>
  <c r="R29" i="5"/>
  <c r="Q30" i="5"/>
  <c r="T30" i="5" s="1"/>
  <c r="R30" i="5"/>
  <c r="Q31" i="5"/>
  <c r="T31" i="5" s="1"/>
  <c r="R31" i="5"/>
  <c r="Q32" i="5"/>
  <c r="R32" i="5"/>
  <c r="T32" i="5" s="1"/>
  <c r="Q33" i="5"/>
  <c r="T33" i="5" s="1"/>
  <c r="R33" i="5"/>
  <c r="Q34" i="5"/>
  <c r="T34" i="5" s="1"/>
  <c r="R34" i="5"/>
  <c r="Q35" i="5"/>
  <c r="T35" i="5" s="1"/>
  <c r="R35" i="5"/>
  <c r="Q36" i="5"/>
  <c r="R36" i="5"/>
  <c r="T36" i="5" s="1"/>
  <c r="Q37" i="5"/>
  <c r="T37" i="5" s="1"/>
  <c r="R37" i="5"/>
  <c r="Q38" i="5"/>
  <c r="T38" i="5" s="1"/>
  <c r="R38" i="5"/>
  <c r="Q39" i="5"/>
  <c r="T39" i="5" s="1"/>
  <c r="R39" i="5"/>
  <c r="Q40" i="5"/>
  <c r="R40" i="5"/>
  <c r="T40" i="5" s="1"/>
  <c r="Q41" i="5"/>
  <c r="T41" i="5" s="1"/>
  <c r="R41" i="5"/>
  <c r="Q42" i="5"/>
  <c r="T42" i="5" s="1"/>
  <c r="R42" i="5"/>
  <c r="Q43" i="5"/>
  <c r="T43" i="5" s="1"/>
  <c r="R43" i="5"/>
  <c r="Q44" i="5"/>
  <c r="R44" i="5"/>
  <c r="T44" i="5" s="1"/>
  <c r="Q45" i="5"/>
  <c r="T45" i="5" s="1"/>
  <c r="R45" i="5"/>
  <c r="Q46" i="5"/>
  <c r="T46" i="5" s="1"/>
  <c r="R46" i="5"/>
  <c r="Q47" i="5"/>
  <c r="T47" i="5" s="1"/>
  <c r="R47" i="5"/>
  <c r="Q48" i="5"/>
  <c r="R48" i="5"/>
  <c r="T48" i="5" s="1"/>
  <c r="Q49" i="5"/>
  <c r="T49" i="5" s="1"/>
  <c r="R49" i="5"/>
  <c r="Q50" i="5"/>
  <c r="T50" i="5" s="1"/>
  <c r="R50" i="5"/>
  <c r="Q51" i="5"/>
  <c r="T51" i="5" s="1"/>
  <c r="R51" i="5"/>
  <c r="Q52" i="5"/>
  <c r="R52" i="5"/>
  <c r="T52" i="5" s="1"/>
  <c r="Q53" i="5"/>
  <c r="T53" i="5" s="1"/>
  <c r="R53" i="5"/>
  <c r="Q54" i="5"/>
  <c r="T54" i="5" s="1"/>
  <c r="R54" i="5"/>
  <c r="Q55" i="5"/>
  <c r="T55" i="5" s="1"/>
  <c r="R55" i="5"/>
  <c r="Q56" i="5"/>
  <c r="R56" i="5"/>
  <c r="T56" i="5" s="1"/>
  <c r="Q57" i="5"/>
  <c r="T57" i="5" s="1"/>
  <c r="R57" i="5"/>
  <c r="Q58" i="5"/>
  <c r="T58" i="5" s="1"/>
  <c r="R58" i="5"/>
  <c r="Q59" i="5"/>
  <c r="T59" i="5" s="1"/>
  <c r="R59" i="5"/>
  <c r="Q60" i="5"/>
  <c r="R60" i="5"/>
  <c r="T60" i="5" s="1"/>
  <c r="Q61" i="5"/>
  <c r="T61" i="5" s="1"/>
  <c r="R61" i="5"/>
  <c r="Q62" i="5"/>
  <c r="T62" i="5" s="1"/>
  <c r="R62" i="5"/>
  <c r="Q63" i="5"/>
  <c r="T63" i="5" s="1"/>
  <c r="R63" i="5"/>
  <c r="Q64" i="5"/>
  <c r="R64" i="5"/>
  <c r="T64" i="5" s="1"/>
  <c r="Q65" i="5"/>
  <c r="T65" i="5" s="1"/>
  <c r="R65" i="5"/>
  <c r="Q66" i="5"/>
  <c r="T66" i="5" s="1"/>
  <c r="R66" i="5"/>
  <c r="Q67" i="5"/>
  <c r="T67" i="5" s="1"/>
  <c r="R67" i="5"/>
  <c r="Q68" i="5"/>
  <c r="R68" i="5"/>
  <c r="T68" i="5" s="1"/>
  <c r="Q69" i="5"/>
  <c r="T69" i="5" s="1"/>
  <c r="R69" i="5"/>
  <c r="Q70" i="5"/>
  <c r="T70" i="5" s="1"/>
  <c r="R70" i="5"/>
  <c r="Q71" i="5"/>
  <c r="T71" i="5" s="1"/>
  <c r="R71" i="5"/>
  <c r="Q72" i="5"/>
  <c r="R72" i="5"/>
  <c r="T72" i="5" s="1"/>
  <c r="Q73" i="5"/>
  <c r="T73" i="5" s="1"/>
  <c r="R73" i="5"/>
  <c r="Q74" i="5"/>
  <c r="T74" i="5" s="1"/>
  <c r="R74" i="5"/>
  <c r="Q75" i="5"/>
  <c r="T75" i="5" s="1"/>
  <c r="R75" i="5"/>
  <c r="Q76" i="5"/>
  <c r="R76" i="5"/>
  <c r="T76" i="5" s="1"/>
  <c r="Q77" i="5"/>
  <c r="T77" i="5" s="1"/>
  <c r="R77" i="5"/>
  <c r="Q78" i="5"/>
  <c r="T78" i="5" s="1"/>
  <c r="R78" i="5"/>
  <c r="Q79" i="5"/>
  <c r="T79" i="5" s="1"/>
  <c r="R79" i="5"/>
  <c r="Q80" i="5"/>
  <c r="R80" i="5"/>
  <c r="T80" i="5" s="1"/>
  <c r="Q81" i="5"/>
  <c r="T81" i="5" s="1"/>
  <c r="R81" i="5"/>
  <c r="Q82" i="5"/>
  <c r="T82" i="5" s="1"/>
  <c r="R82" i="5"/>
  <c r="Q83" i="5"/>
  <c r="T83" i="5" s="1"/>
  <c r="R83" i="5"/>
  <c r="Q84" i="5"/>
  <c r="R84" i="5"/>
  <c r="T84" i="5" s="1"/>
  <c r="Q85" i="5"/>
  <c r="T85" i="5" s="1"/>
  <c r="R85" i="5"/>
  <c r="Q86" i="5"/>
  <c r="T86" i="5" s="1"/>
  <c r="R86" i="5"/>
  <c r="Q87" i="5"/>
  <c r="T87" i="5" s="1"/>
  <c r="R87" i="5"/>
  <c r="Q88" i="5"/>
  <c r="R88" i="5"/>
  <c r="T88" i="5" s="1"/>
  <c r="Q89" i="5"/>
  <c r="T89" i="5" s="1"/>
  <c r="R89" i="5"/>
  <c r="R2" i="5"/>
  <c r="Q2" i="5"/>
  <c r="T2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2" i="5"/>
  <c r="G2" i="5" a="1"/>
  <c r="G2" i="5" s="1"/>
  <c r="F2" i="5"/>
  <c r="U3" i="2"/>
  <c r="V3" i="2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U20" i="2"/>
  <c r="V20" i="2"/>
  <c r="U21" i="2"/>
  <c r="V21" i="2"/>
  <c r="U22" i="2"/>
  <c r="V22" i="2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V2" i="2"/>
  <c r="U2" i="2"/>
  <c r="T4" i="2"/>
  <c r="T12" i="2"/>
  <c r="T20" i="2"/>
  <c r="T28" i="2"/>
  <c r="T36" i="2"/>
  <c r="T44" i="2"/>
  <c r="T52" i="2"/>
  <c r="T60" i="2"/>
  <c r="T68" i="2"/>
  <c r="T76" i="2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R2" i="2"/>
  <c r="Q2" i="2"/>
  <c r="P3" i="2"/>
  <c r="T3" i="2" s="1"/>
  <c r="P4" i="2"/>
  <c r="P5" i="2"/>
  <c r="T5" i="2" s="1"/>
  <c r="P6" i="2"/>
  <c r="T6" i="2" s="1"/>
  <c r="P7" i="2"/>
  <c r="T7" i="2" s="1"/>
  <c r="P8" i="2"/>
  <c r="T8" i="2" s="1"/>
  <c r="P9" i="2"/>
  <c r="T9" i="2" s="1"/>
  <c r="P10" i="2"/>
  <c r="T10" i="2" s="1"/>
  <c r="P11" i="2"/>
  <c r="T11" i="2" s="1"/>
  <c r="P12" i="2"/>
  <c r="P13" i="2"/>
  <c r="T13" i="2" s="1"/>
  <c r="P14" i="2"/>
  <c r="T14" i="2" s="1"/>
  <c r="P15" i="2"/>
  <c r="T15" i="2" s="1"/>
  <c r="P16" i="2"/>
  <c r="T16" i="2" s="1"/>
  <c r="P17" i="2"/>
  <c r="T17" i="2" s="1"/>
  <c r="P18" i="2"/>
  <c r="T18" i="2" s="1"/>
  <c r="P19" i="2"/>
  <c r="T19" i="2" s="1"/>
  <c r="P20" i="2"/>
  <c r="P21" i="2"/>
  <c r="T21" i="2" s="1"/>
  <c r="P22" i="2"/>
  <c r="T22" i="2" s="1"/>
  <c r="P23" i="2"/>
  <c r="T23" i="2" s="1"/>
  <c r="P24" i="2"/>
  <c r="T24" i="2" s="1"/>
  <c r="P25" i="2"/>
  <c r="T25" i="2" s="1"/>
  <c r="P26" i="2"/>
  <c r="T26" i="2" s="1"/>
  <c r="P27" i="2"/>
  <c r="T27" i="2" s="1"/>
  <c r="P28" i="2"/>
  <c r="P29" i="2"/>
  <c r="T29" i="2" s="1"/>
  <c r="P30" i="2"/>
  <c r="T30" i="2" s="1"/>
  <c r="P31" i="2"/>
  <c r="T31" i="2" s="1"/>
  <c r="P32" i="2"/>
  <c r="T32" i="2" s="1"/>
  <c r="P33" i="2"/>
  <c r="T33" i="2" s="1"/>
  <c r="P34" i="2"/>
  <c r="T34" i="2" s="1"/>
  <c r="P35" i="2"/>
  <c r="T35" i="2" s="1"/>
  <c r="P36" i="2"/>
  <c r="P37" i="2"/>
  <c r="T37" i="2" s="1"/>
  <c r="P38" i="2"/>
  <c r="T38" i="2" s="1"/>
  <c r="P39" i="2"/>
  <c r="T39" i="2" s="1"/>
  <c r="P40" i="2"/>
  <c r="T40" i="2" s="1"/>
  <c r="P41" i="2"/>
  <c r="T41" i="2" s="1"/>
  <c r="P42" i="2"/>
  <c r="T42" i="2" s="1"/>
  <c r="P43" i="2"/>
  <c r="T43" i="2" s="1"/>
  <c r="P44" i="2"/>
  <c r="P45" i="2"/>
  <c r="T45" i="2" s="1"/>
  <c r="P46" i="2"/>
  <c r="T46" i="2" s="1"/>
  <c r="P47" i="2"/>
  <c r="T47" i="2" s="1"/>
  <c r="P48" i="2"/>
  <c r="T48" i="2" s="1"/>
  <c r="P49" i="2"/>
  <c r="T49" i="2" s="1"/>
  <c r="P50" i="2"/>
  <c r="T50" i="2" s="1"/>
  <c r="P51" i="2"/>
  <c r="T51" i="2" s="1"/>
  <c r="P52" i="2"/>
  <c r="P53" i="2"/>
  <c r="T53" i="2" s="1"/>
  <c r="P54" i="2"/>
  <c r="T54" i="2" s="1"/>
  <c r="P55" i="2"/>
  <c r="T55" i="2" s="1"/>
  <c r="P56" i="2"/>
  <c r="T56" i="2" s="1"/>
  <c r="P57" i="2"/>
  <c r="T57" i="2" s="1"/>
  <c r="P58" i="2"/>
  <c r="T58" i="2" s="1"/>
  <c r="P59" i="2"/>
  <c r="T59" i="2" s="1"/>
  <c r="P60" i="2"/>
  <c r="P61" i="2"/>
  <c r="T61" i="2" s="1"/>
  <c r="P62" i="2"/>
  <c r="T62" i="2" s="1"/>
  <c r="P63" i="2"/>
  <c r="T63" i="2" s="1"/>
  <c r="P64" i="2"/>
  <c r="T64" i="2" s="1"/>
  <c r="P65" i="2"/>
  <c r="T65" i="2" s="1"/>
  <c r="P66" i="2"/>
  <c r="T66" i="2" s="1"/>
  <c r="P67" i="2"/>
  <c r="T67" i="2" s="1"/>
  <c r="P68" i="2"/>
  <c r="P69" i="2"/>
  <c r="T69" i="2" s="1"/>
  <c r="P70" i="2"/>
  <c r="T70" i="2" s="1"/>
  <c r="P71" i="2"/>
  <c r="T71" i="2" s="1"/>
  <c r="P72" i="2"/>
  <c r="T72" i="2" s="1"/>
  <c r="P73" i="2"/>
  <c r="T73" i="2" s="1"/>
  <c r="P74" i="2"/>
  <c r="T74" i="2" s="1"/>
  <c r="P75" i="2"/>
  <c r="T75" i="2" s="1"/>
  <c r="P76" i="2"/>
  <c r="P77" i="2"/>
  <c r="T77" i="2" s="1"/>
  <c r="P78" i="2"/>
  <c r="T78" i="2" s="1"/>
  <c r="P79" i="2"/>
  <c r="T79" i="2" s="1"/>
  <c r="P80" i="2"/>
  <c r="T80" i="2" s="1"/>
  <c r="P81" i="2"/>
  <c r="T81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2" i="2"/>
  <c r="I3" i="2"/>
  <c r="J3" i="2"/>
  <c r="K3" i="2"/>
  <c r="M3" i="2"/>
  <c r="I4" i="2"/>
  <c r="J4" i="2"/>
  <c r="K4" i="2"/>
  <c r="M4" i="2"/>
  <c r="I5" i="2"/>
  <c r="J5" i="2"/>
  <c r="K5" i="2"/>
  <c r="M5" i="2"/>
  <c r="I6" i="2"/>
  <c r="J6" i="2"/>
  <c r="K6" i="2"/>
  <c r="M6" i="2"/>
  <c r="I7" i="2"/>
  <c r="J7" i="2"/>
  <c r="K7" i="2"/>
  <c r="M7" i="2"/>
  <c r="I8" i="2"/>
  <c r="J8" i="2"/>
  <c r="K8" i="2"/>
  <c r="M8" i="2"/>
  <c r="I9" i="2"/>
  <c r="J9" i="2"/>
  <c r="K9" i="2"/>
  <c r="M9" i="2"/>
  <c r="I10" i="2"/>
  <c r="J10" i="2"/>
  <c r="K10" i="2"/>
  <c r="M10" i="2"/>
  <c r="I11" i="2"/>
  <c r="J11" i="2"/>
  <c r="K11" i="2"/>
  <c r="M11" i="2"/>
  <c r="I12" i="2"/>
  <c r="J12" i="2"/>
  <c r="K12" i="2"/>
  <c r="M12" i="2"/>
  <c r="I13" i="2"/>
  <c r="J13" i="2"/>
  <c r="K13" i="2"/>
  <c r="M13" i="2"/>
  <c r="I14" i="2"/>
  <c r="J14" i="2"/>
  <c r="K14" i="2"/>
  <c r="M14" i="2"/>
  <c r="I15" i="2"/>
  <c r="J15" i="2"/>
  <c r="K15" i="2"/>
  <c r="M15" i="2"/>
  <c r="I16" i="2"/>
  <c r="J16" i="2"/>
  <c r="K16" i="2"/>
  <c r="M16" i="2"/>
  <c r="I17" i="2"/>
  <c r="J17" i="2"/>
  <c r="K17" i="2"/>
  <c r="M17" i="2"/>
  <c r="I18" i="2"/>
  <c r="J18" i="2"/>
  <c r="K18" i="2"/>
  <c r="M18" i="2"/>
  <c r="I19" i="2"/>
  <c r="J19" i="2"/>
  <c r="K19" i="2"/>
  <c r="M19" i="2"/>
  <c r="I20" i="2"/>
  <c r="J20" i="2"/>
  <c r="K20" i="2"/>
  <c r="M20" i="2"/>
  <c r="I21" i="2"/>
  <c r="J21" i="2"/>
  <c r="K21" i="2"/>
  <c r="M21" i="2"/>
  <c r="I22" i="2"/>
  <c r="J22" i="2"/>
  <c r="K22" i="2"/>
  <c r="M22" i="2"/>
  <c r="I23" i="2"/>
  <c r="J23" i="2"/>
  <c r="K23" i="2"/>
  <c r="M23" i="2"/>
  <c r="I24" i="2"/>
  <c r="J24" i="2"/>
  <c r="K24" i="2"/>
  <c r="M24" i="2"/>
  <c r="I25" i="2"/>
  <c r="J25" i="2"/>
  <c r="K25" i="2"/>
  <c r="M25" i="2"/>
  <c r="I26" i="2"/>
  <c r="J26" i="2"/>
  <c r="K26" i="2"/>
  <c r="M26" i="2"/>
  <c r="I27" i="2"/>
  <c r="J27" i="2"/>
  <c r="K27" i="2"/>
  <c r="M27" i="2"/>
  <c r="I28" i="2"/>
  <c r="J28" i="2"/>
  <c r="K28" i="2"/>
  <c r="M28" i="2"/>
  <c r="I29" i="2"/>
  <c r="J29" i="2"/>
  <c r="K29" i="2"/>
  <c r="M29" i="2"/>
  <c r="I30" i="2"/>
  <c r="J30" i="2"/>
  <c r="K30" i="2"/>
  <c r="M30" i="2"/>
  <c r="I31" i="2"/>
  <c r="J31" i="2"/>
  <c r="K31" i="2"/>
  <c r="M31" i="2"/>
  <c r="I32" i="2"/>
  <c r="J32" i="2"/>
  <c r="K32" i="2"/>
  <c r="M32" i="2"/>
  <c r="I33" i="2"/>
  <c r="J33" i="2"/>
  <c r="K33" i="2"/>
  <c r="M33" i="2"/>
  <c r="I34" i="2"/>
  <c r="J34" i="2"/>
  <c r="K34" i="2"/>
  <c r="M34" i="2"/>
  <c r="I35" i="2"/>
  <c r="J35" i="2"/>
  <c r="K35" i="2"/>
  <c r="M35" i="2"/>
  <c r="I36" i="2"/>
  <c r="J36" i="2"/>
  <c r="K36" i="2"/>
  <c r="M36" i="2"/>
  <c r="I37" i="2"/>
  <c r="J37" i="2"/>
  <c r="K37" i="2"/>
  <c r="M37" i="2"/>
  <c r="I38" i="2"/>
  <c r="J38" i="2"/>
  <c r="K38" i="2"/>
  <c r="M38" i="2"/>
  <c r="I39" i="2"/>
  <c r="J39" i="2"/>
  <c r="K39" i="2"/>
  <c r="M39" i="2"/>
  <c r="I40" i="2"/>
  <c r="J40" i="2"/>
  <c r="K40" i="2"/>
  <c r="M40" i="2"/>
  <c r="I41" i="2"/>
  <c r="J41" i="2"/>
  <c r="K41" i="2"/>
  <c r="M41" i="2"/>
  <c r="I42" i="2"/>
  <c r="J42" i="2"/>
  <c r="K42" i="2"/>
  <c r="M42" i="2"/>
  <c r="I43" i="2"/>
  <c r="J43" i="2"/>
  <c r="K43" i="2"/>
  <c r="M43" i="2"/>
  <c r="I44" i="2"/>
  <c r="J44" i="2"/>
  <c r="K44" i="2"/>
  <c r="M44" i="2"/>
  <c r="I45" i="2"/>
  <c r="J45" i="2"/>
  <c r="K45" i="2"/>
  <c r="M45" i="2"/>
  <c r="I46" i="2"/>
  <c r="J46" i="2"/>
  <c r="K46" i="2"/>
  <c r="M46" i="2"/>
  <c r="I47" i="2"/>
  <c r="J47" i="2"/>
  <c r="K47" i="2"/>
  <c r="M47" i="2"/>
  <c r="I48" i="2"/>
  <c r="J48" i="2"/>
  <c r="K48" i="2"/>
  <c r="M48" i="2"/>
  <c r="I49" i="2"/>
  <c r="J49" i="2"/>
  <c r="K49" i="2"/>
  <c r="M49" i="2"/>
  <c r="I50" i="2"/>
  <c r="J50" i="2"/>
  <c r="K50" i="2"/>
  <c r="M50" i="2"/>
  <c r="I51" i="2"/>
  <c r="J51" i="2"/>
  <c r="K51" i="2"/>
  <c r="M51" i="2"/>
  <c r="I52" i="2"/>
  <c r="J52" i="2"/>
  <c r="K52" i="2"/>
  <c r="M52" i="2"/>
  <c r="I53" i="2"/>
  <c r="J53" i="2"/>
  <c r="K53" i="2"/>
  <c r="M53" i="2"/>
  <c r="I54" i="2"/>
  <c r="J54" i="2"/>
  <c r="K54" i="2"/>
  <c r="M54" i="2"/>
  <c r="I55" i="2"/>
  <c r="J55" i="2"/>
  <c r="K55" i="2"/>
  <c r="M55" i="2"/>
  <c r="I56" i="2"/>
  <c r="J56" i="2"/>
  <c r="K56" i="2"/>
  <c r="M56" i="2"/>
  <c r="I57" i="2"/>
  <c r="J57" i="2"/>
  <c r="K57" i="2"/>
  <c r="M57" i="2"/>
  <c r="I58" i="2"/>
  <c r="J58" i="2"/>
  <c r="K58" i="2"/>
  <c r="M58" i="2"/>
  <c r="I59" i="2"/>
  <c r="J59" i="2"/>
  <c r="K59" i="2"/>
  <c r="M59" i="2"/>
  <c r="I60" i="2"/>
  <c r="J60" i="2"/>
  <c r="K60" i="2"/>
  <c r="M60" i="2"/>
  <c r="I61" i="2"/>
  <c r="J61" i="2"/>
  <c r="K61" i="2"/>
  <c r="M61" i="2"/>
  <c r="I62" i="2"/>
  <c r="J62" i="2"/>
  <c r="K62" i="2"/>
  <c r="M62" i="2"/>
  <c r="I63" i="2"/>
  <c r="J63" i="2"/>
  <c r="K63" i="2"/>
  <c r="M63" i="2"/>
  <c r="I64" i="2"/>
  <c r="J64" i="2"/>
  <c r="K64" i="2"/>
  <c r="M64" i="2"/>
  <c r="I65" i="2"/>
  <c r="J65" i="2"/>
  <c r="K65" i="2"/>
  <c r="M65" i="2"/>
  <c r="I66" i="2"/>
  <c r="J66" i="2"/>
  <c r="K66" i="2"/>
  <c r="M66" i="2"/>
  <c r="I67" i="2"/>
  <c r="J67" i="2"/>
  <c r="K67" i="2"/>
  <c r="M67" i="2"/>
  <c r="I68" i="2"/>
  <c r="J68" i="2"/>
  <c r="K68" i="2"/>
  <c r="M68" i="2"/>
  <c r="I69" i="2"/>
  <c r="J69" i="2"/>
  <c r="K69" i="2"/>
  <c r="M69" i="2"/>
  <c r="I70" i="2"/>
  <c r="J70" i="2"/>
  <c r="K70" i="2"/>
  <c r="M70" i="2"/>
  <c r="I71" i="2"/>
  <c r="J71" i="2"/>
  <c r="K71" i="2"/>
  <c r="M71" i="2"/>
  <c r="I72" i="2"/>
  <c r="J72" i="2"/>
  <c r="K72" i="2"/>
  <c r="M72" i="2"/>
  <c r="I73" i="2"/>
  <c r="J73" i="2"/>
  <c r="K73" i="2"/>
  <c r="M73" i="2"/>
  <c r="I74" i="2"/>
  <c r="J74" i="2"/>
  <c r="K74" i="2"/>
  <c r="M74" i="2"/>
  <c r="I75" i="2"/>
  <c r="J75" i="2"/>
  <c r="K75" i="2"/>
  <c r="M75" i="2"/>
  <c r="I76" i="2"/>
  <c r="J76" i="2"/>
  <c r="K76" i="2"/>
  <c r="M76" i="2"/>
  <c r="I77" i="2"/>
  <c r="J77" i="2"/>
  <c r="K77" i="2"/>
  <c r="M77" i="2"/>
  <c r="I78" i="2"/>
  <c r="J78" i="2"/>
  <c r="K78" i="2"/>
  <c r="M78" i="2"/>
  <c r="I79" i="2"/>
  <c r="J79" i="2"/>
  <c r="K79" i="2"/>
  <c r="M79" i="2"/>
  <c r="I80" i="2"/>
  <c r="J80" i="2"/>
  <c r="K80" i="2"/>
  <c r="M80" i="2"/>
  <c r="I81" i="2"/>
  <c r="J81" i="2"/>
  <c r="K81" i="2"/>
  <c r="M81" i="2"/>
  <c r="M2" i="2"/>
  <c r="K2" i="2"/>
  <c r="J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N81" i="2" l="1"/>
  <c r="N77" i="2"/>
  <c r="N73" i="2"/>
  <c r="N69" i="2"/>
  <c r="N65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N9" i="2"/>
  <c r="N5" i="2"/>
  <c r="N4" i="2"/>
  <c r="N79" i="2"/>
  <c r="N75" i="2"/>
  <c r="N71" i="2"/>
  <c r="N67" i="2"/>
  <c r="N63" i="2"/>
  <c r="N59" i="2"/>
  <c r="N55" i="2"/>
  <c r="N51" i="2"/>
  <c r="N47" i="2"/>
  <c r="N43" i="2"/>
  <c r="N39" i="2"/>
  <c r="N35" i="2"/>
  <c r="N31" i="2"/>
  <c r="N27" i="2"/>
  <c r="N23" i="2"/>
  <c r="N19" i="2"/>
  <c r="N15" i="2"/>
  <c r="N11" i="2"/>
  <c r="N7" i="2"/>
  <c r="N3" i="2"/>
  <c r="N80" i="2"/>
  <c r="N78" i="2"/>
  <c r="N76" i="2"/>
  <c r="N74" i="2"/>
  <c r="N72" i="2"/>
  <c r="N70" i="2"/>
  <c r="N68" i="2"/>
  <c r="N66" i="2"/>
  <c r="N64" i="2"/>
  <c r="N62" i="2"/>
  <c r="N60" i="2"/>
  <c r="N58" i="2"/>
  <c r="N56" i="2"/>
  <c r="N54" i="2"/>
  <c r="N52" i="2"/>
  <c r="N50" i="2"/>
  <c r="N48" i="2"/>
  <c r="N46" i="2"/>
  <c r="N44" i="2"/>
  <c r="N42" i="2"/>
  <c r="N40" i="2"/>
  <c r="N38" i="2"/>
  <c r="N36" i="2"/>
  <c r="N34" i="2"/>
  <c r="N32" i="2"/>
  <c r="N30" i="2"/>
  <c r="N28" i="2"/>
  <c r="N26" i="2"/>
  <c r="N24" i="2"/>
  <c r="N22" i="2"/>
  <c r="N20" i="2"/>
  <c r="N18" i="2"/>
  <c r="N16" i="2"/>
  <c r="N14" i="2"/>
  <c r="N12" i="2"/>
  <c r="N10" i="2"/>
  <c r="N8" i="2"/>
  <c r="N6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<sst xmlns="http://schemas.openxmlformats.org/spreadsheetml/2006/main" count="60" uniqueCount="40">
  <si>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concentration_protein_g/L</t>
  </si>
  <si>
    <t>concentration_glucose_g/L</t>
  </si>
  <si>
    <t>pH</t>
  </si>
  <si>
    <t>acetate_mol/L</t>
  </si>
  <si>
    <t>propionate_mol/L</t>
  </si>
  <si>
    <t>butyrate_mol/L</t>
  </si>
  <si>
    <t>valerate_mol/L</t>
  </si>
  <si>
    <t>Hydrogen_mol/L</t>
  </si>
  <si>
    <t>Ethanol_mol/L</t>
  </si>
  <si>
    <t xml:space="preserve">components </t>
  </si>
  <si>
    <t>MW_g/mol</t>
  </si>
  <si>
    <t>Carbon</t>
  </si>
  <si>
    <t xml:space="preserve">glucose </t>
  </si>
  <si>
    <t>mol/L</t>
  </si>
  <si>
    <t xml:space="preserve">gramsC </t>
  </si>
  <si>
    <t>grams Ace</t>
  </si>
  <si>
    <t>prop</t>
  </si>
  <si>
    <t>buty</t>
  </si>
  <si>
    <t xml:space="preserve">val </t>
  </si>
  <si>
    <t>hydrogen</t>
  </si>
  <si>
    <t>ethanol</t>
  </si>
  <si>
    <t xml:space="preserve">sum </t>
  </si>
  <si>
    <t>grams C Ace</t>
  </si>
  <si>
    <t>grams C prop</t>
  </si>
  <si>
    <t>grams C buty</t>
  </si>
  <si>
    <t>cv_ace</t>
  </si>
  <si>
    <t>cv_prop</t>
  </si>
  <si>
    <t>cv_buty</t>
  </si>
  <si>
    <t>cv_prop ==  + pH * 0.9856610323688368 + 0.001655683582814163</t>
  </si>
  <si>
    <t>mean</t>
  </si>
  <si>
    <t>std</t>
  </si>
  <si>
    <t>cv_prop ==  + pH * 0.06469780336862108 + -0.24145773170908502</t>
  </si>
  <si>
    <t>normalised</t>
  </si>
  <si>
    <t xml:space="preserve">cv_calculated </t>
  </si>
  <si>
    <t xml:space="preserve">ph1 </t>
  </si>
  <si>
    <t xml:space="preserve">ph2 </t>
  </si>
  <si>
    <t>ph3</t>
  </si>
  <si>
    <t>calculated</t>
  </si>
  <si>
    <t>Acetate</t>
  </si>
  <si>
    <t>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</si>
</sst>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cv_prop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Hoja3!$A$2:$A$81</c:f>
              <c:numCache>
                <c:formatCode>General</c:formatCode>
                <c:ptCount val="80"/>
                <c:pt idx="0">
                  <c:v>6.0851100235128701</c:v>
                </c:pt>
                <c:pt idx="1">
                  <c:v>7.6016224672107899</c:v>
                </c:pt>
                <c:pt idx="2">
                  <c:v>4.0005718740867247</c:v>
                </c:pt>
                <c:pt idx="3">
                  <c:v>5.5116628631591986</c:v>
                </c:pt>
                <c:pt idx="4">
                  <c:v>4.7337794540855649</c:v>
                </c:pt>
                <c:pt idx="5">
                  <c:v>4.4616929738439888</c:v>
                </c:pt>
                <c:pt idx="6">
                  <c:v>4.9313010568883549</c:v>
                </c:pt>
                <c:pt idx="7">
                  <c:v>5.7278036352152384</c:v>
                </c:pt>
                <c:pt idx="8">
                  <c:v>5.9838373711533492</c:v>
                </c:pt>
                <c:pt idx="9">
                  <c:v>6.6940836700167843</c:v>
                </c:pt>
                <c:pt idx="10">
                  <c:v>6.0959725720164739</c:v>
                </c:pt>
                <c:pt idx="11">
                  <c:v>7.4260975019837971</c:v>
                </c:pt>
                <c:pt idx="12">
                  <c:v>5.0222612486575873</c:v>
                </c:pt>
                <c:pt idx="13">
                  <c:v>8.3905871819547269</c:v>
                </c:pt>
                <c:pt idx="14">
                  <c:v>4.136937965989631</c:v>
                </c:pt>
                <c:pt idx="15">
                  <c:v>7.3523375508920115</c:v>
                </c:pt>
                <c:pt idx="16">
                  <c:v>6.0865240118356354</c:v>
                </c:pt>
                <c:pt idx="17">
                  <c:v>6.7934491422287584</c:v>
                </c:pt>
                <c:pt idx="18">
                  <c:v>4.7019346929761685</c:v>
                </c:pt>
                <c:pt idx="19">
                  <c:v>4.9905074454243943</c:v>
                </c:pt>
                <c:pt idx="20">
                  <c:v>8.0037228433776839</c:v>
                </c:pt>
                <c:pt idx="21">
                  <c:v>8.8413078785969876</c:v>
                </c:pt>
                <c:pt idx="22">
                  <c:v>5.5671208907962146</c:v>
                </c:pt>
                <c:pt idx="23">
                  <c:v>7.4616130783465699</c:v>
                </c:pt>
                <c:pt idx="24">
                  <c:v>8.3819457614801927</c:v>
                </c:pt>
                <c:pt idx="25">
                  <c:v>8.4730333175192367</c:v>
                </c:pt>
                <c:pt idx="26">
                  <c:v>4.4252210568488897</c:v>
                </c:pt>
                <c:pt idx="27">
                  <c:v>4.1952739161644121</c:v>
                </c:pt>
                <c:pt idx="28">
                  <c:v>4.8491520978228442</c:v>
                </c:pt>
                <c:pt idx="29">
                  <c:v>8.3907125171470653</c:v>
                </c:pt>
                <c:pt idx="30">
                  <c:v>4.4917341691652508</c:v>
                </c:pt>
                <c:pt idx="31">
                  <c:v>6.1055381250252605</c:v>
                </c:pt>
                <c:pt idx="32">
                  <c:v>8.7894476507525106</c:v>
                </c:pt>
                <c:pt idx="33">
                  <c:v>6.6658264248650854</c:v>
                </c:pt>
                <c:pt idx="34">
                  <c:v>7.4593855697523672</c:v>
                </c:pt>
                <c:pt idx="35">
                  <c:v>5.5775781550303147</c:v>
                </c:pt>
                <c:pt idx="36">
                  <c:v>7.4325046384079183</c:v>
                </c:pt>
                <c:pt idx="37">
                  <c:v>8.1731283594868636</c:v>
                </c:pt>
                <c:pt idx="38">
                  <c:v>4.0914413867209589</c:v>
                </c:pt>
                <c:pt idx="39">
                  <c:v>7.750721574724837</c:v>
                </c:pt>
                <c:pt idx="40">
                  <c:v>8.9443054445324748</c:v>
                </c:pt>
                <c:pt idx="41">
                  <c:v>7.740828271899197</c:v>
                </c:pt>
                <c:pt idx="42">
                  <c:v>5.402219960322026</c:v>
                </c:pt>
                <c:pt idx="43">
                  <c:v>7.9463966422574428</c:v>
                </c:pt>
                <c:pt idx="44">
                  <c:v>4.5161300328882099</c:v>
                </c:pt>
                <c:pt idx="45">
                  <c:v>6.2394676308795258</c:v>
                </c:pt>
                <c:pt idx="46">
                  <c:v>8.542977515465477</c:v>
                </c:pt>
                <c:pt idx="47">
                  <c:v>5.4680707418683969</c:v>
                </c:pt>
                <c:pt idx="48">
                  <c:v>5.4388766929317436</c:v>
                </c:pt>
                <c:pt idx="49">
                  <c:v>4.6501428605913881</c:v>
                </c:pt>
                <c:pt idx="50">
                  <c:v>4.0968347893514849</c:v>
                </c:pt>
                <c:pt idx="51">
                  <c:v>7.3941776646994546</c:v>
                </c:pt>
                <c:pt idx="52">
                  <c:v>5.0581405800002948</c:v>
                </c:pt>
                <c:pt idx="53">
                  <c:v>5.3277332968611315</c:v>
                </c:pt>
                <c:pt idx="54">
                  <c:v>6.4578657964016912</c:v>
                </c:pt>
                <c:pt idx="55">
                  <c:v>4.2668127255854023</c:v>
                </c:pt>
                <c:pt idx="56">
                  <c:v>6.8705880274600659</c:v>
                </c:pt>
                <c:pt idx="57">
                  <c:v>4.7336428745290506</c:v>
                </c:pt>
                <c:pt idx="58">
                  <c:v>6.946527684516421</c:v>
                </c:pt>
                <c:pt idx="59">
                  <c:v>7.4987918001046561</c:v>
                </c:pt>
                <c:pt idx="60">
                  <c:v>4.511672144139129</c:v>
                </c:pt>
                <c:pt idx="61">
                  <c:v>6.0702799390978415</c:v>
                </c:pt>
                <c:pt idx="62">
                  <c:v>7.4720007886387254</c:v>
                </c:pt>
                <c:pt idx="63">
                  <c:v>6.0708963476345135</c:v>
                </c:pt>
                <c:pt idx="64">
                  <c:v>4.2497672947304359</c:v>
                </c:pt>
                <c:pt idx="65">
                  <c:v>6.6794820295775583</c:v>
                </c:pt>
                <c:pt idx="66">
                  <c:v>7.3189732260989437</c:v>
                </c:pt>
                <c:pt idx="67">
                  <c:v>6.5744455602915428</c:v>
                </c:pt>
                <c:pt idx="68">
                  <c:v>8.7229737799540672</c:v>
                </c:pt>
                <c:pt idx="69">
                  <c:v>6.9327752025099647</c:v>
                </c:pt>
                <c:pt idx="70">
                  <c:v>8.5170095764394169</c:v>
                </c:pt>
                <c:pt idx="71">
                  <c:v>4.687373520731188</c:v>
                </c:pt>
                <c:pt idx="72">
                  <c:v>4.6963817362537927</c:v>
                </c:pt>
                <c:pt idx="73">
                  <c:v>8.03695644354762</c:v>
                </c:pt>
                <c:pt idx="74">
                  <c:v>5.9883841849276678</c:v>
                </c:pt>
                <c:pt idx="75">
                  <c:v>4.8267709855846643</c:v>
                </c:pt>
                <c:pt idx="76">
                  <c:v>8.6375429019801686</c:v>
                </c:pt>
                <c:pt idx="77">
                  <c:v>5.7388292987275324</c:v>
                </c:pt>
                <c:pt idx="78">
                  <c:v>7.7540605156807771</c:v>
                </c:pt>
                <c:pt idx="79">
                  <c:v>7.6299899267522573</c:v>
                </c:pt>
              </c:numCache>
            </c:numRef>
          </c:xVal>
          <c:yVal>
            <c:numRef>
              <c:f>Hoja3!$B$2:$B$81</c:f>
              <c:numCache>
                <c:formatCode>General</c:formatCode>
                <c:ptCount val="80"/>
                <c:pt idx="0">
                  <c:v>0.14065338823243406</c:v>
                </c:pt>
                <c:pt idx="1">
                  <c:v>0.21952732160728905</c:v>
                </c:pt>
                <c:pt idx="2">
                  <c:v>5.0693901871614364E-2</c:v>
                </c:pt>
                <c:pt idx="3">
                  <c:v>9.9562063460713515E-2</c:v>
                </c:pt>
                <c:pt idx="4">
                  <c:v>6.1910767994842145E-2</c:v>
                </c:pt>
                <c:pt idx="5">
                  <c:v>5.7539707497696421E-2</c:v>
                </c:pt>
                <c:pt idx="6">
                  <c:v>6.8472156682671537E-2</c:v>
                </c:pt>
                <c:pt idx="7">
                  <c:v>0.11511183204615283</c:v>
                </c:pt>
                <c:pt idx="8">
                  <c:v>0.1344483026582774</c:v>
                </c:pt>
                <c:pt idx="9">
                  <c:v>0.22720927991129508</c:v>
                </c:pt>
                <c:pt idx="10">
                  <c:v>0.14180074455824032</c:v>
                </c:pt>
                <c:pt idx="11">
                  <c:v>0.21917008172301583</c:v>
                </c:pt>
                <c:pt idx="12">
                  <c:v>7.2201886015081734E-2</c:v>
                </c:pt>
                <c:pt idx="13">
                  <c:v>0.34963948012944418</c:v>
                </c:pt>
                <c:pt idx="14">
                  <c:v>5.4303484092558994E-2</c:v>
                </c:pt>
                <c:pt idx="15">
                  <c:v>0.21902899698176187</c:v>
                </c:pt>
                <c:pt idx="16">
                  <c:v>0.14056012124788925</c:v>
                </c:pt>
                <c:pt idx="17">
                  <c:v>0.23323724413724314</c:v>
                </c:pt>
                <c:pt idx="18">
                  <c:v>6.137046245840852E-2</c:v>
                </c:pt>
                <c:pt idx="19">
                  <c:v>7.1135682400701561E-2</c:v>
                </c:pt>
                <c:pt idx="20">
                  <c:v>0.23432921329018042</c:v>
                </c:pt>
                <c:pt idx="21">
                  <c:v>7.5002827677751807E-6</c:v>
                </c:pt>
                <c:pt idx="22">
                  <c:v>0.10450486195955119</c:v>
                </c:pt>
                <c:pt idx="23">
                  <c:v>0.21772706113994239</c:v>
                </c:pt>
                <c:pt idx="24">
                  <c:v>0.34975357110315131</c:v>
                </c:pt>
                <c:pt idx="25">
                  <c:v>0.3527177519813155</c:v>
                </c:pt>
                <c:pt idx="26">
                  <c:v>5.3278811635816936E-2</c:v>
                </c:pt>
                <c:pt idx="27">
                  <c:v>5.5061192352451049E-2</c:v>
                </c:pt>
                <c:pt idx="28">
                  <c:v>6.5181335574539284E-2</c:v>
                </c:pt>
                <c:pt idx="29">
                  <c:v>0.35368604360667044</c:v>
                </c:pt>
                <c:pt idx="30">
                  <c:v>5.5577703971467413E-2</c:v>
                </c:pt>
                <c:pt idx="31">
                  <c:v>0.14262929121698356</c:v>
                </c:pt>
                <c:pt idx="32">
                  <c:v>7.3826203558468209E-6</c:v>
                </c:pt>
                <c:pt idx="33">
                  <c:v>0.22625665501675979</c:v>
                </c:pt>
                <c:pt idx="34">
                  <c:v>0.2204092806929486</c:v>
                </c:pt>
                <c:pt idx="35">
                  <c:v>0.10405169092825133</c:v>
                </c:pt>
                <c:pt idx="36">
                  <c:v>0.21961790877681237</c:v>
                </c:pt>
                <c:pt idx="37">
                  <c:v>0.26640816109322041</c:v>
                </c:pt>
                <c:pt idx="38">
                  <c:v>5.3690776255601126E-2</c:v>
                </c:pt>
                <c:pt idx="39">
                  <c:v>0.23981255523725453</c:v>
                </c:pt>
                <c:pt idx="40">
                  <c:v>7.491098904728774E-6</c:v>
                </c:pt>
                <c:pt idx="41">
                  <c:v>0.23000964043674371</c:v>
                </c:pt>
                <c:pt idx="42">
                  <c:v>9.1865515657099828E-2</c:v>
                </c:pt>
                <c:pt idx="43">
                  <c:v>0.21820816628913361</c:v>
                </c:pt>
                <c:pt idx="44">
                  <c:v>5.8149290133549331E-2</c:v>
                </c:pt>
                <c:pt idx="45">
                  <c:v>0.14909169651320134</c:v>
                </c:pt>
                <c:pt idx="46">
                  <c:v>3.237124831261358E-5</c:v>
                </c:pt>
                <c:pt idx="47">
                  <c:v>9.6968031831091511E-2</c:v>
                </c:pt>
                <c:pt idx="48">
                  <c:v>9.4150278587308636E-2</c:v>
                </c:pt>
                <c:pt idx="49">
                  <c:v>6.0002430630220149E-2</c:v>
                </c:pt>
                <c:pt idx="50">
                  <c:v>5.2415712407497816E-2</c:v>
                </c:pt>
                <c:pt idx="51">
                  <c:v>0.21824690900626992</c:v>
                </c:pt>
                <c:pt idx="52">
                  <c:v>7.3638406111827703E-2</c:v>
                </c:pt>
                <c:pt idx="53">
                  <c:v>7.6115655830278905E-2</c:v>
                </c:pt>
                <c:pt idx="54">
                  <c:v>0.18045543599836911</c:v>
                </c:pt>
                <c:pt idx="55">
                  <c:v>5.6923853600158891E-2</c:v>
                </c:pt>
                <c:pt idx="56">
                  <c:v>0.24043434448545284</c:v>
                </c:pt>
                <c:pt idx="57">
                  <c:v>6.2436598820577761E-2</c:v>
                </c:pt>
                <c:pt idx="58">
                  <c:v>0.24140262794666276</c:v>
                </c:pt>
                <c:pt idx="59">
                  <c:v>0.21842200834185621</c:v>
                </c:pt>
                <c:pt idx="60">
                  <c:v>5.2193778066431079E-2</c:v>
                </c:pt>
                <c:pt idx="61">
                  <c:v>0.13969089326929346</c:v>
                </c:pt>
                <c:pt idx="62">
                  <c:v>0.22155619800190346</c:v>
                </c:pt>
                <c:pt idx="63">
                  <c:v>0.1397857526117588</c:v>
                </c:pt>
                <c:pt idx="64">
                  <c:v>5.3650480193999962E-2</c:v>
                </c:pt>
                <c:pt idx="65">
                  <c:v>0.22656179229775103</c:v>
                </c:pt>
                <c:pt idx="66">
                  <c:v>0.21911634896642135</c:v>
                </c:pt>
                <c:pt idx="67">
                  <c:v>0.20965512516767007</c:v>
                </c:pt>
                <c:pt idx="68">
                  <c:v>7.4799708623341011E-6</c:v>
                </c:pt>
                <c:pt idx="69">
                  <c:v>0.23986305132543961</c:v>
                </c:pt>
                <c:pt idx="70">
                  <c:v>0.34658430138999202</c:v>
                </c:pt>
                <c:pt idx="71">
                  <c:v>6.0952466528088278E-2</c:v>
                </c:pt>
                <c:pt idx="72">
                  <c:v>6.080829066214273E-2</c:v>
                </c:pt>
                <c:pt idx="73">
                  <c:v>0.27601088351148217</c:v>
                </c:pt>
                <c:pt idx="74">
                  <c:v>0.13389989060983143</c:v>
                </c:pt>
                <c:pt idx="75">
                  <c:v>6.4480916805117972E-2</c:v>
                </c:pt>
                <c:pt idx="76">
                  <c:v>7.7758821947119413E-6</c:v>
                </c:pt>
                <c:pt idx="77">
                  <c:v>0.11638452562212021</c:v>
                </c:pt>
                <c:pt idx="78">
                  <c:v>0.22731126009424271</c:v>
                </c:pt>
                <c:pt idx="79">
                  <c:v>0.23671763854010949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A-4CFB-A032-513B869DF68A}"/>
            </c:ext>
          </c:extLst>
        </c:ser>
        <c:ser>
          <c:idx val="1"/>
          <c:order val="1"/>
          <c:tx>
            <c:v>regresion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Hoja3!$A$2:$A$81</c:f>
              <c:numCache>
                <c:formatCode>General</c:formatCode>
                <c:ptCount val="80"/>
                <c:pt idx="0">
                  <c:v>6.0851100235128701</c:v>
                </c:pt>
                <c:pt idx="1">
                  <c:v>7.6016224672107899</c:v>
                </c:pt>
                <c:pt idx="2">
                  <c:v>4.0005718740867247</c:v>
                </c:pt>
                <c:pt idx="3">
                  <c:v>5.5116628631591986</c:v>
                </c:pt>
                <c:pt idx="4">
                  <c:v>4.7337794540855649</c:v>
                </c:pt>
                <c:pt idx="5">
                  <c:v>4.4616929738439888</c:v>
                </c:pt>
                <c:pt idx="6">
                  <c:v>4.9313010568883549</c:v>
                </c:pt>
                <c:pt idx="7">
                  <c:v>5.7278036352152384</c:v>
                </c:pt>
                <c:pt idx="8">
                  <c:v>5.9838373711533492</c:v>
                </c:pt>
                <c:pt idx="9">
                  <c:v>6.6940836700167843</c:v>
                </c:pt>
                <c:pt idx="10">
                  <c:v>6.0959725720164739</c:v>
                </c:pt>
                <c:pt idx="11">
                  <c:v>7.4260975019837971</c:v>
                </c:pt>
                <c:pt idx="12">
                  <c:v>5.0222612486575873</c:v>
                </c:pt>
                <c:pt idx="13">
                  <c:v>8.3905871819547269</c:v>
                </c:pt>
                <c:pt idx="14">
                  <c:v>4.136937965989631</c:v>
                </c:pt>
                <c:pt idx="15">
                  <c:v>7.3523375508920115</c:v>
                </c:pt>
                <c:pt idx="16">
                  <c:v>6.0865240118356354</c:v>
                </c:pt>
                <c:pt idx="17">
                  <c:v>6.7934491422287584</c:v>
                </c:pt>
                <c:pt idx="18">
                  <c:v>4.7019346929761685</c:v>
                </c:pt>
                <c:pt idx="19">
                  <c:v>4.9905074454243943</c:v>
                </c:pt>
                <c:pt idx="20">
                  <c:v>8.0037228433776839</c:v>
                </c:pt>
                <c:pt idx="21">
                  <c:v>8.8413078785969876</c:v>
                </c:pt>
                <c:pt idx="22">
                  <c:v>5.5671208907962146</c:v>
                </c:pt>
                <c:pt idx="23">
                  <c:v>7.4616130783465699</c:v>
                </c:pt>
                <c:pt idx="24">
                  <c:v>8.3819457614801927</c:v>
                </c:pt>
                <c:pt idx="25">
                  <c:v>8.4730333175192367</c:v>
                </c:pt>
                <c:pt idx="26">
                  <c:v>4.4252210568488897</c:v>
                </c:pt>
                <c:pt idx="27">
                  <c:v>4.1952739161644121</c:v>
                </c:pt>
                <c:pt idx="28">
                  <c:v>4.8491520978228442</c:v>
                </c:pt>
                <c:pt idx="29">
                  <c:v>8.3907125171470653</c:v>
                </c:pt>
                <c:pt idx="30">
                  <c:v>4.4917341691652508</c:v>
                </c:pt>
                <c:pt idx="31">
                  <c:v>6.1055381250252605</c:v>
                </c:pt>
                <c:pt idx="32">
                  <c:v>8.7894476507525106</c:v>
                </c:pt>
                <c:pt idx="33">
                  <c:v>6.6658264248650854</c:v>
                </c:pt>
                <c:pt idx="34">
                  <c:v>7.4593855697523672</c:v>
                </c:pt>
                <c:pt idx="35">
                  <c:v>5.5775781550303147</c:v>
                </c:pt>
                <c:pt idx="36">
                  <c:v>7.4325046384079183</c:v>
                </c:pt>
                <c:pt idx="37">
                  <c:v>8.1731283594868636</c:v>
                </c:pt>
                <c:pt idx="38">
                  <c:v>4.0914413867209589</c:v>
                </c:pt>
                <c:pt idx="39">
                  <c:v>7.750721574724837</c:v>
                </c:pt>
                <c:pt idx="40">
                  <c:v>8.9443054445324748</c:v>
                </c:pt>
                <c:pt idx="41">
                  <c:v>7.740828271899197</c:v>
                </c:pt>
                <c:pt idx="42">
                  <c:v>5.402219960322026</c:v>
                </c:pt>
                <c:pt idx="43">
                  <c:v>7.9463966422574428</c:v>
                </c:pt>
                <c:pt idx="44">
                  <c:v>4.5161300328882099</c:v>
                </c:pt>
                <c:pt idx="45">
                  <c:v>6.2394676308795258</c:v>
                </c:pt>
                <c:pt idx="46">
                  <c:v>8.542977515465477</c:v>
                </c:pt>
                <c:pt idx="47">
                  <c:v>5.4680707418683969</c:v>
                </c:pt>
                <c:pt idx="48">
                  <c:v>5.4388766929317436</c:v>
                </c:pt>
                <c:pt idx="49">
                  <c:v>4.6501428605913881</c:v>
                </c:pt>
                <c:pt idx="50">
                  <c:v>4.0968347893514849</c:v>
                </c:pt>
                <c:pt idx="51">
                  <c:v>7.3941776646994546</c:v>
                </c:pt>
                <c:pt idx="52">
                  <c:v>5.0581405800002948</c:v>
                </c:pt>
                <c:pt idx="53">
                  <c:v>5.3277332968611315</c:v>
                </c:pt>
                <c:pt idx="54">
                  <c:v>6.4578657964016912</c:v>
                </c:pt>
                <c:pt idx="55">
                  <c:v>4.2668127255854023</c:v>
                </c:pt>
                <c:pt idx="56">
                  <c:v>6.8705880274600659</c:v>
                </c:pt>
                <c:pt idx="57">
                  <c:v>4.7336428745290506</c:v>
                </c:pt>
                <c:pt idx="58">
                  <c:v>6.946527684516421</c:v>
                </c:pt>
                <c:pt idx="59">
                  <c:v>7.4987918001046561</c:v>
                </c:pt>
                <c:pt idx="60">
                  <c:v>4.511672144139129</c:v>
                </c:pt>
                <c:pt idx="61">
                  <c:v>6.0702799390978415</c:v>
                </c:pt>
                <c:pt idx="62">
                  <c:v>7.4720007886387254</c:v>
                </c:pt>
                <c:pt idx="63">
                  <c:v>6.0708963476345135</c:v>
                </c:pt>
                <c:pt idx="64">
                  <c:v>4.2497672947304359</c:v>
                </c:pt>
                <c:pt idx="65">
                  <c:v>6.6794820295775583</c:v>
                </c:pt>
                <c:pt idx="66">
                  <c:v>7.3189732260989437</c:v>
                </c:pt>
                <c:pt idx="67">
                  <c:v>6.5744455602915428</c:v>
                </c:pt>
                <c:pt idx="68">
                  <c:v>8.7229737799540672</c:v>
                </c:pt>
                <c:pt idx="69">
                  <c:v>6.9327752025099647</c:v>
                </c:pt>
                <c:pt idx="70">
                  <c:v>8.5170095764394169</c:v>
                </c:pt>
                <c:pt idx="71">
                  <c:v>4.687373520731188</c:v>
                </c:pt>
                <c:pt idx="72">
                  <c:v>4.6963817362537927</c:v>
                </c:pt>
                <c:pt idx="73">
                  <c:v>8.03695644354762</c:v>
                </c:pt>
                <c:pt idx="74">
                  <c:v>5.9883841849276678</c:v>
                </c:pt>
                <c:pt idx="75">
                  <c:v>4.8267709855846643</c:v>
                </c:pt>
                <c:pt idx="76">
                  <c:v>8.6375429019801686</c:v>
                </c:pt>
                <c:pt idx="77">
                  <c:v>5.7388292987275324</c:v>
                </c:pt>
                <c:pt idx="78">
                  <c:v>7.7540605156807771</c:v>
                </c:pt>
                <c:pt idx="79">
                  <c:v>7.6299899267522573</c:v>
                </c:pt>
              </c:numCache>
            </c:numRef>
          </c:xVal>
          <c:yVal>
            <c:numRef>
              <c:f>Hoja3!$D$2:$D$81</c:f>
              <c:numCache>
                <c:formatCode>General</c:formatCode>
                <c:ptCount val="80"/>
                <c:pt idx="0">
                  <c:v>0.15223552006857541</c:v>
                </c:pt>
                <c:pt idx="1">
                  <c:v>0.2503505439570104</c:v>
                </c:pt>
                <c:pt idx="2">
                  <c:v>1.7370480762613577E-2</c:v>
                </c:pt>
                <c:pt idx="3">
                  <c:v>0.1151347484457195</c:v>
                </c:pt>
                <c:pt idx="4">
                  <c:v>6.4807400601760962E-2</c:v>
                </c:pt>
                <c:pt idx="5">
                  <c:v>4.7204003003831291E-2</c:v>
                </c:pt>
                <c:pt idx="6">
                  <c:v>7.7586614420950745E-2</c:v>
                </c:pt>
                <c:pt idx="7">
                  <c:v>0.12911858161614312</c:v>
                </c:pt>
                <c:pt idx="8">
                  <c:v>0.14568340191960041</c:v>
                </c:pt>
                <c:pt idx="9">
                  <c:v>0.19163477730675779</c:v>
                </c:pt>
                <c:pt idx="10">
                  <c:v>0.15293830309574372</c:v>
                </c:pt>
                <c:pt idx="11">
                  <c:v>0.23899446427047036</c:v>
                </c:pt>
                <c:pt idx="12">
                  <c:v>8.3471539022408586E-2</c:v>
                </c:pt>
                <c:pt idx="13">
                  <c:v>0.3013948279362938</c:v>
                </c:pt>
                <c:pt idx="14">
                  <c:v>2.6193067362695083E-2</c:v>
                </c:pt>
                <c:pt idx="15">
                  <c:v>0.2342223574582549</c:v>
                </c:pt>
                <c:pt idx="16">
                  <c:v>0.15232700200704721</c:v>
                </c:pt>
                <c:pt idx="17">
                  <c:v>0.19806350508955825</c:v>
                </c:pt>
                <c:pt idx="18">
                  <c:v>6.2747114509184548E-2</c:v>
                </c:pt>
                <c:pt idx="19">
                  <c:v>8.1417137704621584E-2</c:v>
                </c:pt>
                <c:pt idx="20">
                  <c:v>0.27636555502870463</c:v>
                </c:pt>
                <c:pt idx="21">
                  <c:v>0.33055546694182258</c:v>
                </c:pt>
                <c:pt idx="22">
                  <c:v>0.1187227610129907</c:v>
                </c:pt>
                <c:pt idx="23">
                  <c:v>0.24129224404651226</c:v>
                </c:pt>
                <c:pt idx="24">
                  <c:v>0.30083574701360671</c:v>
                </c:pt>
                <c:pt idx="25">
                  <c:v>0.30672891180354911</c:v>
                </c:pt>
                <c:pt idx="26">
                  <c:v>4.4844350089605717E-2</c:v>
                </c:pt>
                <c:pt idx="27">
                  <c:v>2.9967275196424753E-2</c:v>
                </c:pt>
                <c:pt idx="28">
                  <c:v>7.2271757220393446E-2</c:v>
                </c:pt>
                <c:pt idx="29">
                  <c:v>0.30140293684792285</c:v>
                </c:pt>
                <c:pt idx="30">
                  <c:v>4.9147602351684666E-2</c:v>
                </c:pt>
                <c:pt idx="31">
                  <c:v>0.15355717336341831</c:v>
                </c:pt>
                <c:pt idx="32">
                  <c:v>0.3272002241180888</c:v>
                </c:pt>
                <c:pt idx="33">
                  <c:v>0.18980659561619426</c:v>
                </c:pt>
                <c:pt idx="34">
                  <c:v>0.24114812913348263</c:v>
                </c:pt>
                <c:pt idx="35">
                  <c:v>0.11939932303818226</c:v>
                </c:pt>
                <c:pt idx="36">
                  <c:v>0.23940899192299406</c:v>
                </c:pt>
                <c:pt idx="37">
                  <c:v>0.28732571979949606</c:v>
                </c:pt>
                <c:pt idx="38">
                  <c:v>2.324953862322568E-2</c:v>
                </c:pt>
                <c:pt idx="39">
                  <c:v>0.25999692869739111</c:v>
                </c:pt>
                <c:pt idx="40">
                  <c:v>0.33721918321016331</c:v>
                </c:pt>
                <c:pt idx="41">
                  <c:v>0.25935685373651152</c:v>
                </c:pt>
                <c:pt idx="42">
                  <c:v>0.10805403303786901</c:v>
                </c:pt>
                <c:pt idx="43">
                  <c:v>0.27265667574075725</c:v>
                </c:pt>
                <c:pt idx="44">
                  <c:v>5.0725961145840354E-2</c:v>
                </c:pt>
                <c:pt idx="45">
                  <c:v>0.1622221181984341</c:v>
                </c:pt>
                <c:pt idx="46">
                  <c:v>0.3112541477690508</c:v>
                </c:pt>
                <c:pt idx="47">
                  <c:v>0.11231443395402615</c:v>
                </c:pt>
                <c:pt idx="48">
                  <c:v>0.11042564311638867</c:v>
                </c:pt>
                <c:pt idx="49">
                  <c:v>5.939629672145344E-2</c:v>
                </c:pt>
                <c:pt idx="50">
                  <c:v>2.3598479926103227E-2</c:v>
                </c:pt>
                <c:pt idx="51">
                  <c:v>0.23692932091428962</c:v>
                </c:pt>
                <c:pt idx="52">
                  <c:v>8.5792852946616677E-2</c:v>
                </c:pt>
                <c:pt idx="53">
                  <c:v>0.10323490953169143</c:v>
                </c:pt>
                <c:pt idx="54">
                  <c:v>0.17635199976745472</c:v>
                </c:pt>
                <c:pt idx="55">
                  <c:v>3.4595679021569209E-2</c:v>
                </c:pt>
                <c:pt idx="56">
                  <c:v>0.203054221518328</c:v>
                </c:pt>
                <c:pt idx="57">
                  <c:v>6.4798564204469472E-2</c:v>
                </c:pt>
                <c:pt idx="58">
                  <c:v>0.20796735051844059</c:v>
                </c:pt>
                <c:pt idx="59">
                  <c:v>0.24369762567631362</c:v>
                </c:pt>
                <c:pt idx="60">
                  <c:v>5.0437545536113099E-2</c:v>
                </c:pt>
                <c:pt idx="61">
                  <c:v>0.15127604618315185</c:v>
                </c:pt>
                <c:pt idx="62">
                  <c:v>0.24196430608444433</c:v>
                </c:pt>
                <c:pt idx="63">
                  <c:v>0.15131592646145217</c:v>
                </c:pt>
                <c:pt idx="64">
                  <c:v>3.3492877087781175E-2</c:v>
                </c:pt>
                <c:pt idx="65">
                  <c:v>0.19069008324476142</c:v>
                </c:pt>
                <c:pt idx="66">
                  <c:v>0.23206375893326622</c:v>
                </c:pt>
                <c:pt idx="67">
                  <c:v>0.18389445440836058</c:v>
                </c:pt>
                <c:pt idx="68">
                  <c:v>0.32289951069601996</c:v>
                </c:pt>
                <c:pt idx="69">
                  <c:v>0.20707759514175636</c:v>
                </c:pt>
                <c:pt idx="70">
                  <c:v>0.3095740791560545</c:v>
                </c:pt>
                <c:pt idx="71">
                  <c:v>6.1805038650462191E-2</c:v>
                </c:pt>
                <c:pt idx="72">
                  <c:v>6.2387850407045836E-2</c:v>
                </c:pt>
                <c:pt idx="73">
                  <c:v>0.27851569595773051</c:v>
                </c:pt>
                <c:pt idx="74">
                  <c:v>0.14597757078312504</c:v>
                </c:pt>
                <c:pt idx="75">
                  <c:v>7.0823748421636662E-2</c:v>
                </c:pt>
                <c:pt idx="76">
                  <c:v>0.31737232055125597</c:v>
                </c:pt>
                <c:pt idx="77">
                  <c:v>0.12983191782607009</c:v>
                </c:pt>
                <c:pt idx="78">
                  <c:v>0.26021295084281792</c:v>
                </c:pt>
                <c:pt idx="79">
                  <c:v>0.25218585627649159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A-4CFB-A032-513B869DF68A}"/>
            </c:ext>
          </c:extLst>
        </c:ser>
        <c:ser>
          <c:idx val="2"/>
          <c:order val="2"/>
          <c:tx>
            <c:v>poly 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Hoja3!$P$2:$P$89</c:f>
              <c:numCache>
                <c:formatCode>General</c:formatCode>
                <c:ptCount val="88"/>
                <c:pt idx="0">
                  <c:v>4.0999999999999996</c:v>
                </c:pt>
                <c:pt idx="1">
                  <c:v>4.1500000000000004</c:v>
                </c:pt>
                <c:pt idx="2">
                  <c:v>4.2</c:v>
                </c:pt>
                <c:pt idx="3">
                  <c:v>4.25</c:v>
                </c:pt>
                <c:pt idx="4">
                  <c:v>4.3</c:v>
                </c:pt>
                <c:pt idx="5">
                  <c:v>4.3499999999999996</c:v>
                </c:pt>
                <c:pt idx="6">
                  <c:v>4.4000000000000004</c:v>
                </c:pt>
                <c:pt idx="7">
                  <c:v>4.45</c:v>
                </c:pt>
                <c:pt idx="8">
                  <c:v>4.5000000000000098</c:v>
                </c:pt>
                <c:pt idx="9">
                  <c:v>4.5500000000000096</c:v>
                </c:pt>
                <c:pt idx="10">
                  <c:v>4.6000000000000103</c:v>
                </c:pt>
                <c:pt idx="11">
                  <c:v>4.6500000000000101</c:v>
                </c:pt>
                <c:pt idx="12">
                  <c:v>4.7000000000000099</c:v>
                </c:pt>
                <c:pt idx="13">
                  <c:v>4.7500000000000098</c:v>
                </c:pt>
                <c:pt idx="14">
                  <c:v>4.8000000000000096</c:v>
                </c:pt>
                <c:pt idx="15">
                  <c:v>4.8500000000000103</c:v>
                </c:pt>
                <c:pt idx="16">
                  <c:v>4.9000000000000101</c:v>
                </c:pt>
                <c:pt idx="17">
                  <c:v>4.9500000000000099</c:v>
                </c:pt>
                <c:pt idx="18">
                  <c:v>5.0000000000000098</c:v>
                </c:pt>
                <c:pt idx="19">
                  <c:v>5.0500000000000096</c:v>
                </c:pt>
                <c:pt idx="20">
                  <c:v>5.1000000000000103</c:v>
                </c:pt>
                <c:pt idx="21">
                  <c:v>5.1500000000000101</c:v>
                </c:pt>
                <c:pt idx="22">
                  <c:v>5.2000000000000197</c:v>
                </c:pt>
                <c:pt idx="23">
                  <c:v>5.2500000000000204</c:v>
                </c:pt>
                <c:pt idx="24">
                  <c:v>5.3000000000000203</c:v>
                </c:pt>
                <c:pt idx="25">
                  <c:v>5.3500000000000201</c:v>
                </c:pt>
                <c:pt idx="26">
                  <c:v>5.4000000000000199</c:v>
                </c:pt>
                <c:pt idx="27">
                  <c:v>5.4500000000000197</c:v>
                </c:pt>
                <c:pt idx="28">
                  <c:v>5.5000000000000204</c:v>
                </c:pt>
                <c:pt idx="29">
                  <c:v>5.5500000000000203</c:v>
                </c:pt>
                <c:pt idx="30">
                  <c:v>5.6000000000000201</c:v>
                </c:pt>
                <c:pt idx="31">
                  <c:v>5.6500000000000199</c:v>
                </c:pt>
                <c:pt idx="32">
                  <c:v>5.7000000000000197</c:v>
                </c:pt>
                <c:pt idx="33">
                  <c:v>5.7500000000000204</c:v>
                </c:pt>
                <c:pt idx="34">
                  <c:v>5.8000000000000203</c:v>
                </c:pt>
                <c:pt idx="35">
                  <c:v>5.8500000000000201</c:v>
                </c:pt>
                <c:pt idx="36">
                  <c:v>5.9000000000000297</c:v>
                </c:pt>
                <c:pt idx="37">
                  <c:v>5.9500000000000304</c:v>
                </c:pt>
                <c:pt idx="38">
                  <c:v>6.0000000000000302</c:v>
                </c:pt>
                <c:pt idx="39">
                  <c:v>6.05000000000003</c:v>
                </c:pt>
                <c:pt idx="40">
                  <c:v>6.1000000000000298</c:v>
                </c:pt>
                <c:pt idx="41">
                  <c:v>6.1500000000000297</c:v>
                </c:pt>
                <c:pt idx="42">
                  <c:v>6.2000000000000304</c:v>
                </c:pt>
                <c:pt idx="43">
                  <c:v>6.2500000000000302</c:v>
                </c:pt>
                <c:pt idx="44">
                  <c:v>6.30000000000003</c:v>
                </c:pt>
                <c:pt idx="45">
                  <c:v>6.3500000000000298</c:v>
                </c:pt>
                <c:pt idx="46">
                  <c:v>6.4000000000000297</c:v>
                </c:pt>
                <c:pt idx="47">
                  <c:v>6.4500000000000304</c:v>
                </c:pt>
                <c:pt idx="48">
                  <c:v>6.5000000000000302</c:v>
                </c:pt>
                <c:pt idx="49">
                  <c:v>6.55000000000003</c:v>
                </c:pt>
                <c:pt idx="50">
                  <c:v>6.6000000000000396</c:v>
                </c:pt>
                <c:pt idx="51">
                  <c:v>6.6500000000000403</c:v>
                </c:pt>
                <c:pt idx="52">
                  <c:v>6.7000000000000401</c:v>
                </c:pt>
                <c:pt idx="53">
                  <c:v>6.75000000000004</c:v>
                </c:pt>
                <c:pt idx="54">
                  <c:v>6.8000000000000398</c:v>
                </c:pt>
                <c:pt idx="55">
                  <c:v>6.8500000000000396</c:v>
                </c:pt>
                <c:pt idx="56">
                  <c:v>6.9000000000000403</c:v>
                </c:pt>
                <c:pt idx="57">
                  <c:v>6.9500000000000401</c:v>
                </c:pt>
                <c:pt idx="58">
                  <c:v>7.00000000000004</c:v>
                </c:pt>
                <c:pt idx="59">
                  <c:v>7.0500000000000398</c:v>
                </c:pt>
                <c:pt idx="60">
                  <c:v>7.1000000000000396</c:v>
                </c:pt>
                <c:pt idx="61">
                  <c:v>7.1500000000000403</c:v>
                </c:pt>
                <c:pt idx="62">
                  <c:v>7.2000000000000401</c:v>
                </c:pt>
                <c:pt idx="63">
                  <c:v>7.25000000000004</c:v>
                </c:pt>
                <c:pt idx="64">
                  <c:v>7.3000000000000496</c:v>
                </c:pt>
                <c:pt idx="65">
                  <c:v>7.3500000000000503</c:v>
                </c:pt>
                <c:pt idx="66">
                  <c:v>7.4000000000000501</c:v>
                </c:pt>
                <c:pt idx="67">
                  <c:v>7.4500000000000499</c:v>
                </c:pt>
                <c:pt idx="68">
                  <c:v>7.5000000000000497</c:v>
                </c:pt>
                <c:pt idx="69">
                  <c:v>7.5500000000000496</c:v>
                </c:pt>
                <c:pt idx="70">
                  <c:v>7.6000000000000503</c:v>
                </c:pt>
                <c:pt idx="71">
                  <c:v>7.6500000000000501</c:v>
                </c:pt>
                <c:pt idx="72">
                  <c:v>7.7000000000000499</c:v>
                </c:pt>
                <c:pt idx="73">
                  <c:v>7.7500000000000497</c:v>
                </c:pt>
                <c:pt idx="74">
                  <c:v>7.8000000000000496</c:v>
                </c:pt>
                <c:pt idx="75">
                  <c:v>7.8500000000000503</c:v>
                </c:pt>
                <c:pt idx="76">
                  <c:v>7.9000000000000501</c:v>
                </c:pt>
                <c:pt idx="77">
                  <c:v>7.9500000000000499</c:v>
                </c:pt>
                <c:pt idx="78">
                  <c:v>8.0000000000000604</c:v>
                </c:pt>
                <c:pt idx="79">
                  <c:v>8.0500000000000593</c:v>
                </c:pt>
                <c:pt idx="80">
                  <c:v>8.10000000000006</c:v>
                </c:pt>
                <c:pt idx="81">
                  <c:v>8.1500000000000608</c:v>
                </c:pt>
                <c:pt idx="82">
                  <c:v>8.2000000000000597</c:v>
                </c:pt>
                <c:pt idx="83">
                  <c:v>8.2500000000000604</c:v>
                </c:pt>
                <c:pt idx="84">
                  <c:v>8.3000000000000593</c:v>
                </c:pt>
                <c:pt idx="85">
                  <c:v>8.35000000000006</c:v>
                </c:pt>
                <c:pt idx="86">
                  <c:v>8.4000000000000608</c:v>
                </c:pt>
                <c:pt idx="87">
                  <c:v>8.4500000000000597</c:v>
                </c:pt>
              </c:numCache>
            </c:numRef>
          </c:xVal>
          <c:yVal>
            <c:numRef>
              <c:f>Hoja3!$T$2:$T$89</c:f>
              <c:numCache>
                <c:formatCode>General</c:formatCode>
                <c:ptCount val="88"/>
                <c:pt idx="0">
                  <c:v>4.6066490619966191E-2</c:v>
                </c:pt>
                <c:pt idx="1">
                  <c:v>4.7738813851216221E-2</c:v>
                </c:pt>
                <c:pt idx="2">
                  <c:v>4.94411675699662E-2</c:v>
                </c:pt>
                <c:pt idx="3">
                  <c:v>5.1173790388716202E-2</c:v>
                </c:pt>
                <c:pt idx="4">
                  <c:v>5.2936920919966206E-2</c:v>
                </c:pt>
                <c:pt idx="5">
                  <c:v>5.4730797776216179E-2</c:v>
                </c:pt>
                <c:pt idx="6">
                  <c:v>5.6555659569966214E-2</c:v>
                </c:pt>
                <c:pt idx="7">
                  <c:v>5.8411744913716208E-2</c:v>
                </c:pt>
                <c:pt idx="8">
                  <c:v>6.0299292419966573E-2</c:v>
                </c:pt>
                <c:pt idx="9">
                  <c:v>6.2218540701216567E-2</c:v>
                </c:pt>
                <c:pt idx="10">
                  <c:v>6.4169728369966622E-2</c:v>
                </c:pt>
                <c:pt idx="11">
                  <c:v>6.6153094038716609E-2</c:v>
                </c:pt>
                <c:pt idx="12">
                  <c:v>6.8168876319966598E-2</c:v>
                </c:pt>
                <c:pt idx="13">
                  <c:v>7.0217313826216599E-2</c:v>
                </c:pt>
                <c:pt idx="14">
                  <c:v>7.2298645169966619E-2</c:v>
                </c:pt>
                <c:pt idx="15">
                  <c:v>7.441310896371664E-2</c:v>
                </c:pt>
                <c:pt idx="16">
                  <c:v>7.6560943819966643E-2</c:v>
                </c:pt>
                <c:pt idx="17">
                  <c:v>7.8742388351216636E-2</c:v>
                </c:pt>
                <c:pt idx="18">
                  <c:v>8.0957681169966655E-2</c:v>
                </c:pt>
                <c:pt idx="19">
                  <c:v>8.3207060888716627E-2</c:v>
                </c:pt>
                <c:pt idx="20">
                  <c:v>8.5490766119966671E-2</c:v>
                </c:pt>
                <c:pt idx="21">
                  <c:v>8.7809035476216685E-2</c:v>
                </c:pt>
                <c:pt idx="22">
                  <c:v>9.0162107569967148E-2</c:v>
                </c:pt>
                <c:pt idx="23">
                  <c:v>9.2550221013717182E-2</c:v>
                </c:pt>
                <c:pt idx="24">
                  <c:v>9.4973614419967184E-2</c:v>
                </c:pt>
                <c:pt idx="25">
                  <c:v>9.743252640121719E-2</c:v>
                </c:pt>
                <c:pt idx="26">
                  <c:v>9.9927195569967209E-2</c:v>
                </c:pt>
                <c:pt idx="27">
                  <c:v>0.10245786053871722</c:v>
                </c:pt>
                <c:pt idx="28">
                  <c:v>0.10502475991996726</c:v>
                </c:pt>
                <c:pt idx="29">
                  <c:v>0.10762813232621726</c:v>
                </c:pt>
                <c:pt idx="30">
                  <c:v>0.11026821636996728</c:v>
                </c:pt>
                <c:pt idx="31">
                  <c:v>0.11294525066371727</c:v>
                </c:pt>
                <c:pt idx="32">
                  <c:v>0.1156594738199673</c:v>
                </c:pt>
                <c:pt idx="33">
                  <c:v>0.11841112445121735</c:v>
                </c:pt>
                <c:pt idx="34">
                  <c:v>0.12120044116996734</c:v>
                </c:pt>
                <c:pt idx="35">
                  <c:v>0.12402766258871736</c:v>
                </c:pt>
                <c:pt idx="36">
                  <c:v>0.12689302731996793</c:v>
                </c:pt>
                <c:pt idx="37">
                  <c:v>0.12979677397621797</c:v>
                </c:pt>
                <c:pt idx="38">
                  <c:v>0.13273914116996802</c:v>
                </c:pt>
                <c:pt idx="39">
                  <c:v>0.13572036751371799</c:v>
                </c:pt>
                <c:pt idx="40">
                  <c:v>0.13874069161996802</c:v>
                </c:pt>
                <c:pt idx="41">
                  <c:v>0.14180035210121805</c:v>
                </c:pt>
                <c:pt idx="42">
                  <c:v>0.1448995875699681</c:v>
                </c:pt>
                <c:pt idx="43">
                  <c:v>0.14803863663871811</c:v>
                </c:pt>
                <c:pt idx="44">
                  <c:v>0.15121773791996815</c:v>
                </c:pt>
                <c:pt idx="45">
                  <c:v>0.15443713002621814</c:v>
                </c:pt>
                <c:pt idx="46">
                  <c:v>0.15769705156996813</c:v>
                </c:pt>
                <c:pt idx="47">
                  <c:v>0.16099774116371821</c:v>
                </c:pt>
                <c:pt idx="48">
                  <c:v>0.16433943741996823</c:v>
                </c:pt>
                <c:pt idx="49">
                  <c:v>0.16772237895121825</c:v>
                </c:pt>
                <c:pt idx="50">
                  <c:v>0.17114680436996893</c:v>
                </c:pt>
                <c:pt idx="51">
                  <c:v>0.17461295228871901</c:v>
                </c:pt>
                <c:pt idx="52">
                  <c:v>0.17812106131996905</c:v>
                </c:pt>
                <c:pt idx="53">
                  <c:v>0.18167137007621906</c:v>
                </c:pt>
                <c:pt idx="54">
                  <c:v>0.1852641171699691</c:v>
                </c:pt>
                <c:pt idx="55">
                  <c:v>0.1888995412137191</c:v>
                </c:pt>
                <c:pt idx="56">
                  <c:v>0.19257788081996918</c:v>
                </c:pt>
                <c:pt idx="57">
                  <c:v>0.19629937460121921</c:v>
                </c:pt>
                <c:pt idx="58">
                  <c:v>0.20006426116996925</c:v>
                </c:pt>
                <c:pt idx="59">
                  <c:v>0.20387277913871926</c:v>
                </c:pt>
                <c:pt idx="60">
                  <c:v>0.20772516711996927</c:v>
                </c:pt>
                <c:pt idx="61">
                  <c:v>0.21162166372621938</c:v>
                </c:pt>
                <c:pt idx="62">
                  <c:v>0.21556250756996939</c:v>
                </c:pt>
                <c:pt idx="63">
                  <c:v>0.21954793726371943</c:v>
                </c:pt>
                <c:pt idx="64">
                  <c:v>0.22357819141997023</c:v>
                </c:pt>
                <c:pt idx="65">
                  <c:v>0.22765350865122033</c:v>
                </c:pt>
                <c:pt idx="66">
                  <c:v>0.23177412756997037</c:v>
                </c:pt>
                <c:pt idx="67">
                  <c:v>0.23594028678872039</c:v>
                </c:pt>
                <c:pt idx="68">
                  <c:v>0.24015222491997043</c:v>
                </c:pt>
                <c:pt idx="69">
                  <c:v>0.24441018057622046</c:v>
                </c:pt>
                <c:pt idx="70">
                  <c:v>0.24871439236997053</c:v>
                </c:pt>
                <c:pt idx="71">
                  <c:v>0.25306509891372059</c:v>
                </c:pt>
                <c:pt idx="72">
                  <c:v>0.25746253881997061</c:v>
                </c:pt>
                <c:pt idx="73">
                  <c:v>0.26190695070122061</c:v>
                </c:pt>
                <c:pt idx="74">
                  <c:v>0.26639857316997068</c:v>
                </c:pt>
                <c:pt idx="75">
                  <c:v>0.27093764483872079</c:v>
                </c:pt>
                <c:pt idx="76">
                  <c:v>0.27552440431997077</c:v>
                </c:pt>
                <c:pt idx="77">
                  <c:v>0.28015909022622082</c:v>
                </c:pt>
                <c:pt idx="78">
                  <c:v>0.28484194116997186</c:v>
                </c:pt>
                <c:pt idx="79">
                  <c:v>0.28957319576372181</c:v>
                </c:pt>
                <c:pt idx="80">
                  <c:v>0.29435309261997195</c:v>
                </c:pt>
                <c:pt idx="81">
                  <c:v>0.29918187035122207</c:v>
                </c:pt>
                <c:pt idx="82">
                  <c:v>0.30405976756997205</c:v>
                </c:pt>
                <c:pt idx="83">
                  <c:v>0.30898702288872215</c:v>
                </c:pt>
                <c:pt idx="84">
                  <c:v>0.31396387491997207</c:v>
                </c:pt>
                <c:pt idx="85">
                  <c:v>0.3189905622762223</c:v>
                </c:pt>
                <c:pt idx="86">
                  <c:v>0.32406732356997242</c:v>
                </c:pt>
                <c:pt idx="87">
                  <c:v>0.32919439741372236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EA-4CFB-A032-513B869DF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95343"/>
        <c:axId val="323683695"/>
      </c:scatterChart>
      <c:valAx>
        <c:axId val="32369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83695"/>
        <c:crosses val="autoZero"/>
        <c:crossBetween val="midCat"/>
      </c:valAx>
      <c:valAx>
        <c:axId val="3236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530860</xdr:colOff>
      <xdr:row>2</xdr:row>
      <xdr:rowOff>62230</xdr:rowOff>
    </xdr:from>
    <xdr:to>
      <xdr:col>6</xdr:col>
      <xdr:colOff>372110</xdr:colOff>
      <xdr:row>7</xdr:row>
      <xdr:rowOff>55880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2C4DA1-8EB4-F8C7-F87E-F2BBDE00A8E1}"/>
            </a:ext>
          </a:extLst>
        </xdr:cNvPr>
        <xdr:cNvSpPr txBox="1"/>
      </xdr:nvSpPr>
      <xdr:spPr>
        <a:xfrm>
          <a:off x="1292860" y="382270"/>
          <a:ext cx="3651250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data was used for ESCAPE33 to make polynomial regresion of the open fermentation. </a:t>
          </a:r>
        </a:p>
        <a:p>
          <a:endParaRPr lang="en-GB" sz="1100" baseline="0"/>
        </a:p>
        <a:p>
          <a:r>
            <a:rPr lang="en-GB" sz="1100" baseline="0"/>
            <a:t>Using Ridge Regression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8</xdr:row>
      <xdr:rowOff>0</xdr:rowOff>
    </xdr:from>
    <xdr:to>
      <xdr:col>14</xdr:col>
      <xdr:colOff>48260</xdr:colOff>
      <xdr:row>29</xdr:row>
      <xdr:rowOff>105410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9D716A-2756-F9D3-62B1-471135BEF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5"/>
  <sheetViews>
    <sheetView workbookViewId="0">
      <selection activeCell="E13" sqref="E13"/>
    </sheetView>
  </sheetViews>
  <sheetFormatPr defaultColWidth="10.90625" defaultRowHeight="12.5" x14ac:dyDescent="0.25"/>
  <sheetData>
    <row r="1" spans="1:1" x14ac:dyDescent="0.25">
      <c r="A1" t="s">
        <v>2</v>
      </c>
    </row>
    <row r="2" spans="1:1" x14ac:dyDescent="0.25">
      <c r="A2">
        <v>6.0851100235128701</v>
      </c>
    </row>
    <row r="3" spans="1:1" x14ac:dyDescent="0.25">
      <c r="A3">
        <v>7.6016224672107899</v>
      </c>
    </row>
    <row r="4" spans="1:1" x14ac:dyDescent="0.25">
      <c r="A4">
        <v>4.0005718740867247</v>
      </c>
    </row>
    <row r="5" spans="1:1" x14ac:dyDescent="0.25">
      <c r="A5">
        <v>5.5116628631591986</v>
      </c>
    </row>
    <row r="6" spans="1:1" x14ac:dyDescent="0.25">
      <c r="A6">
        <v>4.7337794540855649</v>
      </c>
    </row>
    <row r="7" spans="1:1" x14ac:dyDescent="0.25">
      <c r="A7">
        <v>4.4616929738439888</v>
      </c>
    </row>
    <row r="8" spans="1:1" x14ac:dyDescent="0.25">
      <c r="A8">
        <v>4.9313010568883549</v>
      </c>
    </row>
    <row r="9" spans="1:1" x14ac:dyDescent="0.25">
      <c r="A9">
        <v>5.7278036352152384</v>
      </c>
    </row>
    <row r="10" spans="1:1" x14ac:dyDescent="0.25">
      <c r="A10">
        <v>5.9838373711533492</v>
      </c>
    </row>
    <row r="11" spans="1:1" x14ac:dyDescent="0.25">
      <c r="A11">
        <v>6.6940836700167843</v>
      </c>
    </row>
    <row r="12" spans="1:1" x14ac:dyDescent="0.25">
      <c r="A12">
        <v>6.0959725720164739</v>
      </c>
    </row>
    <row r="13" spans="1:1" x14ac:dyDescent="0.25">
      <c r="A13">
        <v>7.4260975019837971</v>
      </c>
    </row>
    <row r="14" spans="1:1" x14ac:dyDescent="0.25">
      <c r="A14">
        <v>5.0222612486575873</v>
      </c>
    </row>
    <row r="15" spans="1:1" x14ac:dyDescent="0.25">
      <c r="A15">
        <v>8.3905871819547269</v>
      </c>
    </row>
    <row r="16" spans="1:1" x14ac:dyDescent="0.25">
      <c r="A16">
        <v>4.136937965989631</v>
      </c>
    </row>
    <row r="17" spans="1:1" x14ac:dyDescent="0.25">
      <c r="A17">
        <v>7.3523375508920115</v>
      </c>
    </row>
    <row r="18" spans="1:1" x14ac:dyDescent="0.25">
      <c r="A18">
        <v>6.0865240118356354</v>
      </c>
    </row>
    <row r="19" spans="1:1" x14ac:dyDescent="0.25">
      <c r="A19">
        <v>6.7934491422287584</v>
      </c>
    </row>
    <row r="20" spans="1:1" x14ac:dyDescent="0.25">
      <c r="A20">
        <v>4.7019346929761685</v>
      </c>
    </row>
    <row r="21" spans="1:1" x14ac:dyDescent="0.25">
      <c r="A21">
        <v>4.9905074454243943</v>
      </c>
    </row>
    <row r="22" spans="1:1" x14ac:dyDescent="0.25">
      <c r="A22">
        <v>8.0037228433776839</v>
      </c>
    </row>
    <row r="23" spans="1:1" x14ac:dyDescent="0.25">
      <c r="A23">
        <v>5.5671208907962146</v>
      </c>
    </row>
    <row r="24" spans="1:1" x14ac:dyDescent="0.25">
      <c r="A24">
        <v>7.4616130783465699</v>
      </c>
    </row>
    <row r="25" spans="1:1" x14ac:dyDescent="0.25">
      <c r="A25">
        <v>8.3819457614801927</v>
      </c>
    </row>
    <row r="26" spans="1:1" x14ac:dyDescent="0.25">
      <c r="A26">
        <v>8.4730333175192367</v>
      </c>
    </row>
    <row r="27" spans="1:1" x14ac:dyDescent="0.25">
      <c r="A27">
        <v>4.4252210568488897</v>
      </c>
    </row>
    <row r="28" spans="1:1" x14ac:dyDescent="0.25">
      <c r="A28">
        <v>4.1952739161644121</v>
      </c>
    </row>
    <row r="29" spans="1:1" x14ac:dyDescent="0.25">
      <c r="A29">
        <v>4.8491520978228442</v>
      </c>
    </row>
    <row r="30" spans="1:1" x14ac:dyDescent="0.25">
      <c r="A30">
        <v>8.3907125171470653</v>
      </c>
    </row>
    <row r="31" spans="1:1" x14ac:dyDescent="0.25">
      <c r="A31">
        <v>4.4917341691652508</v>
      </c>
    </row>
    <row r="32" spans="1:1" x14ac:dyDescent="0.25">
      <c r="A32">
        <v>6.1055381250252605</v>
      </c>
    </row>
    <row r="33" spans="1:1" x14ac:dyDescent="0.25">
      <c r="A33">
        <v>6.6658264248650854</v>
      </c>
    </row>
    <row r="34" spans="1:1" x14ac:dyDescent="0.25">
      <c r="A34">
        <v>7.4593855697523672</v>
      </c>
    </row>
    <row r="35" spans="1:1" x14ac:dyDescent="0.25">
      <c r="A35">
        <v>5.5775781550303147</v>
      </c>
    </row>
    <row r="36" spans="1:1" x14ac:dyDescent="0.25">
      <c r="A36">
        <v>7.4325046384079183</v>
      </c>
    </row>
    <row r="37" spans="1:1" x14ac:dyDescent="0.25">
      <c r="A37">
        <v>8.1731283594868636</v>
      </c>
    </row>
    <row r="38" spans="1:1" x14ac:dyDescent="0.25">
      <c r="A38">
        <v>4.0914413867209589</v>
      </c>
    </row>
    <row r="39" spans="1:1" x14ac:dyDescent="0.25">
      <c r="A39">
        <v>7.750721574724837</v>
      </c>
    </row>
    <row r="40" spans="1:1" x14ac:dyDescent="0.25">
      <c r="A40">
        <v>7.740828271899197</v>
      </c>
    </row>
    <row r="41" spans="1:1" x14ac:dyDescent="0.25">
      <c r="A41">
        <v>5.402219960322026</v>
      </c>
    </row>
    <row r="42" spans="1:1" x14ac:dyDescent="0.25">
      <c r="A42">
        <v>7.9463966422574428</v>
      </c>
    </row>
    <row r="43" spans="1:1" x14ac:dyDescent="0.25">
      <c r="A43">
        <v>4.5161300328882099</v>
      </c>
    </row>
    <row r="44" spans="1:1" x14ac:dyDescent="0.25">
      <c r="A44">
        <v>6.2394676308795258</v>
      </c>
    </row>
    <row r="45" spans="1:1" x14ac:dyDescent="0.25">
      <c r="A45">
        <v>5.4680707418683969</v>
      </c>
    </row>
    <row r="46" spans="1:1" x14ac:dyDescent="0.25">
      <c r="A46">
        <v>5.4388766929317436</v>
      </c>
    </row>
    <row r="47" spans="1:1" x14ac:dyDescent="0.25">
      <c r="A47">
        <v>4.6501428605913881</v>
      </c>
    </row>
    <row r="48" spans="1:1" x14ac:dyDescent="0.25">
      <c r="A48">
        <v>4.0968347893514849</v>
      </c>
    </row>
    <row r="49" spans="1:1" x14ac:dyDescent="0.25">
      <c r="A49">
        <v>7.3941776646994546</v>
      </c>
    </row>
    <row r="50" spans="1:1" x14ac:dyDescent="0.25">
      <c r="A50">
        <v>5.0581405800002948</v>
      </c>
    </row>
    <row r="51" spans="1:1" x14ac:dyDescent="0.25">
      <c r="A51">
        <v>5.3277332968611315</v>
      </c>
    </row>
    <row r="52" spans="1:1" x14ac:dyDescent="0.25">
      <c r="A52">
        <v>6.4578657964016912</v>
      </c>
    </row>
    <row r="53" spans="1:1" x14ac:dyDescent="0.25">
      <c r="A53">
        <v>4.2668127255854023</v>
      </c>
    </row>
    <row r="54" spans="1:1" x14ac:dyDescent="0.25">
      <c r="A54">
        <v>6.8705880274600659</v>
      </c>
    </row>
    <row r="55" spans="1:1" x14ac:dyDescent="0.25">
      <c r="A55">
        <v>4.7336428745290506</v>
      </c>
    </row>
    <row r="56" spans="1:1" x14ac:dyDescent="0.25">
      <c r="A56">
        <v>6.946527684516421</v>
      </c>
    </row>
    <row r="57" spans="1:1" x14ac:dyDescent="0.25">
      <c r="A57">
        <v>7.4987918001046561</v>
      </c>
    </row>
    <row r="58" spans="1:1" x14ac:dyDescent="0.25">
      <c r="A58">
        <v>4.511672144139129</v>
      </c>
    </row>
    <row r="59" spans="1:1" x14ac:dyDescent="0.25">
      <c r="A59">
        <v>6.0702799390978415</v>
      </c>
    </row>
    <row r="60" spans="1:1" x14ac:dyDescent="0.25">
      <c r="A60">
        <v>7.4720007886387254</v>
      </c>
    </row>
    <row r="61" spans="1:1" x14ac:dyDescent="0.25">
      <c r="A61">
        <v>6.0708963476345135</v>
      </c>
    </row>
    <row r="62" spans="1:1" x14ac:dyDescent="0.25">
      <c r="A62">
        <v>4.2497672947304359</v>
      </c>
    </row>
    <row r="63" spans="1:1" x14ac:dyDescent="0.25">
      <c r="A63">
        <v>6.6794820295775583</v>
      </c>
    </row>
    <row r="64" spans="1:1" x14ac:dyDescent="0.25">
      <c r="A64">
        <v>7.3189732260989437</v>
      </c>
    </row>
    <row r="65" spans="1:1" x14ac:dyDescent="0.25">
      <c r="A65">
        <v>6.5744455602915428</v>
      </c>
    </row>
    <row r="66" spans="1:1" x14ac:dyDescent="0.25">
      <c r="A66">
        <v>6.9327752025099647</v>
      </c>
    </row>
    <row r="67" spans="1:1" x14ac:dyDescent="0.25">
      <c r="A67">
        <v>8.5170095764394169</v>
      </c>
    </row>
    <row r="68" spans="1:1" x14ac:dyDescent="0.25">
      <c r="A68">
        <v>4.687373520731188</v>
      </c>
    </row>
    <row r="69" spans="1:1" x14ac:dyDescent="0.25">
      <c r="A69">
        <v>4.6963817362537927</v>
      </c>
    </row>
    <row r="70" spans="1:1" x14ac:dyDescent="0.25">
      <c r="A70">
        <v>8.03695644354762</v>
      </c>
    </row>
    <row r="71" spans="1:1" x14ac:dyDescent="0.25">
      <c r="A71">
        <v>5.9883841849276678</v>
      </c>
    </row>
    <row r="72" spans="1:1" x14ac:dyDescent="0.25">
      <c r="A72">
        <v>4.8267709855846643</v>
      </c>
    </row>
    <row r="73" spans="1:1" x14ac:dyDescent="0.25">
      <c r="A73">
        <v>5.7388292987275324</v>
      </c>
    </row>
    <row r="74" spans="1:1" x14ac:dyDescent="0.25">
      <c r="A74">
        <v>7.7540605156807771</v>
      </c>
    </row>
    <row r="75" spans="1:1" x14ac:dyDescent="0.25">
      <c r="A75">
        <v>7.6299899267522573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tabSelected="1" workbookViewId="0">
      <selection activeCell="B2" sqref="B2"/>
    </sheetView>
  </sheetViews>
  <sheetFormatPr defaultColWidth="10.90625" defaultRowHeight="12.5" x14ac:dyDescent="0.25"/>
  <cols>
    <col min="2" max="2" width="13.3632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0.12308886425441787</v>
      </c>
      <c r="B2">
        <v>0.14065338823243406</v>
      </c>
    </row>
    <row r="3" spans="1:2" x14ac:dyDescent="0.25">
      <c r="A3">
        <v>0.1468740784803802</v>
      </c>
      <c r="B3">
        <v>0.21952732160728905</v>
      </c>
    </row>
    <row r="4" spans="1:2" x14ac:dyDescent="0.25">
      <c r="A4">
        <v>3.410685933614363E-2</v>
      </c>
      <c r="B4">
        <v>5.0693901871614364E-2</v>
      </c>
    </row>
    <row r="5" spans="1:2" x14ac:dyDescent="0.25">
      <c r="A5">
        <v>7.4199100450137695E-2</v>
      </c>
      <c r="B5">
        <v>9.9562063460713515E-2</v>
      </c>
    </row>
    <row r="6" spans="1:2" x14ac:dyDescent="0.25">
      <c r="A6">
        <v>4.2640104484708424E-2</v>
      </c>
      <c r="B6">
        <v>6.1910767994842145E-2</v>
      </c>
    </row>
    <row r="7" spans="1:2" x14ac:dyDescent="0.25">
      <c r="A7">
        <v>3.9110211612773588E-2</v>
      </c>
      <c r="B7">
        <v>5.7539707497696421E-2</v>
      </c>
    </row>
    <row r="8" spans="1:2" x14ac:dyDescent="0.25">
      <c r="A8">
        <v>4.7790280621741385E-2</v>
      </c>
      <c r="B8">
        <v>6.8472156682671537E-2</v>
      </c>
    </row>
    <row r="9" spans="1:2" x14ac:dyDescent="0.25">
      <c r="A9">
        <v>8.9610104361338982E-2</v>
      </c>
      <c r="B9">
        <v>0.11511183204615283</v>
      </c>
    </row>
    <row r="10" spans="1:2" x14ac:dyDescent="0.25">
      <c r="A10">
        <v>0.11296741125861912</v>
      </c>
      <c r="B10">
        <v>0.1344483026582774</v>
      </c>
    </row>
    <row r="11" spans="1:2" x14ac:dyDescent="0.25">
      <c r="A11">
        <v>0.15154314695358967</v>
      </c>
      <c r="B11">
        <v>0.22720927991129508</v>
      </c>
    </row>
    <row r="12" spans="1:2" x14ac:dyDescent="0.25">
      <c r="A12">
        <v>0.12455821994146354</v>
      </c>
      <c r="B12">
        <v>0.14180074455824032</v>
      </c>
    </row>
    <row r="13" spans="1:2" x14ac:dyDescent="0.25">
      <c r="A13">
        <v>0.14655062470675356</v>
      </c>
      <c r="B13">
        <v>0.21917008172301583</v>
      </c>
    </row>
    <row r="14" spans="1:2" x14ac:dyDescent="0.25">
      <c r="A14">
        <v>5.0732010929233635E-2</v>
      </c>
      <c r="B14">
        <v>7.2201886015081734E-2</v>
      </c>
    </row>
    <row r="15" spans="1:2" x14ac:dyDescent="0.25">
      <c r="A15">
        <v>0.25172988338259139</v>
      </c>
      <c r="B15">
        <v>0.34963948012944418</v>
      </c>
    </row>
    <row r="16" spans="1:2" x14ac:dyDescent="0.25">
      <c r="A16">
        <v>3.6741541685067762E-2</v>
      </c>
      <c r="B16">
        <v>5.4303484092558994E-2</v>
      </c>
    </row>
    <row r="17" spans="1:2" x14ac:dyDescent="0.25">
      <c r="A17">
        <v>0.1464293928837791</v>
      </c>
      <c r="B17">
        <v>0.21902899698176187</v>
      </c>
    </row>
    <row r="18" spans="1:2" x14ac:dyDescent="0.25">
      <c r="A18">
        <v>0.12311314270208304</v>
      </c>
      <c r="B18">
        <v>0.14056012124788925</v>
      </c>
    </row>
    <row r="19" spans="1:2" x14ac:dyDescent="0.25">
      <c r="A19">
        <v>0.15555335565372302</v>
      </c>
      <c r="B19">
        <v>0.23323724413724314</v>
      </c>
    </row>
    <row r="20" spans="1:2" x14ac:dyDescent="0.25">
      <c r="A20">
        <v>4.2187493839860132E-2</v>
      </c>
      <c r="B20">
        <v>6.137046245840852E-2</v>
      </c>
    </row>
    <row r="21" spans="1:2" x14ac:dyDescent="0.25">
      <c r="A21">
        <v>4.9867837534363399E-2</v>
      </c>
      <c r="B21">
        <v>7.1135682400701561E-2</v>
      </c>
    </row>
    <row r="22" spans="1:2" x14ac:dyDescent="0.25">
      <c r="A22">
        <v>0.15713076632475004</v>
      </c>
      <c r="B22">
        <v>0.23432921329018042</v>
      </c>
    </row>
    <row r="23" spans="1:2" x14ac:dyDescent="0.25">
      <c r="A23">
        <v>7.8561010346136995E-2</v>
      </c>
      <c r="B23">
        <v>0.10450486195955119</v>
      </c>
    </row>
    <row r="24" spans="1:2" x14ac:dyDescent="0.25">
      <c r="A24">
        <v>0.14559784917172472</v>
      </c>
      <c r="B24">
        <v>0.21772706113994239</v>
      </c>
    </row>
    <row r="25" spans="1:2" x14ac:dyDescent="0.25">
      <c r="A25">
        <v>0.25177988542944885</v>
      </c>
      <c r="B25">
        <v>0.34975357110315131</v>
      </c>
    </row>
    <row r="26" spans="1:2" x14ac:dyDescent="0.25">
      <c r="A26">
        <v>0.25128618189084195</v>
      </c>
      <c r="B26">
        <v>0.3527177519813155</v>
      </c>
    </row>
    <row r="27" spans="1:2" x14ac:dyDescent="0.25">
      <c r="A27">
        <v>3.6396436598755882E-2</v>
      </c>
      <c r="B27">
        <v>5.3278811635816936E-2</v>
      </c>
    </row>
    <row r="28" spans="1:2" x14ac:dyDescent="0.25">
      <c r="A28">
        <v>3.7222715130822495E-2</v>
      </c>
      <c r="B28">
        <v>5.5061192352451049E-2</v>
      </c>
    </row>
    <row r="29" spans="1:2" x14ac:dyDescent="0.25">
      <c r="A29">
        <v>4.5239694773442564E-2</v>
      </c>
      <c r="B29">
        <v>6.5181335574539284E-2</v>
      </c>
    </row>
    <row r="30" spans="1:2" x14ac:dyDescent="0.25">
      <c r="A30">
        <v>0.25172710498424888</v>
      </c>
      <c r="B30">
        <v>0.35368604360667044</v>
      </c>
    </row>
    <row r="31" spans="1:2" x14ac:dyDescent="0.25">
      <c r="A31">
        <v>3.7941190454449485E-2</v>
      </c>
      <c r="B31">
        <v>5.5577703971467413E-2</v>
      </c>
    </row>
    <row r="32" spans="1:2" x14ac:dyDescent="0.25">
      <c r="A32">
        <v>0.12576625199286334</v>
      </c>
      <c r="B32">
        <v>0.14262929121698356</v>
      </c>
    </row>
    <row r="33" spans="1:2" x14ac:dyDescent="0.25">
      <c r="A33">
        <v>0.15091482975392603</v>
      </c>
      <c r="B33">
        <v>0.22625665501675979</v>
      </c>
    </row>
    <row r="34" spans="1:2" x14ac:dyDescent="0.25">
      <c r="A34">
        <v>0.14739055945077054</v>
      </c>
      <c r="B34">
        <v>0.2204092806929486</v>
      </c>
    </row>
    <row r="35" spans="1:2" x14ac:dyDescent="0.25">
      <c r="A35">
        <v>7.8476076679043383E-2</v>
      </c>
      <c r="B35">
        <v>0.10405169092825133</v>
      </c>
    </row>
    <row r="36" spans="1:2" x14ac:dyDescent="0.25">
      <c r="A36">
        <v>0.14685328728618377</v>
      </c>
      <c r="B36">
        <v>0.21961790877681237</v>
      </c>
    </row>
    <row r="37" spans="1:2" x14ac:dyDescent="0.25">
      <c r="A37">
        <v>0.17927575362408865</v>
      </c>
      <c r="B37">
        <v>0.26640816109322041</v>
      </c>
    </row>
    <row r="38" spans="1:2" x14ac:dyDescent="0.25">
      <c r="A38">
        <v>3.6336546407567616E-2</v>
      </c>
      <c r="B38">
        <v>5.3690776255601126E-2</v>
      </c>
    </row>
    <row r="39" spans="1:2" x14ac:dyDescent="0.25">
      <c r="A39">
        <v>0.16043122065586155</v>
      </c>
      <c r="B39">
        <v>0.23981255523725453</v>
      </c>
    </row>
    <row r="40" spans="1:2" x14ac:dyDescent="0.25">
      <c r="A40">
        <v>0.15388374412496528</v>
      </c>
      <c r="B40">
        <v>0.23000964043674371</v>
      </c>
    </row>
    <row r="41" spans="1:2" x14ac:dyDescent="0.25">
      <c r="A41">
        <v>6.7269253645827795E-2</v>
      </c>
      <c r="B41">
        <v>9.1865515657099828E-2</v>
      </c>
    </row>
    <row r="42" spans="1:2" x14ac:dyDescent="0.25">
      <c r="A42">
        <v>0.14626065429904839</v>
      </c>
      <c r="B42">
        <v>0.21820816628913361</v>
      </c>
    </row>
    <row r="43" spans="1:2" x14ac:dyDescent="0.25">
      <c r="A43">
        <v>3.9819732886634665E-2</v>
      </c>
      <c r="B43">
        <v>5.8149290133549331E-2</v>
      </c>
    </row>
    <row r="44" spans="1:2" x14ac:dyDescent="0.25">
      <c r="A44">
        <v>0.14064648132361374</v>
      </c>
      <c r="B44">
        <v>0.14909169651320134</v>
      </c>
    </row>
    <row r="45" spans="1:2" x14ac:dyDescent="0.25">
      <c r="A45">
        <v>7.1727020507933698E-2</v>
      </c>
      <c r="B45">
        <v>9.6968031831091511E-2</v>
      </c>
    </row>
    <row r="46" spans="1:2" x14ac:dyDescent="0.25">
      <c r="A46">
        <v>6.9336095459355429E-2</v>
      </c>
      <c r="B46">
        <v>9.4150278587308636E-2</v>
      </c>
    </row>
    <row r="47" spans="1:2" x14ac:dyDescent="0.25">
      <c r="A47">
        <v>4.1131252344534519E-2</v>
      </c>
      <c r="B47">
        <v>6.0002430630220149E-2</v>
      </c>
    </row>
    <row r="48" spans="1:2" x14ac:dyDescent="0.25">
      <c r="A48">
        <v>3.5300839454204473E-2</v>
      </c>
      <c r="B48">
        <v>5.2415712407497816E-2</v>
      </c>
    </row>
    <row r="49" spans="1:2" x14ac:dyDescent="0.25">
      <c r="A49">
        <v>0.14592249892628467</v>
      </c>
      <c r="B49">
        <v>0.21824690900626992</v>
      </c>
    </row>
    <row r="50" spans="1:2" x14ac:dyDescent="0.25">
      <c r="A50">
        <v>5.1856966099016931E-2</v>
      </c>
      <c r="B50">
        <v>7.3638406111827703E-2</v>
      </c>
    </row>
    <row r="51" spans="1:2" x14ac:dyDescent="0.25">
      <c r="A51">
        <v>5.5804950653427637E-2</v>
      </c>
      <c r="B51">
        <v>7.6115655830278905E-2</v>
      </c>
    </row>
    <row r="52" spans="1:2" x14ac:dyDescent="0.25">
      <c r="A52">
        <v>0.15136520684480012</v>
      </c>
      <c r="B52">
        <v>0.18045543599836911</v>
      </c>
    </row>
    <row r="53" spans="1:2" x14ac:dyDescent="0.25">
      <c r="A53">
        <v>3.8468238953115463E-2</v>
      </c>
      <c r="B53">
        <v>5.6923853600158891E-2</v>
      </c>
    </row>
    <row r="54" spans="1:2" x14ac:dyDescent="0.25">
      <c r="A54">
        <v>0.16034526185736453</v>
      </c>
      <c r="B54">
        <v>0.24043434448545284</v>
      </c>
    </row>
    <row r="55" spans="1:2" x14ac:dyDescent="0.25">
      <c r="A55">
        <v>4.299243810787122E-2</v>
      </c>
      <c r="B55">
        <v>6.2436598820577761E-2</v>
      </c>
    </row>
    <row r="56" spans="1:2" x14ac:dyDescent="0.25">
      <c r="A56">
        <v>0.16099805720878566</v>
      </c>
      <c r="B56">
        <v>0.24140262794666276</v>
      </c>
    </row>
    <row r="57" spans="1:2" x14ac:dyDescent="0.25">
      <c r="A57">
        <v>0.14605600632143215</v>
      </c>
      <c r="B57">
        <v>0.21842200834185621</v>
      </c>
    </row>
    <row r="58" spans="1:2" x14ac:dyDescent="0.25">
      <c r="A58">
        <v>3.5798931318953675E-2</v>
      </c>
      <c r="B58">
        <v>5.2193778066431079E-2</v>
      </c>
    </row>
    <row r="59" spans="1:2" x14ac:dyDescent="0.25">
      <c r="A59">
        <v>0.12148775699592011</v>
      </c>
      <c r="B59">
        <v>0.13969089326929346</v>
      </c>
    </row>
    <row r="60" spans="1:2" x14ac:dyDescent="0.25">
      <c r="A60">
        <v>0.14815281310635348</v>
      </c>
      <c r="B60">
        <v>0.22155619800190346</v>
      </c>
    </row>
    <row r="61" spans="1:2" x14ac:dyDescent="0.25">
      <c r="A61">
        <v>0.12157452999442543</v>
      </c>
      <c r="B61">
        <v>0.1397857526117588</v>
      </c>
    </row>
    <row r="62" spans="1:2" x14ac:dyDescent="0.25">
      <c r="A62">
        <v>3.6254708413100883E-2</v>
      </c>
      <c r="B62">
        <v>5.3650480193999962E-2</v>
      </c>
    </row>
    <row r="63" spans="1:2" x14ac:dyDescent="0.25">
      <c r="A63">
        <v>0.15111948372984271</v>
      </c>
      <c r="B63">
        <v>0.22656179229775103</v>
      </c>
    </row>
    <row r="64" spans="1:2" x14ac:dyDescent="0.25">
      <c r="A64">
        <v>0.14645274315773629</v>
      </c>
      <c r="B64">
        <v>0.21911634896642135</v>
      </c>
    </row>
    <row r="65" spans="1:2" x14ac:dyDescent="0.25">
      <c r="A65">
        <v>0.15005233520641539</v>
      </c>
      <c r="B65">
        <v>0.20965512516767007</v>
      </c>
    </row>
    <row r="66" spans="1:2" x14ac:dyDescent="0.25">
      <c r="A66">
        <v>0.15997174685193422</v>
      </c>
      <c r="B66">
        <v>0.23986305132543961</v>
      </c>
    </row>
    <row r="67" spans="1:2" x14ac:dyDescent="0.25">
      <c r="A67">
        <v>0.25186093332531662</v>
      </c>
      <c r="B67">
        <v>0.34658430138999202</v>
      </c>
    </row>
    <row r="68" spans="1:2" x14ac:dyDescent="0.25">
      <c r="A68">
        <v>4.1867636923144588E-2</v>
      </c>
      <c r="B68">
        <v>6.0952466528088278E-2</v>
      </c>
    </row>
    <row r="69" spans="1:2" x14ac:dyDescent="0.25">
      <c r="A69">
        <v>4.1794955220527133E-2</v>
      </c>
      <c r="B69">
        <v>6.080829066214273E-2</v>
      </c>
    </row>
    <row r="70" spans="1:2" x14ac:dyDescent="0.25">
      <c r="A70">
        <v>0.18518579724009462</v>
      </c>
      <c r="B70">
        <v>0.27601088351148217</v>
      </c>
    </row>
    <row r="71" spans="1:2" x14ac:dyDescent="0.25">
      <c r="A71">
        <v>0.1128415895781056</v>
      </c>
      <c r="B71">
        <v>0.13389989060983143</v>
      </c>
    </row>
    <row r="72" spans="1:2" x14ac:dyDescent="0.25">
      <c r="A72">
        <v>4.468384012131256E-2</v>
      </c>
      <c r="B72">
        <v>6.4480916805117972E-2</v>
      </c>
    </row>
    <row r="73" spans="1:2" x14ac:dyDescent="0.25">
      <c r="A73">
        <v>9.0788894576680323E-2</v>
      </c>
      <c r="B73">
        <v>0.11638452562212021</v>
      </c>
    </row>
    <row r="74" spans="1:2" x14ac:dyDescent="0.25">
      <c r="A74">
        <v>0.15207980593830484</v>
      </c>
      <c r="B74">
        <v>0.22731126009424271</v>
      </c>
    </row>
    <row r="75" spans="1:2" x14ac:dyDescent="0.25">
      <c r="A75">
        <v>0.15833282185039513</v>
      </c>
      <c r="B75">
        <v>0.23671763854010949</v>
      </c>
    </row>
  </sheetData>
  <conditionalFormatting sqref="E1:E1048576">
    <cfRule type="cellIs" dxfId="0" priority="1" stopIfTrue="1" operator="greaterThan">
      <formula>8.54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opLeftCell="B1" workbookViewId="0">
      <selection activeCell="I10" sqref="I10"/>
    </sheetView>
  </sheetViews>
  <sheetFormatPr defaultColWidth="10.90625" defaultRowHeight="12.5" x14ac:dyDescent="0.25"/>
  <cols>
    <col min="1" max="1" width="22.54296875" customWidth="1"/>
    <col min="2" max="2" width="23.453125" customWidth="1"/>
    <col min="3" max="3" width="11.81640625" customWidth="1"/>
    <col min="4" max="4" width="8.81640625" customWidth="1"/>
    <col min="5" max="5" width="23.453125" customWidth="1"/>
    <col min="6" max="10" width="8.81640625" customWidth="1"/>
    <col min="11" max="11" width="14.6328125" bestFit="1" customWidth="1"/>
    <col min="12" max="12" width="8.81640625" customWidth="1"/>
    <col min="13" max="13" width="14.6328125" bestFit="1" customWidth="1"/>
    <col min="14" max="256" width="8.81640625" customWidth="1"/>
  </cols>
  <sheetData>
    <row r="1" spans="1:14" ht="13" x14ac:dyDescent="0.3">
      <c r="A1" t="s">
        <v>0</v>
      </c>
      <c r="B1" t="s">
        <v>1</v>
      </c>
      <c r="C1" t="s">
        <v>2</v>
      </c>
      <c r="E1" t="s">
        <v>1</v>
      </c>
      <c r="F1" t="s">
        <v>13</v>
      </c>
      <c r="G1" t="s">
        <v>14</v>
      </c>
      <c r="M1" s="1" t="s">
        <v>9</v>
      </c>
      <c r="N1" s="1" t="s">
        <v>10</v>
      </c>
    </row>
    <row r="2" spans="1:14" x14ac:dyDescent="0.25">
      <c r="A2">
        <v>0</v>
      </c>
      <c r="B2">
        <v>10</v>
      </c>
      <c r="C2">
        <v>6.0851100235128701</v>
      </c>
      <c r="E2">
        <v>10</v>
      </c>
      <c r="F2">
        <f>E2/180</f>
        <v>5.5555555555555552E-2</v>
      </c>
      <c r="G2">
        <f>F2*$N$9*6</f>
        <v>4</v>
      </c>
      <c r="M2" t="s">
        <v>12</v>
      </c>
      <c r="N2">
        <v>180</v>
      </c>
    </row>
    <row r="3" spans="1:14" x14ac:dyDescent="0.25">
      <c r="A3">
        <v>0</v>
      </c>
      <c r="B3">
        <v>10</v>
      </c>
      <c r="C3">
        <v>7.6016224672107899</v>
      </c>
      <c r="E3">
        <v>10</v>
      </c>
      <c r="F3">
        <f t="shared" ref="F3:F66" si="0">E3/180</f>
        <v>5.5555555555555552E-2</v>
      </c>
      <c r="G3">
        <f t="shared" ref="G3:G33" si="1">F3*$N$9*6</f>
        <v>4</v>
      </c>
      <c r="M3" s="2" t="s">
        <v>3</v>
      </c>
      <c r="N3" s="3">
        <v>59.04</v>
      </c>
    </row>
    <row r="4" spans="1:14" x14ac:dyDescent="0.25">
      <c r="A4">
        <v>0</v>
      </c>
      <c r="B4">
        <v>10</v>
      </c>
      <c r="C4">
        <v>4.0005718740867247</v>
      </c>
      <c r="E4">
        <v>10</v>
      </c>
      <c r="F4">
        <f t="shared" si="0"/>
        <v>5.5555555555555552E-2</v>
      </c>
      <c r="G4">
        <f t="shared" si="1"/>
        <v>4</v>
      </c>
      <c r="M4" s="2" t="s">
        <v>4</v>
      </c>
      <c r="N4" s="3">
        <v>74.08</v>
      </c>
    </row>
    <row r="5" spans="1:14" x14ac:dyDescent="0.25">
      <c r="A5">
        <v>0</v>
      </c>
      <c r="B5">
        <v>10</v>
      </c>
      <c r="C5">
        <v>5.5116628631591986</v>
      </c>
      <c r="E5">
        <v>10</v>
      </c>
      <c r="F5">
        <f t="shared" si="0"/>
        <v>5.5555555555555552E-2</v>
      </c>
      <c r="G5">
        <f t="shared" si="1"/>
        <v>4</v>
      </c>
      <c r="M5" s="2" t="s">
        <v>5</v>
      </c>
      <c r="N5" s="2">
        <v>88.11</v>
      </c>
    </row>
    <row r="6" spans="1:14" x14ac:dyDescent="0.25">
      <c r="A6">
        <v>0</v>
      </c>
      <c r="B6">
        <v>10</v>
      </c>
      <c r="C6">
        <v>4.7337794540855649</v>
      </c>
      <c r="E6">
        <v>10</v>
      </c>
      <c r="F6">
        <f t="shared" si="0"/>
        <v>5.5555555555555552E-2</v>
      </c>
      <c r="G6">
        <f t="shared" si="1"/>
        <v>4</v>
      </c>
      <c r="M6" s="2" t="s">
        <v>6</v>
      </c>
      <c r="N6" s="2">
        <v>102.13</v>
      </c>
    </row>
    <row r="7" spans="1:14" x14ac:dyDescent="0.25">
      <c r="A7">
        <v>0</v>
      </c>
      <c r="B7">
        <v>10</v>
      </c>
      <c r="C7">
        <v>4.4616929738439888</v>
      </c>
      <c r="E7">
        <v>10</v>
      </c>
      <c r="F7">
        <f t="shared" si="0"/>
        <v>5.5555555555555552E-2</v>
      </c>
      <c r="G7">
        <f t="shared" si="1"/>
        <v>4</v>
      </c>
      <c r="M7" s="2" t="s">
        <v>7</v>
      </c>
      <c r="N7" s="2">
        <v>2</v>
      </c>
    </row>
    <row r="8" spans="1:14" x14ac:dyDescent="0.25">
      <c r="A8">
        <v>0</v>
      </c>
      <c r="B8">
        <v>10</v>
      </c>
      <c r="C8">
        <v>4.9313010568883549</v>
      </c>
      <c r="E8">
        <v>10</v>
      </c>
      <c r="F8">
        <f t="shared" si="0"/>
        <v>5.5555555555555552E-2</v>
      </c>
      <c r="G8">
        <f t="shared" si="1"/>
        <v>4</v>
      </c>
      <c r="M8" s="2" t="s">
        <v>8</v>
      </c>
      <c r="N8" s="2">
        <v>46.07</v>
      </c>
    </row>
    <row r="9" spans="1:14" x14ac:dyDescent="0.25">
      <c r="A9">
        <v>0</v>
      </c>
      <c r="B9">
        <v>10</v>
      </c>
      <c r="C9">
        <v>5.7278036352152384</v>
      </c>
      <c r="E9">
        <v>10</v>
      </c>
      <c r="F9">
        <f t="shared" si="0"/>
        <v>5.5555555555555552E-2</v>
      </c>
      <c r="G9">
        <f t="shared" si="1"/>
        <v>4</v>
      </c>
      <c r="M9" s="2" t="s">
        <v>11</v>
      </c>
      <c r="N9" s="2">
        <v>12</v>
      </c>
    </row>
    <row r="10" spans="1:14" x14ac:dyDescent="0.25">
      <c r="A10">
        <v>0</v>
      </c>
      <c r="B10">
        <v>10</v>
      </c>
      <c r="C10">
        <v>5.9838373711533492</v>
      </c>
      <c r="E10">
        <v>10</v>
      </c>
      <c r="F10">
        <f t="shared" si="0"/>
        <v>5.5555555555555552E-2</v>
      </c>
      <c r="G10">
        <f t="shared" si="1"/>
        <v>4</v>
      </c>
    </row>
    <row r="11" spans="1:14" x14ac:dyDescent="0.25">
      <c r="A11">
        <v>0</v>
      </c>
      <c r="B11">
        <v>10</v>
      </c>
      <c r="C11">
        <v>6.6940836700167843</v>
      </c>
      <c r="E11">
        <v>10</v>
      </c>
      <c r="F11">
        <f t="shared" si="0"/>
        <v>5.5555555555555552E-2</v>
      </c>
      <c r="G11">
        <f t="shared" si="1"/>
        <v>4</v>
      </c>
    </row>
    <row r="12" spans="1:14" x14ac:dyDescent="0.25">
      <c r="A12">
        <v>0</v>
      </c>
      <c r="B12">
        <v>10</v>
      </c>
      <c r="C12">
        <v>6.0959725720164739</v>
      </c>
      <c r="E12">
        <v>10</v>
      </c>
      <c r="F12">
        <f t="shared" si="0"/>
        <v>5.5555555555555552E-2</v>
      </c>
      <c r="G12">
        <f t="shared" si="1"/>
        <v>4</v>
      </c>
    </row>
    <row r="13" spans="1:14" x14ac:dyDescent="0.25">
      <c r="A13">
        <v>0</v>
      </c>
      <c r="B13">
        <v>10</v>
      </c>
      <c r="C13">
        <v>7.4260975019837971</v>
      </c>
      <c r="E13">
        <v>10</v>
      </c>
      <c r="F13">
        <f t="shared" si="0"/>
        <v>5.5555555555555552E-2</v>
      </c>
      <c r="G13">
        <f t="shared" si="1"/>
        <v>4</v>
      </c>
    </row>
    <row r="14" spans="1:14" x14ac:dyDescent="0.25">
      <c r="A14">
        <v>0</v>
      </c>
      <c r="B14">
        <v>10</v>
      </c>
      <c r="C14">
        <v>5.0222612486575873</v>
      </c>
      <c r="E14">
        <v>10</v>
      </c>
      <c r="F14">
        <f t="shared" si="0"/>
        <v>5.5555555555555552E-2</v>
      </c>
      <c r="G14">
        <f t="shared" si="1"/>
        <v>4</v>
      </c>
    </row>
    <row r="15" spans="1:14" x14ac:dyDescent="0.25">
      <c r="A15">
        <v>0</v>
      </c>
      <c r="B15">
        <v>10</v>
      </c>
      <c r="C15">
        <v>8.3905871819547269</v>
      </c>
      <c r="E15">
        <v>10</v>
      </c>
      <c r="F15">
        <f t="shared" si="0"/>
        <v>5.5555555555555552E-2</v>
      </c>
      <c r="G15">
        <f t="shared" si="1"/>
        <v>4</v>
      </c>
    </row>
    <row r="16" spans="1:14" x14ac:dyDescent="0.25">
      <c r="A16">
        <v>0</v>
      </c>
      <c r="B16">
        <v>10</v>
      </c>
      <c r="C16">
        <v>4.136937965989631</v>
      </c>
      <c r="E16">
        <v>10</v>
      </c>
      <c r="F16">
        <f t="shared" si="0"/>
        <v>5.5555555555555552E-2</v>
      </c>
      <c r="G16">
        <f t="shared" si="1"/>
        <v>4</v>
      </c>
    </row>
    <row r="17" spans="1:7" x14ac:dyDescent="0.25">
      <c r="A17">
        <v>0</v>
      </c>
      <c r="B17">
        <v>10</v>
      </c>
      <c r="C17">
        <v>7.3523375508920115</v>
      </c>
      <c r="E17">
        <v>10</v>
      </c>
      <c r="F17">
        <f t="shared" si="0"/>
        <v>5.5555555555555552E-2</v>
      </c>
      <c r="G17">
        <f t="shared" si="1"/>
        <v>4</v>
      </c>
    </row>
    <row r="18" spans="1:7" x14ac:dyDescent="0.25">
      <c r="A18">
        <v>0</v>
      </c>
      <c r="B18">
        <v>10</v>
      </c>
      <c r="C18">
        <v>6.0865240118356354</v>
      </c>
      <c r="E18">
        <v>10</v>
      </c>
      <c r="F18">
        <f t="shared" si="0"/>
        <v>5.5555555555555552E-2</v>
      </c>
      <c r="G18">
        <f t="shared" si="1"/>
        <v>4</v>
      </c>
    </row>
    <row r="19" spans="1:7" x14ac:dyDescent="0.25">
      <c r="A19">
        <v>0</v>
      </c>
      <c r="B19">
        <v>10</v>
      </c>
      <c r="C19">
        <v>6.7934491422287584</v>
      </c>
      <c r="E19">
        <v>10</v>
      </c>
      <c r="F19">
        <f t="shared" si="0"/>
        <v>5.5555555555555552E-2</v>
      </c>
      <c r="G19">
        <f t="shared" si="1"/>
        <v>4</v>
      </c>
    </row>
    <row r="20" spans="1:7" x14ac:dyDescent="0.25">
      <c r="A20">
        <v>0</v>
      </c>
      <c r="B20">
        <v>10</v>
      </c>
      <c r="C20">
        <v>4.7019346929761685</v>
      </c>
      <c r="E20">
        <v>10</v>
      </c>
      <c r="F20">
        <f t="shared" si="0"/>
        <v>5.5555555555555552E-2</v>
      </c>
      <c r="G20">
        <f t="shared" si="1"/>
        <v>4</v>
      </c>
    </row>
    <row r="21" spans="1:7" x14ac:dyDescent="0.25">
      <c r="A21">
        <v>0</v>
      </c>
      <c r="B21">
        <v>10</v>
      </c>
      <c r="C21">
        <v>4.9905074454243943</v>
      </c>
      <c r="E21">
        <v>10</v>
      </c>
      <c r="F21">
        <f t="shared" si="0"/>
        <v>5.5555555555555552E-2</v>
      </c>
      <c r="G21">
        <f t="shared" si="1"/>
        <v>4</v>
      </c>
    </row>
    <row r="22" spans="1:7" x14ac:dyDescent="0.25">
      <c r="A22">
        <v>0</v>
      </c>
      <c r="B22">
        <v>10</v>
      </c>
      <c r="C22">
        <v>8.0037228433776839</v>
      </c>
      <c r="E22">
        <v>10</v>
      </c>
      <c r="F22">
        <f t="shared" si="0"/>
        <v>5.5555555555555552E-2</v>
      </c>
      <c r="G22">
        <f t="shared" si="1"/>
        <v>4</v>
      </c>
    </row>
    <row r="23" spans="1:7" x14ac:dyDescent="0.25">
      <c r="A23">
        <v>0</v>
      </c>
      <c r="B23">
        <v>10</v>
      </c>
      <c r="C23">
        <v>8.8413078785969876</v>
      </c>
      <c r="E23">
        <v>10</v>
      </c>
      <c r="F23">
        <f t="shared" si="0"/>
        <v>5.5555555555555552E-2</v>
      </c>
      <c r="G23">
        <f t="shared" si="1"/>
        <v>4</v>
      </c>
    </row>
    <row r="24" spans="1:7" x14ac:dyDescent="0.25">
      <c r="A24">
        <v>0</v>
      </c>
      <c r="B24">
        <v>10</v>
      </c>
      <c r="C24">
        <v>5.5671208907962146</v>
      </c>
      <c r="E24">
        <v>10</v>
      </c>
      <c r="F24">
        <f t="shared" si="0"/>
        <v>5.5555555555555552E-2</v>
      </c>
      <c r="G24">
        <f t="shared" si="1"/>
        <v>4</v>
      </c>
    </row>
    <row r="25" spans="1:7" x14ac:dyDescent="0.25">
      <c r="A25">
        <v>0</v>
      </c>
      <c r="B25">
        <v>10</v>
      </c>
      <c r="C25">
        <v>7.4616130783465699</v>
      </c>
      <c r="E25">
        <v>10</v>
      </c>
      <c r="F25">
        <f t="shared" si="0"/>
        <v>5.5555555555555552E-2</v>
      </c>
      <c r="G25">
        <f t="shared" si="1"/>
        <v>4</v>
      </c>
    </row>
    <row r="26" spans="1:7" x14ac:dyDescent="0.25">
      <c r="A26">
        <v>0</v>
      </c>
      <c r="B26">
        <v>10</v>
      </c>
      <c r="C26">
        <v>8.3819457614801927</v>
      </c>
      <c r="E26">
        <v>10</v>
      </c>
      <c r="F26">
        <f t="shared" si="0"/>
        <v>5.5555555555555552E-2</v>
      </c>
      <c r="G26">
        <f t="shared" si="1"/>
        <v>4</v>
      </c>
    </row>
    <row r="27" spans="1:7" x14ac:dyDescent="0.25">
      <c r="A27">
        <v>0</v>
      </c>
      <c r="B27">
        <v>10</v>
      </c>
      <c r="C27">
        <v>8.4730333175192367</v>
      </c>
      <c r="E27">
        <v>10</v>
      </c>
      <c r="F27">
        <f t="shared" si="0"/>
        <v>5.5555555555555552E-2</v>
      </c>
      <c r="G27">
        <f t="shared" si="1"/>
        <v>4</v>
      </c>
    </row>
    <row r="28" spans="1:7" x14ac:dyDescent="0.25">
      <c r="A28">
        <v>0</v>
      </c>
      <c r="B28">
        <v>10</v>
      </c>
      <c r="C28">
        <v>4.4252210568488897</v>
      </c>
      <c r="E28">
        <v>10</v>
      </c>
      <c r="F28">
        <f t="shared" si="0"/>
        <v>5.5555555555555552E-2</v>
      </c>
      <c r="G28">
        <f t="shared" si="1"/>
        <v>4</v>
      </c>
    </row>
    <row r="29" spans="1:7" x14ac:dyDescent="0.25">
      <c r="A29">
        <v>0</v>
      </c>
      <c r="B29">
        <v>10</v>
      </c>
      <c r="C29">
        <v>4.1952739161644121</v>
      </c>
      <c r="E29">
        <v>10</v>
      </c>
      <c r="F29">
        <f t="shared" si="0"/>
        <v>5.5555555555555552E-2</v>
      </c>
      <c r="G29">
        <f t="shared" si="1"/>
        <v>4</v>
      </c>
    </row>
    <row r="30" spans="1:7" x14ac:dyDescent="0.25">
      <c r="A30">
        <v>0</v>
      </c>
      <c r="B30">
        <v>10</v>
      </c>
      <c r="C30">
        <v>4.8491520978228442</v>
      </c>
      <c r="E30">
        <v>10</v>
      </c>
      <c r="F30">
        <f t="shared" si="0"/>
        <v>5.5555555555555552E-2</v>
      </c>
      <c r="G30">
        <f t="shared" si="1"/>
        <v>4</v>
      </c>
    </row>
    <row r="31" spans="1:7" x14ac:dyDescent="0.25">
      <c r="A31">
        <v>0</v>
      </c>
      <c r="B31">
        <v>10</v>
      </c>
      <c r="C31">
        <v>8.3907125171470653</v>
      </c>
      <c r="E31">
        <v>10</v>
      </c>
      <c r="F31">
        <f t="shared" si="0"/>
        <v>5.5555555555555552E-2</v>
      </c>
      <c r="G31">
        <f t="shared" si="1"/>
        <v>4</v>
      </c>
    </row>
    <row r="32" spans="1:7" x14ac:dyDescent="0.25">
      <c r="A32">
        <v>0</v>
      </c>
      <c r="B32">
        <v>10</v>
      </c>
      <c r="C32">
        <v>4.4917341691652508</v>
      </c>
      <c r="E32">
        <v>10</v>
      </c>
      <c r="F32">
        <f t="shared" si="0"/>
        <v>5.5555555555555552E-2</v>
      </c>
      <c r="G32">
        <f t="shared" si="1"/>
        <v>4</v>
      </c>
    </row>
    <row r="33" spans="1:7" x14ac:dyDescent="0.25">
      <c r="A33">
        <v>0</v>
      </c>
      <c r="B33">
        <v>10</v>
      </c>
      <c r="C33">
        <v>6.1055381250252605</v>
      </c>
      <c r="E33">
        <v>10</v>
      </c>
      <c r="F33">
        <f t="shared" si="0"/>
        <v>5.5555555555555552E-2</v>
      </c>
      <c r="G33">
        <f t="shared" si="1"/>
        <v>4</v>
      </c>
    </row>
    <row r="34" spans="1:7" x14ac:dyDescent="0.25">
      <c r="A34">
        <v>0</v>
      </c>
      <c r="B34">
        <v>10</v>
      </c>
      <c r="C34">
        <v>8.7894476507525106</v>
      </c>
      <c r="E34">
        <v>10</v>
      </c>
      <c r="F34">
        <f t="shared" si="0"/>
        <v>5.5555555555555552E-2</v>
      </c>
      <c r="G34">
        <f t="shared" ref="G34:G65" si="2">F34*$N$9*6</f>
        <v>4</v>
      </c>
    </row>
    <row r="35" spans="1:7" x14ac:dyDescent="0.25">
      <c r="A35">
        <v>0</v>
      </c>
      <c r="B35">
        <v>10</v>
      </c>
      <c r="C35">
        <v>6.6658264248650854</v>
      </c>
      <c r="E35">
        <v>10</v>
      </c>
      <c r="F35">
        <f t="shared" si="0"/>
        <v>5.5555555555555552E-2</v>
      </c>
      <c r="G35">
        <f t="shared" si="2"/>
        <v>4</v>
      </c>
    </row>
    <row r="36" spans="1:7" x14ac:dyDescent="0.25">
      <c r="A36">
        <v>0</v>
      </c>
      <c r="B36">
        <v>10</v>
      </c>
      <c r="C36">
        <v>7.4593855697523672</v>
      </c>
      <c r="E36">
        <v>10</v>
      </c>
      <c r="F36">
        <f t="shared" si="0"/>
        <v>5.5555555555555552E-2</v>
      </c>
      <c r="G36">
        <f t="shared" si="2"/>
        <v>4</v>
      </c>
    </row>
    <row r="37" spans="1:7" x14ac:dyDescent="0.25">
      <c r="A37">
        <v>0</v>
      </c>
      <c r="B37">
        <v>10</v>
      </c>
      <c r="C37">
        <v>5.5775781550303147</v>
      </c>
      <c r="E37">
        <v>10</v>
      </c>
      <c r="F37">
        <f t="shared" si="0"/>
        <v>5.5555555555555552E-2</v>
      </c>
      <c r="G37">
        <f t="shared" si="2"/>
        <v>4</v>
      </c>
    </row>
    <row r="38" spans="1:7" x14ac:dyDescent="0.25">
      <c r="A38">
        <v>0</v>
      </c>
      <c r="B38">
        <v>10</v>
      </c>
      <c r="C38">
        <v>7.4325046384079183</v>
      </c>
      <c r="E38">
        <v>10</v>
      </c>
      <c r="F38">
        <f t="shared" si="0"/>
        <v>5.5555555555555552E-2</v>
      </c>
      <c r="G38">
        <f t="shared" si="2"/>
        <v>4</v>
      </c>
    </row>
    <row r="39" spans="1:7" x14ac:dyDescent="0.25">
      <c r="A39">
        <v>0</v>
      </c>
      <c r="B39">
        <v>10</v>
      </c>
      <c r="C39">
        <v>8.1731283594868636</v>
      </c>
      <c r="E39">
        <v>10</v>
      </c>
      <c r="F39">
        <f t="shared" si="0"/>
        <v>5.5555555555555552E-2</v>
      </c>
      <c r="G39">
        <f t="shared" si="2"/>
        <v>4</v>
      </c>
    </row>
    <row r="40" spans="1:7" x14ac:dyDescent="0.25">
      <c r="A40">
        <v>0</v>
      </c>
      <c r="B40">
        <v>10</v>
      </c>
      <c r="C40">
        <v>4.0914413867209589</v>
      </c>
      <c r="E40">
        <v>10</v>
      </c>
      <c r="F40">
        <f t="shared" si="0"/>
        <v>5.5555555555555552E-2</v>
      </c>
      <c r="G40">
        <f t="shared" si="2"/>
        <v>4</v>
      </c>
    </row>
    <row r="41" spans="1:7" x14ac:dyDescent="0.25">
      <c r="A41">
        <v>0</v>
      </c>
      <c r="B41">
        <v>10</v>
      </c>
      <c r="C41">
        <v>7.750721574724837</v>
      </c>
      <c r="E41">
        <v>10</v>
      </c>
      <c r="F41">
        <f t="shared" si="0"/>
        <v>5.5555555555555552E-2</v>
      </c>
      <c r="G41">
        <f t="shared" si="2"/>
        <v>4</v>
      </c>
    </row>
    <row r="42" spans="1:7" x14ac:dyDescent="0.25">
      <c r="A42">
        <v>0</v>
      </c>
      <c r="B42">
        <v>10</v>
      </c>
      <c r="C42">
        <v>8.9443054445324748</v>
      </c>
      <c r="E42">
        <v>10</v>
      </c>
      <c r="F42">
        <f t="shared" si="0"/>
        <v>5.5555555555555552E-2</v>
      </c>
      <c r="G42">
        <f t="shared" si="2"/>
        <v>4</v>
      </c>
    </row>
    <row r="43" spans="1:7" x14ac:dyDescent="0.25">
      <c r="A43">
        <v>0</v>
      </c>
      <c r="B43">
        <v>10</v>
      </c>
      <c r="C43">
        <v>7.740828271899197</v>
      </c>
      <c r="E43">
        <v>10</v>
      </c>
      <c r="F43">
        <f t="shared" si="0"/>
        <v>5.5555555555555552E-2</v>
      </c>
      <c r="G43">
        <f t="shared" si="2"/>
        <v>4</v>
      </c>
    </row>
    <row r="44" spans="1:7" x14ac:dyDescent="0.25">
      <c r="A44">
        <v>0</v>
      </c>
      <c r="B44">
        <v>10</v>
      </c>
      <c r="C44">
        <v>5.402219960322026</v>
      </c>
      <c r="E44">
        <v>10</v>
      </c>
      <c r="F44">
        <f t="shared" si="0"/>
        <v>5.5555555555555552E-2</v>
      </c>
      <c r="G44">
        <f t="shared" si="2"/>
        <v>4</v>
      </c>
    </row>
    <row r="45" spans="1:7" x14ac:dyDescent="0.25">
      <c r="A45">
        <v>0</v>
      </c>
      <c r="B45">
        <v>10</v>
      </c>
      <c r="C45">
        <v>7.9463966422574428</v>
      </c>
      <c r="E45">
        <v>10</v>
      </c>
      <c r="F45">
        <f t="shared" si="0"/>
        <v>5.5555555555555552E-2</v>
      </c>
      <c r="G45">
        <f t="shared" si="2"/>
        <v>4</v>
      </c>
    </row>
    <row r="46" spans="1:7" x14ac:dyDescent="0.25">
      <c r="A46">
        <v>0</v>
      </c>
      <c r="B46">
        <v>10</v>
      </c>
      <c r="C46">
        <v>4.5161300328882099</v>
      </c>
      <c r="E46">
        <v>10</v>
      </c>
      <c r="F46">
        <f t="shared" si="0"/>
        <v>5.5555555555555552E-2</v>
      </c>
      <c r="G46">
        <f t="shared" si="2"/>
        <v>4</v>
      </c>
    </row>
    <row r="47" spans="1:7" x14ac:dyDescent="0.25">
      <c r="A47">
        <v>0</v>
      </c>
      <c r="B47">
        <v>10</v>
      </c>
      <c r="C47">
        <v>6.2394676308795258</v>
      </c>
      <c r="E47">
        <v>10</v>
      </c>
      <c r="F47">
        <f t="shared" si="0"/>
        <v>5.5555555555555552E-2</v>
      </c>
      <c r="G47">
        <f t="shared" si="2"/>
        <v>4</v>
      </c>
    </row>
    <row r="48" spans="1:7" x14ac:dyDescent="0.25">
      <c r="A48">
        <v>0</v>
      </c>
      <c r="B48">
        <v>10</v>
      </c>
      <c r="C48">
        <v>8.542977515465477</v>
      </c>
      <c r="E48">
        <v>10</v>
      </c>
      <c r="F48">
        <f t="shared" si="0"/>
        <v>5.5555555555555552E-2</v>
      </c>
      <c r="G48">
        <f t="shared" si="2"/>
        <v>4</v>
      </c>
    </row>
    <row r="49" spans="1:7" x14ac:dyDescent="0.25">
      <c r="A49">
        <v>0</v>
      </c>
      <c r="B49">
        <v>10</v>
      </c>
      <c r="C49">
        <v>5.4680707418683969</v>
      </c>
      <c r="E49">
        <v>10</v>
      </c>
      <c r="F49">
        <f t="shared" si="0"/>
        <v>5.5555555555555552E-2</v>
      </c>
      <c r="G49">
        <f t="shared" si="2"/>
        <v>4</v>
      </c>
    </row>
    <row r="50" spans="1:7" x14ac:dyDescent="0.25">
      <c r="A50">
        <v>0</v>
      </c>
      <c r="B50">
        <v>10</v>
      </c>
      <c r="C50">
        <v>5.4388766929317436</v>
      </c>
      <c r="E50">
        <v>10</v>
      </c>
      <c r="F50">
        <f t="shared" si="0"/>
        <v>5.5555555555555552E-2</v>
      </c>
      <c r="G50">
        <f t="shared" si="2"/>
        <v>4</v>
      </c>
    </row>
    <row r="51" spans="1:7" x14ac:dyDescent="0.25">
      <c r="A51">
        <v>0</v>
      </c>
      <c r="B51">
        <v>10</v>
      </c>
      <c r="C51">
        <v>4.6501428605913881</v>
      </c>
      <c r="E51">
        <v>10</v>
      </c>
      <c r="F51">
        <f t="shared" si="0"/>
        <v>5.5555555555555552E-2</v>
      </c>
      <c r="G51">
        <f t="shared" si="2"/>
        <v>4</v>
      </c>
    </row>
    <row r="52" spans="1:7" x14ac:dyDescent="0.25">
      <c r="A52">
        <v>0</v>
      </c>
      <c r="B52">
        <v>10</v>
      </c>
      <c r="C52">
        <v>4.0968347893514849</v>
      </c>
      <c r="E52">
        <v>10</v>
      </c>
      <c r="F52">
        <f t="shared" si="0"/>
        <v>5.5555555555555552E-2</v>
      </c>
      <c r="G52">
        <f t="shared" si="2"/>
        <v>4</v>
      </c>
    </row>
    <row r="53" spans="1:7" x14ac:dyDescent="0.25">
      <c r="A53">
        <v>0</v>
      </c>
      <c r="B53">
        <v>10</v>
      </c>
      <c r="C53">
        <v>7.3941776646994546</v>
      </c>
      <c r="E53">
        <v>10</v>
      </c>
      <c r="F53">
        <f t="shared" si="0"/>
        <v>5.5555555555555552E-2</v>
      </c>
      <c r="G53">
        <f t="shared" si="2"/>
        <v>4</v>
      </c>
    </row>
    <row r="54" spans="1:7" x14ac:dyDescent="0.25">
      <c r="A54">
        <v>0</v>
      </c>
      <c r="B54">
        <v>10</v>
      </c>
      <c r="C54">
        <v>5.0581405800002948</v>
      </c>
      <c r="E54">
        <v>10</v>
      </c>
      <c r="F54">
        <f t="shared" si="0"/>
        <v>5.5555555555555552E-2</v>
      </c>
      <c r="G54">
        <f t="shared" si="2"/>
        <v>4</v>
      </c>
    </row>
    <row r="55" spans="1:7" x14ac:dyDescent="0.25">
      <c r="A55">
        <v>0</v>
      </c>
      <c r="B55">
        <v>10</v>
      </c>
      <c r="C55">
        <v>5.3277332968611315</v>
      </c>
      <c r="E55">
        <v>10</v>
      </c>
      <c r="F55">
        <f t="shared" si="0"/>
        <v>5.5555555555555552E-2</v>
      </c>
      <c r="G55">
        <f t="shared" si="2"/>
        <v>4</v>
      </c>
    </row>
    <row r="56" spans="1:7" x14ac:dyDescent="0.25">
      <c r="A56">
        <v>0</v>
      </c>
      <c r="B56">
        <v>10</v>
      </c>
      <c r="C56">
        <v>6.4578657964016912</v>
      </c>
      <c r="E56">
        <v>10</v>
      </c>
      <c r="F56">
        <f t="shared" si="0"/>
        <v>5.5555555555555552E-2</v>
      </c>
      <c r="G56">
        <f t="shared" si="2"/>
        <v>4</v>
      </c>
    </row>
    <row r="57" spans="1:7" x14ac:dyDescent="0.25">
      <c r="A57">
        <v>0</v>
      </c>
      <c r="B57">
        <v>10</v>
      </c>
      <c r="C57">
        <v>4.2668127255854023</v>
      </c>
      <c r="E57">
        <v>10</v>
      </c>
      <c r="F57">
        <f t="shared" si="0"/>
        <v>5.5555555555555552E-2</v>
      </c>
      <c r="G57">
        <f t="shared" si="2"/>
        <v>4</v>
      </c>
    </row>
    <row r="58" spans="1:7" x14ac:dyDescent="0.25">
      <c r="A58">
        <v>0</v>
      </c>
      <c r="B58">
        <v>10</v>
      </c>
      <c r="C58">
        <v>6.8705880274600659</v>
      </c>
      <c r="E58">
        <v>10</v>
      </c>
      <c r="F58">
        <f t="shared" si="0"/>
        <v>5.5555555555555552E-2</v>
      </c>
      <c r="G58">
        <f t="shared" si="2"/>
        <v>4</v>
      </c>
    </row>
    <row r="59" spans="1:7" x14ac:dyDescent="0.25">
      <c r="A59">
        <v>0</v>
      </c>
      <c r="B59">
        <v>10</v>
      </c>
      <c r="C59">
        <v>4.7336428745290506</v>
      </c>
      <c r="E59">
        <v>10</v>
      </c>
      <c r="F59">
        <f t="shared" si="0"/>
        <v>5.5555555555555552E-2</v>
      </c>
      <c r="G59">
        <f t="shared" si="2"/>
        <v>4</v>
      </c>
    </row>
    <row r="60" spans="1:7" x14ac:dyDescent="0.25">
      <c r="A60">
        <v>0</v>
      </c>
      <c r="B60">
        <v>10</v>
      </c>
      <c r="C60">
        <v>6.946527684516421</v>
      </c>
      <c r="E60">
        <v>10</v>
      </c>
      <c r="F60">
        <f t="shared" si="0"/>
        <v>5.5555555555555552E-2</v>
      </c>
      <c r="G60">
        <f t="shared" si="2"/>
        <v>4</v>
      </c>
    </row>
    <row r="61" spans="1:7" x14ac:dyDescent="0.25">
      <c r="A61">
        <v>0</v>
      </c>
      <c r="B61">
        <v>10</v>
      </c>
      <c r="C61">
        <v>7.4987918001046561</v>
      </c>
      <c r="E61">
        <v>10</v>
      </c>
      <c r="F61">
        <f t="shared" si="0"/>
        <v>5.5555555555555552E-2</v>
      </c>
      <c r="G61">
        <f t="shared" si="2"/>
        <v>4</v>
      </c>
    </row>
    <row r="62" spans="1:7" x14ac:dyDescent="0.25">
      <c r="A62">
        <v>0</v>
      </c>
      <c r="B62">
        <v>10</v>
      </c>
      <c r="C62">
        <v>4.511672144139129</v>
      </c>
      <c r="E62">
        <v>10</v>
      </c>
      <c r="F62">
        <f t="shared" si="0"/>
        <v>5.5555555555555552E-2</v>
      </c>
      <c r="G62">
        <f t="shared" si="2"/>
        <v>4</v>
      </c>
    </row>
    <row r="63" spans="1:7" x14ac:dyDescent="0.25">
      <c r="A63">
        <v>0</v>
      </c>
      <c r="B63">
        <v>10</v>
      </c>
      <c r="C63">
        <v>6.0702799390978415</v>
      </c>
      <c r="E63">
        <v>10</v>
      </c>
      <c r="F63">
        <f t="shared" si="0"/>
        <v>5.5555555555555552E-2</v>
      </c>
      <c r="G63">
        <f t="shared" si="2"/>
        <v>4</v>
      </c>
    </row>
    <row r="64" spans="1:7" x14ac:dyDescent="0.25">
      <c r="A64">
        <v>0</v>
      </c>
      <c r="B64">
        <v>10</v>
      </c>
      <c r="C64">
        <v>7.4720007886387254</v>
      </c>
      <c r="E64">
        <v>10</v>
      </c>
      <c r="F64">
        <f t="shared" si="0"/>
        <v>5.5555555555555552E-2</v>
      </c>
      <c r="G64">
        <f t="shared" si="2"/>
        <v>4</v>
      </c>
    </row>
    <row r="65" spans="1:7" x14ac:dyDescent="0.25">
      <c r="A65">
        <v>0</v>
      </c>
      <c r="B65">
        <v>10</v>
      </c>
      <c r="C65">
        <v>6.0708963476345135</v>
      </c>
      <c r="E65">
        <v>10</v>
      </c>
      <c r="F65">
        <f t="shared" si="0"/>
        <v>5.5555555555555552E-2</v>
      </c>
      <c r="G65">
        <f t="shared" si="2"/>
        <v>4</v>
      </c>
    </row>
    <row r="66" spans="1:7" x14ac:dyDescent="0.25">
      <c r="A66">
        <v>0</v>
      </c>
      <c r="B66">
        <v>10</v>
      </c>
      <c r="C66">
        <v>4.2497672947304359</v>
      </c>
      <c r="E66">
        <v>10</v>
      </c>
      <c r="F66">
        <f t="shared" si="0"/>
        <v>5.5555555555555552E-2</v>
      </c>
      <c r="G66">
        <f t="shared" ref="G66:G81" si="3">F66*$N$9*6</f>
        <v>4</v>
      </c>
    </row>
    <row r="67" spans="1:7" x14ac:dyDescent="0.25">
      <c r="A67">
        <v>0</v>
      </c>
      <c r="B67">
        <v>10</v>
      </c>
      <c r="C67">
        <v>6.6794820295775583</v>
      </c>
      <c r="E67">
        <v>10</v>
      </c>
      <c r="F67">
        <f t="shared" ref="F67:F81" si="4">E67/180</f>
        <v>5.5555555555555552E-2</v>
      </c>
      <c r="G67">
        <f t="shared" si="3"/>
        <v>4</v>
      </c>
    </row>
    <row r="68" spans="1:7" x14ac:dyDescent="0.25">
      <c r="A68">
        <v>0</v>
      </c>
      <c r="B68">
        <v>10</v>
      </c>
      <c r="C68">
        <v>7.3189732260989437</v>
      </c>
      <c r="E68">
        <v>10</v>
      </c>
      <c r="F68">
        <f t="shared" si="4"/>
        <v>5.5555555555555552E-2</v>
      </c>
      <c r="G68">
        <f t="shared" si="3"/>
        <v>4</v>
      </c>
    </row>
    <row r="69" spans="1:7" x14ac:dyDescent="0.25">
      <c r="A69">
        <v>0</v>
      </c>
      <c r="B69">
        <v>10</v>
      </c>
      <c r="C69">
        <v>6.5744455602915428</v>
      </c>
      <c r="E69">
        <v>10</v>
      </c>
      <c r="F69">
        <f t="shared" si="4"/>
        <v>5.5555555555555552E-2</v>
      </c>
      <c r="G69">
        <f t="shared" si="3"/>
        <v>4</v>
      </c>
    </row>
    <row r="70" spans="1:7" x14ac:dyDescent="0.25">
      <c r="A70">
        <v>0</v>
      </c>
      <c r="B70">
        <v>10</v>
      </c>
      <c r="C70">
        <v>8.7229737799540672</v>
      </c>
      <c r="E70">
        <v>10</v>
      </c>
      <c r="F70">
        <f t="shared" si="4"/>
        <v>5.5555555555555552E-2</v>
      </c>
      <c r="G70">
        <f t="shared" si="3"/>
        <v>4</v>
      </c>
    </row>
    <row r="71" spans="1:7" x14ac:dyDescent="0.25">
      <c r="A71">
        <v>0</v>
      </c>
      <c r="B71">
        <v>10</v>
      </c>
      <c r="C71">
        <v>6.9327752025099647</v>
      </c>
      <c r="E71">
        <v>10</v>
      </c>
      <c r="F71">
        <f t="shared" si="4"/>
        <v>5.5555555555555552E-2</v>
      </c>
      <c r="G71">
        <f t="shared" si="3"/>
        <v>4</v>
      </c>
    </row>
    <row r="72" spans="1:7" x14ac:dyDescent="0.25">
      <c r="A72">
        <v>0</v>
      </c>
      <c r="B72">
        <v>10</v>
      </c>
      <c r="C72">
        <v>8.5170095764394169</v>
      </c>
      <c r="E72">
        <v>10</v>
      </c>
      <c r="F72">
        <f t="shared" si="4"/>
        <v>5.5555555555555552E-2</v>
      </c>
      <c r="G72">
        <f t="shared" si="3"/>
        <v>4</v>
      </c>
    </row>
    <row r="73" spans="1:7" x14ac:dyDescent="0.25">
      <c r="A73">
        <v>0</v>
      </c>
      <c r="B73">
        <v>10</v>
      </c>
      <c r="C73">
        <v>4.687373520731188</v>
      </c>
      <c r="E73">
        <v>10</v>
      </c>
      <c r="F73">
        <f t="shared" si="4"/>
        <v>5.5555555555555552E-2</v>
      </c>
      <c r="G73">
        <f t="shared" si="3"/>
        <v>4</v>
      </c>
    </row>
    <row r="74" spans="1:7" x14ac:dyDescent="0.25">
      <c r="A74">
        <v>0</v>
      </c>
      <c r="B74">
        <v>10</v>
      </c>
      <c r="C74">
        <v>4.6963817362537927</v>
      </c>
      <c r="E74">
        <v>10</v>
      </c>
      <c r="F74">
        <f t="shared" si="4"/>
        <v>5.5555555555555552E-2</v>
      </c>
      <c r="G74">
        <f t="shared" si="3"/>
        <v>4</v>
      </c>
    </row>
    <row r="75" spans="1:7" x14ac:dyDescent="0.25">
      <c r="A75">
        <v>0</v>
      </c>
      <c r="B75">
        <v>10</v>
      </c>
      <c r="C75">
        <v>8.03695644354762</v>
      </c>
      <c r="E75">
        <v>10</v>
      </c>
      <c r="F75">
        <f t="shared" si="4"/>
        <v>5.5555555555555552E-2</v>
      </c>
      <c r="G75">
        <f t="shared" si="3"/>
        <v>4</v>
      </c>
    </row>
    <row r="76" spans="1:7" x14ac:dyDescent="0.25">
      <c r="A76">
        <v>0</v>
      </c>
      <c r="B76">
        <v>10</v>
      </c>
      <c r="C76">
        <v>5.9883841849276678</v>
      </c>
      <c r="E76">
        <v>10</v>
      </c>
      <c r="F76">
        <f t="shared" si="4"/>
        <v>5.5555555555555552E-2</v>
      </c>
      <c r="G76">
        <f t="shared" si="3"/>
        <v>4</v>
      </c>
    </row>
    <row r="77" spans="1:7" x14ac:dyDescent="0.25">
      <c r="A77">
        <v>0</v>
      </c>
      <c r="B77">
        <v>10</v>
      </c>
      <c r="C77">
        <v>4.8267709855846643</v>
      </c>
      <c r="E77">
        <v>10</v>
      </c>
      <c r="F77">
        <f t="shared" si="4"/>
        <v>5.5555555555555552E-2</v>
      </c>
      <c r="G77">
        <f t="shared" si="3"/>
        <v>4</v>
      </c>
    </row>
    <row r="78" spans="1:7" x14ac:dyDescent="0.25">
      <c r="A78">
        <v>0</v>
      </c>
      <c r="B78">
        <v>10</v>
      </c>
      <c r="C78">
        <v>8.6375429019801686</v>
      </c>
      <c r="E78">
        <v>10</v>
      </c>
      <c r="F78">
        <f t="shared" si="4"/>
        <v>5.5555555555555552E-2</v>
      </c>
      <c r="G78">
        <f t="shared" si="3"/>
        <v>4</v>
      </c>
    </row>
    <row r="79" spans="1:7" x14ac:dyDescent="0.25">
      <c r="A79">
        <v>0</v>
      </c>
      <c r="B79">
        <v>10</v>
      </c>
      <c r="C79">
        <v>5.7388292987275324</v>
      </c>
      <c r="E79">
        <v>10</v>
      </c>
      <c r="F79">
        <f t="shared" si="4"/>
        <v>5.5555555555555552E-2</v>
      </c>
      <c r="G79">
        <f t="shared" si="3"/>
        <v>4</v>
      </c>
    </row>
    <row r="80" spans="1:7" x14ac:dyDescent="0.25">
      <c r="A80">
        <v>0</v>
      </c>
      <c r="B80">
        <v>10</v>
      </c>
      <c r="C80">
        <v>7.7540605156807771</v>
      </c>
      <c r="E80">
        <v>10</v>
      </c>
      <c r="F80">
        <f t="shared" si="4"/>
        <v>5.5555555555555552E-2</v>
      </c>
      <c r="G80">
        <f t="shared" si="3"/>
        <v>4</v>
      </c>
    </row>
    <row r="81" spans="1:7" x14ac:dyDescent="0.25">
      <c r="A81">
        <v>0</v>
      </c>
      <c r="B81">
        <v>10</v>
      </c>
      <c r="C81">
        <v>7.6299899267522573</v>
      </c>
      <c r="E81">
        <v>10</v>
      </c>
      <c r="F81">
        <f t="shared" si="4"/>
        <v>5.5555555555555552E-2</v>
      </c>
      <c r="G81">
        <f t="shared" si="3"/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1"/>
  <sheetViews>
    <sheetView workbookViewId="0">
      <selection activeCell="P6" sqref="P6"/>
    </sheetView>
  </sheetViews>
  <sheetFormatPr defaultColWidth="10.90625" defaultRowHeight="12.5" x14ac:dyDescent="0.25"/>
  <cols>
    <col min="1" max="1" width="14.81640625" customWidth="1"/>
    <col min="2" max="4" width="15.453125" customWidth="1"/>
    <col min="5" max="5" width="14.81640625" customWidth="1"/>
    <col min="6" max="6" width="15.81640625" customWidth="1"/>
    <col min="8" max="8" width="11.81640625" bestFit="1" customWidth="1"/>
    <col min="9" max="14" width="8.81640625" customWidth="1"/>
    <col min="16" max="16" width="11.81640625" bestFit="1" customWidth="1"/>
    <col min="17" max="18" width="12.08984375" bestFit="1" customWidth="1"/>
    <col min="20" max="21" width="8.81640625" customWidth="1"/>
    <col min="22" max="22" width="14.6328125" bestFit="1" customWidth="1"/>
    <col min="23" max="23" width="8.81640625" customWidth="1"/>
    <col min="24" max="24" width="14.6328125" bestFit="1" customWidth="1"/>
    <col min="25" max="256" width="8.81640625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P1" t="s">
        <v>22</v>
      </c>
      <c r="Q1" t="s">
        <v>23</v>
      </c>
      <c r="R1" t="s">
        <v>24</v>
      </c>
      <c r="T1" t="s">
        <v>25</v>
      </c>
      <c r="U1" t="s">
        <v>26</v>
      </c>
      <c r="V1" t="s">
        <v>27</v>
      </c>
    </row>
    <row r="2" spans="1:25" ht="13" x14ac:dyDescent="0.3">
      <c r="A2">
        <v>2.0514810709069645E-2</v>
      </c>
      <c r="B2">
        <v>1.562815424804823E-2</v>
      </c>
      <c r="C2">
        <v>3.0862780330665564E-2</v>
      </c>
      <c r="D2">
        <v>1.1910336960238367E-6</v>
      </c>
      <c r="E2">
        <v>8.8017955782371968E-2</v>
      </c>
      <c r="F2">
        <v>4.8854439246455925E-3</v>
      </c>
      <c r="H2">
        <f>A2*$Y$3</f>
        <v>1.2111944242634718</v>
      </c>
      <c r="I2">
        <f t="shared" ref="I2:I33" si="0">B2*$Y$4</f>
        <v>1.1577336666954128</v>
      </c>
      <c r="J2">
        <f t="shared" ref="J2:J33" si="1">C2*$Y$5</f>
        <v>2.7193195749349428</v>
      </c>
      <c r="K2">
        <f t="shared" ref="K2:K33" si="2">D2*$Y$6</f>
        <v>1.2164027137491444E-4</v>
      </c>
      <c r="L2">
        <f t="shared" ref="L2:L33" si="3">E2*$Y$7</f>
        <v>0.17603591156474394</v>
      </c>
      <c r="M2">
        <f t="shared" ref="M2:M33" si="4">F2*$Y$8</f>
        <v>0.22507240160842246</v>
      </c>
      <c r="N2">
        <f xml:space="preserve"> SUM(H2:M2)</f>
        <v>5.4894776193383681</v>
      </c>
      <c r="P2">
        <f>A2*2*12</f>
        <v>0.49235545701767147</v>
      </c>
      <c r="Q2">
        <f>B2*3*12</f>
        <v>0.56261355292973625</v>
      </c>
      <c r="R2">
        <f>C2*4*12</f>
        <v>1.4814134558719472</v>
      </c>
      <c r="T2">
        <f>P2/4</f>
        <v>0.12308886425441787</v>
      </c>
      <c r="U2">
        <f>Q2/4</f>
        <v>0.14065338823243406</v>
      </c>
      <c r="V2">
        <f>R2/4</f>
        <v>0.37035336396798679</v>
      </c>
      <c r="X2" s="1" t="s">
        <v>9</v>
      </c>
      <c r="Y2" s="1" t="s">
        <v>10</v>
      </c>
    </row>
    <row r="3" spans="1:25" x14ac:dyDescent="0.25">
      <c r="A3">
        <v>2.4479013080063367E-2</v>
      </c>
      <c r="B3">
        <v>2.4391924623032114E-2</v>
      </c>
      <c r="C3">
        <v>1.8221796332911478E-2</v>
      </c>
      <c r="D3">
        <v>7.7968318565931225E-7</v>
      </c>
      <c r="E3">
        <v>6.0321375193230782E-2</v>
      </c>
      <c r="F3">
        <v>9.619142495654367E-5</v>
      </c>
      <c r="H3">
        <f t="shared" ref="H3:H33" si="5">A3*$Y$3</f>
        <v>1.4452409322469411</v>
      </c>
      <c r="I3">
        <f t="shared" si="0"/>
        <v>1.8069537760742189</v>
      </c>
      <c r="J3">
        <f t="shared" si="1"/>
        <v>1.6055224748928303</v>
      </c>
      <c r="K3">
        <f t="shared" si="2"/>
        <v>7.962904375138555E-5</v>
      </c>
      <c r="L3">
        <f t="shared" si="3"/>
        <v>0.12064275038646156</v>
      </c>
      <c r="M3">
        <f t="shared" si="4"/>
        <v>4.4315389477479665E-3</v>
      </c>
      <c r="N3">
        <f t="shared" ref="N3:N66" si="6" xml:space="preserve"> SUM(H3:M3)</f>
        <v>4.982871101591952</v>
      </c>
      <c r="P3">
        <f t="shared" ref="P3:P33" si="7">A3*2*12</f>
        <v>0.5874963139215208</v>
      </c>
      <c r="Q3">
        <f t="shared" ref="Q3:Q66" si="8">B3*3*12</f>
        <v>0.8781092864291562</v>
      </c>
      <c r="R3">
        <f t="shared" ref="R3:R66" si="9">C3*4*12</f>
        <v>0.874646223979751</v>
      </c>
      <c r="T3">
        <f t="shared" ref="T3:T34" si="10">P3/4</f>
        <v>0.1468740784803802</v>
      </c>
      <c r="U3">
        <f t="shared" ref="U3:U66" si="11">Q3/4</f>
        <v>0.21952732160728905</v>
      </c>
      <c r="V3">
        <f t="shared" ref="V3:V66" si="12">R3/4</f>
        <v>0.21866155599493775</v>
      </c>
      <c r="X3" s="2" t="s">
        <v>3</v>
      </c>
      <c r="Y3" s="3">
        <v>59.04</v>
      </c>
    </row>
    <row r="4" spans="1:25" x14ac:dyDescent="0.25">
      <c r="A4">
        <v>5.6844765560239386E-3</v>
      </c>
      <c r="B4">
        <v>5.6326557635127074E-3</v>
      </c>
      <c r="C4">
        <v>4.6836222725727926E-2</v>
      </c>
      <c r="D4">
        <v>2.1606198589338237E-6</v>
      </c>
      <c r="E4">
        <v>9.9437199605211121E-2</v>
      </c>
      <c r="F4">
        <v>5.0658044194456188E-5</v>
      </c>
      <c r="H4">
        <f t="shared" si="5"/>
        <v>0.33561149586765332</v>
      </c>
      <c r="I4">
        <f t="shared" si="0"/>
        <v>0.41726713896102136</v>
      </c>
      <c r="J4">
        <f t="shared" si="1"/>
        <v>4.1267395843638877</v>
      </c>
      <c r="K4">
        <f t="shared" si="2"/>
        <v>2.206641061929114E-4</v>
      </c>
      <c r="L4">
        <f t="shared" si="3"/>
        <v>0.19887439921042224</v>
      </c>
      <c r="M4">
        <f t="shared" si="4"/>
        <v>2.3338160960385966E-3</v>
      </c>
      <c r="N4">
        <f t="shared" si="6"/>
        <v>5.0810470986052163</v>
      </c>
      <c r="P4">
        <f t="shared" si="7"/>
        <v>0.13642743734457452</v>
      </c>
      <c r="Q4">
        <f t="shared" si="8"/>
        <v>0.20277560748645745</v>
      </c>
      <c r="R4">
        <f t="shared" si="9"/>
        <v>2.2481386908349403</v>
      </c>
      <c r="T4">
        <f t="shared" si="10"/>
        <v>3.410685933614363E-2</v>
      </c>
      <c r="U4">
        <f t="shared" si="11"/>
        <v>5.0693901871614364E-2</v>
      </c>
      <c r="V4">
        <f t="shared" si="12"/>
        <v>0.56203467270873508</v>
      </c>
      <c r="X4" s="2" t="s">
        <v>4</v>
      </c>
      <c r="Y4" s="3">
        <v>74.08</v>
      </c>
    </row>
    <row r="5" spans="1:25" x14ac:dyDescent="0.25">
      <c r="A5">
        <v>1.2366516741689617E-2</v>
      </c>
      <c r="B5">
        <v>1.1062451495634834E-2</v>
      </c>
      <c r="C5">
        <v>4.0535334035628014E-2</v>
      </c>
      <c r="D5">
        <v>1.4777722608480966E-6</v>
      </c>
      <c r="E5">
        <v>9.5324485015156488E-2</v>
      </c>
      <c r="F5">
        <v>1.3033938569192885E-3</v>
      </c>
      <c r="H5">
        <f t="shared" si="5"/>
        <v>0.73011914842935499</v>
      </c>
      <c r="I5">
        <f t="shared" si="0"/>
        <v>0.81950640679662856</v>
      </c>
      <c r="J5">
        <f t="shared" si="1"/>
        <v>3.5715682818791841</v>
      </c>
      <c r="K5">
        <f t="shared" si="2"/>
        <v>1.509248810004161E-4</v>
      </c>
      <c r="L5">
        <f t="shared" si="3"/>
        <v>0.19064897003031298</v>
      </c>
      <c r="M5">
        <f t="shared" si="4"/>
        <v>6.0047354988271621E-2</v>
      </c>
      <c r="N5">
        <f t="shared" si="6"/>
        <v>5.372041087004753</v>
      </c>
      <c r="P5">
        <f t="shared" si="7"/>
        <v>0.29679640180055078</v>
      </c>
      <c r="Q5">
        <f t="shared" si="8"/>
        <v>0.39824825384285406</v>
      </c>
      <c r="R5">
        <f t="shared" si="9"/>
        <v>1.9456960337101448</v>
      </c>
      <c r="T5">
        <f t="shared" si="10"/>
        <v>7.4199100450137695E-2</v>
      </c>
      <c r="U5">
        <f t="shared" si="11"/>
        <v>9.9562063460713515E-2</v>
      </c>
      <c r="V5">
        <f t="shared" si="12"/>
        <v>0.48642400842753619</v>
      </c>
      <c r="X5" s="2" t="s">
        <v>5</v>
      </c>
      <c r="Y5" s="2">
        <v>88.11</v>
      </c>
    </row>
    <row r="6" spans="1:25" x14ac:dyDescent="0.25">
      <c r="A6">
        <v>7.1066840807847368E-3</v>
      </c>
      <c r="B6">
        <v>6.8789742216491265E-3</v>
      </c>
      <c r="C6">
        <v>4.6067931718918528E-2</v>
      </c>
      <c r="D6">
        <v>1.9677001527192258E-6</v>
      </c>
      <c r="E6">
        <v>9.919862207845645E-2</v>
      </c>
      <c r="F6">
        <v>2.2668595773382179E-4</v>
      </c>
      <c r="H6">
        <f t="shared" si="5"/>
        <v>0.41957862812953084</v>
      </c>
      <c r="I6">
        <f t="shared" si="0"/>
        <v>0.50959441033976727</v>
      </c>
      <c r="J6">
        <f t="shared" si="1"/>
        <v>4.0590454637539111</v>
      </c>
      <c r="K6">
        <f t="shared" si="2"/>
        <v>2.0096121659721452E-4</v>
      </c>
      <c r="L6">
        <f t="shared" si="3"/>
        <v>0.1983972441569129</v>
      </c>
      <c r="M6">
        <f t="shared" si="4"/>
        <v>1.044342207279717E-2</v>
      </c>
      <c r="N6">
        <f t="shared" si="6"/>
        <v>5.1972601296695178</v>
      </c>
      <c r="P6">
        <f t="shared" si="7"/>
        <v>0.1705604179388337</v>
      </c>
      <c r="Q6">
        <f t="shared" si="8"/>
        <v>0.24764307197936858</v>
      </c>
      <c r="R6">
        <f t="shared" si="9"/>
        <v>2.2112607225080891</v>
      </c>
      <c r="T6">
        <f t="shared" si="10"/>
        <v>4.2640104484708424E-2</v>
      </c>
      <c r="U6">
        <f t="shared" si="11"/>
        <v>6.1910767994842145E-2</v>
      </c>
      <c r="V6">
        <f t="shared" si="12"/>
        <v>0.55281518062702228</v>
      </c>
      <c r="X6" s="2" t="s">
        <v>6</v>
      </c>
      <c r="Y6" s="2">
        <v>102.13</v>
      </c>
    </row>
    <row r="7" spans="1:25" x14ac:dyDescent="0.25">
      <c r="A7">
        <v>6.518368602128931E-3</v>
      </c>
      <c r="B7">
        <v>6.3933008330773807E-3</v>
      </c>
      <c r="C7">
        <v>4.6406760760686873E-2</v>
      </c>
      <c r="D7">
        <v>2.094471688227277E-6</v>
      </c>
      <c r="E7">
        <v>9.9978999931327819E-2</v>
      </c>
      <c r="F7">
        <v>1.2398734559298824E-4</v>
      </c>
      <c r="H7">
        <f t="shared" si="5"/>
        <v>0.38484448226969209</v>
      </c>
      <c r="I7">
        <f t="shared" si="0"/>
        <v>0.47361572571437233</v>
      </c>
      <c r="J7">
        <f t="shared" si="1"/>
        <v>4.0888996906241202</v>
      </c>
      <c r="K7">
        <f t="shared" si="2"/>
        <v>2.1390839351865179E-4</v>
      </c>
      <c r="L7">
        <f t="shared" si="3"/>
        <v>0.19995799986265564</v>
      </c>
      <c r="M7">
        <f t="shared" si="4"/>
        <v>5.7120970114689683E-3</v>
      </c>
      <c r="N7">
        <f t="shared" si="6"/>
        <v>5.1532439038758282</v>
      </c>
      <c r="P7">
        <f t="shared" si="7"/>
        <v>0.15644084645109435</v>
      </c>
      <c r="Q7">
        <f t="shared" si="8"/>
        <v>0.23015882999078568</v>
      </c>
      <c r="R7">
        <f t="shared" si="9"/>
        <v>2.22752451651297</v>
      </c>
      <c r="T7">
        <f t="shared" si="10"/>
        <v>3.9110211612773588E-2</v>
      </c>
      <c r="U7">
        <f t="shared" si="11"/>
        <v>5.7539707497696421E-2</v>
      </c>
      <c r="V7">
        <f t="shared" si="12"/>
        <v>0.5568811291282425</v>
      </c>
      <c r="X7" s="2" t="s">
        <v>7</v>
      </c>
      <c r="Y7" s="2">
        <v>2</v>
      </c>
    </row>
    <row r="8" spans="1:25" x14ac:dyDescent="0.25">
      <c r="A8">
        <v>7.9650467702902308E-3</v>
      </c>
      <c r="B8">
        <v>7.6080174091857269E-3</v>
      </c>
      <c r="C8">
        <v>4.52869634964954E-2</v>
      </c>
      <c r="D8">
        <v>1.8765606373536839E-6</v>
      </c>
      <c r="E8">
        <v>9.9116837624151397E-2</v>
      </c>
      <c r="F8">
        <v>3.5619392220717443E-4</v>
      </c>
      <c r="H8">
        <f t="shared" si="5"/>
        <v>0.47025636131793525</v>
      </c>
      <c r="I8">
        <f t="shared" si="0"/>
        <v>0.56360192967247869</v>
      </c>
      <c r="J8">
        <f t="shared" si="1"/>
        <v>3.9902343536762097</v>
      </c>
      <c r="K8">
        <f t="shared" si="2"/>
        <v>1.9165313789293174E-4</v>
      </c>
      <c r="L8">
        <f t="shared" si="3"/>
        <v>0.19823367524830279</v>
      </c>
      <c r="M8">
        <f t="shared" si="4"/>
        <v>1.6409853996084526E-2</v>
      </c>
      <c r="N8">
        <f t="shared" si="6"/>
        <v>5.2389278270489044</v>
      </c>
      <c r="P8">
        <f t="shared" si="7"/>
        <v>0.19116112248696554</v>
      </c>
      <c r="Q8">
        <f t="shared" si="8"/>
        <v>0.27388862673068615</v>
      </c>
      <c r="R8">
        <f t="shared" si="9"/>
        <v>2.173774247831779</v>
      </c>
      <c r="T8">
        <f t="shared" si="10"/>
        <v>4.7790280621741385E-2</v>
      </c>
      <c r="U8">
        <f t="shared" si="11"/>
        <v>6.8472156682671537E-2</v>
      </c>
      <c r="V8">
        <f t="shared" si="12"/>
        <v>0.54344356195794474</v>
      </c>
      <c r="X8" s="2" t="s">
        <v>8</v>
      </c>
      <c r="Y8" s="2">
        <v>46.07</v>
      </c>
    </row>
    <row r="9" spans="1:25" x14ac:dyDescent="0.25">
      <c r="A9">
        <v>1.4935017393556497E-2</v>
      </c>
      <c r="B9">
        <v>1.2790203560683647E-2</v>
      </c>
      <c r="C9">
        <v>3.7730875688306471E-2</v>
      </c>
      <c r="D9">
        <v>1.3127499884756156E-6</v>
      </c>
      <c r="E9">
        <v>9.275259953118753E-2</v>
      </c>
      <c r="F9">
        <v>2.1439219776208623E-3</v>
      </c>
      <c r="H9">
        <f t="shared" si="5"/>
        <v>0.88176342691557552</v>
      </c>
      <c r="I9">
        <f t="shared" si="0"/>
        <v>0.94749827977544454</v>
      </c>
      <c r="J9">
        <f t="shared" si="1"/>
        <v>3.324467456896683</v>
      </c>
      <c r="K9">
        <f t="shared" si="2"/>
        <v>1.340711563230146E-4</v>
      </c>
      <c r="L9">
        <f t="shared" si="3"/>
        <v>0.18550519906237506</v>
      </c>
      <c r="M9">
        <f t="shared" si="4"/>
        <v>9.8770485508993131E-2</v>
      </c>
      <c r="N9">
        <f t="shared" si="6"/>
        <v>5.4381389193153939</v>
      </c>
      <c r="P9">
        <f t="shared" si="7"/>
        <v>0.35844041744535593</v>
      </c>
      <c r="Q9">
        <f t="shared" si="8"/>
        <v>0.46044732818461132</v>
      </c>
      <c r="R9">
        <f t="shared" si="9"/>
        <v>1.8110820330387107</v>
      </c>
      <c r="T9">
        <f t="shared" si="10"/>
        <v>8.9610104361338982E-2</v>
      </c>
      <c r="U9">
        <f t="shared" si="11"/>
        <v>0.11511183204615283</v>
      </c>
      <c r="V9">
        <f t="shared" si="12"/>
        <v>0.45277050825967768</v>
      </c>
      <c r="X9" s="2" t="s">
        <v>11</v>
      </c>
      <c r="Y9" s="2">
        <v>12</v>
      </c>
    </row>
    <row r="10" spans="1:25" x14ac:dyDescent="0.25">
      <c r="A10">
        <v>1.8827901876436518E-2</v>
      </c>
      <c r="B10">
        <v>1.4938700295364152E-2</v>
      </c>
      <c r="C10">
        <v>3.2685320935679094E-2</v>
      </c>
      <c r="D10">
        <v>1.2686579180498704E-6</v>
      </c>
      <c r="E10">
        <v>8.8715850758457865E-2</v>
      </c>
      <c r="F10">
        <v>3.8881230192592963E-3</v>
      </c>
      <c r="H10">
        <f t="shared" si="5"/>
        <v>1.1115993267848121</v>
      </c>
      <c r="I10">
        <f t="shared" si="0"/>
        <v>1.1066589178805764</v>
      </c>
      <c r="J10">
        <f t="shared" si="1"/>
        <v>2.879903627642685</v>
      </c>
      <c r="K10">
        <f t="shared" si="2"/>
        <v>1.2956803317043327E-4</v>
      </c>
      <c r="L10">
        <f t="shared" si="3"/>
        <v>0.17743170151691573</v>
      </c>
      <c r="M10">
        <f t="shared" si="4"/>
        <v>0.17912582749727579</v>
      </c>
      <c r="N10">
        <f t="shared" si="6"/>
        <v>5.4548489693554361</v>
      </c>
      <c r="P10">
        <f t="shared" si="7"/>
        <v>0.45186964503447646</v>
      </c>
      <c r="Q10">
        <f t="shared" si="8"/>
        <v>0.53779321063310959</v>
      </c>
      <c r="R10">
        <f t="shared" si="9"/>
        <v>1.5688954049125965</v>
      </c>
      <c r="T10">
        <f t="shared" si="10"/>
        <v>0.11296741125861912</v>
      </c>
      <c r="U10">
        <f t="shared" si="11"/>
        <v>0.1344483026582774</v>
      </c>
      <c r="V10">
        <f t="shared" si="12"/>
        <v>0.39222385122814912</v>
      </c>
    </row>
    <row r="11" spans="1:25" x14ac:dyDescent="0.25">
      <c r="A11">
        <v>2.5257191158931613E-2</v>
      </c>
      <c r="B11">
        <v>2.5245475545699451E-2</v>
      </c>
      <c r="C11">
        <v>2.4392244033183536E-2</v>
      </c>
      <c r="D11">
        <v>9.533063529258013E-7</v>
      </c>
      <c r="E11">
        <v>7.4258524787302244E-2</v>
      </c>
      <c r="F11">
        <v>1.127207421036166E-5</v>
      </c>
      <c r="H11">
        <f t="shared" si="5"/>
        <v>1.4911845660233225</v>
      </c>
      <c r="I11">
        <f t="shared" si="0"/>
        <v>1.8701848284254152</v>
      </c>
      <c r="J11">
        <f t="shared" si="1"/>
        <v>2.1492006217638013</v>
      </c>
      <c r="K11">
        <f t="shared" si="2"/>
        <v>9.7361177824312084E-5</v>
      </c>
      <c r="L11">
        <f t="shared" si="3"/>
        <v>0.14851704957460449</v>
      </c>
      <c r="M11">
        <f t="shared" si="4"/>
        <v>5.1930445887136164E-4</v>
      </c>
      <c r="N11">
        <f t="shared" si="6"/>
        <v>5.6597037314238383</v>
      </c>
      <c r="P11">
        <f t="shared" si="7"/>
        <v>0.60617258781435868</v>
      </c>
      <c r="Q11">
        <f t="shared" si="8"/>
        <v>0.90883711964518032</v>
      </c>
      <c r="R11">
        <f t="shared" si="9"/>
        <v>1.1708277135928098</v>
      </c>
      <c r="T11">
        <f t="shared" si="10"/>
        <v>0.15154314695358967</v>
      </c>
      <c r="U11">
        <f t="shared" si="11"/>
        <v>0.22720927991129508</v>
      </c>
      <c r="V11">
        <f t="shared" si="12"/>
        <v>0.29270692839820245</v>
      </c>
    </row>
    <row r="12" spans="1:25" x14ac:dyDescent="0.25">
      <c r="A12">
        <v>2.0759703323577256E-2</v>
      </c>
      <c r="B12">
        <v>1.5755638284248925E-2</v>
      </c>
      <c r="C12">
        <v>3.0600398066917302E-2</v>
      </c>
      <c r="D12">
        <v>1.1834584236370584E-6</v>
      </c>
      <c r="E12">
        <v>8.8003060729669694E-2</v>
      </c>
      <c r="F12">
        <v>5.0028477984440231E-3</v>
      </c>
      <c r="H12">
        <f t="shared" si="5"/>
        <v>1.2256528842240011</v>
      </c>
      <c r="I12">
        <f t="shared" si="0"/>
        <v>1.1671776840971604</v>
      </c>
      <c r="J12">
        <f t="shared" si="1"/>
        <v>2.6962010736760833</v>
      </c>
      <c r="K12">
        <f t="shared" si="2"/>
        <v>1.2086660880605276E-4</v>
      </c>
      <c r="L12">
        <f t="shared" si="3"/>
        <v>0.17600612145933939</v>
      </c>
      <c r="M12">
        <f t="shared" si="4"/>
        <v>0.23048119807431613</v>
      </c>
      <c r="N12">
        <f t="shared" si="6"/>
        <v>5.4956398281397068</v>
      </c>
      <c r="P12">
        <f t="shared" si="7"/>
        <v>0.49823287976585418</v>
      </c>
      <c r="Q12">
        <f t="shared" si="8"/>
        <v>0.56720297823296129</v>
      </c>
      <c r="R12">
        <f t="shared" si="9"/>
        <v>1.4688191072120305</v>
      </c>
      <c r="T12">
        <f t="shared" si="10"/>
        <v>0.12455821994146354</v>
      </c>
      <c r="U12">
        <f t="shared" si="11"/>
        <v>0.14180074455824032</v>
      </c>
      <c r="V12">
        <f t="shared" si="12"/>
        <v>0.36720477680300762</v>
      </c>
    </row>
    <row r="13" spans="1:25" x14ac:dyDescent="0.25">
      <c r="A13">
        <v>2.4425104117792258E-2</v>
      </c>
      <c r="B13">
        <v>2.4352231302557314E-2</v>
      </c>
      <c r="C13">
        <v>1.9312949550602598E-2</v>
      </c>
      <c r="D13">
        <v>8.1608561317343372E-7</v>
      </c>
      <c r="E13">
        <v>6.0068853113731113E-2</v>
      </c>
      <c r="F13">
        <v>7.9153417566218818E-5</v>
      </c>
      <c r="H13">
        <f t="shared" si="5"/>
        <v>1.4420581471144549</v>
      </c>
      <c r="I13">
        <f t="shared" si="0"/>
        <v>1.8040132948934458</v>
      </c>
      <c r="J13">
        <f t="shared" si="1"/>
        <v>1.7016639849035948</v>
      </c>
      <c r="K13">
        <f t="shared" si="2"/>
        <v>8.3346823673402783E-5</v>
      </c>
      <c r="L13">
        <f t="shared" si="3"/>
        <v>0.12013770622746223</v>
      </c>
      <c r="M13">
        <f t="shared" si="4"/>
        <v>3.6465979472757011E-3</v>
      </c>
      <c r="N13">
        <f t="shared" si="6"/>
        <v>5.0716030779099066</v>
      </c>
      <c r="P13">
        <f t="shared" si="7"/>
        <v>0.58620249882701425</v>
      </c>
      <c r="Q13">
        <f t="shared" si="8"/>
        <v>0.87668032689206332</v>
      </c>
      <c r="R13">
        <f t="shared" si="9"/>
        <v>0.92702157842892463</v>
      </c>
      <c r="T13">
        <f t="shared" si="10"/>
        <v>0.14655062470675356</v>
      </c>
      <c r="U13">
        <f t="shared" si="11"/>
        <v>0.21917008172301583</v>
      </c>
      <c r="V13">
        <f t="shared" si="12"/>
        <v>0.23175539460723116</v>
      </c>
    </row>
    <row r="14" spans="1:25" x14ac:dyDescent="0.25">
      <c r="A14">
        <v>8.4553351548722726E-3</v>
      </c>
      <c r="B14">
        <v>8.022431779453526E-3</v>
      </c>
      <c r="C14">
        <v>4.479463831402708E-2</v>
      </c>
      <c r="D14">
        <v>1.7995980336731308E-6</v>
      </c>
      <c r="E14">
        <v>9.8676035028972556E-2</v>
      </c>
      <c r="F14">
        <v>4.3196298258099485E-4</v>
      </c>
      <c r="H14">
        <f t="shared" si="5"/>
        <v>0.49920298754365899</v>
      </c>
      <c r="I14">
        <f t="shared" si="0"/>
        <v>0.59430174622191723</v>
      </c>
      <c r="J14">
        <f t="shared" si="1"/>
        <v>3.9468555818489262</v>
      </c>
      <c r="K14">
        <f t="shared" si="2"/>
        <v>1.8379294717903684E-4</v>
      </c>
      <c r="L14">
        <f t="shared" si="3"/>
        <v>0.19735207005794511</v>
      </c>
      <c r="M14">
        <f t="shared" si="4"/>
        <v>1.9900534607506432E-2</v>
      </c>
      <c r="N14">
        <f t="shared" si="6"/>
        <v>5.2577967132271324</v>
      </c>
      <c r="P14">
        <f t="shared" si="7"/>
        <v>0.20292804371693454</v>
      </c>
      <c r="Q14">
        <f t="shared" si="8"/>
        <v>0.28880754406032694</v>
      </c>
      <c r="R14">
        <f t="shared" si="9"/>
        <v>2.1501426390732998</v>
      </c>
      <c r="T14">
        <f t="shared" si="10"/>
        <v>5.0732010929233635E-2</v>
      </c>
      <c r="U14">
        <f t="shared" si="11"/>
        <v>7.2201886015081734E-2</v>
      </c>
      <c r="V14">
        <f t="shared" si="12"/>
        <v>0.53753565976832496</v>
      </c>
    </row>
    <row r="15" spans="1:25" x14ac:dyDescent="0.25">
      <c r="A15">
        <v>4.1954980563765232E-2</v>
      </c>
      <c r="B15">
        <v>3.8848831125493796E-2</v>
      </c>
      <c r="C15">
        <v>1.1414912351346756E-6</v>
      </c>
      <c r="D15">
        <v>7.6810678960994341E-7</v>
      </c>
      <c r="E15">
        <v>4.5074774664225693E-2</v>
      </c>
      <c r="F15">
        <v>3.1146528129560361E-3</v>
      </c>
      <c r="H15">
        <f t="shared" si="5"/>
        <v>2.4770220524846991</v>
      </c>
      <c r="I15">
        <f t="shared" si="0"/>
        <v>2.8779214097765804</v>
      </c>
      <c r="J15">
        <f t="shared" si="1"/>
        <v>1.0057679272771627E-4</v>
      </c>
      <c r="K15">
        <f t="shared" si="2"/>
        <v>7.8446746422863514E-5</v>
      </c>
      <c r="L15">
        <f t="shared" si="3"/>
        <v>9.0149549328451387E-2</v>
      </c>
      <c r="M15">
        <f t="shared" si="4"/>
        <v>0.1434920550928846</v>
      </c>
      <c r="N15">
        <f t="shared" si="6"/>
        <v>5.5887640902217663</v>
      </c>
      <c r="P15">
        <f t="shared" si="7"/>
        <v>1.0069195335303656</v>
      </c>
      <c r="Q15">
        <f t="shared" si="8"/>
        <v>1.3985579205177767</v>
      </c>
      <c r="R15">
        <f t="shared" si="9"/>
        <v>5.479157928646443E-5</v>
      </c>
      <c r="T15">
        <f t="shared" si="10"/>
        <v>0.25172988338259139</v>
      </c>
      <c r="U15">
        <f t="shared" si="11"/>
        <v>0.34963948012944418</v>
      </c>
      <c r="V15">
        <f t="shared" si="12"/>
        <v>1.3697894821616108E-5</v>
      </c>
    </row>
    <row r="16" spans="1:25" x14ac:dyDescent="0.25">
      <c r="A16">
        <v>6.123590280844627E-3</v>
      </c>
      <c r="B16">
        <v>6.0337204547287774E-3</v>
      </c>
      <c r="C16">
        <v>4.6473193837860798E-2</v>
      </c>
      <c r="D16">
        <v>2.1611627093729299E-6</v>
      </c>
      <c r="E16">
        <v>9.9684981634842115E-2</v>
      </c>
      <c r="F16">
        <v>8.8651763072292923E-5</v>
      </c>
      <c r="H16">
        <f t="shared" si="5"/>
        <v>0.36153677018106678</v>
      </c>
      <c r="I16">
        <f t="shared" si="0"/>
        <v>0.44697801128630782</v>
      </c>
      <c r="J16">
        <f t="shared" si="1"/>
        <v>4.0947531090539151</v>
      </c>
      <c r="K16">
        <f t="shared" si="2"/>
        <v>2.2071954750825732E-4</v>
      </c>
      <c r="L16">
        <f t="shared" si="3"/>
        <v>0.19936996326968423</v>
      </c>
      <c r="M16">
        <f t="shared" si="4"/>
        <v>4.084186724740535E-3</v>
      </c>
      <c r="N16">
        <f t="shared" si="6"/>
        <v>5.1069427600632231</v>
      </c>
      <c r="P16">
        <f t="shared" si="7"/>
        <v>0.14696616674027105</v>
      </c>
      <c r="Q16">
        <f t="shared" si="8"/>
        <v>0.21721393637023598</v>
      </c>
      <c r="R16">
        <f t="shared" si="9"/>
        <v>2.2307133042173182</v>
      </c>
      <c r="T16">
        <f t="shared" si="10"/>
        <v>3.6741541685067762E-2</v>
      </c>
      <c r="U16">
        <f t="shared" si="11"/>
        <v>5.4303484092558994E-2</v>
      </c>
      <c r="V16">
        <f t="shared" si="12"/>
        <v>0.55767832605432954</v>
      </c>
    </row>
    <row r="17" spans="1:22" x14ac:dyDescent="0.25">
      <c r="A17">
        <v>2.4404898813963183E-2</v>
      </c>
      <c r="B17">
        <v>2.4336555220195764E-2</v>
      </c>
      <c r="C17">
        <v>1.9857208444653759E-2</v>
      </c>
      <c r="D17">
        <v>8.2525618949440049E-7</v>
      </c>
      <c r="E17">
        <v>5.9771238912225425E-2</v>
      </c>
      <c r="F17">
        <v>7.3669766154965427E-5</v>
      </c>
      <c r="H17">
        <f t="shared" si="5"/>
        <v>1.4408652259763863</v>
      </c>
      <c r="I17">
        <f t="shared" si="0"/>
        <v>1.8028520107121022</v>
      </c>
      <c r="J17">
        <f t="shared" si="1"/>
        <v>1.7496186360584427</v>
      </c>
      <c r="K17">
        <f t="shared" si="2"/>
        <v>8.4283414633063119E-5</v>
      </c>
      <c r="L17">
        <f t="shared" si="3"/>
        <v>0.11954247782445085</v>
      </c>
      <c r="M17">
        <f t="shared" si="4"/>
        <v>3.3939661267592572E-3</v>
      </c>
      <c r="N17">
        <f t="shared" si="6"/>
        <v>5.1163566001127743</v>
      </c>
      <c r="P17">
        <f t="shared" si="7"/>
        <v>0.58571757153511639</v>
      </c>
      <c r="Q17">
        <f t="shared" si="8"/>
        <v>0.87611598792704748</v>
      </c>
      <c r="R17">
        <f t="shared" si="9"/>
        <v>0.95314600534338045</v>
      </c>
      <c r="T17">
        <f t="shared" si="10"/>
        <v>0.1464293928837791</v>
      </c>
      <c r="U17">
        <f t="shared" si="11"/>
        <v>0.21902899698176187</v>
      </c>
      <c r="V17">
        <f t="shared" si="12"/>
        <v>0.23828650133584511</v>
      </c>
    </row>
    <row r="18" spans="1:22" x14ac:dyDescent="0.25">
      <c r="A18">
        <v>2.0518857117013841E-2</v>
      </c>
      <c r="B18">
        <v>1.5617791249765475E-2</v>
      </c>
      <c r="C18">
        <v>3.0856992157715171E-2</v>
      </c>
      <c r="D18">
        <v>1.1895196409369458E-6</v>
      </c>
      <c r="E18">
        <v>8.8207437050347046E-2</v>
      </c>
      <c r="F18">
        <v>4.8998467568288576E-3</v>
      </c>
      <c r="H18">
        <f t="shared" si="5"/>
        <v>1.2114333241884971</v>
      </c>
      <c r="I18">
        <f t="shared" si="0"/>
        <v>1.1569659757826263</v>
      </c>
      <c r="J18">
        <f t="shared" si="1"/>
        <v>2.7188095790162836</v>
      </c>
      <c r="K18">
        <f t="shared" si="2"/>
        <v>1.2148564092889028E-4</v>
      </c>
      <c r="L18">
        <f t="shared" si="3"/>
        <v>0.17641487410069409</v>
      </c>
      <c r="M18">
        <f t="shared" si="4"/>
        <v>0.22573594008710549</v>
      </c>
      <c r="N18">
        <f t="shared" si="6"/>
        <v>5.4894811788161366</v>
      </c>
      <c r="P18">
        <f t="shared" si="7"/>
        <v>0.49245257080833216</v>
      </c>
      <c r="Q18">
        <f t="shared" si="8"/>
        <v>0.56224048499155699</v>
      </c>
      <c r="R18">
        <f t="shared" si="9"/>
        <v>1.4811356235703281</v>
      </c>
      <c r="T18">
        <f t="shared" si="10"/>
        <v>0.12311314270208304</v>
      </c>
      <c r="U18">
        <f t="shared" si="11"/>
        <v>0.14056012124788925</v>
      </c>
      <c r="V18">
        <f t="shared" si="12"/>
        <v>0.37028390589258203</v>
      </c>
    </row>
    <row r="19" spans="1:22" x14ac:dyDescent="0.25">
      <c r="A19">
        <v>2.5925559275620503E-2</v>
      </c>
      <c r="B19">
        <v>2.5915249348582574E-2</v>
      </c>
      <c r="C19">
        <v>2.3114919545856722E-2</v>
      </c>
      <c r="D19">
        <v>9.3084486550850316E-7</v>
      </c>
      <c r="E19">
        <v>7.0718962386163681E-2</v>
      </c>
      <c r="F19">
        <v>9.828424403642319E-6</v>
      </c>
      <c r="H19">
        <f t="shared" si="5"/>
        <v>1.5306450196326344</v>
      </c>
      <c r="I19">
        <f t="shared" si="0"/>
        <v>1.9198016717429971</v>
      </c>
      <c r="J19">
        <f t="shared" si="1"/>
        <v>2.0366555611854356</v>
      </c>
      <c r="K19">
        <f t="shared" si="2"/>
        <v>9.5067186114383429E-5</v>
      </c>
      <c r="L19">
        <f t="shared" si="3"/>
        <v>0.14143792477232736</v>
      </c>
      <c r="M19">
        <f t="shared" si="4"/>
        <v>4.5279551227580162E-4</v>
      </c>
      <c r="N19">
        <f t="shared" si="6"/>
        <v>5.6290880400317844</v>
      </c>
      <c r="P19">
        <f t="shared" si="7"/>
        <v>0.6222134226148921</v>
      </c>
      <c r="Q19">
        <f t="shared" si="8"/>
        <v>0.93294897654897257</v>
      </c>
      <c r="R19">
        <f t="shared" si="9"/>
        <v>1.1095161382011227</v>
      </c>
      <c r="T19">
        <f t="shared" si="10"/>
        <v>0.15555335565372302</v>
      </c>
      <c r="U19">
        <f t="shared" si="11"/>
        <v>0.23323724413724314</v>
      </c>
      <c r="V19">
        <f t="shared" si="12"/>
        <v>0.27737903455028068</v>
      </c>
    </row>
    <row r="20" spans="1:22" x14ac:dyDescent="0.25">
      <c r="A20">
        <v>7.0312489733100215E-3</v>
      </c>
      <c r="B20">
        <v>6.8189402731565025E-3</v>
      </c>
      <c r="C20">
        <v>4.6120942803558634E-2</v>
      </c>
      <c r="D20">
        <v>1.9580507905020707E-6</v>
      </c>
      <c r="E20">
        <v>9.9716297130681572E-2</v>
      </c>
      <c r="F20">
        <v>2.1102336923963649E-4</v>
      </c>
      <c r="H20">
        <f t="shared" si="5"/>
        <v>0.41512493938422368</v>
      </c>
      <c r="I20">
        <f t="shared" si="0"/>
        <v>0.50514709543543368</v>
      </c>
      <c r="J20">
        <f t="shared" si="1"/>
        <v>4.0637162704215513</v>
      </c>
      <c r="K20">
        <f t="shared" si="2"/>
        <v>1.9997572723397646E-4</v>
      </c>
      <c r="L20">
        <f t="shared" si="3"/>
        <v>0.19943259426136314</v>
      </c>
      <c r="M20">
        <f t="shared" si="4"/>
        <v>9.7218466208700526E-3</v>
      </c>
      <c r="N20">
        <f t="shared" si="6"/>
        <v>5.1933427218506765</v>
      </c>
      <c r="P20">
        <f t="shared" si="7"/>
        <v>0.16874997535944053</v>
      </c>
      <c r="Q20">
        <f t="shared" si="8"/>
        <v>0.24548184983363408</v>
      </c>
      <c r="R20">
        <f t="shared" si="9"/>
        <v>2.2138052545708145</v>
      </c>
      <c r="T20">
        <f t="shared" si="10"/>
        <v>4.2187493839860132E-2</v>
      </c>
      <c r="U20">
        <f t="shared" si="11"/>
        <v>6.137046245840852E-2</v>
      </c>
      <c r="V20">
        <f t="shared" si="12"/>
        <v>0.55345131364270361</v>
      </c>
    </row>
    <row r="21" spans="1:22" x14ac:dyDescent="0.25">
      <c r="A21">
        <v>8.3113062557272337E-3</v>
      </c>
      <c r="B21">
        <v>7.9039647111890619E-3</v>
      </c>
      <c r="C21">
        <v>4.4942163482854014E-2</v>
      </c>
      <c r="D21">
        <v>1.8194759388449629E-6</v>
      </c>
      <c r="E21">
        <v>9.8811616882909792E-2</v>
      </c>
      <c r="F21">
        <v>4.0658589960874849E-4</v>
      </c>
      <c r="H21">
        <f t="shared" si="5"/>
        <v>0.49069952133813588</v>
      </c>
      <c r="I21">
        <f t="shared" si="0"/>
        <v>0.58552570580488572</v>
      </c>
      <c r="J21">
        <f t="shared" si="1"/>
        <v>3.959854024474267</v>
      </c>
      <c r="K21">
        <f t="shared" si="2"/>
        <v>1.8582307763423606E-4</v>
      </c>
      <c r="L21">
        <f t="shared" si="3"/>
        <v>0.19762323376581958</v>
      </c>
      <c r="M21">
        <f t="shared" si="4"/>
        <v>1.8731412394975042E-2</v>
      </c>
      <c r="N21">
        <f t="shared" si="6"/>
        <v>5.2526197208557175</v>
      </c>
      <c r="P21">
        <f t="shared" si="7"/>
        <v>0.1994713501374536</v>
      </c>
      <c r="Q21">
        <f t="shared" si="8"/>
        <v>0.28454272960280624</v>
      </c>
      <c r="R21">
        <f t="shared" si="9"/>
        <v>2.1572238471769927</v>
      </c>
      <c r="T21">
        <f t="shared" si="10"/>
        <v>4.9867837534363399E-2</v>
      </c>
      <c r="U21">
        <f t="shared" si="11"/>
        <v>7.1135682400701561E-2</v>
      </c>
      <c r="V21">
        <f t="shared" si="12"/>
        <v>0.53930596179424817</v>
      </c>
    </row>
    <row r="22" spans="1:22" x14ac:dyDescent="0.25">
      <c r="A22">
        <v>2.6188461054125006E-2</v>
      </c>
      <c r="B22">
        <v>2.6036579254464488E-2</v>
      </c>
      <c r="C22">
        <v>1.5839097231418481E-2</v>
      </c>
      <c r="D22">
        <v>7.7669546911429808E-7</v>
      </c>
      <c r="E22">
        <v>6.4137941667176734E-2</v>
      </c>
      <c r="F22">
        <v>1.7085187585772778E-4</v>
      </c>
      <c r="H22">
        <f t="shared" si="5"/>
        <v>1.5461667406355404</v>
      </c>
      <c r="I22">
        <f t="shared" si="0"/>
        <v>1.9287897911707292</v>
      </c>
      <c r="J22">
        <f t="shared" si="1"/>
        <v>1.3955828570602824</v>
      </c>
      <c r="K22">
        <f t="shared" si="2"/>
        <v>7.9323908260643263E-5</v>
      </c>
      <c r="L22">
        <f t="shared" si="3"/>
        <v>0.12827588333435347</v>
      </c>
      <c r="M22">
        <f t="shared" si="4"/>
        <v>7.8711459207655189E-3</v>
      </c>
      <c r="N22">
        <f t="shared" si="6"/>
        <v>5.0067657420299323</v>
      </c>
      <c r="P22">
        <f t="shared" si="7"/>
        <v>0.62852306529900015</v>
      </c>
      <c r="Q22">
        <f t="shared" si="8"/>
        <v>0.93731685316072166</v>
      </c>
      <c r="R22">
        <f t="shared" si="9"/>
        <v>0.76027666710808717</v>
      </c>
      <c r="T22">
        <f t="shared" si="10"/>
        <v>0.15713076632475004</v>
      </c>
      <c r="U22">
        <f t="shared" si="11"/>
        <v>0.23432921329018042</v>
      </c>
      <c r="V22">
        <f t="shared" si="12"/>
        <v>0.19006916677702179</v>
      </c>
    </row>
    <row r="23" spans="1:22" x14ac:dyDescent="0.25">
      <c r="A23">
        <v>4.1922300996237394E-2</v>
      </c>
      <c r="B23">
        <v>8.3336475197502012E-7</v>
      </c>
      <c r="C23">
        <v>1.0376618611476817E-6</v>
      </c>
      <c r="D23">
        <v>7.5949068543110428E-7</v>
      </c>
      <c r="E23">
        <v>8.3857889762064916E-2</v>
      </c>
      <c r="F23">
        <v>4.1906947923134992E-2</v>
      </c>
      <c r="H23">
        <f t="shared" si="5"/>
        <v>2.4750926508178557</v>
      </c>
      <c r="I23">
        <f t="shared" si="0"/>
        <v>6.173566082630949E-5</v>
      </c>
      <c r="J23">
        <f t="shared" si="1"/>
        <v>9.1428386585722235E-5</v>
      </c>
      <c r="K23">
        <f t="shared" si="2"/>
        <v>7.7566783703078679E-5</v>
      </c>
      <c r="L23">
        <f t="shared" si="3"/>
        <v>0.16771577952412983</v>
      </c>
      <c r="M23">
        <f t="shared" si="4"/>
        <v>1.9306530908188291</v>
      </c>
      <c r="N23">
        <f t="shared" si="6"/>
        <v>4.5736922519919299</v>
      </c>
      <c r="P23">
        <f t="shared" si="7"/>
        <v>1.0061352239096975</v>
      </c>
      <c r="Q23">
        <f t="shared" si="8"/>
        <v>3.0001131071100723E-5</v>
      </c>
      <c r="R23">
        <f t="shared" si="9"/>
        <v>4.9807769335088724E-5</v>
      </c>
      <c r="T23">
        <f t="shared" si="10"/>
        <v>0.25153380597742436</v>
      </c>
      <c r="U23">
        <f t="shared" si="11"/>
        <v>7.5002827677751807E-6</v>
      </c>
      <c r="V23">
        <f t="shared" si="12"/>
        <v>1.2451942333772181E-5</v>
      </c>
    </row>
    <row r="24" spans="1:22" x14ac:dyDescent="0.25">
      <c r="A24">
        <v>1.3093501724356166E-2</v>
      </c>
      <c r="B24">
        <v>1.1611651328839023E-2</v>
      </c>
      <c r="C24">
        <v>3.9748546010439437E-2</v>
      </c>
      <c r="D24">
        <v>1.4559143804053544E-6</v>
      </c>
      <c r="E24">
        <v>9.4332191294923734E-2</v>
      </c>
      <c r="F24">
        <v>1.4810888575283324E-3</v>
      </c>
      <c r="H24">
        <f t="shared" si="5"/>
        <v>0.77304034180598802</v>
      </c>
      <c r="I24">
        <f t="shared" si="0"/>
        <v>0.86019113044039475</v>
      </c>
      <c r="J24">
        <f t="shared" si="1"/>
        <v>3.5022443889798187</v>
      </c>
      <c r="K24">
        <f t="shared" si="2"/>
        <v>1.4869253567079883E-4</v>
      </c>
      <c r="L24">
        <f t="shared" si="3"/>
        <v>0.18866438258984747</v>
      </c>
      <c r="M24">
        <f t="shared" si="4"/>
        <v>6.8233763666330272E-2</v>
      </c>
      <c r="N24">
        <f t="shared" si="6"/>
        <v>5.3925227000180493</v>
      </c>
      <c r="P24">
        <f t="shared" si="7"/>
        <v>0.31424404138454798</v>
      </c>
      <c r="Q24">
        <f t="shared" si="8"/>
        <v>0.41801944783820477</v>
      </c>
      <c r="R24">
        <f t="shared" si="9"/>
        <v>1.907930208501093</v>
      </c>
      <c r="T24">
        <f t="shared" si="10"/>
        <v>7.8561010346136995E-2</v>
      </c>
      <c r="U24">
        <f t="shared" si="11"/>
        <v>0.10450486195955119</v>
      </c>
      <c r="V24">
        <f t="shared" si="12"/>
        <v>0.47698255212527324</v>
      </c>
    </row>
    <row r="25" spans="1:22" x14ac:dyDescent="0.25">
      <c r="A25">
        <v>2.4266308195287453E-2</v>
      </c>
      <c r="B25">
        <v>2.419189568221582E-2</v>
      </c>
      <c r="C25">
        <v>1.9236455518638274E-2</v>
      </c>
      <c r="D25">
        <v>8.1268393579968341E-7</v>
      </c>
      <c r="E25">
        <v>6.2151914959331214E-2</v>
      </c>
      <c r="F25">
        <v>8.1206516415012784E-5</v>
      </c>
      <c r="H25">
        <f t="shared" si="5"/>
        <v>1.4326828358497712</v>
      </c>
      <c r="I25">
        <f t="shared" si="0"/>
        <v>1.792135632138548</v>
      </c>
      <c r="J25">
        <f t="shared" si="1"/>
        <v>1.6949240957472183</v>
      </c>
      <c r="K25">
        <f t="shared" si="2"/>
        <v>8.2999410363221657E-5</v>
      </c>
      <c r="L25">
        <f t="shared" si="3"/>
        <v>0.12430382991866243</v>
      </c>
      <c r="M25">
        <f t="shared" si="4"/>
        <v>3.7411842112396389E-3</v>
      </c>
      <c r="N25">
        <f t="shared" si="6"/>
        <v>5.0478705772758028</v>
      </c>
      <c r="P25">
        <f t="shared" si="7"/>
        <v>0.58239139668689888</v>
      </c>
      <c r="Q25">
        <f t="shared" si="8"/>
        <v>0.87090824455976956</v>
      </c>
      <c r="R25">
        <f t="shared" si="9"/>
        <v>0.92334986489463722</v>
      </c>
      <c r="T25">
        <f t="shared" si="10"/>
        <v>0.14559784917172472</v>
      </c>
      <c r="U25">
        <f t="shared" si="11"/>
        <v>0.21772706113994239</v>
      </c>
      <c r="V25">
        <f t="shared" si="12"/>
        <v>0.2308374662236593</v>
      </c>
    </row>
    <row r="26" spans="1:22" x14ac:dyDescent="0.25">
      <c r="A26">
        <v>4.196331423824147E-2</v>
      </c>
      <c r="B26">
        <v>3.8861507900350145E-2</v>
      </c>
      <c r="C26">
        <v>1.1726645641418463E-6</v>
      </c>
      <c r="D26">
        <v>7.6722731910160746E-7</v>
      </c>
      <c r="E26">
        <v>4.5078448470590206E-2</v>
      </c>
      <c r="F26">
        <v>3.1085850874293117E-3</v>
      </c>
      <c r="H26">
        <f t="shared" si="5"/>
        <v>2.4775140726257763</v>
      </c>
      <c r="I26">
        <f t="shared" si="0"/>
        <v>2.8788605052579386</v>
      </c>
      <c r="J26">
        <f t="shared" si="1"/>
        <v>1.0332347474653807E-4</v>
      </c>
      <c r="K26">
        <f t="shared" si="2"/>
        <v>7.8356926099847166E-5</v>
      </c>
      <c r="L26">
        <f t="shared" si="3"/>
        <v>9.0156896941180412E-2</v>
      </c>
      <c r="M26">
        <f t="shared" si="4"/>
        <v>0.14321251497786838</v>
      </c>
      <c r="N26">
        <f t="shared" si="6"/>
        <v>5.58992567020361</v>
      </c>
      <c r="P26">
        <f t="shared" si="7"/>
        <v>1.0071195417177954</v>
      </c>
      <c r="Q26">
        <f t="shared" si="8"/>
        <v>1.3990142844126052</v>
      </c>
      <c r="R26">
        <f t="shared" si="9"/>
        <v>5.6287899078808621E-5</v>
      </c>
      <c r="T26">
        <f t="shared" si="10"/>
        <v>0.25177988542944885</v>
      </c>
      <c r="U26">
        <f t="shared" si="11"/>
        <v>0.34975357110315131</v>
      </c>
      <c r="V26">
        <f t="shared" si="12"/>
        <v>1.4071974769702155E-5</v>
      </c>
    </row>
    <row r="27" spans="1:22" x14ac:dyDescent="0.25">
      <c r="A27">
        <v>4.1881030315140323E-2</v>
      </c>
      <c r="B27">
        <v>3.9190861331257272E-2</v>
      </c>
      <c r="C27">
        <v>1.0204668554175601E-6</v>
      </c>
      <c r="D27">
        <v>7.6585491982309971E-7</v>
      </c>
      <c r="E27">
        <v>4.4582353355789056E-2</v>
      </c>
      <c r="F27">
        <v>2.7522070420679104E-3</v>
      </c>
      <c r="H27">
        <f t="shared" si="5"/>
        <v>2.4726560298058846</v>
      </c>
      <c r="I27">
        <f t="shared" si="0"/>
        <v>2.9032590074195386</v>
      </c>
      <c r="J27">
        <f t="shared" si="1"/>
        <v>8.9913334630841216E-5</v>
      </c>
      <c r="K27">
        <f t="shared" si="2"/>
        <v>7.8216762961533169E-5</v>
      </c>
      <c r="L27">
        <f t="shared" si="3"/>
        <v>8.9164706711578112E-2</v>
      </c>
      <c r="M27">
        <f t="shared" si="4"/>
        <v>0.12679417842806864</v>
      </c>
      <c r="N27">
        <f t="shared" si="6"/>
        <v>5.5920420524626637</v>
      </c>
      <c r="P27">
        <f t="shared" si="7"/>
        <v>1.0051447275633678</v>
      </c>
      <c r="Q27">
        <f t="shared" si="8"/>
        <v>1.410871007925262</v>
      </c>
      <c r="R27">
        <f t="shared" si="9"/>
        <v>4.8982409060042884E-5</v>
      </c>
      <c r="T27">
        <f t="shared" si="10"/>
        <v>0.25128618189084195</v>
      </c>
      <c r="U27">
        <f t="shared" si="11"/>
        <v>0.3527177519813155</v>
      </c>
      <c r="V27">
        <f t="shared" si="12"/>
        <v>1.2245602265010721E-5</v>
      </c>
    </row>
    <row r="28" spans="1:22" x14ac:dyDescent="0.25">
      <c r="A28">
        <v>6.0660727664593132E-3</v>
      </c>
      <c r="B28">
        <v>5.9198679595352148E-3</v>
      </c>
      <c r="C28">
        <v>4.6825537870687384E-2</v>
      </c>
      <c r="D28">
        <v>2.1017574275126529E-6</v>
      </c>
      <c r="E28">
        <v>0.10000142594499464</v>
      </c>
      <c r="F28">
        <v>1.4504980154020496E-4</v>
      </c>
      <c r="H28">
        <f t="shared" si="5"/>
        <v>0.35814093613175785</v>
      </c>
      <c r="I28">
        <f t="shared" si="0"/>
        <v>0.43854381844236873</v>
      </c>
      <c r="J28">
        <f t="shared" si="1"/>
        <v>4.125798141786265</v>
      </c>
      <c r="K28">
        <f t="shared" si="2"/>
        <v>2.1465248607186724E-4</v>
      </c>
      <c r="L28">
        <f t="shared" si="3"/>
        <v>0.20000285188998929</v>
      </c>
      <c r="M28">
        <f t="shared" si="4"/>
        <v>6.6824443569572425E-3</v>
      </c>
      <c r="N28">
        <f t="shared" si="6"/>
        <v>5.12938284509341</v>
      </c>
      <c r="P28">
        <f t="shared" si="7"/>
        <v>0.14558574639502353</v>
      </c>
      <c r="Q28">
        <f t="shared" si="8"/>
        <v>0.21311524654326774</v>
      </c>
      <c r="R28">
        <f t="shared" si="9"/>
        <v>2.2476258177929944</v>
      </c>
      <c r="T28">
        <f t="shared" si="10"/>
        <v>3.6396436598755882E-2</v>
      </c>
      <c r="U28">
        <f t="shared" si="11"/>
        <v>5.3278811635816936E-2</v>
      </c>
      <c r="V28">
        <f t="shared" si="12"/>
        <v>0.5619064544482486</v>
      </c>
    </row>
    <row r="29" spans="1:22" x14ac:dyDescent="0.25">
      <c r="A29">
        <v>6.2037858551370825E-3</v>
      </c>
      <c r="B29">
        <v>6.1179102613834503E-3</v>
      </c>
      <c r="C29">
        <v>4.6447857555745264E-2</v>
      </c>
      <c r="D29">
        <v>2.1409947752491477E-6</v>
      </c>
      <c r="E29">
        <v>9.9136693713469504E-2</v>
      </c>
      <c r="F29">
        <v>8.4699463689167842E-5</v>
      </c>
      <c r="H29">
        <f t="shared" si="5"/>
        <v>0.36627151688729337</v>
      </c>
      <c r="I29">
        <f t="shared" si="0"/>
        <v>0.45321479216328597</v>
      </c>
      <c r="J29">
        <f t="shared" si="1"/>
        <v>4.0925207292367149</v>
      </c>
      <c r="K29">
        <f t="shared" si="2"/>
        <v>2.1865979639619545E-4</v>
      </c>
      <c r="L29">
        <f t="shared" si="3"/>
        <v>0.19827338742693901</v>
      </c>
      <c r="M29">
        <f t="shared" si="4"/>
        <v>3.9021042921599624E-3</v>
      </c>
      <c r="N29">
        <f t="shared" si="6"/>
        <v>5.1144011898027895</v>
      </c>
      <c r="P29">
        <f t="shared" si="7"/>
        <v>0.14889086052328998</v>
      </c>
      <c r="Q29">
        <f t="shared" si="8"/>
        <v>0.2202447694098042</v>
      </c>
      <c r="R29">
        <f t="shared" si="9"/>
        <v>2.2294971626757727</v>
      </c>
      <c r="T29">
        <f t="shared" si="10"/>
        <v>3.7222715130822495E-2</v>
      </c>
      <c r="U29">
        <f t="shared" si="11"/>
        <v>5.5061192352451049E-2</v>
      </c>
      <c r="V29">
        <f t="shared" si="12"/>
        <v>0.55737429066894317</v>
      </c>
    </row>
    <row r="30" spans="1:22" x14ac:dyDescent="0.25">
      <c r="A30">
        <v>7.539949128907094E-3</v>
      </c>
      <c r="B30">
        <v>7.2423706193932534E-3</v>
      </c>
      <c r="C30">
        <v>4.5693004636675562E-2</v>
      </c>
      <c r="D30">
        <v>1.9133892630981841E-6</v>
      </c>
      <c r="E30">
        <v>9.9399715930823598E-2</v>
      </c>
      <c r="F30">
        <v>2.9663924143837034E-4</v>
      </c>
      <c r="H30">
        <f t="shared" si="5"/>
        <v>0.4451585965706748</v>
      </c>
      <c r="I30">
        <f t="shared" si="0"/>
        <v>0.53651481548465219</v>
      </c>
      <c r="J30">
        <f t="shared" si="1"/>
        <v>4.0260106385374836</v>
      </c>
      <c r="K30">
        <f t="shared" si="2"/>
        <v>1.9541444544021754E-4</v>
      </c>
      <c r="L30">
        <f t="shared" si="3"/>
        <v>0.1987994318616472</v>
      </c>
      <c r="M30">
        <f t="shared" si="4"/>
        <v>1.3666169853065721E-2</v>
      </c>
      <c r="N30">
        <f t="shared" si="6"/>
        <v>5.2203450667529641</v>
      </c>
      <c r="P30">
        <f t="shared" si="7"/>
        <v>0.18095877909377026</v>
      </c>
      <c r="Q30">
        <f t="shared" si="8"/>
        <v>0.26072534229815714</v>
      </c>
      <c r="R30">
        <f t="shared" si="9"/>
        <v>2.1932642225604271</v>
      </c>
      <c r="T30">
        <f t="shared" si="10"/>
        <v>4.5239694773442564E-2</v>
      </c>
      <c r="U30">
        <f t="shared" si="11"/>
        <v>6.5181335574539284E-2</v>
      </c>
      <c r="V30">
        <f t="shared" si="12"/>
        <v>0.54831605564010677</v>
      </c>
    </row>
    <row r="31" spans="1:22" x14ac:dyDescent="0.25">
      <c r="A31">
        <v>4.1954517497374812E-2</v>
      </c>
      <c r="B31">
        <v>3.9298449289630048E-2</v>
      </c>
      <c r="C31">
        <v>1.1447415693869909E-6</v>
      </c>
      <c r="D31">
        <v>7.6506284171721189E-7</v>
      </c>
      <c r="E31">
        <v>4.4623905341328977E-2</v>
      </c>
      <c r="F31">
        <v>2.6691247617453111E-3</v>
      </c>
      <c r="H31">
        <f t="shared" si="5"/>
        <v>2.4769947130450087</v>
      </c>
      <c r="I31">
        <f t="shared" si="0"/>
        <v>2.9112291233757941</v>
      </c>
      <c r="J31">
        <f t="shared" si="1"/>
        <v>1.0086317967868777E-4</v>
      </c>
      <c r="K31">
        <f t="shared" si="2"/>
        <v>7.8135868024578847E-5</v>
      </c>
      <c r="L31">
        <f t="shared" si="3"/>
        <v>8.9247810682657955E-2</v>
      </c>
      <c r="M31">
        <f t="shared" si="4"/>
        <v>0.12296657777360648</v>
      </c>
      <c r="N31">
        <f t="shared" si="6"/>
        <v>5.6006172239247709</v>
      </c>
      <c r="P31">
        <f t="shared" si="7"/>
        <v>1.0069084199369955</v>
      </c>
      <c r="Q31">
        <f t="shared" si="8"/>
        <v>1.4147441744266818</v>
      </c>
      <c r="R31">
        <f t="shared" si="9"/>
        <v>5.4947595330575562E-5</v>
      </c>
      <c r="T31">
        <f t="shared" si="10"/>
        <v>0.25172710498424888</v>
      </c>
      <c r="U31">
        <f t="shared" si="11"/>
        <v>0.35368604360667044</v>
      </c>
      <c r="V31">
        <f t="shared" si="12"/>
        <v>1.373689883264389E-5</v>
      </c>
    </row>
    <row r="32" spans="1:22" x14ac:dyDescent="0.25">
      <c r="A32">
        <v>6.3235317424082471E-3</v>
      </c>
      <c r="B32">
        <v>6.1753004412741569E-3</v>
      </c>
      <c r="C32">
        <v>4.6638103368087339E-2</v>
      </c>
      <c r="D32">
        <v>2.0685223688569623E-6</v>
      </c>
      <c r="E32">
        <v>0.10013258170151812</v>
      </c>
      <c r="F32">
        <v>1.471869585510204E-4</v>
      </c>
      <c r="H32">
        <f t="shared" si="5"/>
        <v>0.37334131407178289</v>
      </c>
      <c r="I32">
        <f t="shared" si="0"/>
        <v>0.45746625668958951</v>
      </c>
      <c r="J32">
        <f t="shared" si="1"/>
        <v>4.1092832877621754</v>
      </c>
      <c r="K32">
        <f t="shared" si="2"/>
        <v>2.1125818953136155E-4</v>
      </c>
      <c r="L32">
        <f t="shared" si="3"/>
        <v>0.20026516340303624</v>
      </c>
      <c r="M32">
        <f t="shared" si="4"/>
        <v>6.7809031804455097E-3</v>
      </c>
      <c r="N32">
        <f t="shared" si="6"/>
        <v>5.1473481832965602</v>
      </c>
      <c r="P32">
        <f t="shared" si="7"/>
        <v>0.15176476181779794</v>
      </c>
      <c r="Q32">
        <f t="shared" si="8"/>
        <v>0.22231081588586965</v>
      </c>
      <c r="R32">
        <f t="shared" si="9"/>
        <v>2.2386289616681925</v>
      </c>
      <c r="T32">
        <f t="shared" si="10"/>
        <v>3.7941190454449485E-2</v>
      </c>
      <c r="U32">
        <f t="shared" si="11"/>
        <v>5.5577703971467413E-2</v>
      </c>
      <c r="V32">
        <f t="shared" si="12"/>
        <v>0.55965724041704812</v>
      </c>
    </row>
    <row r="33" spans="1:22" x14ac:dyDescent="0.25">
      <c r="A33">
        <v>2.0961041998810558E-2</v>
      </c>
      <c r="B33">
        <v>1.5847699024109284E-2</v>
      </c>
      <c r="C33">
        <v>3.0385933981357152E-2</v>
      </c>
      <c r="D33">
        <v>1.1760478984690565E-6</v>
      </c>
      <c r="E33">
        <v>8.773007926359104E-2</v>
      </c>
      <c r="F33">
        <v>5.1121068446454811E-3</v>
      </c>
      <c r="H33">
        <f t="shared" si="5"/>
        <v>1.2375399196097754</v>
      </c>
      <c r="I33">
        <f t="shared" si="0"/>
        <v>1.1739975437060157</v>
      </c>
      <c r="J33">
        <f t="shared" si="1"/>
        <v>2.6773046430973788</v>
      </c>
      <c r="K33">
        <f t="shared" si="2"/>
        <v>1.2010977187064474E-4</v>
      </c>
      <c r="L33">
        <f t="shared" si="3"/>
        <v>0.17546015852718208</v>
      </c>
      <c r="M33">
        <f t="shared" si="4"/>
        <v>0.23551476233281732</v>
      </c>
      <c r="N33">
        <f t="shared" si="6"/>
        <v>5.4999371370450394</v>
      </c>
      <c r="P33">
        <f t="shared" si="7"/>
        <v>0.50306500797145337</v>
      </c>
      <c r="Q33">
        <f t="shared" si="8"/>
        <v>0.57051716486793425</v>
      </c>
      <c r="R33">
        <f t="shared" si="9"/>
        <v>1.4585248311051433</v>
      </c>
      <c r="T33">
        <f t="shared" si="10"/>
        <v>0.12576625199286334</v>
      </c>
      <c r="U33">
        <f t="shared" si="11"/>
        <v>0.14262929121698356</v>
      </c>
      <c r="V33">
        <f t="shared" si="12"/>
        <v>0.36463120777628583</v>
      </c>
    </row>
    <row r="34" spans="1:22" x14ac:dyDescent="0.25">
      <c r="A34">
        <v>4.1858052744317316E-2</v>
      </c>
      <c r="B34">
        <v>8.2029115064964673E-7</v>
      </c>
      <c r="C34">
        <v>1.0177578657307033E-6</v>
      </c>
      <c r="D34">
        <v>7.6191350308751589E-7</v>
      </c>
      <c r="E34">
        <v>8.3728286323508788E-2</v>
      </c>
      <c r="F34">
        <v>4.1841993864022611E-2</v>
      </c>
      <c r="H34">
        <f t="shared" ref="H34:H65" si="13">A34*$Y$3</f>
        <v>2.4712994340244943</v>
      </c>
      <c r="I34">
        <f t="shared" ref="I34:I65" si="14">B34*$Y$4</f>
        <v>6.076716844012583E-5</v>
      </c>
      <c r="J34">
        <f t="shared" ref="J34:J65" si="15">C34*$Y$5</f>
        <v>8.9674645549532269E-5</v>
      </c>
      <c r="K34">
        <f t="shared" ref="K34:K65" si="16">D34*$Y$6</f>
        <v>7.7814226070327996E-5</v>
      </c>
      <c r="L34">
        <f t="shared" ref="L34:L65" si="17">E34*$Y$7</f>
        <v>0.16745657264701758</v>
      </c>
      <c r="M34">
        <f t="shared" ref="M34:M65" si="18">F34*$Y$8</f>
        <v>1.9276606573155217</v>
      </c>
      <c r="N34">
        <f t="shared" si="6"/>
        <v>4.5666449200270938</v>
      </c>
      <c r="P34">
        <f t="shared" ref="P34:P65" si="19">A34*2*12</f>
        <v>1.0045932658636156</v>
      </c>
      <c r="Q34">
        <f t="shared" si="8"/>
        <v>2.9530481423387283E-5</v>
      </c>
      <c r="R34">
        <f t="shared" si="9"/>
        <v>4.8852377555073759E-5</v>
      </c>
      <c r="T34">
        <f t="shared" si="10"/>
        <v>0.25114831646590391</v>
      </c>
      <c r="U34">
        <f t="shared" si="11"/>
        <v>7.3826203558468209E-6</v>
      </c>
      <c r="V34">
        <f t="shared" si="12"/>
        <v>1.221309438876844E-5</v>
      </c>
    </row>
    <row r="35" spans="1:22" x14ac:dyDescent="0.25">
      <c r="A35">
        <v>2.515247162565434E-2</v>
      </c>
      <c r="B35">
        <v>2.5139628335195532E-2</v>
      </c>
      <c r="C35">
        <v>2.4645975039420211E-2</v>
      </c>
      <c r="D35">
        <v>9.5984390577799598E-7</v>
      </c>
      <c r="E35">
        <v>7.4751874477336763E-2</v>
      </c>
      <c r="F35">
        <v>1.2400588109941787E-5</v>
      </c>
      <c r="H35">
        <f t="shared" si="13"/>
        <v>1.4850019247786321</v>
      </c>
      <c r="I35">
        <f t="shared" si="14"/>
        <v>1.862343667071285</v>
      </c>
      <c r="J35">
        <f t="shared" si="15"/>
        <v>2.1715568607233147</v>
      </c>
      <c r="K35">
        <f t="shared" si="16"/>
        <v>9.8028858097106721E-5</v>
      </c>
      <c r="L35">
        <f t="shared" si="17"/>
        <v>0.14950374895467353</v>
      </c>
      <c r="M35">
        <f t="shared" si="18"/>
        <v>5.7129509422501807E-4</v>
      </c>
      <c r="N35">
        <f t="shared" si="6"/>
        <v>5.6690755254802276</v>
      </c>
      <c r="P35">
        <f t="shared" si="19"/>
        <v>0.60365931901570413</v>
      </c>
      <c r="Q35">
        <f t="shared" si="8"/>
        <v>0.90502662006703916</v>
      </c>
      <c r="R35">
        <f t="shared" si="9"/>
        <v>1.1830068018921702</v>
      </c>
      <c r="T35">
        <f t="shared" ref="T35:T66" si="20">P35/4</f>
        <v>0.15091482975392603</v>
      </c>
      <c r="U35">
        <f t="shared" si="11"/>
        <v>0.22625665501675979</v>
      </c>
      <c r="V35">
        <f t="shared" si="12"/>
        <v>0.29575170047304256</v>
      </c>
    </row>
    <row r="36" spans="1:22" x14ac:dyDescent="0.25">
      <c r="A36">
        <v>2.4565093241795091E-2</v>
      </c>
      <c r="B36">
        <v>2.4489920076994291E-2</v>
      </c>
      <c r="C36">
        <v>1.8967673046400891E-2</v>
      </c>
      <c r="D36">
        <v>8.1158131185510354E-7</v>
      </c>
      <c r="E36">
        <v>5.9252768792714114E-2</v>
      </c>
      <c r="F36">
        <v>8.1937625813813922E-5</v>
      </c>
      <c r="H36">
        <f t="shared" si="13"/>
        <v>1.450323104995582</v>
      </c>
      <c r="I36">
        <f t="shared" si="14"/>
        <v>1.8142132793037371</v>
      </c>
      <c r="J36">
        <f t="shared" si="15"/>
        <v>1.6712416721183825</v>
      </c>
      <c r="K36">
        <f t="shared" si="16"/>
        <v>8.2886799379761717E-5</v>
      </c>
      <c r="L36">
        <f t="shared" si="17"/>
        <v>0.11850553758542823</v>
      </c>
      <c r="M36">
        <f t="shared" si="18"/>
        <v>3.7748664212424073E-3</v>
      </c>
      <c r="N36">
        <f t="shared" si="6"/>
        <v>5.058141347223752</v>
      </c>
      <c r="P36">
        <f t="shared" si="19"/>
        <v>0.58956223780308215</v>
      </c>
      <c r="Q36">
        <f t="shared" si="8"/>
        <v>0.8816371227717944</v>
      </c>
      <c r="R36">
        <f t="shared" si="9"/>
        <v>0.91044830622724282</v>
      </c>
      <c r="T36">
        <f t="shared" si="20"/>
        <v>0.14739055945077054</v>
      </c>
      <c r="U36">
        <f t="shared" si="11"/>
        <v>0.2204092806929486</v>
      </c>
      <c r="V36">
        <f t="shared" si="12"/>
        <v>0.22761207655681071</v>
      </c>
    </row>
    <row r="37" spans="1:22" x14ac:dyDescent="0.25">
      <c r="A37">
        <v>1.3079346113173896E-2</v>
      </c>
      <c r="B37">
        <v>1.1561298992027926E-2</v>
      </c>
      <c r="C37">
        <v>3.9751193946010108E-2</v>
      </c>
      <c r="D37">
        <v>1.4158598480711998E-6</v>
      </c>
      <c r="E37">
        <v>9.4356095386695468E-2</v>
      </c>
      <c r="F37">
        <v>1.5172668000120689E-3</v>
      </c>
      <c r="H37">
        <f t="shared" si="13"/>
        <v>0.7722045945217868</v>
      </c>
      <c r="I37">
        <f t="shared" si="14"/>
        <v>0.8564610293294288</v>
      </c>
      <c r="J37">
        <f t="shared" si="15"/>
        <v>3.5024776985829504</v>
      </c>
      <c r="K37">
        <f t="shared" si="16"/>
        <v>1.4460176628351164E-4</v>
      </c>
      <c r="L37">
        <f t="shared" si="17"/>
        <v>0.18871219077339094</v>
      </c>
      <c r="M37">
        <f t="shared" si="18"/>
        <v>6.9900481476556017E-2</v>
      </c>
      <c r="N37">
        <f t="shared" si="6"/>
        <v>5.3899005964503965</v>
      </c>
      <c r="P37">
        <f t="shared" si="19"/>
        <v>0.31390430671617353</v>
      </c>
      <c r="Q37">
        <f t="shared" si="8"/>
        <v>0.4162067637130053</v>
      </c>
      <c r="R37">
        <f t="shared" si="9"/>
        <v>1.9080573094084852</v>
      </c>
      <c r="T37">
        <f t="shared" si="20"/>
        <v>7.8476076679043383E-2</v>
      </c>
      <c r="U37">
        <f t="shared" si="11"/>
        <v>0.10405169092825133</v>
      </c>
      <c r="V37">
        <f t="shared" si="12"/>
        <v>0.47701432735212129</v>
      </c>
    </row>
    <row r="38" spans="1:22" x14ac:dyDescent="0.25">
      <c r="A38">
        <v>2.4475547881030627E-2</v>
      </c>
      <c r="B38">
        <v>2.440198986409026E-2</v>
      </c>
      <c r="C38">
        <v>1.922254728182525E-2</v>
      </c>
      <c r="D38">
        <v>8.1469732130885207E-7</v>
      </c>
      <c r="E38">
        <v>5.9721296004157987E-2</v>
      </c>
      <c r="F38">
        <v>7.9923341510984084E-5</v>
      </c>
      <c r="H38">
        <f t="shared" si="13"/>
        <v>1.4450363468960483</v>
      </c>
      <c r="I38">
        <f t="shared" si="14"/>
        <v>1.8076994091318064</v>
      </c>
      <c r="J38">
        <f t="shared" si="15"/>
        <v>1.6936986410016228</v>
      </c>
      <c r="K38">
        <f t="shared" si="16"/>
        <v>8.3205037425273059E-5</v>
      </c>
      <c r="L38">
        <f t="shared" si="17"/>
        <v>0.11944259200831597</v>
      </c>
      <c r="M38">
        <f t="shared" si="18"/>
        <v>3.6820683434110367E-3</v>
      </c>
      <c r="N38">
        <f t="shared" si="6"/>
        <v>5.0696422624186299</v>
      </c>
      <c r="P38">
        <f t="shared" si="19"/>
        <v>0.58741314914473508</v>
      </c>
      <c r="Q38">
        <f t="shared" si="8"/>
        <v>0.87847163510724946</v>
      </c>
      <c r="R38">
        <f t="shared" si="9"/>
        <v>0.92268226952761201</v>
      </c>
      <c r="T38">
        <f t="shared" si="20"/>
        <v>0.14685328728618377</v>
      </c>
      <c r="U38">
        <f t="shared" si="11"/>
        <v>0.21961790877681237</v>
      </c>
      <c r="V38">
        <f t="shared" si="12"/>
        <v>0.230670567381903</v>
      </c>
    </row>
    <row r="39" spans="1:22" x14ac:dyDescent="0.25">
      <c r="A39">
        <v>2.9879292270681441E-2</v>
      </c>
      <c r="B39">
        <v>2.9600906788135598E-2</v>
      </c>
      <c r="C39">
        <v>1.2210488647688355E-2</v>
      </c>
      <c r="D39">
        <v>7.5802683038534907E-7</v>
      </c>
      <c r="E39">
        <v>4.7354219288564904E-2</v>
      </c>
      <c r="F39">
        <v>3.0768421222023061E-4</v>
      </c>
      <c r="H39">
        <f t="shared" si="13"/>
        <v>1.7640734156610323</v>
      </c>
      <c r="I39">
        <f t="shared" si="14"/>
        <v>2.1928351748650852</v>
      </c>
      <c r="J39">
        <f t="shared" si="15"/>
        <v>1.075866154747821</v>
      </c>
      <c r="K39">
        <f t="shared" si="16"/>
        <v>7.7417280187255702E-5</v>
      </c>
      <c r="L39">
        <f t="shared" si="17"/>
        <v>9.4708438577129808E-2</v>
      </c>
      <c r="M39">
        <f t="shared" si="18"/>
        <v>1.4175011656986024E-2</v>
      </c>
      <c r="N39">
        <f t="shared" si="6"/>
        <v>5.1417356127882421</v>
      </c>
      <c r="P39">
        <f t="shared" si="19"/>
        <v>0.71710301449635461</v>
      </c>
      <c r="Q39">
        <f t="shared" si="8"/>
        <v>1.0656326443728816</v>
      </c>
      <c r="R39">
        <f t="shared" si="9"/>
        <v>0.58610345508904105</v>
      </c>
      <c r="T39">
        <f t="shared" si="20"/>
        <v>0.17927575362408865</v>
      </c>
      <c r="U39">
        <f t="shared" si="11"/>
        <v>0.26640816109322041</v>
      </c>
      <c r="V39">
        <f t="shared" si="12"/>
        <v>0.14652586377226026</v>
      </c>
    </row>
    <row r="40" spans="1:22" x14ac:dyDescent="0.25">
      <c r="A40">
        <v>6.0560910679279363E-3</v>
      </c>
      <c r="B40">
        <v>5.9656418061779029E-3</v>
      </c>
      <c r="C40">
        <v>4.6509448633793672E-2</v>
      </c>
      <c r="D40">
        <v>2.163596331434612E-6</v>
      </c>
      <c r="E40">
        <v>9.9788944686718783E-2</v>
      </c>
      <c r="F40">
        <v>8.9221199668254524E-5</v>
      </c>
      <c r="H40">
        <f t="shared" si="13"/>
        <v>0.35755161665046536</v>
      </c>
      <c r="I40">
        <f t="shared" si="14"/>
        <v>0.44193474500165902</v>
      </c>
      <c r="J40">
        <f t="shared" si="15"/>
        <v>4.0979475191235606</v>
      </c>
      <c r="K40">
        <f t="shared" si="16"/>
        <v>2.2096809332941691E-4</v>
      </c>
      <c r="L40">
        <f t="shared" si="17"/>
        <v>0.19957788937343757</v>
      </c>
      <c r="M40">
        <f t="shared" si="18"/>
        <v>4.1104206687164859E-3</v>
      </c>
      <c r="N40">
        <f t="shared" si="6"/>
        <v>5.1013431589111686</v>
      </c>
      <c r="P40">
        <f t="shared" si="19"/>
        <v>0.14534618563027046</v>
      </c>
      <c r="Q40">
        <f t="shared" si="8"/>
        <v>0.2147631050224045</v>
      </c>
      <c r="R40">
        <f t="shared" si="9"/>
        <v>2.2324535344220964</v>
      </c>
      <c r="T40">
        <f t="shared" si="20"/>
        <v>3.6336546407567616E-2</v>
      </c>
      <c r="U40">
        <f t="shared" si="11"/>
        <v>5.3690776255601126E-2</v>
      </c>
      <c r="V40">
        <f t="shared" si="12"/>
        <v>0.55811338360552409</v>
      </c>
    </row>
    <row r="41" spans="1:22" x14ac:dyDescent="0.25">
      <c r="A41">
        <v>2.6738536775976925E-2</v>
      </c>
      <c r="B41">
        <v>2.6645839470806062E-2</v>
      </c>
      <c r="C41">
        <v>1.5476897081470998E-2</v>
      </c>
      <c r="D41">
        <v>7.8418267414242847E-7</v>
      </c>
      <c r="E41">
        <v>5.6966373108428774E-2</v>
      </c>
      <c r="F41">
        <v>1.0273198958130449E-4</v>
      </c>
      <c r="H41">
        <f t="shared" si="13"/>
        <v>1.5786432112536777</v>
      </c>
      <c r="I41">
        <f t="shared" si="14"/>
        <v>1.9739237879973131</v>
      </c>
      <c r="J41">
        <f t="shared" si="15"/>
        <v>1.3636694018484097</v>
      </c>
      <c r="K41">
        <f t="shared" si="16"/>
        <v>8.0088576510166222E-5</v>
      </c>
      <c r="L41">
        <f t="shared" si="17"/>
        <v>0.11393274621685755</v>
      </c>
      <c r="M41">
        <f t="shared" si="18"/>
        <v>4.7328627600106976E-3</v>
      </c>
      <c r="N41">
        <f t="shared" si="6"/>
        <v>5.0349820986527787</v>
      </c>
      <c r="P41">
        <f t="shared" si="19"/>
        <v>0.64172488262344618</v>
      </c>
      <c r="Q41">
        <f t="shared" si="8"/>
        <v>0.95925022094901813</v>
      </c>
      <c r="R41">
        <f t="shared" si="9"/>
        <v>0.74289105991060789</v>
      </c>
      <c r="T41">
        <f t="shared" si="20"/>
        <v>0.16043122065586155</v>
      </c>
      <c r="U41">
        <f t="shared" si="11"/>
        <v>0.23981255523725453</v>
      </c>
      <c r="V41">
        <f t="shared" si="12"/>
        <v>0.18572276497765197</v>
      </c>
    </row>
    <row r="42" spans="1:22" x14ac:dyDescent="0.25">
      <c r="A42">
        <v>4.1812817158740058E-2</v>
      </c>
      <c r="B42">
        <v>8.3234432274764147E-7</v>
      </c>
      <c r="C42">
        <v>1.0286026485860164E-6</v>
      </c>
      <c r="D42">
        <v>7.5683672659383164E-7</v>
      </c>
      <c r="E42">
        <v>8.3637888908560429E-2</v>
      </c>
      <c r="F42">
        <v>4.1796862003343822E-2</v>
      </c>
      <c r="H42">
        <f t="shared" si="13"/>
        <v>2.4686287250520129</v>
      </c>
      <c r="I42">
        <f t="shared" si="14"/>
        <v>6.1660067429145278E-5</v>
      </c>
      <c r="J42">
        <f t="shared" si="15"/>
        <v>9.0630179366913904E-5</v>
      </c>
      <c r="K42">
        <f t="shared" si="16"/>
        <v>7.7295734887028019E-5</v>
      </c>
      <c r="L42">
        <f t="shared" si="17"/>
        <v>0.16727577781712086</v>
      </c>
      <c r="M42">
        <f t="shared" si="18"/>
        <v>1.9255814324940499</v>
      </c>
      <c r="N42">
        <f t="shared" si="6"/>
        <v>4.5617155213448672</v>
      </c>
      <c r="P42">
        <f t="shared" si="19"/>
        <v>1.0035076118097614</v>
      </c>
      <c r="Q42">
        <f t="shared" si="8"/>
        <v>2.9964395618915096E-5</v>
      </c>
      <c r="R42">
        <f t="shared" si="9"/>
        <v>4.9372927132128788E-5</v>
      </c>
      <c r="T42">
        <f t="shared" si="20"/>
        <v>0.25087690295244036</v>
      </c>
      <c r="U42">
        <f t="shared" si="11"/>
        <v>7.491098904728774E-6</v>
      </c>
      <c r="V42">
        <f t="shared" si="12"/>
        <v>1.2343231783032197E-5</v>
      </c>
    </row>
    <row r="43" spans="1:22" x14ac:dyDescent="0.25">
      <c r="A43">
        <v>2.5647290687494214E-2</v>
      </c>
      <c r="B43">
        <v>2.5556626715193743E-2</v>
      </c>
      <c r="C43">
        <v>1.6573282929817554E-2</v>
      </c>
      <c r="D43">
        <v>7.8627320082275844E-7</v>
      </c>
      <c r="E43">
        <v>5.6847199433848444E-2</v>
      </c>
      <c r="F43">
        <v>1.0062422614620868E-4</v>
      </c>
      <c r="H43">
        <f t="shared" si="13"/>
        <v>1.5142160421896584</v>
      </c>
      <c r="I43">
        <f t="shared" si="14"/>
        <v>1.8932349070615524</v>
      </c>
      <c r="J43">
        <f t="shared" si="15"/>
        <v>1.4602719589462247</v>
      </c>
      <c r="K43">
        <f t="shared" si="16"/>
        <v>8.0302082000028314E-5</v>
      </c>
      <c r="L43">
        <f t="shared" si="17"/>
        <v>0.11369439886769689</v>
      </c>
      <c r="M43">
        <f t="shared" si="18"/>
        <v>4.6357580985558339E-3</v>
      </c>
      <c r="N43">
        <f t="shared" si="6"/>
        <v>4.9861333672456887</v>
      </c>
      <c r="P43">
        <f t="shared" si="19"/>
        <v>0.61553497649986111</v>
      </c>
      <c r="Q43">
        <f t="shared" si="8"/>
        <v>0.92003856174697485</v>
      </c>
      <c r="R43">
        <f t="shared" si="9"/>
        <v>0.79551758063124267</v>
      </c>
      <c r="T43">
        <f t="shared" si="20"/>
        <v>0.15388374412496528</v>
      </c>
      <c r="U43">
        <f t="shared" si="11"/>
        <v>0.23000964043674371</v>
      </c>
      <c r="V43">
        <f t="shared" si="12"/>
        <v>0.19887939515781067</v>
      </c>
    </row>
    <row r="44" spans="1:22" x14ac:dyDescent="0.25">
      <c r="A44">
        <v>1.1211542274304633E-2</v>
      </c>
      <c r="B44">
        <v>1.0207279517455536E-2</v>
      </c>
      <c r="C44">
        <v>4.180171544990937E-2</v>
      </c>
      <c r="D44">
        <v>1.5653439647456006E-6</v>
      </c>
      <c r="E44">
        <v>9.6449357991583357E-2</v>
      </c>
      <c r="F44">
        <v>1.0036809740287076E-3</v>
      </c>
      <c r="H44">
        <f t="shared" si="13"/>
        <v>0.66192945587494545</v>
      </c>
      <c r="I44">
        <f t="shared" si="14"/>
        <v>0.75615526665310617</v>
      </c>
      <c r="J44">
        <f t="shared" si="15"/>
        <v>3.6831491482915144</v>
      </c>
      <c r="K44">
        <f t="shared" si="16"/>
        <v>1.598685791194682E-4</v>
      </c>
      <c r="L44">
        <f t="shared" si="17"/>
        <v>0.19289871598316671</v>
      </c>
      <c r="M44">
        <f t="shared" si="18"/>
        <v>4.6239582473502558E-2</v>
      </c>
      <c r="N44">
        <f t="shared" si="6"/>
        <v>5.3405320378553549</v>
      </c>
      <c r="P44">
        <f t="shared" si="19"/>
        <v>0.26907701458331118</v>
      </c>
      <c r="Q44">
        <f t="shared" si="8"/>
        <v>0.36746206262839931</v>
      </c>
      <c r="R44">
        <f t="shared" si="9"/>
        <v>2.0064823415956496</v>
      </c>
      <c r="T44">
        <f t="shared" si="20"/>
        <v>6.7269253645827795E-2</v>
      </c>
      <c r="U44">
        <f t="shared" si="11"/>
        <v>9.1865515657099828E-2</v>
      </c>
      <c r="V44">
        <f t="shared" si="12"/>
        <v>0.50162058539891241</v>
      </c>
    </row>
    <row r="45" spans="1:22" x14ac:dyDescent="0.25">
      <c r="A45">
        <v>2.4376775716508065E-2</v>
      </c>
      <c r="B45">
        <v>2.4245351809903736E-2</v>
      </c>
      <c r="C45">
        <v>1.7697696002180338E-2</v>
      </c>
      <c r="D45">
        <v>7.6290025528836443E-7</v>
      </c>
      <c r="E45">
        <v>5.8125852823209145E-2</v>
      </c>
      <c r="F45">
        <v>1.4703163947469937E-4</v>
      </c>
      <c r="H45">
        <f t="shared" si="13"/>
        <v>1.4392048383026361</v>
      </c>
      <c r="I45">
        <f t="shared" si="14"/>
        <v>1.7960956620776687</v>
      </c>
      <c r="J45">
        <f t="shared" si="15"/>
        <v>1.5593439947521095</v>
      </c>
      <c r="K45">
        <f t="shared" si="16"/>
        <v>7.7915003072600661E-5</v>
      </c>
      <c r="L45">
        <f t="shared" si="17"/>
        <v>0.11625170564641829</v>
      </c>
      <c r="M45">
        <f t="shared" si="18"/>
        <v>6.7737476305994001E-3</v>
      </c>
      <c r="N45">
        <f t="shared" si="6"/>
        <v>4.9177478634125036</v>
      </c>
      <c r="P45">
        <f t="shared" si="19"/>
        <v>0.58504261719619355</v>
      </c>
      <c r="Q45">
        <f t="shared" si="8"/>
        <v>0.87283266515653446</v>
      </c>
      <c r="R45">
        <f t="shared" si="9"/>
        <v>0.84948940810465623</v>
      </c>
      <c r="T45">
        <f t="shared" si="20"/>
        <v>0.14626065429904839</v>
      </c>
      <c r="U45">
        <f t="shared" si="11"/>
        <v>0.21820816628913361</v>
      </c>
      <c r="V45">
        <f t="shared" si="12"/>
        <v>0.21237235202616406</v>
      </c>
    </row>
    <row r="46" spans="1:22" x14ac:dyDescent="0.25">
      <c r="A46">
        <v>6.6366221477724445E-3</v>
      </c>
      <c r="B46">
        <v>6.4610322370610368E-3</v>
      </c>
      <c r="C46">
        <v>4.6347146279331876E-2</v>
      </c>
      <c r="D46">
        <v>2.0707725573693314E-6</v>
      </c>
      <c r="E46">
        <v>9.8190132392924762E-2</v>
      </c>
      <c r="F46">
        <v>1.7451516815636029E-4</v>
      </c>
      <c r="H46">
        <f t="shared" si="13"/>
        <v>0.39182617160448513</v>
      </c>
      <c r="I46">
        <f t="shared" si="14"/>
        <v>0.4786332681214816</v>
      </c>
      <c r="J46">
        <f t="shared" si="15"/>
        <v>4.0836470586719313</v>
      </c>
      <c r="K46">
        <f t="shared" si="16"/>
        <v>2.114880012841298E-4</v>
      </c>
      <c r="L46">
        <f t="shared" si="17"/>
        <v>0.19638026478584952</v>
      </c>
      <c r="M46">
        <f t="shared" si="18"/>
        <v>8.0399137969635187E-3</v>
      </c>
      <c r="N46">
        <f t="shared" si="6"/>
        <v>5.1587381649819957</v>
      </c>
      <c r="P46">
        <f t="shared" si="19"/>
        <v>0.15927893154653866</v>
      </c>
      <c r="Q46">
        <f t="shared" si="8"/>
        <v>0.23259716053419732</v>
      </c>
      <c r="R46">
        <f t="shared" si="9"/>
        <v>2.2246630214079302</v>
      </c>
      <c r="T46">
        <f t="shared" si="20"/>
        <v>3.9819732886634665E-2</v>
      </c>
      <c r="U46">
        <f t="shared" si="11"/>
        <v>5.8149290133549331E-2</v>
      </c>
      <c r="V46">
        <f t="shared" si="12"/>
        <v>0.55616575535198254</v>
      </c>
    </row>
    <row r="47" spans="1:22" x14ac:dyDescent="0.25">
      <c r="A47">
        <v>2.3441080220602289E-2</v>
      </c>
      <c r="B47">
        <v>1.656574405702237E-2</v>
      </c>
      <c r="C47">
        <v>2.7716796846445711E-2</v>
      </c>
      <c r="D47">
        <v>1.0993419467259438E-6</v>
      </c>
      <c r="E47">
        <v>8.5556453985601216E-2</v>
      </c>
      <c r="F47">
        <v>6.8733709326462633E-3</v>
      </c>
      <c r="H47">
        <f t="shared" si="13"/>
        <v>1.3839613762243592</v>
      </c>
      <c r="I47">
        <f t="shared" si="14"/>
        <v>1.2271903197442171</v>
      </c>
      <c r="J47">
        <f t="shared" si="15"/>
        <v>2.4421269701403316</v>
      </c>
      <c r="K47">
        <f t="shared" si="16"/>
        <v>1.1227579301912063E-4</v>
      </c>
      <c r="L47">
        <f t="shared" si="17"/>
        <v>0.17111290797120243</v>
      </c>
      <c r="M47">
        <f t="shared" si="18"/>
        <v>0.31665619886701335</v>
      </c>
      <c r="N47">
        <f t="shared" si="6"/>
        <v>5.5411600487401431</v>
      </c>
      <c r="P47">
        <f t="shared" si="19"/>
        <v>0.56258592529445495</v>
      </c>
      <c r="Q47">
        <f t="shared" si="8"/>
        <v>0.59636678605280535</v>
      </c>
      <c r="R47">
        <f t="shared" si="9"/>
        <v>1.3304062486293942</v>
      </c>
      <c r="T47">
        <f t="shared" si="20"/>
        <v>0.14064648132361374</v>
      </c>
      <c r="U47">
        <f t="shared" si="11"/>
        <v>0.14909169651320134</v>
      </c>
      <c r="V47">
        <f t="shared" si="12"/>
        <v>0.33260156215734854</v>
      </c>
    </row>
    <row r="48" spans="1:22" x14ac:dyDescent="0.25">
      <c r="A48">
        <v>4.2090383619054941E-2</v>
      </c>
      <c r="B48">
        <v>3.5968053680681756E-6</v>
      </c>
      <c r="C48">
        <v>1.0596246809008587E-6</v>
      </c>
      <c r="D48">
        <v>7.6615036242683568E-7</v>
      </c>
      <c r="E48">
        <v>8.4188437687312503E-2</v>
      </c>
      <c r="F48">
        <v>4.2072135622926769E-2</v>
      </c>
      <c r="H48">
        <f t="shared" si="13"/>
        <v>2.4850162488690035</v>
      </c>
      <c r="I48">
        <f t="shared" si="14"/>
        <v>2.6645134166649042E-4</v>
      </c>
      <c r="J48">
        <f t="shared" si="15"/>
        <v>9.3363530634174655E-5</v>
      </c>
      <c r="K48">
        <f t="shared" si="16"/>
        <v>7.8246936514652729E-5</v>
      </c>
      <c r="L48">
        <f t="shared" si="17"/>
        <v>0.16837687537462501</v>
      </c>
      <c r="M48">
        <f t="shared" si="18"/>
        <v>1.9382632881482362</v>
      </c>
      <c r="N48">
        <f t="shared" si="6"/>
        <v>4.59209447420068</v>
      </c>
      <c r="P48">
        <f t="shared" si="19"/>
        <v>1.0101692068573187</v>
      </c>
      <c r="Q48">
        <f t="shared" si="8"/>
        <v>1.2948499325045432E-4</v>
      </c>
      <c r="R48">
        <f t="shared" si="9"/>
        <v>5.0861984683241215E-5</v>
      </c>
      <c r="T48">
        <f t="shared" si="20"/>
        <v>0.25254230171432968</v>
      </c>
      <c r="U48">
        <f t="shared" si="11"/>
        <v>3.237124831261358E-5</v>
      </c>
      <c r="V48">
        <f t="shared" si="12"/>
        <v>1.2715496170810304E-5</v>
      </c>
    </row>
    <row r="49" spans="1:22" x14ac:dyDescent="0.25">
      <c r="A49">
        <v>1.1954503417988949E-2</v>
      </c>
      <c r="B49">
        <v>1.0774225759010169E-2</v>
      </c>
      <c r="C49">
        <v>4.0993231609395733E-2</v>
      </c>
      <c r="D49">
        <v>1.5172567454999419E-6</v>
      </c>
      <c r="E49">
        <v>9.555055637003082E-2</v>
      </c>
      <c r="F49">
        <v>1.1797480864986435E-3</v>
      </c>
      <c r="H49">
        <f t="shared" si="13"/>
        <v>0.70579388179806757</v>
      </c>
      <c r="I49">
        <f t="shared" si="14"/>
        <v>0.79815464422747329</v>
      </c>
      <c r="J49">
        <f t="shared" si="15"/>
        <v>3.611913637103858</v>
      </c>
      <c r="K49">
        <f t="shared" si="16"/>
        <v>1.5495743141790905E-4</v>
      </c>
      <c r="L49">
        <f t="shared" si="17"/>
        <v>0.19110111274006164</v>
      </c>
      <c r="M49">
        <f t="shared" si="18"/>
        <v>5.4350994344992506E-2</v>
      </c>
      <c r="N49">
        <f t="shared" si="6"/>
        <v>5.3614692276458706</v>
      </c>
      <c r="P49">
        <f t="shared" si="19"/>
        <v>0.28690808203173479</v>
      </c>
      <c r="Q49">
        <f t="shared" si="8"/>
        <v>0.38787212732436605</v>
      </c>
      <c r="R49">
        <f t="shared" si="9"/>
        <v>1.9676751172509952</v>
      </c>
      <c r="T49">
        <f t="shared" si="20"/>
        <v>7.1727020507933698E-2</v>
      </c>
      <c r="U49">
        <f t="shared" si="11"/>
        <v>9.6968031831091511E-2</v>
      </c>
      <c r="V49">
        <f t="shared" si="12"/>
        <v>0.4919187793127488</v>
      </c>
    </row>
    <row r="50" spans="1:22" x14ac:dyDescent="0.25">
      <c r="A50">
        <v>1.155601590989257E-2</v>
      </c>
      <c r="B50">
        <v>1.0461142065256515E-2</v>
      </c>
      <c r="C50">
        <v>4.1420312241293708E-2</v>
      </c>
      <c r="D50">
        <v>1.5231258862210626E-6</v>
      </c>
      <c r="E50">
        <v>9.5561212941888671E-2</v>
      </c>
      <c r="F50">
        <v>1.0942379045308769E-3</v>
      </c>
      <c r="H50">
        <f t="shared" si="13"/>
        <v>0.68226717932005732</v>
      </c>
      <c r="I50">
        <f t="shared" si="14"/>
        <v>0.77496140419420267</v>
      </c>
      <c r="J50">
        <f t="shared" si="15"/>
        <v>3.6495437115803884</v>
      </c>
      <c r="K50">
        <f t="shared" si="16"/>
        <v>1.5555684675975712E-4</v>
      </c>
      <c r="L50">
        <f t="shared" si="17"/>
        <v>0.19112242588377734</v>
      </c>
      <c r="M50">
        <f t="shared" si="18"/>
        <v>5.0411540261737497E-2</v>
      </c>
      <c r="N50">
        <f t="shared" si="6"/>
        <v>5.348461818086923</v>
      </c>
      <c r="P50">
        <f t="shared" si="19"/>
        <v>0.27734438183742172</v>
      </c>
      <c r="Q50">
        <f t="shared" si="8"/>
        <v>0.37660111434923454</v>
      </c>
      <c r="R50">
        <f t="shared" si="9"/>
        <v>1.988174987582098</v>
      </c>
      <c r="T50">
        <f t="shared" si="20"/>
        <v>6.9336095459355429E-2</v>
      </c>
      <c r="U50">
        <f t="shared" si="11"/>
        <v>9.4150278587308636E-2</v>
      </c>
      <c r="V50">
        <f t="shared" si="12"/>
        <v>0.4970437468955245</v>
      </c>
    </row>
    <row r="51" spans="1:22" x14ac:dyDescent="0.25">
      <c r="A51">
        <v>6.8552087240890871E-3</v>
      </c>
      <c r="B51">
        <v>6.6669367366911283E-3</v>
      </c>
      <c r="C51">
        <v>4.6256410216490788E-2</v>
      </c>
      <c r="D51">
        <v>2.0319340962146398E-6</v>
      </c>
      <c r="E51">
        <v>9.9517310152494515E-2</v>
      </c>
      <c r="F51">
        <v>1.8727689567137981E-4</v>
      </c>
      <c r="H51">
        <f t="shared" si="13"/>
        <v>0.4047315230702197</v>
      </c>
      <c r="I51">
        <f t="shared" si="14"/>
        <v>0.49388667345407877</v>
      </c>
      <c r="J51">
        <f t="shared" si="15"/>
        <v>4.0756523041750032</v>
      </c>
      <c r="K51">
        <f t="shared" si="16"/>
        <v>2.0752142924640115E-4</v>
      </c>
      <c r="L51">
        <f t="shared" si="17"/>
        <v>0.19903462030498903</v>
      </c>
      <c r="M51">
        <f t="shared" si="18"/>
        <v>8.6278465835804685E-3</v>
      </c>
      <c r="N51">
        <f t="shared" si="6"/>
        <v>5.182140489017117</v>
      </c>
      <c r="P51">
        <f t="shared" si="19"/>
        <v>0.16452500937813808</v>
      </c>
      <c r="Q51">
        <f t="shared" si="8"/>
        <v>0.2400097225208806</v>
      </c>
      <c r="R51">
        <f t="shared" si="9"/>
        <v>2.2203076903915577</v>
      </c>
      <c r="T51">
        <f t="shared" si="20"/>
        <v>4.1131252344534519E-2</v>
      </c>
      <c r="U51">
        <f t="shared" si="11"/>
        <v>6.0002430630220149E-2</v>
      </c>
      <c r="V51">
        <f t="shared" si="12"/>
        <v>0.55507692259788943</v>
      </c>
    </row>
    <row r="52" spans="1:22" x14ac:dyDescent="0.25">
      <c r="A52">
        <v>5.8834732423674119E-3</v>
      </c>
      <c r="B52">
        <v>5.8239680452775349E-3</v>
      </c>
      <c r="C52">
        <v>4.6689864332336718E-2</v>
      </c>
      <c r="D52">
        <v>2.1595605377508993E-6</v>
      </c>
      <c r="E52">
        <v>0.10063332286250802</v>
      </c>
      <c r="F52">
        <v>5.8336128868085486E-5</v>
      </c>
      <c r="H52">
        <f t="shared" si="13"/>
        <v>0.347360260229372</v>
      </c>
      <c r="I52">
        <f t="shared" si="14"/>
        <v>0.4314395527941598</v>
      </c>
      <c r="J52">
        <f t="shared" si="15"/>
        <v>4.1138439463221879</v>
      </c>
      <c r="K52">
        <f t="shared" si="16"/>
        <v>2.2055591772049933E-4</v>
      </c>
      <c r="L52">
        <f t="shared" si="17"/>
        <v>0.20126664572501604</v>
      </c>
      <c r="M52">
        <f t="shared" si="18"/>
        <v>2.6875454569526983E-3</v>
      </c>
      <c r="N52">
        <f t="shared" si="6"/>
        <v>5.096818506445409</v>
      </c>
      <c r="P52">
        <f t="shared" si="19"/>
        <v>0.14120335781681789</v>
      </c>
      <c r="Q52">
        <f t="shared" si="8"/>
        <v>0.20966284962999127</v>
      </c>
      <c r="R52">
        <f t="shared" si="9"/>
        <v>2.2411134879521626</v>
      </c>
      <c r="T52">
        <f t="shared" si="20"/>
        <v>3.5300839454204473E-2</v>
      </c>
      <c r="U52">
        <f t="shared" si="11"/>
        <v>5.2415712407497816E-2</v>
      </c>
      <c r="V52">
        <f t="shared" si="12"/>
        <v>0.56027837198804065</v>
      </c>
    </row>
    <row r="53" spans="1:22" x14ac:dyDescent="0.25">
      <c r="A53">
        <v>2.432041648771411E-2</v>
      </c>
      <c r="B53">
        <v>2.4249656556252216E-2</v>
      </c>
      <c r="C53">
        <v>1.962417631561705E-2</v>
      </c>
      <c r="D53">
        <v>8.2074305810696539E-7</v>
      </c>
      <c r="E53">
        <v>6.1511379037325703E-2</v>
      </c>
      <c r="F53">
        <v>7.6592557725170573E-5</v>
      </c>
      <c r="H53">
        <f t="shared" si="13"/>
        <v>1.435877389434641</v>
      </c>
      <c r="I53">
        <f t="shared" si="14"/>
        <v>1.7964145576871642</v>
      </c>
      <c r="J53">
        <f t="shared" si="15"/>
        <v>1.7290861751690183</v>
      </c>
      <c r="K53">
        <f t="shared" si="16"/>
        <v>8.3822488524464369E-5</v>
      </c>
      <c r="L53">
        <f t="shared" si="17"/>
        <v>0.12302275807465141</v>
      </c>
      <c r="M53">
        <f t="shared" si="18"/>
        <v>3.5286191343986083E-3</v>
      </c>
      <c r="N53">
        <f t="shared" si="6"/>
        <v>5.0880133219883978</v>
      </c>
      <c r="P53">
        <f t="shared" si="19"/>
        <v>0.58368999570513869</v>
      </c>
      <c r="Q53">
        <f t="shared" si="8"/>
        <v>0.87298763602507967</v>
      </c>
      <c r="R53">
        <f t="shared" si="9"/>
        <v>0.94196046314961834</v>
      </c>
      <c r="T53">
        <f t="shared" si="20"/>
        <v>0.14592249892628467</v>
      </c>
      <c r="U53">
        <f t="shared" si="11"/>
        <v>0.21824690900626992</v>
      </c>
      <c r="V53">
        <f t="shared" si="12"/>
        <v>0.23549011578740459</v>
      </c>
    </row>
    <row r="54" spans="1:22" x14ac:dyDescent="0.25">
      <c r="A54">
        <v>8.6428276831694885E-3</v>
      </c>
      <c r="B54">
        <v>8.1820451235364109E-3</v>
      </c>
      <c r="C54">
        <v>4.4599628881122622E-2</v>
      </c>
      <c r="D54">
        <v>1.7466926016853635E-6</v>
      </c>
      <c r="E54">
        <v>9.8496141988953706E-2</v>
      </c>
      <c r="F54">
        <v>4.6006350513779078E-4</v>
      </c>
      <c r="H54">
        <f t="shared" si="13"/>
        <v>0.51027254641432662</v>
      </c>
      <c r="I54">
        <f t="shared" si="14"/>
        <v>0.60612590275157729</v>
      </c>
      <c r="J54">
        <f t="shared" si="15"/>
        <v>3.9296733007157143</v>
      </c>
      <c r="K54">
        <f t="shared" si="16"/>
        <v>1.7838971541012618E-4</v>
      </c>
      <c r="L54">
        <f t="shared" si="17"/>
        <v>0.19699228397790741</v>
      </c>
      <c r="M54">
        <f t="shared" si="18"/>
        <v>2.1195125681698023E-2</v>
      </c>
      <c r="N54">
        <f t="shared" si="6"/>
        <v>5.264437549256634</v>
      </c>
      <c r="P54">
        <f t="shared" si="19"/>
        <v>0.20742786439606772</v>
      </c>
      <c r="Q54">
        <f t="shared" si="8"/>
        <v>0.29455362444731081</v>
      </c>
      <c r="R54">
        <f t="shared" si="9"/>
        <v>2.1407821862938858</v>
      </c>
      <c r="T54">
        <f t="shared" si="20"/>
        <v>5.1856966099016931E-2</v>
      </c>
      <c r="U54">
        <f t="shared" si="11"/>
        <v>7.3638406111827703E-2</v>
      </c>
      <c r="V54">
        <f t="shared" si="12"/>
        <v>0.53519554657347146</v>
      </c>
    </row>
    <row r="55" spans="1:22" x14ac:dyDescent="0.25">
      <c r="A55">
        <v>9.3008251089046062E-3</v>
      </c>
      <c r="B55">
        <v>8.4572950922532104E-3</v>
      </c>
      <c r="C55">
        <v>4.3779210137523165E-2</v>
      </c>
      <c r="D55">
        <v>1.5852121667405634E-6</v>
      </c>
      <c r="E55">
        <v>6.8789636564075551E-2</v>
      </c>
      <c r="F55">
        <v>8.4310939500279727E-4</v>
      </c>
      <c r="H55">
        <f t="shared" si="13"/>
        <v>0.54912071442972799</v>
      </c>
      <c r="I55">
        <f t="shared" si="14"/>
        <v>0.62651642043411782</v>
      </c>
      <c r="J55">
        <f t="shared" si="15"/>
        <v>3.8573862052171659</v>
      </c>
      <c r="K55">
        <f t="shared" si="16"/>
        <v>1.6189771858921373E-4</v>
      </c>
      <c r="L55">
        <f t="shared" si="17"/>
        <v>0.1375792731281511</v>
      </c>
      <c r="M55">
        <f t="shared" si="18"/>
        <v>3.884204982777887E-2</v>
      </c>
      <c r="N55">
        <f t="shared" si="6"/>
        <v>5.2096065607555317</v>
      </c>
      <c r="P55">
        <f t="shared" si="19"/>
        <v>0.22321980261371055</v>
      </c>
      <c r="Q55">
        <f t="shared" si="8"/>
        <v>0.30446262332111562</v>
      </c>
      <c r="R55">
        <f t="shared" si="9"/>
        <v>2.1014020866011118</v>
      </c>
      <c r="T55">
        <f t="shared" si="20"/>
        <v>5.5804950653427637E-2</v>
      </c>
      <c r="U55">
        <f t="shared" si="11"/>
        <v>7.6115655830278905E-2</v>
      </c>
      <c r="V55">
        <f t="shared" si="12"/>
        <v>0.52535052165027796</v>
      </c>
    </row>
    <row r="56" spans="1:22" x14ac:dyDescent="0.25">
      <c r="A56">
        <v>2.5227534474133353E-2</v>
      </c>
      <c r="B56">
        <v>2.005060399981879E-2</v>
      </c>
      <c r="C56">
        <v>2.5473569772714904E-2</v>
      </c>
      <c r="D56">
        <v>1.013788277235006E-6</v>
      </c>
      <c r="E56">
        <v>8.1697411379366813E-2</v>
      </c>
      <c r="F56">
        <v>5.1717827057158345E-3</v>
      </c>
      <c r="H56">
        <f t="shared" si="13"/>
        <v>1.4894336353528332</v>
      </c>
      <c r="I56">
        <f t="shared" si="14"/>
        <v>1.485348744306576</v>
      </c>
      <c r="J56">
        <f t="shared" si="15"/>
        <v>2.2444762326739101</v>
      </c>
      <c r="K56">
        <f t="shared" si="16"/>
        <v>1.0353819675401115E-4</v>
      </c>
      <c r="L56">
        <f t="shared" si="17"/>
        <v>0.16339482275873363</v>
      </c>
      <c r="M56">
        <f t="shared" si="18"/>
        <v>0.23826402925232851</v>
      </c>
      <c r="N56">
        <f t="shared" si="6"/>
        <v>5.6210210025411351</v>
      </c>
      <c r="P56">
        <f t="shared" si="19"/>
        <v>0.60546082737920048</v>
      </c>
      <c r="Q56">
        <f t="shared" si="8"/>
        <v>0.72182174399347643</v>
      </c>
      <c r="R56">
        <f t="shared" si="9"/>
        <v>1.2227313490903153</v>
      </c>
      <c r="T56">
        <f t="shared" si="20"/>
        <v>0.15136520684480012</v>
      </c>
      <c r="U56">
        <f t="shared" si="11"/>
        <v>0.18045543599836911</v>
      </c>
      <c r="V56">
        <f t="shared" si="12"/>
        <v>0.30568283727257883</v>
      </c>
    </row>
    <row r="57" spans="1:22" x14ac:dyDescent="0.25">
      <c r="A57">
        <v>6.4113731588525767E-3</v>
      </c>
      <c r="B57">
        <v>6.3248726222398764E-3</v>
      </c>
      <c r="C57">
        <v>4.6301209909856443E-2</v>
      </c>
      <c r="D57">
        <v>2.1332426577751705E-6</v>
      </c>
      <c r="E57">
        <v>0.10004635641761825</v>
      </c>
      <c r="F57">
        <v>8.5354290254805552E-5</v>
      </c>
      <c r="H57">
        <f t="shared" si="13"/>
        <v>0.3785274712986561</v>
      </c>
      <c r="I57">
        <f t="shared" si="14"/>
        <v>0.46854656385553001</v>
      </c>
      <c r="J57">
        <f t="shared" si="15"/>
        <v>4.0795996051574512</v>
      </c>
      <c r="K57">
        <f t="shared" si="16"/>
        <v>2.1786807263857814E-4</v>
      </c>
      <c r="L57">
        <f t="shared" si="17"/>
        <v>0.2000927128352365</v>
      </c>
      <c r="M57">
        <f t="shared" si="18"/>
        <v>3.9322721520388916E-3</v>
      </c>
      <c r="N57">
        <f t="shared" si="6"/>
        <v>5.1309164933715516</v>
      </c>
      <c r="P57">
        <f t="shared" si="19"/>
        <v>0.15387295581246185</v>
      </c>
      <c r="Q57">
        <f t="shared" si="8"/>
        <v>0.22769541440063557</v>
      </c>
      <c r="R57">
        <f t="shared" si="9"/>
        <v>2.2224580756731092</v>
      </c>
      <c r="T57">
        <f t="shared" si="20"/>
        <v>3.8468238953115463E-2</v>
      </c>
      <c r="U57">
        <f t="shared" si="11"/>
        <v>5.6923853600158891E-2</v>
      </c>
      <c r="V57">
        <f t="shared" si="12"/>
        <v>0.55561451891827729</v>
      </c>
    </row>
    <row r="58" spans="1:22" x14ac:dyDescent="0.25">
      <c r="A58">
        <v>2.6724210309560757E-2</v>
      </c>
      <c r="B58">
        <v>2.6714927165050313E-2</v>
      </c>
      <c r="C58">
        <v>2.1691942911478471E-2</v>
      </c>
      <c r="D58">
        <v>9.1400241227242763E-7</v>
      </c>
      <c r="E58">
        <v>6.9650906088942199E-2</v>
      </c>
      <c r="F58">
        <v>8.8153409092824365E-6</v>
      </c>
      <c r="H58">
        <f t="shared" si="13"/>
        <v>1.577797376676467</v>
      </c>
      <c r="I58">
        <f t="shared" si="14"/>
        <v>1.9790418043869271</v>
      </c>
      <c r="J58">
        <f t="shared" si="15"/>
        <v>1.9112770899303682</v>
      </c>
      <c r="K58">
        <f t="shared" si="16"/>
        <v>9.3347066365383023E-5</v>
      </c>
      <c r="L58">
        <f t="shared" si="17"/>
        <v>0.1393018121778844</v>
      </c>
      <c r="M58">
        <f t="shared" si="18"/>
        <v>4.0612275569064187E-4</v>
      </c>
      <c r="N58">
        <f t="shared" si="6"/>
        <v>5.6079175529937038</v>
      </c>
      <c r="P58">
        <f t="shared" si="19"/>
        <v>0.64138104742945812</v>
      </c>
      <c r="Q58">
        <f t="shared" si="8"/>
        <v>0.96173737794181136</v>
      </c>
      <c r="R58">
        <f t="shared" si="9"/>
        <v>1.0412132597509667</v>
      </c>
      <c r="T58">
        <f t="shared" si="20"/>
        <v>0.16034526185736453</v>
      </c>
      <c r="U58">
        <f t="shared" si="11"/>
        <v>0.24043434448545284</v>
      </c>
      <c r="V58">
        <f t="shared" si="12"/>
        <v>0.26030331493774167</v>
      </c>
    </row>
    <row r="59" spans="1:22" x14ac:dyDescent="0.25">
      <c r="A59">
        <v>7.1654063513118703E-3</v>
      </c>
      <c r="B59">
        <v>6.9373998689530852E-3</v>
      </c>
      <c r="C59">
        <v>4.6008724358186995E-2</v>
      </c>
      <c r="D59">
        <v>1.9881771606156613E-6</v>
      </c>
      <c r="E59">
        <v>9.9836287350110256E-2</v>
      </c>
      <c r="F59">
        <v>2.2698378744902086E-4</v>
      </c>
      <c r="H59">
        <f t="shared" si="13"/>
        <v>0.42304559098145283</v>
      </c>
      <c r="I59">
        <f t="shared" si="14"/>
        <v>0.51392258229204457</v>
      </c>
      <c r="J59">
        <f t="shared" si="15"/>
        <v>4.0538287031998559</v>
      </c>
      <c r="K59">
        <f t="shared" si="16"/>
        <v>2.0305253341367747E-4</v>
      </c>
      <c r="L59">
        <f t="shared" si="17"/>
        <v>0.19967257470022051</v>
      </c>
      <c r="M59">
        <f t="shared" si="18"/>
        <v>1.0457143087776391E-2</v>
      </c>
      <c r="N59">
        <f t="shared" si="6"/>
        <v>5.2011296467947634</v>
      </c>
      <c r="P59">
        <f t="shared" si="19"/>
        <v>0.17196975243148488</v>
      </c>
      <c r="Q59">
        <f t="shared" si="8"/>
        <v>0.24974639528231105</v>
      </c>
      <c r="R59">
        <f t="shared" si="9"/>
        <v>2.208418769192976</v>
      </c>
      <c r="T59">
        <f t="shared" si="20"/>
        <v>4.299243810787122E-2</v>
      </c>
      <c r="U59">
        <f t="shared" si="11"/>
        <v>6.2436598820577761E-2</v>
      </c>
      <c r="V59">
        <f t="shared" si="12"/>
        <v>0.55210469229824399</v>
      </c>
    </row>
    <row r="60" spans="1:22" x14ac:dyDescent="0.25">
      <c r="A60">
        <v>2.683300953479761E-2</v>
      </c>
      <c r="B60">
        <v>2.6822514216295862E-2</v>
      </c>
      <c r="C60">
        <v>2.0911230858900391E-2</v>
      </c>
      <c r="D60">
        <v>8.9860253428620697E-7</v>
      </c>
      <c r="E60">
        <v>6.9430493930206283E-2</v>
      </c>
      <c r="F60">
        <v>1.0261105575361395E-5</v>
      </c>
      <c r="H60">
        <f t="shared" si="13"/>
        <v>1.5842208829344508</v>
      </c>
      <c r="I60">
        <f t="shared" si="14"/>
        <v>1.9870118531431975</v>
      </c>
      <c r="J60">
        <f t="shared" si="15"/>
        <v>1.8424885509777134</v>
      </c>
      <c r="K60">
        <f t="shared" si="16"/>
        <v>9.1774276826650313E-5</v>
      </c>
      <c r="L60">
        <f t="shared" si="17"/>
        <v>0.13886098786041257</v>
      </c>
      <c r="M60">
        <f t="shared" si="18"/>
        <v>4.7272913385689943E-4</v>
      </c>
      <c r="N60">
        <f t="shared" si="6"/>
        <v>5.5531467783264574</v>
      </c>
      <c r="P60">
        <f t="shared" si="19"/>
        <v>0.64399222883514262</v>
      </c>
      <c r="Q60">
        <f t="shared" si="8"/>
        <v>0.96561051178665103</v>
      </c>
      <c r="R60">
        <f t="shared" si="9"/>
        <v>1.0037390812272187</v>
      </c>
      <c r="T60">
        <f t="shared" si="20"/>
        <v>0.16099805720878566</v>
      </c>
      <c r="U60">
        <f t="shared" si="11"/>
        <v>0.24140262794666276</v>
      </c>
      <c r="V60">
        <f t="shared" si="12"/>
        <v>0.25093477030680467</v>
      </c>
    </row>
    <row r="61" spans="1:22" x14ac:dyDescent="0.25">
      <c r="A61">
        <v>2.434266772023869E-2</v>
      </c>
      <c r="B61">
        <v>2.4269112037984025E-2</v>
      </c>
      <c r="C61">
        <v>1.8936699704087429E-2</v>
      </c>
      <c r="D61">
        <v>8.0737171196942611E-7</v>
      </c>
      <c r="E61">
        <v>5.8984611201588891E-2</v>
      </c>
      <c r="F61">
        <v>8.045775362053061E-5</v>
      </c>
      <c r="H61">
        <f t="shared" si="13"/>
        <v>1.4371911022028923</v>
      </c>
      <c r="I61">
        <f t="shared" si="14"/>
        <v>1.7978558197738566</v>
      </c>
      <c r="J61">
        <f t="shared" si="15"/>
        <v>1.6685126109271433</v>
      </c>
      <c r="K61">
        <f t="shared" si="16"/>
        <v>8.2456872943437491E-5</v>
      </c>
      <c r="L61">
        <f t="shared" si="17"/>
        <v>0.11796922240317778</v>
      </c>
      <c r="M61">
        <f t="shared" si="18"/>
        <v>3.7066887092978454E-3</v>
      </c>
      <c r="N61">
        <f t="shared" si="6"/>
        <v>5.0253179008893119</v>
      </c>
      <c r="P61">
        <f t="shared" si="19"/>
        <v>0.58422402528572859</v>
      </c>
      <c r="Q61">
        <f t="shared" si="8"/>
        <v>0.87368803336742484</v>
      </c>
      <c r="R61">
        <f t="shared" si="9"/>
        <v>0.90896158579619657</v>
      </c>
      <c r="T61">
        <f t="shared" si="20"/>
        <v>0.14605600632143215</v>
      </c>
      <c r="U61">
        <f t="shared" si="11"/>
        <v>0.21842200834185621</v>
      </c>
      <c r="V61">
        <f t="shared" si="12"/>
        <v>0.22724039644904914</v>
      </c>
    </row>
    <row r="62" spans="1:22" x14ac:dyDescent="0.25">
      <c r="A62">
        <v>5.9664885531589456E-3</v>
      </c>
      <c r="B62">
        <v>5.7993086740478978E-3</v>
      </c>
      <c r="C62">
        <v>4.7017479905371293E-2</v>
      </c>
      <c r="D62">
        <v>2.0672839006789618E-6</v>
      </c>
      <c r="E62">
        <v>0.10127587716724584</v>
      </c>
      <c r="F62">
        <v>1.66107394404398E-4</v>
      </c>
      <c r="H62">
        <f t="shared" si="13"/>
        <v>0.35226148417850411</v>
      </c>
      <c r="I62">
        <f t="shared" si="14"/>
        <v>0.42961278657346824</v>
      </c>
      <c r="J62">
        <f t="shared" si="15"/>
        <v>4.1427101544622644</v>
      </c>
      <c r="K62">
        <f t="shared" si="16"/>
        <v>2.1113170477634236E-4</v>
      </c>
      <c r="L62">
        <f t="shared" si="17"/>
        <v>0.20255175433449168</v>
      </c>
      <c r="M62">
        <f t="shared" si="18"/>
        <v>7.6525676602106161E-3</v>
      </c>
      <c r="N62">
        <f t="shared" si="6"/>
        <v>5.1349998789137148</v>
      </c>
      <c r="P62">
        <f t="shared" si="19"/>
        <v>0.1431957252758147</v>
      </c>
      <c r="Q62">
        <f t="shared" si="8"/>
        <v>0.20877511226572432</v>
      </c>
      <c r="R62">
        <f t="shared" si="9"/>
        <v>2.2568390354578218</v>
      </c>
      <c r="T62">
        <f t="shared" si="20"/>
        <v>3.5798931318953675E-2</v>
      </c>
      <c r="U62">
        <f t="shared" si="11"/>
        <v>5.2193778066431079E-2</v>
      </c>
      <c r="V62">
        <f t="shared" si="12"/>
        <v>0.56420975886445546</v>
      </c>
    </row>
    <row r="63" spans="1:22" x14ac:dyDescent="0.25">
      <c r="A63">
        <v>2.0247959499320019E-2</v>
      </c>
      <c r="B63">
        <v>1.5521210363254828E-2</v>
      </c>
      <c r="C63">
        <v>3.1150878370685659E-2</v>
      </c>
      <c r="D63">
        <v>1.203415950303364E-6</v>
      </c>
      <c r="E63">
        <v>8.8177484253643051E-2</v>
      </c>
      <c r="F63">
        <v>4.7255572840582257E-3</v>
      </c>
      <c r="H63">
        <f t="shared" si="13"/>
        <v>1.1954395288398538</v>
      </c>
      <c r="I63">
        <f t="shared" si="14"/>
        <v>1.1498112637099176</v>
      </c>
      <c r="J63">
        <f t="shared" si="15"/>
        <v>2.7447038932411134</v>
      </c>
      <c r="K63">
        <f t="shared" si="16"/>
        <v>1.2290487100448256E-4</v>
      </c>
      <c r="L63">
        <f t="shared" si="17"/>
        <v>0.1763549685072861</v>
      </c>
      <c r="M63">
        <f t="shared" si="18"/>
        <v>0.21770642407656246</v>
      </c>
      <c r="N63">
        <f t="shared" si="6"/>
        <v>5.484138983245737</v>
      </c>
      <c r="P63">
        <f t="shared" si="19"/>
        <v>0.48595102798368045</v>
      </c>
      <c r="Q63">
        <f t="shared" si="8"/>
        <v>0.55876357307717384</v>
      </c>
      <c r="R63">
        <f t="shared" si="9"/>
        <v>1.4952421617929117</v>
      </c>
      <c r="T63">
        <f t="shared" si="20"/>
        <v>0.12148775699592011</v>
      </c>
      <c r="U63">
        <f t="shared" si="11"/>
        <v>0.13969089326929346</v>
      </c>
      <c r="V63">
        <f t="shared" si="12"/>
        <v>0.37381054044822792</v>
      </c>
    </row>
    <row r="64" spans="1:22" x14ac:dyDescent="0.25">
      <c r="A64">
        <v>2.4692135517725582E-2</v>
      </c>
      <c r="B64">
        <v>2.4617355333544831E-2</v>
      </c>
      <c r="C64">
        <v>1.8759379669381619E-2</v>
      </c>
      <c r="D64">
        <v>8.1077681986131076E-7</v>
      </c>
      <c r="E64">
        <v>6.0040366639039139E-2</v>
      </c>
      <c r="F64">
        <v>8.1442974497120108E-5</v>
      </c>
      <c r="H64">
        <f t="shared" si="13"/>
        <v>1.4578236809665184</v>
      </c>
      <c r="I64">
        <f t="shared" si="14"/>
        <v>1.8236536831090011</v>
      </c>
      <c r="J64">
        <f t="shared" si="15"/>
        <v>1.6528889426692144</v>
      </c>
      <c r="K64">
        <f t="shared" si="16"/>
        <v>8.2804636612435661E-5</v>
      </c>
      <c r="L64">
        <f t="shared" si="17"/>
        <v>0.12008073327807828</v>
      </c>
      <c r="M64">
        <f t="shared" si="18"/>
        <v>3.7520778350823235E-3</v>
      </c>
      <c r="N64">
        <f t="shared" si="6"/>
        <v>5.0582819224945066</v>
      </c>
      <c r="P64">
        <f t="shared" si="19"/>
        <v>0.5926112524254139</v>
      </c>
      <c r="Q64">
        <f t="shared" si="8"/>
        <v>0.88622479200761384</v>
      </c>
      <c r="R64">
        <f t="shared" si="9"/>
        <v>0.90045022413031772</v>
      </c>
      <c r="T64">
        <f t="shared" si="20"/>
        <v>0.14815281310635348</v>
      </c>
      <c r="U64">
        <f t="shared" si="11"/>
        <v>0.22155619800190346</v>
      </c>
      <c r="V64">
        <f t="shared" si="12"/>
        <v>0.22511255603257943</v>
      </c>
    </row>
    <row r="65" spans="1:22" x14ac:dyDescent="0.25">
      <c r="A65">
        <v>2.0262421665737572E-2</v>
      </c>
      <c r="B65">
        <v>1.553175029019542E-2</v>
      </c>
      <c r="C65">
        <v>3.1132896094534172E-2</v>
      </c>
      <c r="D65">
        <v>1.2043748743489051E-6</v>
      </c>
      <c r="E65">
        <v>8.8047269007724888E-2</v>
      </c>
      <c r="F65">
        <v>4.7295146918281891E-3</v>
      </c>
      <c r="H65">
        <f t="shared" si="13"/>
        <v>1.1962933751451463</v>
      </c>
      <c r="I65">
        <f t="shared" si="14"/>
        <v>1.1505920614976768</v>
      </c>
      <c r="J65">
        <f t="shared" si="15"/>
        <v>2.7431194748894061</v>
      </c>
      <c r="K65">
        <f t="shared" si="16"/>
        <v>1.2300280591725368E-4</v>
      </c>
      <c r="L65">
        <f t="shared" si="17"/>
        <v>0.17609453801544978</v>
      </c>
      <c r="M65">
        <f t="shared" si="18"/>
        <v>0.21788874185252469</v>
      </c>
      <c r="N65">
        <f t="shared" si="6"/>
        <v>5.4841111942061218</v>
      </c>
      <c r="P65">
        <f t="shared" si="19"/>
        <v>0.48629811997770173</v>
      </c>
      <c r="Q65">
        <f t="shared" si="8"/>
        <v>0.55914301044703518</v>
      </c>
      <c r="R65">
        <f t="shared" si="9"/>
        <v>1.4943790125376402</v>
      </c>
      <c r="T65">
        <f t="shared" si="20"/>
        <v>0.12157452999442543</v>
      </c>
      <c r="U65">
        <f t="shared" si="11"/>
        <v>0.1397857526117588</v>
      </c>
      <c r="V65">
        <f t="shared" si="12"/>
        <v>0.37359475313441004</v>
      </c>
    </row>
    <row r="66" spans="1:22" x14ac:dyDescent="0.25">
      <c r="A66">
        <v>6.04245140218348E-3</v>
      </c>
      <c r="B66">
        <v>5.9611644659999952E-3</v>
      </c>
      <c r="C66">
        <v>4.6664873540493541E-2</v>
      </c>
      <c r="D66">
        <v>2.1292853488309087E-6</v>
      </c>
      <c r="E66">
        <v>9.9166565061463971E-2</v>
      </c>
      <c r="F66">
        <v>8.0142408350480714E-5</v>
      </c>
      <c r="H66">
        <f t="shared" ref="H66:H81" si="21">A66*$Y$3</f>
        <v>0.35674633078491264</v>
      </c>
      <c r="I66">
        <f t="shared" ref="I66:I81" si="22">B66*$Y$4</f>
        <v>0.44160306364127966</v>
      </c>
      <c r="J66">
        <f t="shared" ref="J66:J81" si="23">C66*$Y$5</f>
        <v>4.1116420076528861</v>
      </c>
      <c r="K66">
        <f t="shared" ref="K66:K81" si="24">D66*$Y$6</f>
        <v>2.174639126761007E-4</v>
      </c>
      <c r="L66">
        <f t="shared" ref="L66:L81" si="25">E66*$Y$7</f>
        <v>0.19833313012292794</v>
      </c>
      <c r="M66">
        <f t="shared" ref="M66:M81" si="26">F66*$Y$8</f>
        <v>3.6921607527066465E-3</v>
      </c>
      <c r="N66">
        <f t="shared" si="6"/>
        <v>5.1122341568673892</v>
      </c>
      <c r="P66">
        <f t="shared" ref="P66:P81" si="27">A66*2*12</f>
        <v>0.14501883365240353</v>
      </c>
      <c r="Q66">
        <f t="shared" si="8"/>
        <v>0.21460192077599985</v>
      </c>
      <c r="R66">
        <f t="shared" si="9"/>
        <v>2.2399139299436901</v>
      </c>
      <c r="T66">
        <f t="shared" si="20"/>
        <v>3.6254708413100883E-2</v>
      </c>
      <c r="U66">
        <f t="shared" si="11"/>
        <v>5.3650480193999962E-2</v>
      </c>
      <c r="V66">
        <f t="shared" si="12"/>
        <v>0.55997848248592252</v>
      </c>
    </row>
    <row r="67" spans="1:22" x14ac:dyDescent="0.25">
      <c r="A67">
        <v>2.5186580621640451E-2</v>
      </c>
      <c r="B67">
        <v>2.5173532477527891E-2</v>
      </c>
      <c r="C67">
        <v>2.4540863344357573E-2</v>
      </c>
      <c r="D67">
        <v>9.5618906341345762E-7</v>
      </c>
      <c r="E67">
        <v>7.4586660827319434E-2</v>
      </c>
      <c r="F67">
        <v>1.2628801371423012E-5</v>
      </c>
      <c r="H67">
        <f t="shared" si="21"/>
        <v>1.4870157199016523</v>
      </c>
      <c r="I67">
        <f t="shared" si="22"/>
        <v>1.8648552859352661</v>
      </c>
      <c r="J67">
        <f t="shared" si="23"/>
        <v>2.1622954692713456</v>
      </c>
      <c r="K67">
        <f t="shared" si="24"/>
        <v>9.765558904641642E-5</v>
      </c>
      <c r="L67">
        <f t="shared" si="25"/>
        <v>0.14917332165463887</v>
      </c>
      <c r="M67">
        <f t="shared" si="26"/>
        <v>5.8180887918145817E-4</v>
      </c>
      <c r="N67">
        <f t="shared" ref="N67:N81" si="28" xml:space="preserve"> SUM(H67:M67)</f>
        <v>5.6640192612311315</v>
      </c>
      <c r="P67">
        <f t="shared" si="27"/>
        <v>0.60447793491937085</v>
      </c>
      <c r="Q67">
        <f t="shared" ref="Q67:Q81" si="29">B67*3*12</f>
        <v>0.90624716919100412</v>
      </c>
      <c r="R67">
        <f t="shared" ref="R67:R81" si="30">C67*4*12</f>
        <v>1.1779614405291636</v>
      </c>
      <c r="T67">
        <f t="shared" ref="T67:T81" si="31">P67/4</f>
        <v>0.15111948372984271</v>
      </c>
      <c r="U67">
        <f t="shared" ref="U67:U81" si="32">Q67/4</f>
        <v>0.22656179229775103</v>
      </c>
      <c r="V67">
        <f t="shared" ref="V67:V81" si="33">R67/4</f>
        <v>0.29449036013229091</v>
      </c>
    </row>
    <row r="68" spans="1:22" x14ac:dyDescent="0.25">
      <c r="A68">
        <v>2.4408790526289383E-2</v>
      </c>
      <c r="B68">
        <v>2.4346260996269038E-2</v>
      </c>
      <c r="C68">
        <v>2.0119173391967494E-2</v>
      </c>
      <c r="D68">
        <v>8.3095551242175056E-7</v>
      </c>
      <c r="E68">
        <v>5.8227987105575266E-2</v>
      </c>
      <c r="F68">
        <v>6.7000153856719847E-5</v>
      </c>
      <c r="H68">
        <f t="shared" si="21"/>
        <v>1.4410949926721253</v>
      </c>
      <c r="I68">
        <f t="shared" si="22"/>
        <v>1.8035710146036104</v>
      </c>
      <c r="J68">
        <f t="shared" si="23"/>
        <v>1.7727003675662558</v>
      </c>
      <c r="K68">
        <f t="shared" si="24"/>
        <v>8.4865486483633388E-5</v>
      </c>
      <c r="L68">
        <f t="shared" si="25"/>
        <v>0.11645597421115053</v>
      </c>
      <c r="M68">
        <f t="shared" si="26"/>
        <v>3.0866970881790832E-3</v>
      </c>
      <c r="N68">
        <f t="shared" si="28"/>
        <v>5.1369939116278038</v>
      </c>
      <c r="P68">
        <f t="shared" si="27"/>
        <v>0.58581097263094517</v>
      </c>
      <c r="Q68">
        <f t="shared" si="29"/>
        <v>0.87646539586568539</v>
      </c>
      <c r="R68">
        <f t="shared" si="30"/>
        <v>0.96572032281443976</v>
      </c>
      <c r="T68">
        <f t="shared" si="31"/>
        <v>0.14645274315773629</v>
      </c>
      <c r="U68">
        <f t="shared" si="32"/>
        <v>0.21911634896642135</v>
      </c>
      <c r="V68">
        <f t="shared" si="33"/>
        <v>0.24143008070360994</v>
      </c>
    </row>
    <row r="69" spans="1:22" x14ac:dyDescent="0.25">
      <c r="A69">
        <v>2.5008722534402564E-2</v>
      </c>
      <c r="B69">
        <v>2.3295013907518897E-2</v>
      </c>
      <c r="C69">
        <v>2.5255305648117739E-2</v>
      </c>
      <c r="D69">
        <v>9.8106607345618429E-7</v>
      </c>
      <c r="E69">
        <v>7.7391444680786195E-2</v>
      </c>
      <c r="F69">
        <v>1.7112149953121875E-3</v>
      </c>
      <c r="H69">
        <f t="shared" si="21"/>
        <v>1.4765149784311273</v>
      </c>
      <c r="I69">
        <f t="shared" si="22"/>
        <v>1.7256946302689997</v>
      </c>
      <c r="J69">
        <f t="shared" si="23"/>
        <v>2.225244980655654</v>
      </c>
      <c r="K69">
        <f t="shared" si="24"/>
        <v>1.001962780820801E-4</v>
      </c>
      <c r="L69">
        <f t="shared" si="25"/>
        <v>0.15478288936157239</v>
      </c>
      <c r="M69">
        <f t="shared" si="26"/>
        <v>7.8835674834032476E-2</v>
      </c>
      <c r="N69">
        <f t="shared" si="28"/>
        <v>5.6611733498294692</v>
      </c>
      <c r="P69">
        <f t="shared" si="27"/>
        <v>0.60020934082566157</v>
      </c>
      <c r="Q69">
        <f t="shared" si="29"/>
        <v>0.83862050067068028</v>
      </c>
      <c r="R69">
        <f t="shared" si="30"/>
        <v>1.2122546711096516</v>
      </c>
      <c r="T69">
        <f t="shared" si="31"/>
        <v>0.15005233520641539</v>
      </c>
      <c r="U69">
        <f t="shared" si="32"/>
        <v>0.20965512516767007</v>
      </c>
      <c r="V69">
        <f t="shared" si="33"/>
        <v>0.30306366777741289</v>
      </c>
    </row>
    <row r="70" spans="1:22" x14ac:dyDescent="0.25">
      <c r="A70">
        <v>4.1927826961864152E-2</v>
      </c>
      <c r="B70">
        <v>8.311078735926779E-7</v>
      </c>
      <c r="C70">
        <v>1.0071051706082571E-6</v>
      </c>
      <c r="D70">
        <v>7.6449133888082085E-7</v>
      </c>
      <c r="E70">
        <v>8.3867880945005815E-2</v>
      </c>
      <c r="F70">
        <v>4.1912605994867846E-2</v>
      </c>
      <c r="H70">
        <f t="shared" si="21"/>
        <v>2.4754189038284595</v>
      </c>
      <c r="I70">
        <f t="shared" si="22"/>
        <v>6.1568471275745578E-5</v>
      </c>
      <c r="J70">
        <f t="shared" si="23"/>
        <v>8.8736036582293535E-5</v>
      </c>
      <c r="K70">
        <f t="shared" si="24"/>
        <v>7.8077500439898225E-5</v>
      </c>
      <c r="L70">
        <f t="shared" si="25"/>
        <v>0.16773576189001163</v>
      </c>
      <c r="M70">
        <f t="shared" si="26"/>
        <v>1.9309137581835616</v>
      </c>
      <c r="N70">
        <f t="shared" si="28"/>
        <v>4.5742968059103308</v>
      </c>
      <c r="P70">
        <f t="shared" si="27"/>
        <v>1.0062678470847397</v>
      </c>
      <c r="Q70">
        <f t="shared" si="29"/>
        <v>2.9919883449336404E-5</v>
      </c>
      <c r="R70">
        <f t="shared" si="30"/>
        <v>4.8341048189196343E-5</v>
      </c>
      <c r="T70">
        <f t="shared" si="31"/>
        <v>0.25156696177118493</v>
      </c>
      <c r="U70">
        <f t="shared" si="32"/>
        <v>7.4799708623341011E-6</v>
      </c>
      <c r="V70">
        <f t="shared" si="33"/>
        <v>1.2085262047299086E-5</v>
      </c>
    </row>
    <row r="71" spans="1:22" x14ac:dyDescent="0.25">
      <c r="A71">
        <v>2.6661957808655705E-2</v>
      </c>
      <c r="B71">
        <v>2.6651450147271067E-2</v>
      </c>
      <c r="C71">
        <v>2.120192913564083E-2</v>
      </c>
      <c r="D71">
        <v>9.017212652590062E-7</v>
      </c>
      <c r="E71">
        <v>6.9661139180686282E-2</v>
      </c>
      <c r="F71">
        <v>1.0289588818999681E-5</v>
      </c>
      <c r="H71">
        <f t="shared" si="21"/>
        <v>1.5741219890230327</v>
      </c>
      <c r="I71">
        <f t="shared" si="22"/>
        <v>1.9743394269098407</v>
      </c>
      <c r="J71">
        <f t="shared" si="23"/>
        <v>1.8681019761413136</v>
      </c>
      <c r="K71">
        <f t="shared" si="24"/>
        <v>9.2092792820902298E-5</v>
      </c>
      <c r="L71">
        <f t="shared" si="25"/>
        <v>0.13932227836137256</v>
      </c>
      <c r="M71">
        <f t="shared" si="26"/>
        <v>4.7404135689131535E-4</v>
      </c>
      <c r="N71">
        <f t="shared" si="28"/>
        <v>5.5564518045852713</v>
      </c>
      <c r="P71">
        <f t="shared" si="27"/>
        <v>0.63988698740773686</v>
      </c>
      <c r="Q71">
        <f t="shared" si="29"/>
        <v>0.95945220530175845</v>
      </c>
      <c r="R71">
        <f t="shared" si="30"/>
        <v>1.0176925985107599</v>
      </c>
      <c r="T71">
        <f t="shared" si="31"/>
        <v>0.15997174685193422</v>
      </c>
      <c r="U71">
        <f t="shared" si="32"/>
        <v>0.23986305132543961</v>
      </c>
      <c r="V71">
        <f t="shared" si="33"/>
        <v>0.25442314962768997</v>
      </c>
    </row>
    <row r="72" spans="1:22" x14ac:dyDescent="0.25">
      <c r="A72">
        <v>4.1976822220886105E-2</v>
      </c>
      <c r="B72">
        <v>3.8509366821110225E-2</v>
      </c>
      <c r="C72">
        <v>1.0221288814841454E-6</v>
      </c>
      <c r="D72">
        <v>7.6560548932303849E-7</v>
      </c>
      <c r="E72">
        <v>4.5446758433913388E-2</v>
      </c>
      <c r="F72">
        <v>3.6856559475107716E-3</v>
      </c>
      <c r="H72">
        <f t="shared" si="21"/>
        <v>2.4783115839211156</v>
      </c>
      <c r="I72">
        <f t="shared" si="22"/>
        <v>2.8527738941078455</v>
      </c>
      <c r="J72">
        <f t="shared" si="23"/>
        <v>9.0059775747568043E-5</v>
      </c>
      <c r="K72">
        <f t="shared" si="24"/>
        <v>7.8191288624561924E-5</v>
      </c>
      <c r="L72">
        <f t="shared" si="25"/>
        <v>9.0893516867826776E-2</v>
      </c>
      <c r="M72">
        <f t="shared" si="26"/>
        <v>0.16979816950182125</v>
      </c>
      <c r="N72">
        <f t="shared" si="28"/>
        <v>5.5919454154629813</v>
      </c>
      <c r="P72">
        <f t="shared" si="27"/>
        <v>1.0074437333012665</v>
      </c>
      <c r="Q72">
        <f t="shared" si="29"/>
        <v>1.3863372055599681</v>
      </c>
      <c r="R72">
        <f t="shared" si="30"/>
        <v>4.9062186311238978E-5</v>
      </c>
      <c r="T72">
        <f t="shared" si="31"/>
        <v>0.25186093332531662</v>
      </c>
      <c r="U72">
        <f t="shared" si="32"/>
        <v>0.34658430138999202</v>
      </c>
      <c r="V72">
        <f t="shared" si="33"/>
        <v>1.2265546577809744E-5</v>
      </c>
    </row>
    <row r="73" spans="1:22" x14ac:dyDescent="0.25">
      <c r="A73">
        <v>6.9779394871907641E-3</v>
      </c>
      <c r="B73">
        <v>6.7724962808986969E-3</v>
      </c>
      <c r="C73">
        <v>4.6164090799766216E-2</v>
      </c>
      <c r="D73">
        <v>1.9675593885415959E-6</v>
      </c>
      <c r="E73">
        <v>9.8606664577708225E-2</v>
      </c>
      <c r="F73">
        <v>2.0440257556626309E-4</v>
      </c>
      <c r="H73">
        <f t="shared" si="21"/>
        <v>0.4119775473237427</v>
      </c>
      <c r="I73">
        <f t="shared" si="22"/>
        <v>0.50170652448897546</v>
      </c>
      <c r="J73">
        <f t="shared" si="23"/>
        <v>4.0675180403674016</v>
      </c>
      <c r="K73">
        <f t="shared" si="24"/>
        <v>2.0094684035175319E-4</v>
      </c>
      <c r="L73">
        <f t="shared" si="25"/>
        <v>0.19721332915541645</v>
      </c>
      <c r="M73">
        <f t="shared" si="26"/>
        <v>9.4168266563377408E-3</v>
      </c>
      <c r="N73">
        <f t="shared" si="28"/>
        <v>5.1880332148322257</v>
      </c>
      <c r="P73">
        <f t="shared" si="27"/>
        <v>0.16747054769257835</v>
      </c>
      <c r="Q73">
        <f t="shared" si="29"/>
        <v>0.24380986611235311</v>
      </c>
      <c r="R73">
        <f t="shared" si="30"/>
        <v>2.2158763583887784</v>
      </c>
      <c r="T73">
        <f t="shared" si="31"/>
        <v>4.1867636923144588E-2</v>
      </c>
      <c r="U73">
        <f t="shared" si="32"/>
        <v>6.0952466528088278E-2</v>
      </c>
      <c r="V73">
        <f t="shared" si="33"/>
        <v>0.5539690895971946</v>
      </c>
    </row>
    <row r="74" spans="1:22" x14ac:dyDescent="0.25">
      <c r="A74">
        <v>6.9658258700878552E-3</v>
      </c>
      <c r="B74">
        <v>6.7564767402380817E-3</v>
      </c>
      <c r="C74">
        <v>4.6182526073338032E-2</v>
      </c>
      <c r="D74">
        <v>1.9633437819107991E-6</v>
      </c>
      <c r="E74">
        <v>9.9400308821343736E-2</v>
      </c>
      <c r="F74">
        <v>2.0831889416054051E-4</v>
      </c>
      <c r="H74">
        <f t="shared" si="21"/>
        <v>0.41126235936998695</v>
      </c>
      <c r="I74">
        <f t="shared" si="22"/>
        <v>0.50051979691683712</v>
      </c>
      <c r="J74">
        <f t="shared" si="23"/>
        <v>4.0691423723218136</v>
      </c>
      <c r="K74">
        <f t="shared" si="24"/>
        <v>2.0051630044654991E-4</v>
      </c>
      <c r="L74">
        <f t="shared" si="25"/>
        <v>0.19880061764268747</v>
      </c>
      <c r="M74">
        <f t="shared" si="26"/>
        <v>9.5972514539761009E-3</v>
      </c>
      <c r="N74">
        <f t="shared" si="28"/>
        <v>5.1895229140057477</v>
      </c>
      <c r="P74">
        <f t="shared" si="27"/>
        <v>0.16717982088210853</v>
      </c>
      <c r="Q74">
        <f t="shared" si="29"/>
        <v>0.24323316264857092</v>
      </c>
      <c r="R74">
        <f t="shared" si="30"/>
        <v>2.2167612515202255</v>
      </c>
      <c r="T74">
        <f t="shared" si="31"/>
        <v>4.1794955220527133E-2</v>
      </c>
      <c r="U74">
        <f t="shared" si="32"/>
        <v>6.080829066214273E-2</v>
      </c>
      <c r="V74">
        <f t="shared" si="33"/>
        <v>0.55419031288005638</v>
      </c>
    </row>
    <row r="75" spans="1:22" x14ac:dyDescent="0.25">
      <c r="A75">
        <v>3.086429954001577E-2</v>
      </c>
      <c r="B75">
        <v>3.0667875945720239E-2</v>
      </c>
      <c r="C75">
        <v>1.1270588338200485E-2</v>
      </c>
      <c r="D75">
        <v>7.7617079226901587E-7</v>
      </c>
      <c r="E75">
        <v>5.4896945162796716E-2</v>
      </c>
      <c r="F75">
        <v>2.191968746154986E-4</v>
      </c>
      <c r="H75">
        <f t="shared" si="21"/>
        <v>1.8222282448425311</v>
      </c>
      <c r="I75">
        <f t="shared" si="22"/>
        <v>2.2718762500589551</v>
      </c>
      <c r="J75">
        <f t="shared" si="23"/>
        <v>0.99305153847884475</v>
      </c>
      <c r="K75">
        <f t="shared" si="24"/>
        <v>7.9270323014434582E-5</v>
      </c>
      <c r="L75">
        <f t="shared" si="25"/>
        <v>0.10979389032559343</v>
      </c>
      <c r="M75">
        <f t="shared" si="26"/>
        <v>1.009840001353602E-2</v>
      </c>
      <c r="N75">
        <f t="shared" si="28"/>
        <v>5.2071275940424755</v>
      </c>
      <c r="P75">
        <f t="shared" si="27"/>
        <v>0.7407431889603785</v>
      </c>
      <c r="Q75">
        <f t="shared" si="29"/>
        <v>1.1040435340459287</v>
      </c>
      <c r="R75">
        <f t="shared" si="30"/>
        <v>0.54098824023362324</v>
      </c>
      <c r="T75">
        <f t="shared" si="31"/>
        <v>0.18518579724009462</v>
      </c>
      <c r="U75">
        <f t="shared" si="32"/>
        <v>0.27601088351148217</v>
      </c>
      <c r="V75">
        <f t="shared" si="33"/>
        <v>0.13524706005840581</v>
      </c>
    </row>
    <row r="76" spans="1:22" x14ac:dyDescent="0.25">
      <c r="A76">
        <v>1.8806931596350933E-2</v>
      </c>
      <c r="B76">
        <v>1.4877765623314606E-2</v>
      </c>
      <c r="C76">
        <v>3.2701311429076396E-2</v>
      </c>
      <c r="D76">
        <v>1.2645103883075224E-6</v>
      </c>
      <c r="E76">
        <v>8.8520809796646491E-2</v>
      </c>
      <c r="F76">
        <v>3.928099100068784E-3</v>
      </c>
      <c r="H76">
        <f t="shared" si="21"/>
        <v>1.1103612414485591</v>
      </c>
      <c r="I76">
        <f t="shared" si="22"/>
        <v>1.1021448773751459</v>
      </c>
      <c r="J76">
        <f t="shared" si="23"/>
        <v>2.8813125500159211</v>
      </c>
      <c r="K76">
        <f t="shared" si="24"/>
        <v>1.2914444595784727E-4</v>
      </c>
      <c r="L76">
        <f t="shared" si="25"/>
        <v>0.17704161959329298</v>
      </c>
      <c r="M76">
        <f t="shared" si="26"/>
        <v>0.18096752554016887</v>
      </c>
      <c r="N76">
        <f t="shared" si="28"/>
        <v>5.4519569584190455</v>
      </c>
      <c r="P76">
        <f t="shared" si="27"/>
        <v>0.45136635831242239</v>
      </c>
      <c r="Q76">
        <f t="shared" si="29"/>
        <v>0.53559956243932572</v>
      </c>
      <c r="R76">
        <f t="shared" si="30"/>
        <v>1.569662948595667</v>
      </c>
      <c r="T76">
        <f t="shared" si="31"/>
        <v>0.1128415895781056</v>
      </c>
      <c r="U76">
        <f t="shared" si="32"/>
        <v>0.13389989060983143</v>
      </c>
      <c r="V76">
        <f t="shared" si="33"/>
        <v>0.39241573714891675</v>
      </c>
    </row>
    <row r="77" spans="1:22" x14ac:dyDescent="0.25">
      <c r="A77">
        <v>7.4473066868854269E-3</v>
      </c>
      <c r="B77">
        <v>7.1645463116797757E-3</v>
      </c>
      <c r="C77">
        <v>4.5777160809243371E-2</v>
      </c>
      <c r="D77">
        <v>1.930551798516154E-6</v>
      </c>
      <c r="E77">
        <v>9.9266197147928587E-2</v>
      </c>
      <c r="F77">
        <v>2.8179943777016572E-4</v>
      </c>
      <c r="H77">
        <f t="shared" si="21"/>
        <v>0.4396889867937156</v>
      </c>
      <c r="I77">
        <f t="shared" si="22"/>
        <v>0.53074959076923778</v>
      </c>
      <c r="J77">
        <f t="shared" si="23"/>
        <v>4.0334256389024334</v>
      </c>
      <c r="K77">
        <f t="shared" si="24"/>
        <v>1.971672551824548E-4</v>
      </c>
      <c r="L77">
        <f t="shared" si="25"/>
        <v>0.19853239429585717</v>
      </c>
      <c r="M77">
        <f t="shared" si="26"/>
        <v>1.2982500098071535E-2</v>
      </c>
      <c r="N77">
        <f t="shared" si="28"/>
        <v>5.2155762781144981</v>
      </c>
      <c r="P77">
        <f t="shared" si="27"/>
        <v>0.17873536048525024</v>
      </c>
      <c r="Q77">
        <f t="shared" si="29"/>
        <v>0.25792366722047189</v>
      </c>
      <c r="R77">
        <f t="shared" si="30"/>
        <v>2.1973037188436817</v>
      </c>
      <c r="T77">
        <f t="shared" si="31"/>
        <v>4.468384012131256E-2</v>
      </c>
      <c r="U77">
        <f t="shared" si="32"/>
        <v>6.4480916805117972E-2</v>
      </c>
      <c r="V77">
        <f t="shared" si="33"/>
        <v>0.54932592971092042</v>
      </c>
    </row>
    <row r="78" spans="1:22" x14ac:dyDescent="0.25">
      <c r="A78">
        <v>4.2009444654094973E-2</v>
      </c>
      <c r="B78">
        <v>8.639869105235489E-7</v>
      </c>
      <c r="C78">
        <v>9.8256948235535146E-7</v>
      </c>
      <c r="D78">
        <v>7.6346277766566016E-7</v>
      </c>
      <c r="E78">
        <v>8.4030815538973277E-2</v>
      </c>
      <c r="F78">
        <v>4.1993885700425587E-2</v>
      </c>
      <c r="H78">
        <f t="shared" si="21"/>
        <v>2.480237612377767</v>
      </c>
      <c r="I78">
        <f t="shared" si="22"/>
        <v>6.4004150331584508E-5</v>
      </c>
      <c r="J78">
        <f t="shared" si="23"/>
        <v>8.657419709033002E-5</v>
      </c>
      <c r="K78">
        <f t="shared" si="24"/>
        <v>7.7972453482993864E-5</v>
      </c>
      <c r="L78">
        <f t="shared" si="25"/>
        <v>0.16806163107794655</v>
      </c>
      <c r="M78">
        <f t="shared" si="26"/>
        <v>1.9346583142186069</v>
      </c>
      <c r="N78">
        <f t="shared" si="28"/>
        <v>4.5831861084752257</v>
      </c>
      <c r="P78">
        <f t="shared" si="27"/>
        <v>1.0082266716982793</v>
      </c>
      <c r="Q78">
        <f t="shared" si="29"/>
        <v>3.1103528778847765E-5</v>
      </c>
      <c r="R78">
        <f t="shared" si="30"/>
        <v>4.7163335153056874E-5</v>
      </c>
      <c r="T78">
        <f t="shared" si="31"/>
        <v>0.25205666792456982</v>
      </c>
      <c r="U78">
        <f t="shared" si="32"/>
        <v>7.7758821947119413E-6</v>
      </c>
      <c r="V78">
        <f t="shared" si="33"/>
        <v>1.1790833788264218E-5</v>
      </c>
    </row>
    <row r="79" spans="1:22" x14ac:dyDescent="0.25">
      <c r="A79">
        <v>1.5131482429446719E-2</v>
      </c>
      <c r="B79">
        <v>1.2931613958013356E-2</v>
      </c>
      <c r="C79">
        <v>3.7523006624685856E-2</v>
      </c>
      <c r="D79">
        <v>1.3077436994503414E-6</v>
      </c>
      <c r="E79">
        <v>9.2669658813157724E-2</v>
      </c>
      <c r="F79">
        <v>2.1989664896959931E-3</v>
      </c>
      <c r="H79">
        <f t="shared" si="21"/>
        <v>0.89336272263453431</v>
      </c>
      <c r="I79">
        <f t="shared" si="22"/>
        <v>0.95797396200962937</v>
      </c>
      <c r="J79">
        <f t="shared" si="23"/>
        <v>3.3061521137010708</v>
      </c>
      <c r="K79">
        <f t="shared" si="24"/>
        <v>1.3355986402486335E-4</v>
      </c>
      <c r="L79">
        <f t="shared" si="25"/>
        <v>0.18533931762631545</v>
      </c>
      <c r="M79">
        <f t="shared" si="26"/>
        <v>0.1013063861802944</v>
      </c>
      <c r="N79">
        <f t="shared" si="28"/>
        <v>5.444268062015869</v>
      </c>
      <c r="P79">
        <f t="shared" si="27"/>
        <v>0.36315557830672129</v>
      </c>
      <c r="Q79">
        <f t="shared" si="29"/>
        <v>0.46553810248848082</v>
      </c>
      <c r="R79">
        <f t="shared" si="30"/>
        <v>1.8011043179849211</v>
      </c>
      <c r="T79">
        <f t="shared" si="31"/>
        <v>9.0788894576680323E-2</v>
      </c>
      <c r="U79">
        <f t="shared" si="32"/>
        <v>0.11638452562212021</v>
      </c>
      <c r="V79">
        <f t="shared" si="33"/>
        <v>0.45027607949623027</v>
      </c>
    </row>
    <row r="80" spans="1:22" x14ac:dyDescent="0.25">
      <c r="A80">
        <v>2.5346634323050805E-2</v>
      </c>
      <c r="B80">
        <v>2.5256806677138081E-2</v>
      </c>
      <c r="C80">
        <v>1.6863857790821144E-2</v>
      </c>
      <c r="D80">
        <v>7.8605042124079306E-7</v>
      </c>
      <c r="E80">
        <v>5.6865570876836871E-2</v>
      </c>
      <c r="F80">
        <v>9.9768862297900561E-5</v>
      </c>
      <c r="H80">
        <f t="shared" si="21"/>
        <v>1.4964652904329194</v>
      </c>
      <c r="I80">
        <f t="shared" si="22"/>
        <v>1.871024238642389</v>
      </c>
      <c r="J80">
        <f t="shared" si="23"/>
        <v>1.485874509949251</v>
      </c>
      <c r="K80">
        <f t="shared" si="24"/>
        <v>8.0279329521322197E-5</v>
      </c>
      <c r="L80">
        <f t="shared" si="25"/>
        <v>0.11373114175367374</v>
      </c>
      <c r="M80">
        <f t="shared" si="26"/>
        <v>4.5963514860642785E-3</v>
      </c>
      <c r="N80">
        <f t="shared" si="28"/>
        <v>4.9717718115938192</v>
      </c>
      <c r="P80">
        <f t="shared" si="27"/>
        <v>0.60831922375321934</v>
      </c>
      <c r="Q80">
        <f t="shared" si="29"/>
        <v>0.90924504037697085</v>
      </c>
      <c r="R80">
        <f t="shared" si="30"/>
        <v>0.80946517395941497</v>
      </c>
      <c r="T80">
        <f t="shared" si="31"/>
        <v>0.15207980593830484</v>
      </c>
      <c r="U80">
        <f t="shared" si="32"/>
        <v>0.22731126009424271</v>
      </c>
      <c r="V80">
        <f t="shared" si="33"/>
        <v>0.20236629348985374</v>
      </c>
    </row>
    <row r="81" spans="1:22" x14ac:dyDescent="0.25">
      <c r="A81">
        <v>2.638880364173252E-2</v>
      </c>
      <c r="B81">
        <v>2.6301959837789945E-2</v>
      </c>
      <c r="C81">
        <v>1.5908056534546897E-2</v>
      </c>
      <c r="D81">
        <v>7.9256775886163154E-7</v>
      </c>
      <c r="E81">
        <v>5.8523387080378936E-2</v>
      </c>
      <c r="F81">
        <v>9.6121540178401531E-5</v>
      </c>
      <c r="H81">
        <f t="shared" si="21"/>
        <v>1.5579949670078879</v>
      </c>
      <c r="I81">
        <f t="shared" si="22"/>
        <v>1.9484491847834791</v>
      </c>
      <c r="J81">
        <f t="shared" si="23"/>
        <v>1.4016588612589271</v>
      </c>
      <c r="K81">
        <f t="shared" si="24"/>
        <v>8.0944945212538423E-5</v>
      </c>
      <c r="L81">
        <f t="shared" si="25"/>
        <v>0.11704677416075787</v>
      </c>
      <c r="M81">
        <f t="shared" si="26"/>
        <v>4.4283193560189582E-3</v>
      </c>
      <c r="N81">
        <f t="shared" si="28"/>
        <v>5.029659051512283</v>
      </c>
      <c r="P81">
        <f t="shared" si="27"/>
        <v>0.63333128740158051</v>
      </c>
      <c r="Q81">
        <f t="shared" si="29"/>
        <v>0.94687055416043797</v>
      </c>
      <c r="R81">
        <f t="shared" si="30"/>
        <v>0.76358671365825104</v>
      </c>
      <c r="T81">
        <f t="shared" si="31"/>
        <v>0.15833282185039513</v>
      </c>
      <c r="U81">
        <f t="shared" si="32"/>
        <v>0.23671763854010949</v>
      </c>
      <c r="V81">
        <f t="shared" si="33"/>
        <v>0.19089667841456276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5D08-7ED8-476B-8E6D-8E878F476622}">
  <dimension ref="A1:A75"/>
  <sheetViews>
    <sheetView workbookViewId="0">
      <selection activeCell="J8" sqref="J8"/>
    </sheetView>
  </sheetViews>
  <sheetFormatPr defaultRowHeight="12.5" x14ac:dyDescent="0.25"/>
  <sheetData>
    <row r="1" spans="1:1" x14ac:dyDescent="0.25">
      <c r="A1" t="s">
        <v>27</v>
      </c>
    </row>
    <row r="2" spans="1:1" x14ac:dyDescent="0.25">
      <c r="A2">
        <v>0.37035336396798679</v>
      </c>
    </row>
    <row r="3" spans="1:1" x14ac:dyDescent="0.25">
      <c r="A3">
        <v>0.21866155599493775</v>
      </c>
    </row>
    <row r="4" spans="1:1" x14ac:dyDescent="0.25">
      <c r="A4">
        <v>0.56203467270873508</v>
      </c>
    </row>
    <row r="5" spans="1:1" x14ac:dyDescent="0.25">
      <c r="A5">
        <v>0.48642400842753619</v>
      </c>
    </row>
    <row r="6" spans="1:1" x14ac:dyDescent="0.25">
      <c r="A6">
        <v>0.55281518062702228</v>
      </c>
    </row>
    <row r="7" spans="1:1" x14ac:dyDescent="0.25">
      <c r="A7">
        <v>0.5568811291282425</v>
      </c>
    </row>
    <row r="8" spans="1:1" x14ac:dyDescent="0.25">
      <c r="A8">
        <v>0.54344356195794474</v>
      </c>
    </row>
    <row r="9" spans="1:1" x14ac:dyDescent="0.25">
      <c r="A9">
        <v>0.45277050825967768</v>
      </c>
    </row>
    <row r="10" spans="1:1" x14ac:dyDescent="0.25">
      <c r="A10">
        <v>0.39222385122814912</v>
      </c>
    </row>
    <row r="11" spans="1:1" x14ac:dyDescent="0.25">
      <c r="A11">
        <v>0.29270692839820245</v>
      </c>
    </row>
    <row r="12" spans="1:1" x14ac:dyDescent="0.25">
      <c r="A12">
        <v>0.36720477680300762</v>
      </c>
    </row>
    <row r="13" spans="1:1" x14ac:dyDescent="0.25">
      <c r="A13">
        <v>0.23175539460723116</v>
      </c>
    </row>
    <row r="14" spans="1:1" x14ac:dyDescent="0.25">
      <c r="A14">
        <v>0.53753565976832496</v>
      </c>
    </row>
    <row r="15" spans="1:1" x14ac:dyDescent="0.25">
      <c r="A15">
        <v>1.3697894821616108E-5</v>
      </c>
    </row>
    <row r="16" spans="1:1" x14ac:dyDescent="0.25">
      <c r="A16">
        <v>0.55767832605432954</v>
      </c>
    </row>
    <row r="17" spans="1:1" x14ac:dyDescent="0.25">
      <c r="A17">
        <v>0.23828650133584511</v>
      </c>
    </row>
    <row r="18" spans="1:1" x14ac:dyDescent="0.25">
      <c r="A18">
        <v>0.37028390589258203</v>
      </c>
    </row>
    <row r="19" spans="1:1" x14ac:dyDescent="0.25">
      <c r="A19">
        <v>0.27737903455028068</v>
      </c>
    </row>
    <row r="20" spans="1:1" x14ac:dyDescent="0.25">
      <c r="A20">
        <v>0.55345131364270361</v>
      </c>
    </row>
    <row r="21" spans="1:1" x14ac:dyDescent="0.25">
      <c r="A21">
        <v>0.53930596179424817</v>
      </c>
    </row>
    <row r="22" spans="1:1" x14ac:dyDescent="0.25">
      <c r="A22">
        <v>0.19006916677702179</v>
      </c>
    </row>
    <row r="23" spans="1:1" x14ac:dyDescent="0.25">
      <c r="A23">
        <v>0.47698255212527324</v>
      </c>
    </row>
    <row r="24" spans="1:1" x14ac:dyDescent="0.25">
      <c r="A24">
        <v>0.2308374662236593</v>
      </c>
    </row>
    <row r="25" spans="1:1" x14ac:dyDescent="0.25">
      <c r="A25">
        <v>1.4071974769702155E-5</v>
      </c>
    </row>
    <row r="26" spans="1:1" x14ac:dyDescent="0.25">
      <c r="A26">
        <v>1.2245602265010721E-5</v>
      </c>
    </row>
    <row r="27" spans="1:1" x14ac:dyDescent="0.25">
      <c r="A27">
        <v>0.5619064544482486</v>
      </c>
    </row>
    <row r="28" spans="1:1" x14ac:dyDescent="0.25">
      <c r="A28">
        <v>0.55737429066894317</v>
      </c>
    </row>
    <row r="29" spans="1:1" x14ac:dyDescent="0.25">
      <c r="A29">
        <v>0.54831605564010677</v>
      </c>
    </row>
    <row r="30" spans="1:1" x14ac:dyDescent="0.25">
      <c r="A30">
        <v>1.373689883264389E-5</v>
      </c>
    </row>
    <row r="31" spans="1:1" x14ac:dyDescent="0.25">
      <c r="A31">
        <v>0.55965724041704812</v>
      </c>
    </row>
    <row r="32" spans="1:1" x14ac:dyDescent="0.25">
      <c r="A32">
        <v>0.36463120777628583</v>
      </c>
    </row>
    <row r="33" spans="1:1" x14ac:dyDescent="0.25">
      <c r="A33">
        <v>0.29575170047304256</v>
      </c>
    </row>
    <row r="34" spans="1:1" x14ac:dyDescent="0.25">
      <c r="A34">
        <v>0.22761207655681071</v>
      </c>
    </row>
    <row r="35" spans="1:1" x14ac:dyDescent="0.25">
      <c r="A35">
        <v>0.47701432735212129</v>
      </c>
    </row>
    <row r="36" spans="1:1" x14ac:dyDescent="0.25">
      <c r="A36">
        <v>0.230670567381903</v>
      </c>
    </row>
    <row r="37" spans="1:1" x14ac:dyDescent="0.25">
      <c r="A37">
        <v>0.14652586377226026</v>
      </c>
    </row>
    <row r="38" spans="1:1" x14ac:dyDescent="0.25">
      <c r="A38">
        <v>0.55811338360552409</v>
      </c>
    </row>
    <row r="39" spans="1:1" x14ac:dyDescent="0.25">
      <c r="A39">
        <v>0.18572276497765197</v>
      </c>
    </row>
    <row r="40" spans="1:1" x14ac:dyDescent="0.25">
      <c r="A40">
        <v>0.19887939515781067</v>
      </c>
    </row>
    <row r="41" spans="1:1" x14ac:dyDescent="0.25">
      <c r="A41">
        <v>0.50162058539891241</v>
      </c>
    </row>
    <row r="42" spans="1:1" x14ac:dyDescent="0.25">
      <c r="A42">
        <v>0.21237235202616406</v>
      </c>
    </row>
    <row r="43" spans="1:1" x14ac:dyDescent="0.25">
      <c r="A43">
        <v>0.55616575535198254</v>
      </c>
    </row>
    <row r="44" spans="1:1" x14ac:dyDescent="0.25">
      <c r="A44">
        <v>0.33260156215734854</v>
      </c>
    </row>
    <row r="45" spans="1:1" x14ac:dyDescent="0.25">
      <c r="A45">
        <v>0.4919187793127488</v>
      </c>
    </row>
    <row r="46" spans="1:1" x14ac:dyDescent="0.25">
      <c r="A46">
        <v>0.4970437468955245</v>
      </c>
    </row>
    <row r="47" spans="1:1" x14ac:dyDescent="0.25">
      <c r="A47">
        <v>0.55507692259788943</v>
      </c>
    </row>
    <row r="48" spans="1:1" x14ac:dyDescent="0.25">
      <c r="A48">
        <v>0.56027837198804065</v>
      </c>
    </row>
    <row r="49" spans="1:1" x14ac:dyDescent="0.25">
      <c r="A49">
        <v>0.23549011578740459</v>
      </c>
    </row>
    <row r="50" spans="1:1" x14ac:dyDescent="0.25">
      <c r="A50">
        <v>0.53519554657347146</v>
      </c>
    </row>
    <row r="51" spans="1:1" x14ac:dyDescent="0.25">
      <c r="A51">
        <v>0.52535052165027796</v>
      </c>
    </row>
    <row r="52" spans="1:1" x14ac:dyDescent="0.25">
      <c r="A52">
        <v>0.30568283727257883</v>
      </c>
    </row>
    <row r="53" spans="1:1" x14ac:dyDescent="0.25">
      <c r="A53">
        <v>0.55561451891827729</v>
      </c>
    </row>
    <row r="54" spans="1:1" x14ac:dyDescent="0.25">
      <c r="A54">
        <v>0.26030331493774167</v>
      </c>
    </row>
    <row r="55" spans="1:1" x14ac:dyDescent="0.25">
      <c r="A55">
        <v>0.55210469229824399</v>
      </c>
    </row>
    <row r="56" spans="1:1" x14ac:dyDescent="0.25">
      <c r="A56">
        <v>0.25093477030680467</v>
      </c>
    </row>
    <row r="57" spans="1:1" x14ac:dyDescent="0.25">
      <c r="A57">
        <v>0.22724039644904914</v>
      </c>
    </row>
    <row r="58" spans="1:1" x14ac:dyDescent="0.25">
      <c r="A58">
        <v>0.56420975886445546</v>
      </c>
    </row>
    <row r="59" spans="1:1" x14ac:dyDescent="0.25">
      <c r="A59">
        <v>0.37381054044822792</v>
      </c>
    </row>
    <row r="60" spans="1:1" x14ac:dyDescent="0.25">
      <c r="A60">
        <v>0.22511255603257943</v>
      </c>
    </row>
    <row r="61" spans="1:1" x14ac:dyDescent="0.25">
      <c r="A61">
        <v>0.37359475313441004</v>
      </c>
    </row>
    <row r="62" spans="1:1" x14ac:dyDescent="0.25">
      <c r="A62">
        <v>0.55997848248592252</v>
      </c>
    </row>
    <row r="63" spans="1:1" x14ac:dyDescent="0.25">
      <c r="A63">
        <v>0.29449036013229091</v>
      </c>
    </row>
    <row r="64" spans="1:1" x14ac:dyDescent="0.25">
      <c r="A64">
        <v>0.24143008070360994</v>
      </c>
    </row>
    <row r="65" spans="1:1" x14ac:dyDescent="0.25">
      <c r="A65">
        <v>0.30306366777741289</v>
      </c>
    </row>
    <row r="66" spans="1:1" x14ac:dyDescent="0.25">
      <c r="A66">
        <v>0.25442314962768997</v>
      </c>
    </row>
    <row r="67" spans="1:1" x14ac:dyDescent="0.25">
      <c r="A67">
        <v>1.2265546577809744E-5</v>
      </c>
    </row>
    <row r="68" spans="1:1" x14ac:dyDescent="0.25">
      <c r="A68">
        <v>0.5539690895971946</v>
      </c>
    </row>
    <row r="69" spans="1:1" x14ac:dyDescent="0.25">
      <c r="A69">
        <v>0.55419031288005638</v>
      </c>
    </row>
    <row r="70" spans="1:1" x14ac:dyDescent="0.25">
      <c r="A70">
        <v>0.13524706005840581</v>
      </c>
    </row>
    <row r="71" spans="1:1" x14ac:dyDescent="0.25">
      <c r="A71">
        <v>0.39241573714891675</v>
      </c>
    </row>
    <row r="72" spans="1:1" x14ac:dyDescent="0.25">
      <c r="A72">
        <v>0.54932592971092042</v>
      </c>
    </row>
    <row r="73" spans="1:1" x14ac:dyDescent="0.25">
      <c r="A73">
        <v>0.45027607949623027</v>
      </c>
    </row>
    <row r="74" spans="1:1" x14ac:dyDescent="0.25">
      <c r="A74">
        <v>0.20236629348985374</v>
      </c>
    </row>
    <row r="75" spans="1:1" x14ac:dyDescent="0.25">
      <c r="A75">
        <v>0.19089667841456276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9"/>
  <sheetViews>
    <sheetView zoomScale="69" zoomScaleNormal="69" workbookViewId="0">
      <selection activeCell="S5" sqref="S5"/>
    </sheetView>
  </sheetViews>
  <sheetFormatPr defaultColWidth="10.90625" defaultRowHeight="12.5" x14ac:dyDescent="0.25"/>
  <cols>
    <col min="1" max="1" width="11" bestFit="1" customWidth="1"/>
    <col min="2" max="2" width="12.08984375" bestFit="1" customWidth="1"/>
    <col min="4" max="4" width="12.1796875" bestFit="1" customWidth="1"/>
    <col min="6" max="6" width="11.81640625" bestFit="1" customWidth="1"/>
  </cols>
  <sheetData>
    <row r="1" spans="1:20" x14ac:dyDescent="0.25">
      <c r="A1" t="s">
        <v>2</v>
      </c>
      <c r="B1" t="s">
        <v>26</v>
      </c>
      <c r="D1" s="2" t="s">
        <v>33</v>
      </c>
      <c r="F1" s="2" t="s">
        <v>29</v>
      </c>
      <c r="G1" s="2" t="s">
        <v>30</v>
      </c>
      <c r="P1" t="s">
        <v>34</v>
      </c>
      <c r="Q1" t="s">
        <v>35</v>
      </c>
      <c r="R1" t="s">
        <v>36</v>
      </c>
      <c r="T1" t="s">
        <v>37</v>
      </c>
    </row>
    <row r="2" spans="1:20" x14ac:dyDescent="0.25">
      <c r="A2">
        <v>6.0851100235128701</v>
      </c>
      <c r="B2">
        <v>0.14065338823243406</v>
      </c>
      <c r="D2">
        <f t="shared" ref="D2:D33" si="0">A2*0.064697803368621 + -0.241457731709085</f>
        <v>0.15223552006857541</v>
      </c>
      <c r="F2">
        <f xml:space="preserve"> AVERAGE(A2:A81)</f>
        <v>6.3313947568950866</v>
      </c>
      <c r="G2" t="e" cm="1">
        <f t="array" ref="G2">di</f>
        <v>#NAME?</v>
      </c>
      <c r="P2">
        <v>4.0999999999999996</v>
      </c>
      <c r="Q2">
        <f>P2^2</f>
        <v>16.809999999999999</v>
      </c>
      <c r="R2">
        <f>P2^3</f>
        <v>68.920999999999992</v>
      </c>
      <c r="T2">
        <f t="shared" ref="T2:T33" si="1" xml:space="preserve"> 0.00033338*P2 + 0.00204513*Q2 + 0.00031815*R2 -0.0116062188300338</f>
        <v>4.6066490619966191E-2</v>
      </c>
    </row>
    <row r="3" spans="1:20" x14ac:dyDescent="0.25">
      <c r="A3">
        <v>7.6016224672107899</v>
      </c>
      <c r="B3">
        <v>0.21952732160728905</v>
      </c>
      <c r="D3">
        <f t="shared" si="0"/>
        <v>0.2503505439570104</v>
      </c>
      <c r="P3">
        <v>4.1500000000000004</v>
      </c>
      <c r="Q3">
        <f t="shared" ref="Q3:Q66" si="2">P3^2</f>
        <v>17.222500000000004</v>
      </c>
      <c r="R3">
        <f t="shared" ref="R3:R66" si="3">P3^3</f>
        <v>71.473375000000019</v>
      </c>
      <c r="T3">
        <f t="shared" si="1"/>
        <v>4.7738813851216221E-2</v>
      </c>
    </row>
    <row r="4" spans="1:20" x14ac:dyDescent="0.25">
      <c r="A4">
        <v>4.0005718740867247</v>
      </c>
      <c r="B4">
        <v>5.0693901871614364E-2</v>
      </c>
      <c r="D4">
        <f t="shared" si="0"/>
        <v>1.7370480762613577E-2</v>
      </c>
      <c r="P4">
        <v>4.2</v>
      </c>
      <c r="Q4">
        <f t="shared" si="2"/>
        <v>17.64</v>
      </c>
      <c r="R4">
        <f t="shared" si="3"/>
        <v>74.088000000000008</v>
      </c>
      <c r="T4">
        <f t="shared" si="1"/>
        <v>4.94411675699662E-2</v>
      </c>
    </row>
    <row r="5" spans="1:20" x14ac:dyDescent="0.25">
      <c r="A5">
        <v>5.5116628631591986</v>
      </c>
      <c r="B5">
        <v>9.9562063460713515E-2</v>
      </c>
      <c r="D5">
        <f t="shared" si="0"/>
        <v>0.1151347484457195</v>
      </c>
      <c r="P5">
        <v>4.25</v>
      </c>
      <c r="Q5">
        <f t="shared" si="2"/>
        <v>18.0625</v>
      </c>
      <c r="R5">
        <f t="shared" si="3"/>
        <v>76.765625</v>
      </c>
      <c r="T5">
        <f t="shared" si="1"/>
        <v>5.1173790388716202E-2</v>
      </c>
    </row>
    <row r="6" spans="1:20" x14ac:dyDescent="0.25">
      <c r="A6">
        <v>4.7337794540855649</v>
      </c>
      <c r="B6">
        <v>6.1910767994842145E-2</v>
      </c>
      <c r="D6">
        <f t="shared" si="0"/>
        <v>6.4807400601760962E-2</v>
      </c>
      <c r="I6" s="2" t="s">
        <v>31</v>
      </c>
      <c r="P6">
        <v>4.3</v>
      </c>
      <c r="Q6">
        <f t="shared" si="2"/>
        <v>18.489999999999998</v>
      </c>
      <c r="R6">
        <f t="shared" si="3"/>
        <v>79.506999999999991</v>
      </c>
      <c r="T6">
        <f t="shared" si="1"/>
        <v>5.2936920919966206E-2</v>
      </c>
    </row>
    <row r="7" spans="1:20" x14ac:dyDescent="0.25">
      <c r="A7">
        <v>4.4616929738439888</v>
      </c>
      <c r="B7">
        <v>5.7539707497696421E-2</v>
      </c>
      <c r="D7">
        <f t="shared" si="0"/>
        <v>4.7204003003831291E-2</v>
      </c>
      <c r="H7" s="2" t="s">
        <v>32</v>
      </c>
      <c r="I7" s="2" t="s">
        <v>28</v>
      </c>
      <c r="P7">
        <v>4.3499999999999996</v>
      </c>
      <c r="Q7">
        <f t="shared" si="2"/>
        <v>18.922499999999996</v>
      </c>
      <c r="R7">
        <f t="shared" si="3"/>
        <v>82.312874999999977</v>
      </c>
      <c r="T7">
        <f t="shared" si="1"/>
        <v>5.4730797776216179E-2</v>
      </c>
    </row>
    <row r="8" spans="1:20" x14ac:dyDescent="0.25">
      <c r="A8">
        <v>4.9313010568883549</v>
      </c>
      <c r="B8">
        <v>6.8472156682671537E-2</v>
      </c>
      <c r="D8">
        <f t="shared" si="0"/>
        <v>7.7586614420950745E-2</v>
      </c>
      <c r="P8">
        <v>4.4000000000000004</v>
      </c>
      <c r="Q8">
        <f t="shared" si="2"/>
        <v>19.360000000000003</v>
      </c>
      <c r="R8">
        <f t="shared" si="3"/>
        <v>85.184000000000026</v>
      </c>
      <c r="T8">
        <f t="shared" si="1"/>
        <v>5.6555659569966214E-2</v>
      </c>
    </row>
    <row r="9" spans="1:20" x14ac:dyDescent="0.25">
      <c r="A9">
        <v>5.7278036352152384</v>
      </c>
      <c r="B9">
        <v>0.11511183204615283</v>
      </c>
      <c r="D9">
        <f t="shared" si="0"/>
        <v>0.12911858161614312</v>
      </c>
      <c r="P9">
        <v>4.45</v>
      </c>
      <c r="Q9">
        <f t="shared" si="2"/>
        <v>19.802500000000002</v>
      </c>
      <c r="R9">
        <f t="shared" si="3"/>
        <v>88.121125000000006</v>
      </c>
      <c r="T9">
        <f t="shared" si="1"/>
        <v>5.8411744913716208E-2</v>
      </c>
    </row>
    <row r="10" spans="1:20" x14ac:dyDescent="0.25">
      <c r="A10">
        <v>5.9838373711533492</v>
      </c>
      <c r="B10">
        <v>0.1344483026582774</v>
      </c>
      <c r="D10">
        <f t="shared" si="0"/>
        <v>0.14568340191960041</v>
      </c>
      <c r="P10">
        <v>4.5000000000000098</v>
      </c>
      <c r="Q10">
        <f t="shared" si="2"/>
        <v>20.250000000000089</v>
      </c>
      <c r="R10">
        <f t="shared" si="3"/>
        <v>91.125000000000597</v>
      </c>
      <c r="T10">
        <f t="shared" si="1"/>
        <v>6.0299292419966573E-2</v>
      </c>
    </row>
    <row r="11" spans="1:20" x14ac:dyDescent="0.25">
      <c r="A11">
        <v>6.6940836700167843</v>
      </c>
      <c r="B11">
        <v>0.22720927991129508</v>
      </c>
      <c r="D11">
        <f t="shared" si="0"/>
        <v>0.19163477730675779</v>
      </c>
      <c r="P11">
        <v>4.5500000000000096</v>
      </c>
      <c r="Q11">
        <f t="shared" si="2"/>
        <v>20.702500000000086</v>
      </c>
      <c r="R11">
        <f t="shared" si="3"/>
        <v>94.196375000000586</v>
      </c>
      <c r="T11">
        <f t="shared" si="1"/>
        <v>6.2218540701216567E-2</v>
      </c>
    </row>
    <row r="12" spans="1:20" x14ac:dyDescent="0.25">
      <c r="A12">
        <v>6.0959725720164739</v>
      </c>
      <c r="B12">
        <v>0.14180074455824032</v>
      </c>
      <c r="D12">
        <f t="shared" si="0"/>
        <v>0.15293830309574372</v>
      </c>
      <c r="P12">
        <v>4.6000000000000103</v>
      </c>
      <c r="Q12">
        <f t="shared" si="2"/>
        <v>21.160000000000096</v>
      </c>
      <c r="R12">
        <f t="shared" si="3"/>
        <v>97.336000000000666</v>
      </c>
      <c r="T12">
        <f t="shared" si="1"/>
        <v>6.4169728369966622E-2</v>
      </c>
    </row>
    <row r="13" spans="1:20" x14ac:dyDescent="0.25">
      <c r="A13">
        <v>7.4260975019837971</v>
      </c>
      <c r="B13">
        <v>0.21917008172301583</v>
      </c>
      <c r="D13">
        <f t="shared" si="0"/>
        <v>0.23899446427047036</v>
      </c>
      <c r="P13">
        <v>4.6500000000000101</v>
      </c>
      <c r="Q13">
        <f t="shared" si="2"/>
        <v>21.622500000000095</v>
      </c>
      <c r="R13">
        <f t="shared" si="3"/>
        <v>100.54462500000066</v>
      </c>
      <c r="T13">
        <f t="shared" si="1"/>
        <v>6.6153094038716609E-2</v>
      </c>
    </row>
    <row r="14" spans="1:20" x14ac:dyDescent="0.25">
      <c r="A14">
        <v>5.0222612486575873</v>
      </c>
      <c r="B14">
        <v>7.2201886015081734E-2</v>
      </c>
      <c r="D14">
        <f t="shared" si="0"/>
        <v>8.3471539022408586E-2</v>
      </c>
      <c r="P14">
        <v>4.7000000000000099</v>
      </c>
      <c r="Q14">
        <f t="shared" si="2"/>
        <v>22.090000000000092</v>
      </c>
      <c r="R14">
        <f t="shared" si="3"/>
        <v>103.82300000000065</v>
      </c>
      <c r="T14">
        <f t="shared" si="1"/>
        <v>6.8168876319966598E-2</v>
      </c>
    </row>
    <row r="15" spans="1:20" x14ac:dyDescent="0.25">
      <c r="A15">
        <v>8.3905871819547269</v>
      </c>
      <c r="B15">
        <v>0.34963948012944418</v>
      </c>
      <c r="D15">
        <f t="shared" si="0"/>
        <v>0.3013948279362938</v>
      </c>
      <c r="P15">
        <v>4.7500000000000098</v>
      </c>
      <c r="Q15">
        <f t="shared" si="2"/>
        <v>22.562500000000092</v>
      </c>
      <c r="R15">
        <f t="shared" si="3"/>
        <v>107.17187500000065</v>
      </c>
      <c r="T15">
        <f t="shared" si="1"/>
        <v>7.0217313826216599E-2</v>
      </c>
    </row>
    <row r="16" spans="1:20" x14ac:dyDescent="0.25">
      <c r="A16">
        <v>4.136937965989631</v>
      </c>
      <c r="B16">
        <v>5.4303484092558994E-2</v>
      </c>
      <c r="D16">
        <f t="shared" si="0"/>
        <v>2.6193067362695083E-2</v>
      </c>
      <c r="P16">
        <v>4.8000000000000096</v>
      </c>
      <c r="Q16">
        <f t="shared" si="2"/>
        <v>23.040000000000092</v>
      </c>
      <c r="R16">
        <f t="shared" si="3"/>
        <v>110.59200000000067</v>
      </c>
      <c r="T16">
        <f t="shared" si="1"/>
        <v>7.2298645169966619E-2</v>
      </c>
    </row>
    <row r="17" spans="1:20" x14ac:dyDescent="0.25">
      <c r="A17">
        <v>7.3523375508920115</v>
      </c>
      <c r="B17">
        <v>0.21902899698176187</v>
      </c>
      <c r="D17">
        <f t="shared" si="0"/>
        <v>0.2342223574582549</v>
      </c>
      <c r="P17">
        <v>4.8500000000000103</v>
      </c>
      <c r="Q17">
        <f t="shared" si="2"/>
        <v>23.5225000000001</v>
      </c>
      <c r="R17">
        <f t="shared" si="3"/>
        <v>114.08412500000072</v>
      </c>
      <c r="T17">
        <f t="shared" si="1"/>
        <v>7.441310896371664E-2</v>
      </c>
    </row>
    <row r="18" spans="1:20" x14ac:dyDescent="0.25">
      <c r="A18">
        <v>6.0865240118356354</v>
      </c>
      <c r="B18">
        <v>0.14056012124788925</v>
      </c>
      <c r="D18">
        <f t="shared" si="0"/>
        <v>0.15232700200704721</v>
      </c>
      <c r="P18">
        <v>4.9000000000000101</v>
      </c>
      <c r="Q18">
        <f t="shared" si="2"/>
        <v>24.010000000000097</v>
      </c>
      <c r="R18">
        <f t="shared" si="3"/>
        <v>117.64900000000073</v>
      </c>
      <c r="T18">
        <f t="shared" si="1"/>
        <v>7.6560943819966643E-2</v>
      </c>
    </row>
    <row r="19" spans="1:20" x14ac:dyDescent="0.25">
      <c r="A19">
        <v>6.7934491422287584</v>
      </c>
      <c r="B19">
        <v>0.23323724413724314</v>
      </c>
      <c r="D19">
        <f t="shared" si="0"/>
        <v>0.19806350508955825</v>
      </c>
      <c r="P19">
        <v>4.9500000000000099</v>
      </c>
      <c r="Q19">
        <f t="shared" si="2"/>
        <v>24.502500000000097</v>
      </c>
      <c r="R19">
        <f t="shared" si="3"/>
        <v>121.28737500000072</v>
      </c>
      <c r="T19">
        <f t="shared" si="1"/>
        <v>7.8742388351216636E-2</v>
      </c>
    </row>
    <row r="20" spans="1:20" x14ac:dyDescent="0.25">
      <c r="A20">
        <v>4.7019346929761685</v>
      </c>
      <c r="B20">
        <v>6.137046245840852E-2</v>
      </c>
      <c r="D20">
        <f t="shared" si="0"/>
        <v>6.2747114509184548E-2</v>
      </c>
      <c r="P20">
        <v>5.0000000000000098</v>
      </c>
      <c r="Q20">
        <f t="shared" si="2"/>
        <v>25.000000000000099</v>
      </c>
      <c r="R20">
        <f t="shared" si="3"/>
        <v>125.00000000000074</v>
      </c>
      <c r="T20">
        <f t="shared" si="1"/>
        <v>8.0957681169966655E-2</v>
      </c>
    </row>
    <row r="21" spans="1:20" x14ac:dyDescent="0.25">
      <c r="A21">
        <v>4.9905074454243943</v>
      </c>
      <c r="B21">
        <v>7.1135682400701561E-2</v>
      </c>
      <c r="D21">
        <f t="shared" si="0"/>
        <v>8.1417137704621584E-2</v>
      </c>
      <c r="P21">
        <v>5.0500000000000096</v>
      </c>
      <c r="Q21">
        <f t="shared" si="2"/>
        <v>25.502500000000097</v>
      </c>
      <c r="R21">
        <f t="shared" si="3"/>
        <v>128.78762500000073</v>
      </c>
      <c r="T21">
        <f t="shared" si="1"/>
        <v>8.3207060888716627E-2</v>
      </c>
    </row>
    <row r="22" spans="1:20" x14ac:dyDescent="0.25">
      <c r="A22">
        <v>8.0037228433776839</v>
      </c>
      <c r="B22">
        <v>0.23432921329018042</v>
      </c>
      <c r="D22">
        <f t="shared" si="0"/>
        <v>0.27636555502870463</v>
      </c>
      <c r="P22">
        <v>5.1000000000000103</v>
      </c>
      <c r="Q22">
        <f t="shared" si="2"/>
        <v>26.010000000000105</v>
      </c>
      <c r="R22">
        <f t="shared" si="3"/>
        <v>132.65100000000081</v>
      </c>
      <c r="T22">
        <f t="shared" si="1"/>
        <v>8.5490766119966671E-2</v>
      </c>
    </row>
    <row r="23" spans="1:20" x14ac:dyDescent="0.25">
      <c r="A23" s="4">
        <v>8.8413078785969876</v>
      </c>
      <c r="B23" s="4">
        <v>7.5002827677751807E-6</v>
      </c>
      <c r="D23">
        <f t="shared" si="0"/>
        <v>0.33055546694182258</v>
      </c>
      <c r="P23">
        <v>5.1500000000000101</v>
      </c>
      <c r="Q23">
        <f t="shared" si="2"/>
        <v>26.522500000000104</v>
      </c>
      <c r="R23">
        <f t="shared" si="3"/>
        <v>136.59087500000081</v>
      </c>
      <c r="T23">
        <f t="shared" si="1"/>
        <v>8.7809035476216685E-2</v>
      </c>
    </row>
    <row r="24" spans="1:20" x14ac:dyDescent="0.25">
      <c r="A24">
        <v>5.5671208907962146</v>
      </c>
      <c r="B24">
        <v>0.10450486195955119</v>
      </c>
      <c r="D24">
        <f t="shared" si="0"/>
        <v>0.1187227610129907</v>
      </c>
      <c r="P24">
        <v>5.2000000000000197</v>
      </c>
      <c r="Q24">
        <f t="shared" si="2"/>
        <v>27.040000000000205</v>
      </c>
      <c r="R24">
        <f t="shared" si="3"/>
        <v>140.6080000000016</v>
      </c>
      <c r="T24">
        <f t="shared" si="1"/>
        <v>9.0162107569967148E-2</v>
      </c>
    </row>
    <row r="25" spans="1:20" x14ac:dyDescent="0.25">
      <c r="A25">
        <v>7.4616130783465699</v>
      </c>
      <c r="B25">
        <v>0.21772706113994239</v>
      </c>
      <c r="D25">
        <f t="shared" si="0"/>
        <v>0.24129224404651226</v>
      </c>
      <c r="P25">
        <v>5.2500000000000204</v>
      </c>
      <c r="Q25">
        <f t="shared" si="2"/>
        <v>27.562500000000213</v>
      </c>
      <c r="R25">
        <f t="shared" si="3"/>
        <v>144.70312500000168</v>
      </c>
      <c r="T25">
        <f t="shared" si="1"/>
        <v>9.2550221013717182E-2</v>
      </c>
    </row>
    <row r="26" spans="1:20" x14ac:dyDescent="0.25">
      <c r="A26">
        <v>8.3819457614801927</v>
      </c>
      <c r="B26">
        <v>0.34975357110315131</v>
      </c>
      <c r="D26">
        <f t="shared" si="0"/>
        <v>0.30083574701360671</v>
      </c>
      <c r="P26">
        <v>5.3000000000000203</v>
      </c>
      <c r="Q26">
        <f t="shared" si="2"/>
        <v>28.090000000000213</v>
      </c>
      <c r="R26">
        <f t="shared" si="3"/>
        <v>148.87700000000169</v>
      </c>
      <c r="T26">
        <f t="shared" si="1"/>
        <v>9.4973614419967184E-2</v>
      </c>
    </row>
    <row r="27" spans="1:20" x14ac:dyDescent="0.25">
      <c r="A27">
        <v>8.4730333175192367</v>
      </c>
      <c r="B27">
        <v>0.3527177519813155</v>
      </c>
      <c r="D27">
        <f t="shared" si="0"/>
        <v>0.30672891180354911</v>
      </c>
      <c r="P27">
        <v>5.3500000000000201</v>
      </c>
      <c r="Q27">
        <f t="shared" si="2"/>
        <v>28.622500000000215</v>
      </c>
      <c r="R27">
        <f t="shared" si="3"/>
        <v>153.13037500000172</v>
      </c>
      <c r="T27">
        <f t="shared" si="1"/>
        <v>9.743252640121719E-2</v>
      </c>
    </row>
    <row r="28" spans="1:20" x14ac:dyDescent="0.25">
      <c r="A28">
        <v>4.4252210568488897</v>
      </c>
      <c r="B28">
        <v>5.3278811635816936E-2</v>
      </c>
      <c r="D28">
        <f t="shared" si="0"/>
        <v>4.4844350089605717E-2</v>
      </c>
      <c r="P28">
        <v>5.4000000000000199</v>
      </c>
      <c r="Q28">
        <f t="shared" si="2"/>
        <v>29.160000000000213</v>
      </c>
      <c r="R28">
        <f t="shared" si="3"/>
        <v>157.46400000000173</v>
      </c>
      <c r="T28">
        <f t="shared" si="1"/>
        <v>9.9927195569967209E-2</v>
      </c>
    </row>
    <row r="29" spans="1:20" x14ac:dyDescent="0.25">
      <c r="A29">
        <v>4.1952739161644121</v>
      </c>
      <c r="B29">
        <v>5.5061192352451049E-2</v>
      </c>
      <c r="D29">
        <f t="shared" si="0"/>
        <v>2.9967275196424753E-2</v>
      </c>
      <c r="P29">
        <v>5.4500000000000197</v>
      </c>
      <c r="Q29">
        <f t="shared" si="2"/>
        <v>29.702500000000214</v>
      </c>
      <c r="R29">
        <f t="shared" si="3"/>
        <v>161.87862500000176</v>
      </c>
      <c r="T29">
        <f t="shared" si="1"/>
        <v>0.10245786053871722</v>
      </c>
    </row>
    <row r="30" spans="1:20" x14ac:dyDescent="0.25">
      <c r="A30">
        <v>4.8491520978228442</v>
      </c>
      <c r="B30">
        <v>6.5181335574539284E-2</v>
      </c>
      <c r="D30">
        <f t="shared" si="0"/>
        <v>7.2271757220393446E-2</v>
      </c>
      <c r="P30">
        <v>5.5000000000000204</v>
      </c>
      <c r="Q30">
        <f t="shared" si="2"/>
        <v>30.250000000000224</v>
      </c>
      <c r="R30">
        <f t="shared" si="3"/>
        <v>166.37500000000185</v>
      </c>
      <c r="T30">
        <f t="shared" si="1"/>
        <v>0.10502475991996726</v>
      </c>
    </row>
    <row r="31" spans="1:20" x14ac:dyDescent="0.25">
      <c r="A31">
        <v>8.3907125171470653</v>
      </c>
      <c r="B31">
        <v>0.35368604360667044</v>
      </c>
      <c r="D31">
        <f t="shared" si="0"/>
        <v>0.30140293684792285</v>
      </c>
      <c r="P31">
        <v>5.5500000000000203</v>
      </c>
      <c r="Q31">
        <f t="shared" si="2"/>
        <v>30.802500000000226</v>
      </c>
      <c r="R31">
        <f t="shared" si="3"/>
        <v>170.95387500000189</v>
      </c>
      <c r="T31">
        <f t="shared" si="1"/>
        <v>0.10762813232621726</v>
      </c>
    </row>
    <row r="32" spans="1:20" x14ac:dyDescent="0.25">
      <c r="A32">
        <v>4.4917341691652508</v>
      </c>
      <c r="B32">
        <v>5.5577703971467413E-2</v>
      </c>
      <c r="D32">
        <f t="shared" si="0"/>
        <v>4.9147602351684666E-2</v>
      </c>
      <c r="P32">
        <v>5.6000000000000201</v>
      </c>
      <c r="Q32">
        <f t="shared" si="2"/>
        <v>31.360000000000223</v>
      </c>
      <c r="R32">
        <f t="shared" si="3"/>
        <v>175.61600000000189</v>
      </c>
      <c r="T32">
        <f t="shared" si="1"/>
        <v>0.11026821636996728</v>
      </c>
    </row>
    <row r="33" spans="1:20" x14ac:dyDescent="0.25">
      <c r="A33">
        <v>6.1055381250252605</v>
      </c>
      <c r="B33">
        <v>0.14262929121698356</v>
      </c>
      <c r="D33">
        <f t="shared" si="0"/>
        <v>0.15355717336341831</v>
      </c>
      <c r="P33">
        <v>5.6500000000000199</v>
      </c>
      <c r="Q33">
        <f t="shared" si="2"/>
        <v>31.922500000000223</v>
      </c>
      <c r="R33">
        <f t="shared" si="3"/>
        <v>180.3621250000019</v>
      </c>
      <c r="T33">
        <f t="shared" si="1"/>
        <v>0.11294525066371727</v>
      </c>
    </row>
    <row r="34" spans="1:20" x14ac:dyDescent="0.25">
      <c r="A34" s="4">
        <v>8.7894476507525106</v>
      </c>
      <c r="B34" s="4">
        <v>7.3826203558468209E-6</v>
      </c>
      <c r="D34">
        <f t="shared" ref="D34:D65" si="4">A34*0.064697803368621 + -0.241457731709085</f>
        <v>0.3272002241180888</v>
      </c>
      <c r="P34">
        <v>5.7000000000000197</v>
      </c>
      <c r="Q34">
        <f t="shared" si="2"/>
        <v>32.490000000000222</v>
      </c>
      <c r="R34">
        <f t="shared" si="3"/>
        <v>185.19300000000192</v>
      </c>
      <c r="T34">
        <f t="shared" ref="T34:T65" si="5" xml:space="preserve"> 0.00033338*P34 + 0.00204513*Q34 + 0.00031815*R34 -0.0116062188300338</f>
        <v>0.1156594738199673</v>
      </c>
    </row>
    <row r="35" spans="1:20" x14ac:dyDescent="0.25">
      <c r="A35">
        <v>6.6658264248650854</v>
      </c>
      <c r="B35">
        <v>0.22625665501675979</v>
      </c>
      <c r="D35">
        <f t="shared" si="4"/>
        <v>0.18980659561619426</v>
      </c>
      <c r="P35">
        <v>5.7500000000000204</v>
      </c>
      <c r="Q35">
        <f t="shared" si="2"/>
        <v>33.062500000000234</v>
      </c>
      <c r="R35">
        <f t="shared" si="3"/>
        <v>190.10937500000202</v>
      </c>
      <c r="T35">
        <f t="shared" si="5"/>
        <v>0.11841112445121735</v>
      </c>
    </row>
    <row r="36" spans="1:20" x14ac:dyDescent="0.25">
      <c r="A36">
        <v>7.4593855697523672</v>
      </c>
      <c r="B36">
        <v>0.2204092806929486</v>
      </c>
      <c r="D36">
        <f t="shared" si="4"/>
        <v>0.24114812913348263</v>
      </c>
      <c r="P36">
        <v>5.8000000000000203</v>
      </c>
      <c r="Q36">
        <f t="shared" si="2"/>
        <v>33.640000000000235</v>
      </c>
      <c r="R36">
        <f t="shared" si="3"/>
        <v>195.11200000000204</v>
      </c>
      <c r="T36">
        <f t="shared" si="5"/>
        <v>0.12120044116996734</v>
      </c>
    </row>
    <row r="37" spans="1:20" x14ac:dyDescent="0.25">
      <c r="A37">
        <v>5.5775781550303147</v>
      </c>
      <c r="B37">
        <v>0.10405169092825133</v>
      </c>
      <c r="D37">
        <f t="shared" si="4"/>
        <v>0.11939932303818226</v>
      </c>
      <c r="P37">
        <v>5.8500000000000201</v>
      </c>
      <c r="Q37">
        <f t="shared" si="2"/>
        <v>34.222500000000238</v>
      </c>
      <c r="R37">
        <f t="shared" si="3"/>
        <v>200.20162500000208</v>
      </c>
      <c r="T37">
        <f t="shared" si="5"/>
        <v>0.12402766258871736</v>
      </c>
    </row>
    <row r="38" spans="1:20" x14ac:dyDescent="0.25">
      <c r="A38">
        <v>7.4325046384079183</v>
      </c>
      <c r="B38">
        <v>0.21961790877681237</v>
      </c>
      <c r="D38">
        <f t="shared" si="4"/>
        <v>0.23940899192299406</v>
      </c>
      <c r="P38">
        <v>5.9000000000000297</v>
      </c>
      <c r="Q38">
        <f t="shared" si="2"/>
        <v>34.81000000000035</v>
      </c>
      <c r="R38">
        <f t="shared" si="3"/>
        <v>205.37900000000309</v>
      </c>
      <c r="T38">
        <f t="shared" si="5"/>
        <v>0.12689302731996793</v>
      </c>
    </row>
    <row r="39" spans="1:20" x14ac:dyDescent="0.25">
      <c r="A39">
        <v>8.1731283594868636</v>
      </c>
      <c r="B39">
        <v>0.26640816109322041</v>
      </c>
      <c r="D39">
        <f t="shared" si="4"/>
        <v>0.28732571979949606</v>
      </c>
      <c r="P39">
        <v>5.9500000000000304</v>
      </c>
      <c r="Q39">
        <f t="shared" si="2"/>
        <v>35.402500000000359</v>
      </c>
      <c r="R39">
        <f t="shared" si="3"/>
        <v>210.6448750000032</v>
      </c>
      <c r="T39">
        <f t="shared" si="5"/>
        <v>0.12979677397621797</v>
      </c>
    </row>
    <row r="40" spans="1:20" x14ac:dyDescent="0.25">
      <c r="A40">
        <v>4.0914413867209589</v>
      </c>
      <c r="B40">
        <v>5.3690776255601126E-2</v>
      </c>
      <c r="D40">
        <f t="shared" si="4"/>
        <v>2.324953862322568E-2</v>
      </c>
      <c r="P40">
        <v>6.0000000000000302</v>
      </c>
      <c r="Q40">
        <f t="shared" si="2"/>
        <v>36.000000000000362</v>
      </c>
      <c r="R40">
        <f t="shared" si="3"/>
        <v>216.00000000000327</v>
      </c>
      <c r="T40">
        <f t="shared" si="5"/>
        <v>0.13273914116996802</v>
      </c>
    </row>
    <row r="41" spans="1:20" x14ac:dyDescent="0.25">
      <c r="A41">
        <v>7.750721574724837</v>
      </c>
      <c r="B41">
        <v>0.23981255523725453</v>
      </c>
      <c r="D41">
        <f t="shared" si="4"/>
        <v>0.25999692869739111</v>
      </c>
      <c r="P41">
        <v>6.05000000000003</v>
      </c>
      <c r="Q41">
        <f t="shared" si="2"/>
        <v>36.602500000000362</v>
      </c>
      <c r="R41">
        <f t="shared" si="3"/>
        <v>221.44512500000329</v>
      </c>
      <c r="T41">
        <f t="shared" si="5"/>
        <v>0.13572036751371799</v>
      </c>
    </row>
    <row r="42" spans="1:20" x14ac:dyDescent="0.25">
      <c r="A42" s="4">
        <v>8.9443054445324748</v>
      </c>
      <c r="B42" s="4">
        <v>7.491098904728774E-6</v>
      </c>
      <c r="D42">
        <f t="shared" si="4"/>
        <v>0.33721918321016331</v>
      </c>
      <c r="P42">
        <v>6.1000000000000298</v>
      </c>
      <c r="Q42">
        <f t="shared" si="2"/>
        <v>37.210000000000363</v>
      </c>
      <c r="R42">
        <f t="shared" si="3"/>
        <v>226.98100000000332</v>
      </c>
      <c r="T42">
        <f t="shared" si="5"/>
        <v>0.13874069161996802</v>
      </c>
    </row>
    <row r="43" spans="1:20" x14ac:dyDescent="0.25">
      <c r="A43">
        <v>7.740828271899197</v>
      </c>
      <c r="B43">
        <v>0.23000964043674371</v>
      </c>
      <c r="D43">
        <f t="shared" si="4"/>
        <v>0.25935685373651152</v>
      </c>
      <c r="P43">
        <v>6.1500000000000297</v>
      </c>
      <c r="Q43">
        <f t="shared" si="2"/>
        <v>37.822500000000367</v>
      </c>
      <c r="R43">
        <f t="shared" si="3"/>
        <v>232.60837500000338</v>
      </c>
      <c r="T43">
        <f t="shared" si="5"/>
        <v>0.14180035210121805</v>
      </c>
    </row>
    <row r="44" spans="1:20" x14ac:dyDescent="0.25">
      <c r="A44">
        <v>5.402219960322026</v>
      </c>
      <c r="B44">
        <v>9.1865515657099828E-2</v>
      </c>
      <c r="D44">
        <f t="shared" si="4"/>
        <v>0.10805403303786901</v>
      </c>
      <c r="P44">
        <v>6.2000000000000304</v>
      </c>
      <c r="Q44">
        <f t="shared" si="2"/>
        <v>38.440000000000374</v>
      </c>
      <c r="R44">
        <f t="shared" si="3"/>
        <v>238.3280000000035</v>
      </c>
      <c r="T44">
        <f t="shared" si="5"/>
        <v>0.1448995875699681</v>
      </c>
    </row>
    <row r="45" spans="1:20" x14ac:dyDescent="0.25">
      <c r="A45">
        <v>7.9463966422574428</v>
      </c>
      <c r="B45">
        <v>0.21820816628913361</v>
      </c>
      <c r="D45">
        <f t="shared" si="4"/>
        <v>0.27265667574075725</v>
      </c>
      <c r="P45">
        <v>6.2500000000000302</v>
      </c>
      <c r="Q45">
        <f t="shared" si="2"/>
        <v>39.062500000000377</v>
      </c>
      <c r="R45">
        <f t="shared" si="3"/>
        <v>244.14062500000352</v>
      </c>
      <c r="T45">
        <f t="shared" si="5"/>
        <v>0.14803863663871811</v>
      </c>
    </row>
    <row r="46" spans="1:20" x14ac:dyDescent="0.25">
      <c r="A46">
        <v>4.5161300328882099</v>
      </c>
      <c r="B46">
        <v>5.8149290133549331E-2</v>
      </c>
      <c r="D46">
        <f t="shared" si="4"/>
        <v>5.0725961145840354E-2</v>
      </c>
      <c r="P46">
        <v>6.30000000000003</v>
      </c>
      <c r="Q46">
        <f t="shared" si="2"/>
        <v>39.690000000000381</v>
      </c>
      <c r="R46">
        <f t="shared" si="3"/>
        <v>250.04700000000361</v>
      </c>
      <c r="T46">
        <f t="shared" si="5"/>
        <v>0.15121773791996815</v>
      </c>
    </row>
    <row r="47" spans="1:20" x14ac:dyDescent="0.25">
      <c r="A47">
        <v>6.2394676308795258</v>
      </c>
      <c r="B47">
        <v>0.14909169651320134</v>
      </c>
      <c r="D47">
        <f t="shared" si="4"/>
        <v>0.1622221181984341</v>
      </c>
      <c r="P47">
        <v>6.3500000000000298</v>
      </c>
      <c r="Q47">
        <f t="shared" si="2"/>
        <v>40.322500000000382</v>
      </c>
      <c r="R47">
        <f t="shared" si="3"/>
        <v>256.04787500000361</v>
      </c>
      <c r="T47">
        <f t="shared" si="5"/>
        <v>0.15443713002621814</v>
      </c>
    </row>
    <row r="48" spans="1:20" x14ac:dyDescent="0.25">
      <c r="A48" s="4">
        <v>8.542977515465477</v>
      </c>
      <c r="B48" s="4">
        <v>3.237124831261358E-5</v>
      </c>
      <c r="D48">
        <f t="shared" si="4"/>
        <v>0.3112541477690508</v>
      </c>
      <c r="P48">
        <v>6.4000000000000297</v>
      </c>
      <c r="Q48">
        <f t="shared" si="2"/>
        <v>40.960000000000377</v>
      </c>
      <c r="R48">
        <f t="shared" si="3"/>
        <v>262.14400000000364</v>
      </c>
      <c r="T48">
        <f t="shared" si="5"/>
        <v>0.15769705156996813</v>
      </c>
    </row>
    <row r="49" spans="1:20" x14ac:dyDescent="0.25">
      <c r="A49">
        <v>5.4680707418683969</v>
      </c>
      <c r="B49">
        <v>9.6968031831091511E-2</v>
      </c>
      <c r="D49">
        <f t="shared" si="4"/>
        <v>0.11231443395402615</v>
      </c>
      <c r="P49">
        <v>6.4500000000000304</v>
      </c>
      <c r="Q49">
        <f t="shared" si="2"/>
        <v>41.60250000000039</v>
      </c>
      <c r="R49">
        <f t="shared" si="3"/>
        <v>268.33612500000379</v>
      </c>
      <c r="T49">
        <f t="shared" si="5"/>
        <v>0.16099774116371821</v>
      </c>
    </row>
    <row r="50" spans="1:20" x14ac:dyDescent="0.25">
      <c r="A50">
        <v>5.4388766929317436</v>
      </c>
      <c r="B50">
        <v>9.4150278587308636E-2</v>
      </c>
      <c r="D50">
        <f t="shared" si="4"/>
        <v>0.11042564311638867</v>
      </c>
      <c r="P50">
        <v>6.5000000000000302</v>
      </c>
      <c r="Q50">
        <f t="shared" si="2"/>
        <v>42.250000000000391</v>
      </c>
      <c r="R50">
        <f t="shared" si="3"/>
        <v>274.62500000000381</v>
      </c>
      <c r="T50">
        <f t="shared" si="5"/>
        <v>0.16433943741996823</v>
      </c>
    </row>
    <row r="51" spans="1:20" x14ac:dyDescent="0.25">
      <c r="A51">
        <v>4.6501428605913881</v>
      </c>
      <c r="B51">
        <v>6.0002430630220149E-2</v>
      </c>
      <c r="D51">
        <f t="shared" si="4"/>
        <v>5.939629672145344E-2</v>
      </c>
      <c r="P51">
        <v>6.55000000000003</v>
      </c>
      <c r="Q51">
        <f t="shared" si="2"/>
        <v>42.902500000000394</v>
      </c>
      <c r="R51">
        <f t="shared" si="3"/>
        <v>281.01137500000385</v>
      </c>
      <c r="T51">
        <f t="shared" si="5"/>
        <v>0.16772237895121825</v>
      </c>
    </row>
    <row r="52" spans="1:20" x14ac:dyDescent="0.25">
      <c r="A52">
        <v>4.0968347893514849</v>
      </c>
      <c r="B52">
        <v>5.2415712407497816E-2</v>
      </c>
      <c r="D52">
        <f t="shared" si="4"/>
        <v>2.3598479926103227E-2</v>
      </c>
      <c r="P52">
        <v>6.6000000000000396</v>
      </c>
      <c r="Q52">
        <f t="shared" si="2"/>
        <v>43.560000000000521</v>
      </c>
      <c r="R52">
        <f t="shared" si="3"/>
        <v>287.49600000000515</v>
      </c>
      <c r="T52">
        <f t="shared" si="5"/>
        <v>0.17114680436996893</v>
      </c>
    </row>
    <row r="53" spans="1:20" x14ac:dyDescent="0.25">
      <c r="A53">
        <v>7.3941776646994546</v>
      </c>
      <c r="B53">
        <v>0.21824690900626992</v>
      </c>
      <c r="D53">
        <f t="shared" si="4"/>
        <v>0.23692932091428962</v>
      </c>
      <c r="P53">
        <v>6.6500000000000403</v>
      </c>
      <c r="Q53">
        <f t="shared" si="2"/>
        <v>44.222500000000537</v>
      </c>
      <c r="R53">
        <f t="shared" si="3"/>
        <v>294.07962500000536</v>
      </c>
      <c r="T53">
        <f t="shared" si="5"/>
        <v>0.17461295228871901</v>
      </c>
    </row>
    <row r="54" spans="1:20" x14ac:dyDescent="0.25">
      <c r="A54">
        <v>5.0581405800002948</v>
      </c>
      <c r="B54">
        <v>7.3638406111827703E-2</v>
      </c>
      <c r="D54">
        <f t="shared" si="4"/>
        <v>8.5792852946616677E-2</v>
      </c>
      <c r="P54">
        <v>6.7000000000000401</v>
      </c>
      <c r="Q54">
        <f t="shared" si="2"/>
        <v>44.890000000000541</v>
      </c>
      <c r="R54">
        <f t="shared" si="3"/>
        <v>300.76300000000543</v>
      </c>
      <c r="T54">
        <f t="shared" si="5"/>
        <v>0.17812106131996905</v>
      </c>
    </row>
    <row r="55" spans="1:20" x14ac:dyDescent="0.25">
      <c r="A55">
        <v>5.3277332968611315</v>
      </c>
      <c r="B55">
        <v>7.6115655830278905E-2</v>
      </c>
      <c r="D55">
        <f t="shared" si="4"/>
        <v>0.10323490953169143</v>
      </c>
      <c r="P55">
        <v>6.75000000000004</v>
      </c>
      <c r="Q55">
        <f t="shared" si="2"/>
        <v>45.56250000000054</v>
      </c>
      <c r="R55">
        <f t="shared" si="3"/>
        <v>307.54687500000546</v>
      </c>
      <c r="T55">
        <f t="shared" si="5"/>
        <v>0.18167137007621906</v>
      </c>
    </row>
    <row r="56" spans="1:20" x14ac:dyDescent="0.25">
      <c r="A56">
        <v>6.4578657964016912</v>
      </c>
      <c r="B56">
        <v>0.18045543599836911</v>
      </c>
      <c r="D56">
        <f t="shared" si="4"/>
        <v>0.17635199976745472</v>
      </c>
      <c r="P56">
        <v>6.8000000000000398</v>
      </c>
      <c r="Q56">
        <f t="shared" si="2"/>
        <v>46.240000000000542</v>
      </c>
      <c r="R56">
        <f t="shared" si="3"/>
        <v>314.43200000000553</v>
      </c>
      <c r="T56">
        <f t="shared" si="5"/>
        <v>0.1852641171699691</v>
      </c>
    </row>
    <row r="57" spans="1:20" x14ac:dyDescent="0.25">
      <c r="A57">
        <v>4.2668127255854023</v>
      </c>
      <c r="B57">
        <v>5.6923853600158891E-2</v>
      </c>
      <c r="D57">
        <f t="shared" si="4"/>
        <v>3.4595679021569209E-2</v>
      </c>
      <c r="P57">
        <v>6.8500000000000396</v>
      </c>
      <c r="Q57">
        <f t="shared" si="2"/>
        <v>46.922500000000539</v>
      </c>
      <c r="R57">
        <f t="shared" si="3"/>
        <v>321.41912500000558</v>
      </c>
      <c r="T57">
        <f t="shared" si="5"/>
        <v>0.1888995412137191</v>
      </c>
    </row>
    <row r="58" spans="1:20" x14ac:dyDescent="0.25">
      <c r="A58">
        <v>6.8705880274600659</v>
      </c>
      <c r="B58">
        <v>0.24043434448545284</v>
      </c>
      <c r="D58">
        <f t="shared" si="4"/>
        <v>0.203054221518328</v>
      </c>
      <c r="P58">
        <v>6.9000000000000403</v>
      </c>
      <c r="Q58">
        <f t="shared" si="2"/>
        <v>47.610000000000554</v>
      </c>
      <c r="R58">
        <f t="shared" si="3"/>
        <v>328.50900000000576</v>
      </c>
      <c r="T58">
        <f t="shared" si="5"/>
        <v>0.19257788081996918</v>
      </c>
    </row>
    <row r="59" spans="1:20" x14ac:dyDescent="0.25">
      <c r="A59">
        <v>4.7336428745290506</v>
      </c>
      <c r="B59">
        <v>6.2436598820577761E-2</v>
      </c>
      <c r="D59">
        <f t="shared" si="4"/>
        <v>6.4798564204469472E-2</v>
      </c>
      <c r="P59">
        <v>6.9500000000000401</v>
      </c>
      <c r="Q59">
        <f t="shared" si="2"/>
        <v>48.302500000000556</v>
      </c>
      <c r="R59">
        <f t="shared" si="3"/>
        <v>335.70237500000582</v>
      </c>
      <c r="T59">
        <f t="shared" si="5"/>
        <v>0.19629937460121921</v>
      </c>
    </row>
    <row r="60" spans="1:20" x14ac:dyDescent="0.25">
      <c r="A60">
        <v>6.946527684516421</v>
      </c>
      <c r="B60">
        <v>0.24140262794666276</v>
      </c>
      <c r="D60">
        <f t="shared" si="4"/>
        <v>0.20796735051844059</v>
      </c>
      <c r="P60">
        <v>7.00000000000004</v>
      </c>
      <c r="Q60">
        <f t="shared" si="2"/>
        <v>49.000000000000561</v>
      </c>
      <c r="R60">
        <f t="shared" si="3"/>
        <v>343.00000000000591</v>
      </c>
      <c r="T60">
        <f t="shared" si="5"/>
        <v>0.20006426116996925</v>
      </c>
    </row>
    <row r="61" spans="1:20" x14ac:dyDescent="0.25">
      <c r="A61">
        <v>7.4987918001046561</v>
      </c>
      <c r="B61">
        <v>0.21842200834185621</v>
      </c>
      <c r="D61">
        <f t="shared" si="4"/>
        <v>0.24369762567631362</v>
      </c>
      <c r="P61">
        <v>7.0500000000000398</v>
      </c>
      <c r="Q61">
        <f t="shared" si="2"/>
        <v>49.702500000000562</v>
      </c>
      <c r="R61">
        <f t="shared" si="3"/>
        <v>350.40262500000591</v>
      </c>
      <c r="T61">
        <f t="shared" si="5"/>
        <v>0.20387277913871926</v>
      </c>
    </row>
    <row r="62" spans="1:20" x14ac:dyDescent="0.25">
      <c r="A62">
        <v>4.511672144139129</v>
      </c>
      <c r="B62">
        <v>5.2193778066431079E-2</v>
      </c>
      <c r="D62">
        <f t="shared" si="4"/>
        <v>5.0437545536113099E-2</v>
      </c>
      <c r="P62">
        <v>7.1000000000000396</v>
      </c>
      <c r="Q62">
        <f t="shared" si="2"/>
        <v>50.410000000000565</v>
      </c>
      <c r="R62">
        <f t="shared" si="3"/>
        <v>357.91100000000603</v>
      </c>
      <c r="T62">
        <f t="shared" si="5"/>
        <v>0.20772516711996927</v>
      </c>
    </row>
    <row r="63" spans="1:20" x14ac:dyDescent="0.25">
      <c r="A63">
        <v>6.0702799390978415</v>
      </c>
      <c r="B63">
        <v>0.13969089326929346</v>
      </c>
      <c r="D63">
        <f t="shared" si="4"/>
        <v>0.15127604618315185</v>
      </c>
      <c r="P63">
        <v>7.1500000000000403</v>
      </c>
      <c r="Q63">
        <f t="shared" si="2"/>
        <v>51.122500000000578</v>
      </c>
      <c r="R63">
        <f t="shared" si="3"/>
        <v>365.52587500000618</v>
      </c>
      <c r="T63">
        <f t="shared" si="5"/>
        <v>0.21162166372621938</v>
      </c>
    </row>
    <row r="64" spans="1:20" x14ac:dyDescent="0.25">
      <c r="A64">
        <v>7.4720007886387254</v>
      </c>
      <c r="B64">
        <v>0.22155619800190346</v>
      </c>
      <c r="D64">
        <f t="shared" si="4"/>
        <v>0.24196430608444433</v>
      </c>
      <c r="P64">
        <v>7.2000000000000401</v>
      </c>
      <c r="Q64">
        <f t="shared" si="2"/>
        <v>51.840000000000579</v>
      </c>
      <c r="R64">
        <f t="shared" si="3"/>
        <v>373.24800000000624</v>
      </c>
      <c r="T64">
        <f t="shared" si="5"/>
        <v>0.21556250756996939</v>
      </c>
    </row>
    <row r="65" spans="1:20" x14ac:dyDescent="0.25">
      <c r="A65">
        <v>6.0708963476345135</v>
      </c>
      <c r="B65">
        <v>0.1397857526117588</v>
      </c>
      <c r="D65">
        <f t="shared" si="4"/>
        <v>0.15131592646145217</v>
      </c>
      <c r="P65">
        <v>7.25000000000004</v>
      </c>
      <c r="Q65">
        <f t="shared" si="2"/>
        <v>52.562500000000583</v>
      </c>
      <c r="R65">
        <f t="shared" si="3"/>
        <v>381.07812500000631</v>
      </c>
      <c r="T65">
        <f t="shared" si="5"/>
        <v>0.21954793726371943</v>
      </c>
    </row>
    <row r="66" spans="1:20" x14ac:dyDescent="0.25">
      <c r="A66">
        <v>4.2497672947304359</v>
      </c>
      <c r="B66">
        <v>5.3650480193999962E-2</v>
      </c>
      <c r="D66">
        <f t="shared" ref="D66:D81" si="6">A66*0.064697803368621 + -0.241457731709085</f>
        <v>3.3492877087781175E-2</v>
      </c>
      <c r="P66">
        <v>7.3000000000000496</v>
      </c>
      <c r="Q66">
        <f t="shared" si="2"/>
        <v>53.290000000000724</v>
      </c>
      <c r="R66">
        <f t="shared" si="3"/>
        <v>389.0170000000079</v>
      </c>
      <c r="T66">
        <f t="shared" ref="T66:T89" si="7" xml:space="preserve"> 0.00033338*P66 + 0.00204513*Q66 + 0.00031815*R66 -0.0116062188300338</f>
        <v>0.22357819141997023</v>
      </c>
    </row>
    <row r="67" spans="1:20" x14ac:dyDescent="0.25">
      <c r="A67">
        <v>6.6794820295775583</v>
      </c>
      <c r="B67">
        <v>0.22656179229775103</v>
      </c>
      <c r="D67">
        <f t="shared" si="6"/>
        <v>0.19069008324476142</v>
      </c>
      <c r="P67">
        <v>7.3500000000000503</v>
      </c>
      <c r="Q67">
        <f t="shared" ref="Q67:Q89" si="8">P67^2</f>
        <v>54.02250000000074</v>
      </c>
      <c r="R67">
        <f t="shared" ref="R67:R89" si="9">P67^3</f>
        <v>397.06537500000815</v>
      </c>
      <c r="T67">
        <f t="shared" si="7"/>
        <v>0.22765350865122033</v>
      </c>
    </row>
    <row r="68" spans="1:20" x14ac:dyDescent="0.25">
      <c r="A68">
        <v>7.3189732260989437</v>
      </c>
      <c r="B68">
        <v>0.21911634896642135</v>
      </c>
      <c r="D68">
        <f t="shared" si="6"/>
        <v>0.23206375893326622</v>
      </c>
      <c r="P68">
        <v>7.4000000000000501</v>
      </c>
      <c r="Q68">
        <f t="shared" si="8"/>
        <v>54.760000000000744</v>
      </c>
      <c r="R68">
        <f t="shared" si="9"/>
        <v>405.22400000000823</v>
      </c>
      <c r="T68">
        <f t="shared" si="7"/>
        <v>0.23177412756997037</v>
      </c>
    </row>
    <row r="69" spans="1:20" x14ac:dyDescent="0.25">
      <c r="A69">
        <v>6.5744455602915428</v>
      </c>
      <c r="B69">
        <v>0.20965512516767007</v>
      </c>
      <c r="D69">
        <f t="shared" si="6"/>
        <v>0.18389445440836058</v>
      </c>
      <c r="P69">
        <v>7.4500000000000499</v>
      </c>
      <c r="Q69">
        <f t="shared" si="8"/>
        <v>55.502500000000744</v>
      </c>
      <c r="R69">
        <f t="shared" si="9"/>
        <v>413.49362500000831</v>
      </c>
      <c r="T69">
        <f t="shared" si="7"/>
        <v>0.23594028678872039</v>
      </c>
    </row>
    <row r="70" spans="1:20" x14ac:dyDescent="0.25">
      <c r="A70" s="4">
        <v>8.7229737799540672</v>
      </c>
      <c r="B70" s="4">
        <v>7.4799708623341011E-6</v>
      </c>
      <c r="D70">
        <f t="shared" si="6"/>
        <v>0.32289951069601996</v>
      </c>
      <c r="P70">
        <v>7.5000000000000497</v>
      </c>
      <c r="Q70">
        <f t="shared" si="8"/>
        <v>56.250000000000746</v>
      </c>
      <c r="R70">
        <f t="shared" si="9"/>
        <v>421.87500000000841</v>
      </c>
      <c r="T70">
        <f t="shared" si="7"/>
        <v>0.24015222491997043</v>
      </c>
    </row>
    <row r="71" spans="1:20" x14ac:dyDescent="0.25">
      <c r="A71">
        <v>6.9327752025099647</v>
      </c>
      <c r="B71">
        <v>0.23986305132543961</v>
      </c>
      <c r="D71">
        <f t="shared" si="6"/>
        <v>0.20707759514175636</v>
      </c>
      <c r="P71">
        <v>7.5500000000000496</v>
      </c>
      <c r="Q71">
        <f t="shared" si="8"/>
        <v>57.002500000000751</v>
      </c>
      <c r="R71">
        <f t="shared" si="9"/>
        <v>430.36887500000847</v>
      </c>
      <c r="T71">
        <f t="shared" si="7"/>
        <v>0.24441018057622046</v>
      </c>
    </row>
    <row r="72" spans="1:20" x14ac:dyDescent="0.25">
      <c r="A72">
        <v>8.5170095764394169</v>
      </c>
      <c r="B72">
        <v>0.34658430138999202</v>
      </c>
      <c r="D72">
        <f t="shared" si="6"/>
        <v>0.3095740791560545</v>
      </c>
      <c r="P72">
        <v>7.6000000000000503</v>
      </c>
      <c r="Q72">
        <f t="shared" si="8"/>
        <v>57.760000000000765</v>
      </c>
      <c r="R72">
        <f t="shared" si="9"/>
        <v>438.9760000000087</v>
      </c>
      <c r="T72">
        <f t="shared" si="7"/>
        <v>0.24871439236997053</v>
      </c>
    </row>
    <row r="73" spans="1:20" x14ac:dyDescent="0.25">
      <c r="A73">
        <v>4.687373520731188</v>
      </c>
      <c r="B73">
        <v>6.0952466528088278E-2</v>
      </c>
      <c r="D73">
        <f t="shared" si="6"/>
        <v>6.1805038650462191E-2</v>
      </c>
      <c r="P73">
        <v>7.6500000000000501</v>
      </c>
      <c r="Q73">
        <f t="shared" si="8"/>
        <v>58.522500000000768</v>
      </c>
      <c r="R73">
        <f t="shared" si="9"/>
        <v>447.69712500000878</v>
      </c>
      <c r="T73">
        <f t="shared" si="7"/>
        <v>0.25306509891372059</v>
      </c>
    </row>
    <row r="74" spans="1:20" x14ac:dyDescent="0.25">
      <c r="A74">
        <v>4.6963817362537927</v>
      </c>
      <c r="B74">
        <v>6.080829066214273E-2</v>
      </c>
      <c r="D74">
        <f t="shared" si="6"/>
        <v>6.2387850407045836E-2</v>
      </c>
      <c r="P74">
        <v>7.7000000000000499</v>
      </c>
      <c r="Q74">
        <f t="shared" si="8"/>
        <v>59.290000000000767</v>
      </c>
      <c r="R74">
        <f t="shared" si="9"/>
        <v>456.53300000000888</v>
      </c>
      <c r="T74">
        <f t="shared" si="7"/>
        <v>0.25746253881997061</v>
      </c>
    </row>
    <row r="75" spans="1:20" x14ac:dyDescent="0.25">
      <c r="A75">
        <v>8.03695644354762</v>
      </c>
      <c r="B75">
        <v>0.27601088351148217</v>
      </c>
      <c r="D75">
        <f t="shared" si="6"/>
        <v>0.27851569595773051</v>
      </c>
      <c r="P75">
        <v>7.7500000000000497</v>
      </c>
      <c r="Q75">
        <f t="shared" si="8"/>
        <v>60.062500000000767</v>
      </c>
      <c r="R75">
        <f t="shared" si="9"/>
        <v>465.48437500000892</v>
      </c>
      <c r="T75">
        <f t="shared" si="7"/>
        <v>0.26190695070122061</v>
      </c>
    </row>
    <row r="76" spans="1:20" x14ac:dyDescent="0.25">
      <c r="A76">
        <v>5.9883841849276678</v>
      </c>
      <c r="B76">
        <v>0.13389989060983143</v>
      </c>
      <c r="D76">
        <f t="shared" si="6"/>
        <v>0.14597757078312504</v>
      </c>
      <c r="P76">
        <v>7.8000000000000496</v>
      </c>
      <c r="Q76">
        <f t="shared" si="8"/>
        <v>60.840000000000771</v>
      </c>
      <c r="R76">
        <f t="shared" si="9"/>
        <v>474.552000000009</v>
      </c>
      <c r="T76">
        <f t="shared" si="7"/>
        <v>0.26639857316997068</v>
      </c>
    </row>
    <row r="77" spans="1:20" x14ac:dyDescent="0.25">
      <c r="A77">
        <v>4.8267709855846643</v>
      </c>
      <c r="B77">
        <v>6.4480916805117972E-2</v>
      </c>
      <c r="D77">
        <f t="shared" si="6"/>
        <v>7.0823748421636662E-2</v>
      </c>
      <c r="P77">
        <v>7.8500000000000503</v>
      </c>
      <c r="Q77">
        <f t="shared" si="8"/>
        <v>61.622500000000791</v>
      </c>
      <c r="R77">
        <f t="shared" si="9"/>
        <v>483.73662500000933</v>
      </c>
      <c r="T77">
        <f t="shared" si="7"/>
        <v>0.27093764483872079</v>
      </c>
    </row>
    <row r="78" spans="1:20" x14ac:dyDescent="0.25">
      <c r="A78" s="4">
        <v>8.6375429019801686</v>
      </c>
      <c r="B78" s="4">
        <v>7.7758821947119413E-6</v>
      </c>
      <c r="D78">
        <f t="shared" si="6"/>
        <v>0.31737232055125597</v>
      </c>
      <c r="P78">
        <v>7.9000000000000501</v>
      </c>
      <c r="Q78">
        <f t="shared" si="8"/>
        <v>62.410000000000792</v>
      </c>
      <c r="R78">
        <f t="shared" si="9"/>
        <v>493.03900000000937</v>
      </c>
      <c r="T78">
        <f t="shared" si="7"/>
        <v>0.27552440431997077</v>
      </c>
    </row>
    <row r="79" spans="1:20" x14ac:dyDescent="0.25">
      <c r="A79">
        <v>5.7388292987275324</v>
      </c>
      <c r="B79">
        <v>0.11638452562212021</v>
      </c>
      <c r="D79">
        <f t="shared" si="6"/>
        <v>0.12983191782607009</v>
      </c>
      <c r="P79">
        <v>7.9500000000000499</v>
      </c>
      <c r="Q79">
        <f t="shared" si="8"/>
        <v>63.202500000000796</v>
      </c>
      <c r="R79">
        <f t="shared" si="9"/>
        <v>502.4598750000095</v>
      </c>
      <c r="T79">
        <f t="shared" si="7"/>
        <v>0.28015909022622082</v>
      </c>
    </row>
    <row r="80" spans="1:20" x14ac:dyDescent="0.25">
      <c r="A80">
        <v>7.7540605156807771</v>
      </c>
      <c r="B80">
        <v>0.22731126009424271</v>
      </c>
      <c r="D80">
        <f t="shared" si="6"/>
        <v>0.26021295084281792</v>
      </c>
      <c r="P80">
        <v>8.0000000000000604</v>
      </c>
      <c r="Q80">
        <f t="shared" si="8"/>
        <v>64.000000000000966</v>
      </c>
      <c r="R80">
        <f t="shared" si="9"/>
        <v>512.0000000000116</v>
      </c>
      <c r="T80">
        <f t="shared" si="7"/>
        <v>0.28484194116997186</v>
      </c>
    </row>
    <row r="81" spans="1:20" x14ac:dyDescent="0.25">
      <c r="A81">
        <v>7.6299899267522573</v>
      </c>
      <c r="B81">
        <v>0.23671763854010949</v>
      </c>
      <c r="D81">
        <f t="shared" si="6"/>
        <v>0.25218585627649159</v>
      </c>
      <c r="P81">
        <v>8.0500000000000593</v>
      </c>
      <c r="Q81">
        <f t="shared" si="8"/>
        <v>64.802500000000961</v>
      </c>
      <c r="R81">
        <f t="shared" si="9"/>
        <v>521.66012500001159</v>
      </c>
      <c r="T81">
        <f t="shared" si="7"/>
        <v>0.28957319576372181</v>
      </c>
    </row>
    <row r="82" spans="1:20" x14ac:dyDescent="0.25">
      <c r="P82">
        <v>8.10000000000006</v>
      </c>
      <c r="Q82">
        <f t="shared" si="8"/>
        <v>65.610000000000966</v>
      </c>
      <c r="R82">
        <f t="shared" si="9"/>
        <v>531.44100000001174</v>
      </c>
      <c r="T82">
        <f t="shared" si="7"/>
        <v>0.29435309261997195</v>
      </c>
    </row>
    <row r="83" spans="1:20" x14ac:dyDescent="0.25">
      <c r="P83">
        <v>8.1500000000000608</v>
      </c>
      <c r="Q83">
        <f t="shared" si="8"/>
        <v>66.422500000000994</v>
      </c>
      <c r="R83">
        <f t="shared" si="9"/>
        <v>541.34337500001209</v>
      </c>
      <c r="T83">
        <f t="shared" si="7"/>
        <v>0.29918187035122207</v>
      </c>
    </row>
    <row r="84" spans="1:20" x14ac:dyDescent="0.25">
      <c r="P84">
        <v>8.2000000000000597</v>
      </c>
      <c r="Q84">
        <f t="shared" si="8"/>
        <v>67.240000000000975</v>
      </c>
      <c r="R84">
        <f t="shared" si="9"/>
        <v>551.36800000001199</v>
      </c>
      <c r="T84">
        <f t="shared" si="7"/>
        <v>0.30405976756997205</v>
      </c>
    </row>
    <row r="85" spans="1:20" x14ac:dyDescent="0.25">
      <c r="P85">
        <v>8.2500000000000604</v>
      </c>
      <c r="Q85">
        <f t="shared" si="8"/>
        <v>68.062500000000995</v>
      </c>
      <c r="R85">
        <f t="shared" si="9"/>
        <v>561.51562500001228</v>
      </c>
      <c r="T85">
        <f t="shared" si="7"/>
        <v>0.30898702288872215</v>
      </c>
    </row>
    <row r="86" spans="1:20" x14ac:dyDescent="0.25">
      <c r="P86">
        <v>8.3000000000000593</v>
      </c>
      <c r="Q86">
        <f t="shared" si="8"/>
        <v>68.890000000000981</v>
      </c>
      <c r="R86">
        <f t="shared" si="9"/>
        <v>571.7870000000122</v>
      </c>
      <c r="T86">
        <f t="shared" si="7"/>
        <v>0.31396387491997207</v>
      </c>
    </row>
    <row r="87" spans="1:20" x14ac:dyDescent="0.25">
      <c r="P87">
        <v>8.35000000000006</v>
      </c>
      <c r="Q87">
        <f t="shared" si="8"/>
        <v>69.722500000001006</v>
      </c>
      <c r="R87">
        <f t="shared" si="9"/>
        <v>582.18287500001259</v>
      </c>
      <c r="T87">
        <f t="shared" si="7"/>
        <v>0.3189905622762223</v>
      </c>
    </row>
    <row r="88" spans="1:20" x14ac:dyDescent="0.25">
      <c r="P88">
        <v>8.4000000000000608</v>
      </c>
      <c r="Q88">
        <f t="shared" si="8"/>
        <v>70.560000000001025</v>
      </c>
      <c r="R88">
        <f t="shared" si="9"/>
        <v>592.70400000001291</v>
      </c>
      <c r="T88">
        <f t="shared" si="7"/>
        <v>0.32406732356997242</v>
      </c>
    </row>
    <row r="89" spans="1:20" x14ac:dyDescent="0.25">
      <c r="P89">
        <v>8.4500000000000597</v>
      </c>
      <c r="Q89">
        <f t="shared" si="8"/>
        <v>71.402500000001012</v>
      </c>
      <c r="R89">
        <f t="shared" si="9"/>
        <v>603.35112500001287</v>
      </c>
      <c r="T89">
        <f t="shared" si="7"/>
        <v>0.32919439741372236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outputs</vt:lpstr>
      <vt:lpstr>inputs_calculations</vt:lpstr>
      <vt:lpstr>outputs_calculations</vt:lpstr>
      <vt:lpstr>extra output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der hauwaert</dc:creator>
  <cp:lastModifiedBy>lucas Van der hauwaert</cp:lastModifiedBy>
  <dcterms:created xsi:type="dcterms:W3CDTF">2022-11-22T10:21:46Z</dcterms:created>
  <dcterms:modified xsi:type="dcterms:W3CDTF">2022-12-05T14:24:00Z</dcterms:modified>
</cp:coreProperties>
</file>