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2"/>
  <workbookPr filterPrivacy="1" defaultThemeVersion="124226"/>
  <xr:revisionPtr revIDLastSave="0" documentId="13_ncr:1_{8D7D74FD-3286-FE49-BAFE-D4A287D505D9}" xr6:coauthVersionLast="36" xr6:coauthVersionMax="36" xr10:uidLastSave="{00000000-0000-0000-0000-000000000000}"/>
  <bookViews>
    <workbookView xWindow="2100" yWindow="2080" windowWidth="23500" windowHeight="12920" activeTab="5" xr2:uid="{00000000-000D-0000-FFFF-FFFF00000000}"/>
  </bookViews>
  <sheets>
    <sheet name="Data1" sheetId="5" r:id="rId1"/>
    <sheet name="HPLC" sheetId="2" r:id="rId2"/>
    <sheet name="Auswertung" sheetId="3" r:id="rId3"/>
    <sheet name="C-Bilanz" sheetId="4" r:id="rId4"/>
    <sheet name="Redox bilanz" sheetId="6" r:id="rId5"/>
    <sheet name="MATLAB" sheetId="7" r:id="rId6"/>
  </sheets>
  <externalReferences>
    <externalReference r:id="rId7"/>
  </externalReferences>
  <definedNames>
    <definedName name="CTR" localSheetId="0">Data1!#REF!</definedName>
    <definedName name="CTR_Name" localSheetId="0">Data1!#REF!</definedName>
    <definedName name="DO.PV" localSheetId="0">Data1!#REF!</definedName>
    <definedName name="DO.PV_Name" localSheetId="0">Data1!#REF!</definedName>
    <definedName name="Duration_D" localSheetId="0">Data1!$B$2:$B$2168</definedName>
    <definedName name="Duration_D_Name" localSheetId="0">Data1!$B$1</definedName>
    <definedName name="F.Out" localSheetId="0">Data1!#REF!</definedName>
    <definedName name="F.Out_Name" localSheetId="0">Data1!#REF!</definedName>
    <definedName name="F.PV" localSheetId="0">Data1!#REF!</definedName>
    <definedName name="F.PV_Name" localSheetId="0">Data1!#REF!</definedName>
    <definedName name="FA.PV" localSheetId="0">Data1!#REF!</definedName>
    <definedName name="FA.PV_Name" localSheetId="0">Data1!#REF!</definedName>
    <definedName name="FA.SP" localSheetId="0">Data1!$Y$2:$Y$2168</definedName>
    <definedName name="FA.SP_Name" localSheetId="0">Data1!$Y$1</definedName>
    <definedName name="FAir.PV" localSheetId="0">Data1!$S$2:$S$2168</definedName>
    <definedName name="FAir.PV_Name" localSheetId="0">Data1!$S$1</definedName>
    <definedName name="FB.PV" localSheetId="0">Data1!$J$2:$J$2168</definedName>
    <definedName name="FB.PV_Name" localSheetId="0">Data1!$J$1</definedName>
    <definedName name="FB.SP" localSheetId="0">Data1!$Z$2:$Z$2168</definedName>
    <definedName name="FB.SP_Name" localSheetId="0">Data1!$Z$1</definedName>
    <definedName name="FC.PV" localSheetId="0">Data1!$L$2:$L$2168</definedName>
    <definedName name="FC.PV_Name" localSheetId="0">Data1!$L$1</definedName>
    <definedName name="FC.SP" localSheetId="0">Data1!$AA$2:$AA$2168</definedName>
    <definedName name="FC.SP_Name" localSheetId="0">Data1!$AA$1</definedName>
    <definedName name="FCO2_.PV" localSheetId="0">Data1!$U$2:$U$2168</definedName>
    <definedName name="FCO2_.PV_Name" localSheetId="0">Data1!$U$1</definedName>
    <definedName name="FD.PV" localSheetId="0">Data1!$N$2:$N$2168</definedName>
    <definedName name="FD.PV_Name" localSheetId="0">Data1!$N$1</definedName>
    <definedName name="FD.SP" localSheetId="0">Data1!$AB$2:$AB$2168</definedName>
    <definedName name="FD.SP_Name" localSheetId="0">Data1!$AB$1</definedName>
    <definedName name="FN2_.PV" localSheetId="0">Data1!$V$2:$V$2168</definedName>
    <definedName name="FN2_.PV_Name" localSheetId="0">Data1!$V$1</definedName>
    <definedName name="FO2_.PV" localSheetId="0">Data1!$T$2:$T$2168</definedName>
    <definedName name="FO2_.PV_Name" localSheetId="0">Data1!$T$1</definedName>
    <definedName name="Inoculation_Time" localSheetId="0">Data1!$C$2:$C$2168</definedName>
    <definedName name="Inoculation_Time_Name" localSheetId="0">Data1!$C$1</definedName>
    <definedName name="Level.PV" localSheetId="0">Data1!$Q$2:$Q$2168</definedName>
    <definedName name="Level.PV_Name" localSheetId="0">Data1!$Q$1</definedName>
    <definedName name="N.PV" localSheetId="0">Data1!$H$2:$H$2168</definedName>
    <definedName name="N.PV_Name" localSheetId="0">Data1!$H$1</definedName>
    <definedName name="Offline.A" localSheetId="0">Data1!$AD$2:$AD$2168</definedName>
    <definedName name="Offline.A_Name" localSheetId="0">Data1!$AD$1</definedName>
    <definedName name="Offline.B" localSheetId="0">Data1!$AE$2:$AE$2168</definedName>
    <definedName name="Offline.B_Name" localSheetId="0">Data1!$AE$1</definedName>
    <definedName name="Offline.C" localSheetId="0">Data1!$AF$2:$AF$2168</definedName>
    <definedName name="Offline.C_Name" localSheetId="0">Data1!$AF$1</definedName>
    <definedName name="Offline.D" localSheetId="0">Data1!$AG$2:$AG$2168</definedName>
    <definedName name="Offline.D_Name" localSheetId="0">Data1!$AG$1</definedName>
    <definedName name="OTR" localSheetId="0">Data1!#REF!</definedName>
    <definedName name="OTR_Name" localSheetId="0">Data1!#REF!</definedName>
    <definedName name="pH.Out" localSheetId="0">Data1!#REF!</definedName>
    <definedName name="pH.Out_Name" localSheetId="0">Data1!#REF!</definedName>
    <definedName name="pH.PV" localSheetId="0">Data1!$F$2:$F$2168</definedName>
    <definedName name="pH.PV_Name" localSheetId="0">Data1!$F$1</definedName>
    <definedName name="pH.SP" localSheetId="0">Data1!$W$2:$W$2168</definedName>
    <definedName name="pH.SP_Name" localSheetId="0">Data1!$W$1</definedName>
    <definedName name="_xlnm.Print_Titles" localSheetId="0">Data1!$A:$A,Data1!$1:$1</definedName>
    <definedName name="RD.Out" localSheetId="0">Data1!#REF!</definedName>
    <definedName name="RD.Out_Name" localSheetId="0">Data1!#REF!</definedName>
    <definedName name="RD.PV" localSheetId="0">Data1!$P$2:$P$2168</definedName>
    <definedName name="RD.PV_Name" localSheetId="0">Data1!$P$1</definedName>
    <definedName name="RD.SP" localSheetId="0">Data1!$AC$2:$AC$2168</definedName>
    <definedName name="RD.SP_Name" localSheetId="0">Data1!$AC$1</definedName>
    <definedName name="RQ" localSheetId="0">Data1!#REF!</definedName>
    <definedName name="RQ_Name" localSheetId="0">Data1!#REF!</definedName>
    <definedName name="SetupName" localSheetId="0">'[1]Veillonella 1.Control'!$D$31</definedName>
    <definedName name="solver_adj" localSheetId="3" hidden="1">'C-Bilanz'!$B$13</definedName>
    <definedName name="solver_adj" localSheetId="4" hidden="1">'Redox bilanz'!$B$10</definedName>
    <definedName name="solver_cvg" localSheetId="3" hidden="1">"""""""0.0001"""""""</definedName>
    <definedName name="solver_cvg" localSheetId="4" hidden="1">"0.0001"</definedName>
    <definedName name="solver_drv" localSheetId="3" hidden="1">1</definedName>
    <definedName name="solver_drv" localSheetId="4" hidden="1">1</definedName>
    <definedName name="solver_eng" localSheetId="3" hidden="1">1</definedName>
    <definedName name="solver_eng" localSheetId="4" hidden="1">1</definedName>
    <definedName name="solver_est" localSheetId="3" hidden="1">1</definedName>
    <definedName name="solver_est" localSheetId="4" hidden="1">1</definedName>
    <definedName name="solver_itr" localSheetId="3" hidden="1">2147483647</definedName>
    <definedName name="solver_itr" localSheetId="4" hidden="1">2147483647</definedName>
    <definedName name="solver_lhs1" localSheetId="3" hidden="1">'C-Bilanz'!$B$13</definedName>
    <definedName name="solver_lhs1" localSheetId="4" hidden="1">'Redox bilanz'!$B$10</definedName>
    <definedName name="solver_lhs2" localSheetId="3" hidden="1">'C-Bilanz'!$B$13</definedName>
    <definedName name="solver_lhs2" localSheetId="4" hidden="1">'Redox bilanz'!$B$10</definedName>
    <definedName name="solver_mip" localSheetId="3" hidden="1">2147483647</definedName>
    <definedName name="solver_mip" localSheetId="4" hidden="1">2147483647</definedName>
    <definedName name="solver_mni" localSheetId="3" hidden="1">30</definedName>
    <definedName name="solver_mni" localSheetId="4" hidden="1">30</definedName>
    <definedName name="solver_mrt" localSheetId="3" hidden="1">"""""""0.075"""""""</definedName>
    <definedName name="solver_mrt" localSheetId="4" hidden="1">"0.075"</definedName>
    <definedName name="solver_msl" localSheetId="3" hidden="1">2</definedName>
    <definedName name="solver_msl" localSheetId="4" hidden="1">2</definedName>
    <definedName name="solver_neg" localSheetId="3" hidden="1">1</definedName>
    <definedName name="solver_neg" localSheetId="4" hidden="1">1</definedName>
    <definedName name="solver_nod" localSheetId="3" hidden="1">2147483647</definedName>
    <definedName name="solver_nod" localSheetId="4" hidden="1">2147483647</definedName>
    <definedName name="solver_num" localSheetId="3" hidden="1">2</definedName>
    <definedName name="solver_num" localSheetId="4" hidden="1">2</definedName>
    <definedName name="solver_nwt" localSheetId="3" hidden="1">1</definedName>
    <definedName name="solver_nwt" localSheetId="4" hidden="1">1</definedName>
    <definedName name="solver_opt" localSheetId="3" hidden="1">'C-Bilanz'!$B$22</definedName>
    <definedName name="solver_opt" localSheetId="4" hidden="1">'Redox bilanz'!$B$22</definedName>
    <definedName name="solver_pre" localSheetId="3" hidden="1">"""""""0.000001"""""""</definedName>
    <definedName name="solver_pre" localSheetId="4" hidden="1">"0.000001"</definedName>
    <definedName name="solver_rbv" localSheetId="3" hidden="1">1</definedName>
    <definedName name="solver_rbv" localSheetId="4" hidden="1">1</definedName>
    <definedName name="solver_rel1" localSheetId="3" hidden="1">1</definedName>
    <definedName name="solver_rel1" localSheetId="4" hidden="1">1</definedName>
    <definedName name="solver_rel2" localSheetId="3" hidden="1">3</definedName>
    <definedName name="solver_rel2" localSheetId="4" hidden="1">3</definedName>
    <definedName name="solver_rhs1" localSheetId="3" hidden="1">1</definedName>
    <definedName name="solver_rhs1" localSheetId="4" hidden="1">1</definedName>
    <definedName name="solver_rhs2" localSheetId="3" hidden="1">0</definedName>
    <definedName name="solver_rhs2" localSheetId="4" hidden="1">0</definedName>
    <definedName name="solver_rlx" localSheetId="3" hidden="1">2</definedName>
    <definedName name="solver_rlx" localSheetId="4" hidden="1">2</definedName>
    <definedName name="solver_rsd" localSheetId="3" hidden="1">0</definedName>
    <definedName name="solver_rsd" localSheetId="4" hidden="1">0</definedName>
    <definedName name="solver_scl" localSheetId="3" hidden="1">1</definedName>
    <definedName name="solver_scl" localSheetId="4" hidden="1">1</definedName>
    <definedName name="solver_sho" localSheetId="3" hidden="1">2</definedName>
    <definedName name="solver_sho" localSheetId="4" hidden="1">2</definedName>
    <definedName name="solver_ssz" localSheetId="3" hidden="1">100</definedName>
    <definedName name="solver_ssz" localSheetId="4" hidden="1">100</definedName>
    <definedName name="solver_tim" localSheetId="3" hidden="1">2147483647</definedName>
    <definedName name="solver_tim" localSheetId="4" hidden="1">2147483647</definedName>
    <definedName name="solver_tol" localSheetId="3" hidden="1">1</definedName>
    <definedName name="solver_tol" localSheetId="4" hidden="1">0.01</definedName>
    <definedName name="solver_typ" localSheetId="3" hidden="1">3</definedName>
    <definedName name="solver_typ" localSheetId="4" hidden="1">3</definedName>
    <definedName name="solver_val" localSheetId="3" hidden="1">100</definedName>
    <definedName name="solver_val" localSheetId="4" hidden="1">100</definedName>
    <definedName name="solver_ver" localSheetId="3" hidden="1">3</definedName>
    <definedName name="solver_ver" localSheetId="4" hidden="1">3</definedName>
    <definedName name="T.Out" localSheetId="0">Data1!#REF!</definedName>
    <definedName name="T.Out_Name" localSheetId="0">Data1!#REF!</definedName>
    <definedName name="T.PV" localSheetId="0">Data1!$G$2:$G$2168</definedName>
    <definedName name="T.PV_Name" localSheetId="0">Data1!$G$1</definedName>
    <definedName name="T.SP" localSheetId="0">Data1!$X$2:$X$2168</definedName>
    <definedName name="T.SP_Name" localSheetId="0">Data1!$X$1</definedName>
    <definedName name="Timestamp" localSheetId="0">Data1!$A$2:$A$2168</definedName>
    <definedName name="Timestamp_Name" localSheetId="0">Data1!$A$1</definedName>
    <definedName name="Torque.PV" localSheetId="0">Data1!$R$2:$R$2168</definedName>
    <definedName name="Torque.PV_Name" localSheetId="0">Data1!$R$1</definedName>
    <definedName name="V.PV" localSheetId="0">Data1!$E$2:$E$2168</definedName>
    <definedName name="V.PV_Name" localSheetId="0">Data1!$E$1</definedName>
    <definedName name="VA.PV" localSheetId="0">Data1!$I$2:$I$2168</definedName>
    <definedName name="VA.PV_Name" localSheetId="0">Data1!$I$1</definedName>
    <definedName name="VB.PV" localSheetId="0">Data1!$K$2:$K$2168</definedName>
    <definedName name="VB.PV_Name" localSheetId="0">Data1!$K$1</definedName>
    <definedName name="VC.PV" localSheetId="0">Data1!$M$2:$M$2168</definedName>
    <definedName name="VC.PV_Name" localSheetId="0">Data1!$M$1</definedName>
    <definedName name="VD.PV" localSheetId="0">Data1!$O$2:$O$2168</definedName>
    <definedName name="VD.PV_Name" localSheetId="0">Data1!$O$1</definedName>
    <definedName name="XCO2_.Out" localSheetId="0">Data1!#REF!</definedName>
    <definedName name="XCO2_.Out_Name" localSheetId="0">Data1!#REF!</definedName>
    <definedName name="XCO2_.PV" localSheetId="0">Data1!#REF!</definedName>
    <definedName name="XCO2_.PV_Name" localSheetId="0">Data1!#REF!</definedName>
    <definedName name="XO2_.Out" localSheetId="0">Data1!#REF!</definedName>
    <definedName name="XO2_.Out_Name" localSheetId="0">Data1!#REF!</definedName>
    <definedName name="XO2_.PV" localSheetId="0">Data1!#REF!</definedName>
    <definedName name="XO2_.PV_Name" localSheetId="0">Data1!#REF!</definedName>
  </definedNames>
  <calcPr calcId="181029"/>
</workbook>
</file>

<file path=xl/calcChain.xml><?xml version="1.0" encoding="utf-8"?>
<calcChain xmlns="http://schemas.openxmlformats.org/spreadsheetml/2006/main">
  <c r="H2" i="3" l="1"/>
  <c r="B15" i="3"/>
  <c r="E2" i="3"/>
  <c r="D2" i="3"/>
  <c r="H9" i="3"/>
  <c r="L2" i="3"/>
  <c r="M5" i="3"/>
  <c r="B14" i="3"/>
  <c r="C20" i="4"/>
  <c r="C26" i="4"/>
  <c r="B9" i="3"/>
  <c r="C9" i="3"/>
  <c r="D9" i="3"/>
  <c r="E9" i="3"/>
  <c r="E16" i="4"/>
  <c r="E20" i="4"/>
  <c r="E26" i="4"/>
  <c r="I9" i="3"/>
  <c r="F16" i="4"/>
  <c r="F20" i="4"/>
  <c r="F26" i="4"/>
  <c r="G16" i="4"/>
  <c r="G20" i="4"/>
  <c r="G26" i="4"/>
  <c r="D16" i="4"/>
  <c r="D20" i="4"/>
  <c r="D26" i="4"/>
  <c r="B28" i="4"/>
  <c r="B22" i="6"/>
  <c r="F21" i="4"/>
  <c r="E27" i="4"/>
  <c r="E21" i="4"/>
  <c r="G21" i="4"/>
  <c r="B22" i="4"/>
  <c r="L3" i="3"/>
  <c r="A3" i="3"/>
  <c r="L4" i="3"/>
  <c r="A4" i="3"/>
  <c r="A5" i="3"/>
  <c r="B16" i="3"/>
  <c r="G27" i="4"/>
  <c r="F27" i="4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/>
  <c r="D462" i="5"/>
  <c r="D463" i="5"/>
  <c r="D464" i="5"/>
  <c r="D465" i="5"/>
  <c r="D466" i="5"/>
  <c r="D467" i="5"/>
  <c r="D468" i="5"/>
  <c r="D469" i="5"/>
  <c r="D470" i="5"/>
  <c r="D471" i="5"/>
  <c r="D472" i="5"/>
  <c r="D473" i="5"/>
  <c r="D474" i="5"/>
  <c r="D475" i="5"/>
  <c r="D476" i="5"/>
  <c r="D477" i="5"/>
  <c r="D478" i="5"/>
  <c r="D479" i="5"/>
  <c r="D480" i="5"/>
  <c r="D481" i="5"/>
  <c r="D482" i="5"/>
  <c r="D483" i="5"/>
  <c r="D484" i="5"/>
  <c r="D485" i="5"/>
  <c r="D486" i="5"/>
  <c r="D487" i="5"/>
  <c r="D488" i="5"/>
  <c r="D489" i="5"/>
  <c r="D490" i="5"/>
  <c r="D491" i="5"/>
  <c r="D492" i="5"/>
  <c r="D493" i="5"/>
  <c r="D494" i="5"/>
  <c r="D495" i="5"/>
  <c r="D496" i="5"/>
  <c r="D497" i="5"/>
  <c r="D498" i="5"/>
  <c r="D499" i="5"/>
  <c r="D500" i="5"/>
  <c r="D501" i="5"/>
  <c r="D502" i="5"/>
  <c r="D503" i="5"/>
  <c r="D504" i="5"/>
  <c r="D505" i="5"/>
  <c r="D506" i="5"/>
  <c r="D507" i="5"/>
  <c r="D508" i="5"/>
  <c r="D509" i="5"/>
  <c r="D510" i="5"/>
  <c r="D511" i="5"/>
  <c r="D512" i="5"/>
  <c r="D513" i="5"/>
  <c r="D514" i="5"/>
  <c r="D515" i="5"/>
  <c r="D516" i="5"/>
  <c r="D517" i="5"/>
  <c r="D518" i="5"/>
  <c r="D519" i="5"/>
  <c r="D520" i="5"/>
  <c r="D521" i="5"/>
  <c r="D522" i="5"/>
  <c r="D523" i="5"/>
  <c r="D524" i="5"/>
  <c r="D525" i="5"/>
  <c r="D526" i="5"/>
  <c r="D527" i="5"/>
  <c r="D528" i="5"/>
  <c r="D529" i="5"/>
  <c r="D530" i="5"/>
  <c r="D531" i="5"/>
  <c r="D532" i="5"/>
  <c r="D533" i="5"/>
  <c r="D534" i="5"/>
  <c r="D535" i="5"/>
  <c r="D536" i="5"/>
  <c r="D537" i="5"/>
  <c r="D538" i="5"/>
  <c r="D539" i="5"/>
  <c r="D540" i="5"/>
  <c r="D541" i="5"/>
  <c r="D542" i="5"/>
  <c r="D543" i="5"/>
  <c r="D544" i="5"/>
  <c r="D545" i="5"/>
  <c r="D546" i="5"/>
  <c r="D547" i="5"/>
  <c r="D548" i="5"/>
  <c r="D549" i="5"/>
  <c r="D550" i="5"/>
  <c r="D551" i="5"/>
  <c r="D552" i="5"/>
  <c r="D553" i="5"/>
  <c r="D554" i="5"/>
  <c r="D555" i="5"/>
  <c r="D556" i="5"/>
  <c r="D557" i="5"/>
  <c r="D558" i="5"/>
  <c r="D559" i="5"/>
  <c r="D560" i="5"/>
  <c r="D561" i="5"/>
  <c r="D562" i="5"/>
  <c r="D563" i="5"/>
  <c r="D564" i="5"/>
  <c r="D565" i="5"/>
  <c r="D566" i="5"/>
  <c r="D567" i="5"/>
  <c r="D568" i="5"/>
  <c r="D569" i="5"/>
  <c r="D570" i="5"/>
  <c r="D571" i="5"/>
  <c r="D572" i="5"/>
  <c r="D573" i="5"/>
  <c r="D574" i="5"/>
  <c r="D575" i="5"/>
  <c r="D576" i="5"/>
  <c r="D577" i="5"/>
  <c r="D578" i="5"/>
  <c r="D579" i="5"/>
  <c r="D580" i="5"/>
  <c r="D581" i="5"/>
  <c r="D582" i="5"/>
  <c r="D583" i="5"/>
  <c r="D584" i="5"/>
  <c r="D585" i="5"/>
  <c r="D586" i="5"/>
  <c r="D587" i="5"/>
  <c r="D588" i="5"/>
  <c r="D589" i="5"/>
  <c r="D590" i="5"/>
  <c r="D591" i="5"/>
  <c r="D592" i="5"/>
  <c r="D593" i="5"/>
  <c r="D594" i="5"/>
  <c r="D595" i="5"/>
  <c r="D596" i="5"/>
  <c r="D597" i="5"/>
  <c r="D598" i="5"/>
  <c r="D599" i="5"/>
  <c r="D600" i="5"/>
  <c r="D601" i="5"/>
  <c r="D602" i="5"/>
  <c r="D603" i="5"/>
  <c r="D604" i="5"/>
  <c r="D605" i="5"/>
  <c r="D606" i="5"/>
  <c r="D607" i="5"/>
  <c r="D608" i="5"/>
  <c r="D609" i="5"/>
  <c r="D610" i="5"/>
  <c r="D611" i="5"/>
  <c r="D612" i="5"/>
  <c r="D613" i="5"/>
  <c r="D614" i="5"/>
  <c r="D615" i="5"/>
  <c r="D616" i="5"/>
  <c r="D617" i="5"/>
  <c r="D618" i="5"/>
  <c r="D619" i="5"/>
  <c r="D620" i="5"/>
  <c r="D621" i="5"/>
  <c r="D622" i="5"/>
  <c r="D623" i="5"/>
  <c r="D624" i="5"/>
  <c r="D625" i="5"/>
  <c r="D626" i="5"/>
  <c r="D627" i="5"/>
  <c r="D628" i="5"/>
  <c r="D629" i="5"/>
  <c r="D630" i="5"/>
  <c r="D631" i="5"/>
  <c r="D632" i="5"/>
  <c r="D633" i="5"/>
  <c r="D634" i="5"/>
  <c r="D635" i="5"/>
  <c r="D636" i="5"/>
  <c r="D637" i="5"/>
  <c r="D638" i="5"/>
  <c r="D639" i="5"/>
  <c r="D640" i="5"/>
  <c r="D641" i="5"/>
  <c r="D642" i="5"/>
  <c r="D643" i="5"/>
  <c r="D644" i="5"/>
  <c r="D645" i="5"/>
  <c r="D646" i="5"/>
  <c r="D647" i="5"/>
  <c r="D648" i="5"/>
  <c r="D649" i="5"/>
  <c r="D650" i="5"/>
  <c r="D651" i="5"/>
  <c r="D652" i="5"/>
  <c r="D653" i="5"/>
  <c r="D654" i="5"/>
  <c r="D655" i="5"/>
  <c r="D656" i="5"/>
  <c r="D657" i="5"/>
  <c r="D658" i="5"/>
  <c r="D659" i="5"/>
  <c r="D660" i="5"/>
  <c r="D661" i="5"/>
  <c r="D662" i="5"/>
  <c r="D663" i="5"/>
  <c r="D664" i="5"/>
  <c r="D665" i="5"/>
  <c r="D666" i="5"/>
  <c r="D667" i="5"/>
  <c r="D668" i="5"/>
  <c r="D669" i="5"/>
  <c r="D670" i="5"/>
  <c r="D671" i="5"/>
  <c r="D672" i="5"/>
  <c r="D673" i="5"/>
  <c r="D674" i="5"/>
  <c r="D675" i="5"/>
  <c r="D676" i="5"/>
  <c r="D677" i="5"/>
  <c r="D678" i="5"/>
  <c r="D679" i="5"/>
  <c r="D680" i="5"/>
  <c r="D681" i="5"/>
  <c r="D682" i="5"/>
  <c r="D683" i="5"/>
  <c r="D684" i="5"/>
  <c r="D685" i="5"/>
  <c r="D686" i="5"/>
  <c r="D687" i="5"/>
  <c r="D688" i="5"/>
  <c r="D689" i="5"/>
  <c r="D690" i="5"/>
  <c r="D691" i="5"/>
  <c r="D692" i="5"/>
  <c r="D693" i="5"/>
  <c r="D694" i="5"/>
  <c r="D695" i="5"/>
  <c r="D696" i="5"/>
  <c r="D697" i="5"/>
  <c r="D698" i="5"/>
  <c r="D699" i="5"/>
  <c r="D700" i="5"/>
  <c r="D701" i="5"/>
  <c r="D702" i="5"/>
  <c r="D703" i="5"/>
  <c r="D704" i="5"/>
  <c r="D705" i="5"/>
  <c r="D706" i="5"/>
  <c r="D707" i="5"/>
  <c r="D708" i="5"/>
  <c r="D709" i="5"/>
  <c r="D710" i="5"/>
  <c r="D711" i="5"/>
  <c r="D712" i="5"/>
  <c r="D713" i="5"/>
  <c r="D714" i="5"/>
  <c r="D715" i="5"/>
  <c r="D716" i="5"/>
  <c r="D717" i="5"/>
  <c r="D718" i="5"/>
  <c r="D719" i="5"/>
  <c r="D720" i="5"/>
  <c r="D721" i="5"/>
  <c r="D722" i="5"/>
  <c r="D723" i="5"/>
  <c r="D724" i="5"/>
  <c r="D725" i="5"/>
  <c r="D726" i="5"/>
  <c r="D727" i="5"/>
  <c r="D728" i="5"/>
  <c r="D729" i="5"/>
  <c r="D730" i="5"/>
  <c r="D731" i="5"/>
  <c r="D732" i="5"/>
  <c r="D733" i="5"/>
  <c r="D734" i="5"/>
  <c r="D735" i="5"/>
  <c r="D736" i="5"/>
  <c r="D737" i="5"/>
  <c r="D738" i="5"/>
  <c r="D739" i="5"/>
  <c r="D740" i="5"/>
  <c r="D741" i="5"/>
  <c r="D742" i="5"/>
  <c r="D743" i="5"/>
  <c r="D744" i="5"/>
  <c r="D745" i="5"/>
  <c r="D746" i="5"/>
  <c r="D747" i="5"/>
  <c r="D748" i="5"/>
  <c r="D749" i="5"/>
  <c r="D750" i="5"/>
  <c r="D751" i="5"/>
  <c r="D752" i="5"/>
  <c r="D753" i="5"/>
  <c r="D754" i="5"/>
  <c r="D755" i="5"/>
  <c r="D756" i="5"/>
  <c r="D757" i="5"/>
  <c r="D758" i="5"/>
  <c r="D759" i="5"/>
  <c r="D760" i="5"/>
  <c r="D761" i="5"/>
  <c r="D762" i="5"/>
  <c r="D763" i="5"/>
  <c r="D764" i="5"/>
  <c r="D765" i="5"/>
  <c r="D766" i="5"/>
  <c r="D767" i="5"/>
  <c r="D768" i="5"/>
  <c r="D769" i="5"/>
  <c r="D770" i="5"/>
  <c r="D771" i="5"/>
  <c r="D772" i="5"/>
  <c r="D773" i="5"/>
  <c r="D774" i="5"/>
  <c r="D775" i="5"/>
  <c r="D776" i="5"/>
  <c r="D777" i="5"/>
  <c r="D778" i="5"/>
  <c r="D779" i="5"/>
  <c r="D780" i="5"/>
  <c r="D781" i="5"/>
  <c r="D782" i="5"/>
  <c r="D783" i="5"/>
  <c r="D784" i="5"/>
  <c r="D785" i="5"/>
  <c r="D786" i="5"/>
  <c r="D787" i="5"/>
  <c r="D788" i="5"/>
  <c r="D789" i="5"/>
  <c r="D790" i="5"/>
  <c r="D791" i="5"/>
  <c r="D792" i="5"/>
  <c r="D793" i="5"/>
  <c r="D794" i="5"/>
  <c r="D795" i="5"/>
  <c r="D796" i="5"/>
  <c r="D797" i="5"/>
  <c r="D798" i="5"/>
  <c r="D799" i="5"/>
  <c r="D800" i="5"/>
  <c r="D801" i="5"/>
  <c r="D802" i="5"/>
  <c r="D803" i="5"/>
  <c r="D804" i="5"/>
  <c r="D805" i="5"/>
  <c r="D806" i="5"/>
  <c r="D807" i="5"/>
  <c r="D808" i="5"/>
  <c r="D809" i="5"/>
  <c r="D810" i="5"/>
  <c r="D811" i="5"/>
  <c r="D812" i="5"/>
  <c r="D813" i="5"/>
  <c r="D814" i="5"/>
  <c r="D815" i="5"/>
  <c r="D816" i="5"/>
  <c r="D817" i="5"/>
  <c r="D818" i="5"/>
  <c r="D819" i="5"/>
  <c r="D820" i="5"/>
  <c r="D821" i="5"/>
  <c r="D822" i="5"/>
  <c r="D823" i="5"/>
  <c r="D824" i="5"/>
  <c r="D825" i="5"/>
  <c r="D826" i="5"/>
  <c r="D827" i="5"/>
  <c r="D828" i="5"/>
  <c r="D829" i="5"/>
  <c r="D830" i="5"/>
  <c r="D831" i="5"/>
  <c r="D832" i="5"/>
  <c r="D833" i="5"/>
  <c r="D834" i="5"/>
  <c r="D835" i="5"/>
  <c r="D836" i="5"/>
  <c r="D837" i="5"/>
  <c r="D838" i="5"/>
  <c r="D839" i="5"/>
  <c r="D840" i="5"/>
  <c r="D841" i="5"/>
  <c r="D842" i="5"/>
  <c r="D843" i="5"/>
  <c r="D844" i="5"/>
  <c r="D845" i="5"/>
  <c r="D846" i="5"/>
  <c r="D847" i="5"/>
  <c r="D848" i="5"/>
  <c r="D849" i="5"/>
  <c r="D850" i="5"/>
  <c r="D851" i="5"/>
  <c r="D852" i="5"/>
  <c r="D853" i="5"/>
  <c r="D854" i="5"/>
  <c r="D855" i="5"/>
  <c r="D856" i="5"/>
  <c r="D857" i="5"/>
  <c r="D858" i="5"/>
  <c r="D859" i="5"/>
  <c r="D860" i="5"/>
  <c r="D861" i="5"/>
  <c r="D862" i="5"/>
  <c r="D863" i="5"/>
  <c r="D864" i="5"/>
  <c r="D865" i="5"/>
  <c r="D866" i="5"/>
  <c r="D867" i="5"/>
  <c r="D868" i="5"/>
  <c r="D869" i="5"/>
  <c r="D870" i="5"/>
  <c r="D871" i="5"/>
  <c r="D872" i="5"/>
  <c r="D873" i="5"/>
  <c r="D874" i="5"/>
  <c r="D875" i="5"/>
  <c r="D876" i="5"/>
  <c r="D877" i="5"/>
  <c r="D878" i="5"/>
  <c r="D879" i="5"/>
  <c r="D880" i="5"/>
  <c r="D881" i="5"/>
  <c r="D882" i="5"/>
  <c r="D883" i="5"/>
  <c r="D884" i="5"/>
  <c r="D885" i="5"/>
  <c r="D886" i="5"/>
  <c r="D887" i="5"/>
  <c r="D888" i="5"/>
  <c r="D889" i="5"/>
  <c r="D890" i="5"/>
  <c r="D891" i="5"/>
  <c r="D892" i="5"/>
  <c r="D893" i="5"/>
  <c r="D894" i="5"/>
  <c r="D895" i="5"/>
  <c r="D896" i="5"/>
  <c r="D897" i="5"/>
  <c r="D898" i="5"/>
  <c r="D899" i="5"/>
  <c r="D900" i="5"/>
  <c r="D901" i="5"/>
  <c r="D902" i="5"/>
  <c r="D903" i="5"/>
  <c r="D904" i="5"/>
  <c r="D905" i="5"/>
  <c r="D906" i="5"/>
  <c r="D907" i="5"/>
  <c r="D908" i="5"/>
  <c r="D909" i="5"/>
  <c r="D910" i="5"/>
  <c r="D911" i="5"/>
  <c r="D912" i="5"/>
  <c r="D913" i="5"/>
  <c r="D914" i="5"/>
  <c r="D915" i="5"/>
  <c r="D916" i="5"/>
  <c r="D917" i="5"/>
  <c r="D918" i="5"/>
  <c r="D919" i="5"/>
  <c r="D920" i="5"/>
  <c r="D921" i="5"/>
  <c r="D922" i="5"/>
  <c r="D923" i="5"/>
  <c r="D924" i="5"/>
  <c r="D925" i="5"/>
  <c r="D926" i="5"/>
  <c r="D927" i="5"/>
  <c r="D928" i="5"/>
  <c r="D929" i="5"/>
  <c r="D930" i="5"/>
  <c r="D931" i="5"/>
  <c r="D932" i="5"/>
  <c r="D933" i="5"/>
  <c r="D934" i="5"/>
  <c r="D935" i="5"/>
  <c r="D936" i="5"/>
  <c r="D937" i="5"/>
  <c r="D938" i="5"/>
  <c r="D939" i="5"/>
  <c r="D940" i="5"/>
  <c r="D941" i="5"/>
  <c r="D942" i="5"/>
  <c r="D943" i="5"/>
  <c r="D944" i="5"/>
  <c r="D945" i="5"/>
  <c r="D946" i="5"/>
  <c r="D947" i="5"/>
  <c r="D948" i="5"/>
  <c r="D949" i="5"/>
  <c r="D950" i="5"/>
  <c r="D951" i="5"/>
  <c r="D952" i="5"/>
  <c r="D953" i="5"/>
  <c r="D954" i="5"/>
  <c r="D955" i="5"/>
  <c r="D956" i="5"/>
  <c r="D957" i="5"/>
  <c r="D958" i="5"/>
  <c r="D959" i="5"/>
  <c r="D960" i="5"/>
  <c r="D961" i="5"/>
  <c r="D962" i="5"/>
  <c r="D963" i="5"/>
  <c r="D964" i="5"/>
  <c r="D965" i="5"/>
  <c r="D966" i="5"/>
  <c r="D967" i="5"/>
  <c r="D968" i="5"/>
  <c r="D969" i="5"/>
  <c r="D970" i="5"/>
  <c r="D971" i="5"/>
  <c r="D972" i="5"/>
  <c r="D973" i="5"/>
  <c r="D974" i="5"/>
  <c r="D975" i="5"/>
  <c r="D976" i="5"/>
  <c r="D977" i="5"/>
  <c r="D978" i="5"/>
  <c r="D979" i="5"/>
  <c r="D980" i="5"/>
  <c r="D981" i="5"/>
  <c r="D982" i="5"/>
  <c r="D983" i="5"/>
  <c r="D984" i="5"/>
  <c r="D985" i="5"/>
  <c r="D986" i="5"/>
  <c r="D987" i="5"/>
  <c r="D988" i="5"/>
  <c r="D989" i="5"/>
  <c r="D990" i="5"/>
  <c r="D991" i="5"/>
  <c r="D992" i="5"/>
  <c r="D993" i="5"/>
  <c r="D994" i="5"/>
  <c r="D995" i="5"/>
  <c r="D996" i="5"/>
  <c r="D997" i="5"/>
  <c r="D998" i="5"/>
  <c r="D999" i="5"/>
  <c r="D1000" i="5"/>
  <c r="D1001" i="5"/>
  <c r="D1002" i="5"/>
  <c r="D1003" i="5"/>
  <c r="D1004" i="5"/>
  <c r="D1005" i="5"/>
  <c r="D1006" i="5"/>
  <c r="D1007" i="5"/>
  <c r="D1008" i="5"/>
  <c r="D1009" i="5"/>
  <c r="D1010" i="5"/>
  <c r="D1011" i="5"/>
  <c r="D1012" i="5"/>
  <c r="D1013" i="5"/>
  <c r="D1014" i="5"/>
  <c r="D1015" i="5"/>
  <c r="D1016" i="5"/>
  <c r="D1017" i="5"/>
  <c r="D1018" i="5"/>
  <c r="D1019" i="5"/>
  <c r="D1020" i="5"/>
  <c r="D1021" i="5"/>
  <c r="D1022" i="5"/>
  <c r="D1023" i="5"/>
  <c r="D1024" i="5"/>
  <c r="D1025" i="5"/>
  <c r="D1026" i="5"/>
  <c r="D1027" i="5"/>
  <c r="D1028" i="5"/>
  <c r="D1029" i="5"/>
  <c r="D1030" i="5"/>
  <c r="D1031" i="5"/>
  <c r="D1032" i="5"/>
  <c r="D1033" i="5"/>
  <c r="D1034" i="5"/>
  <c r="D1035" i="5"/>
  <c r="D1036" i="5"/>
  <c r="D1037" i="5"/>
  <c r="D1038" i="5"/>
  <c r="D1039" i="5"/>
  <c r="D1040" i="5"/>
  <c r="D1041" i="5"/>
  <c r="D1042" i="5"/>
  <c r="D1043" i="5"/>
  <c r="D1044" i="5"/>
  <c r="D1045" i="5"/>
  <c r="D1046" i="5"/>
  <c r="D1047" i="5"/>
  <c r="D1048" i="5"/>
  <c r="D1049" i="5"/>
  <c r="D1050" i="5"/>
  <c r="D1051" i="5"/>
  <c r="D1052" i="5"/>
  <c r="D1053" i="5"/>
  <c r="D1054" i="5"/>
  <c r="D1055" i="5"/>
  <c r="D1056" i="5"/>
  <c r="D1057" i="5"/>
  <c r="D1058" i="5"/>
  <c r="D1059" i="5"/>
  <c r="D1060" i="5"/>
  <c r="D1061" i="5"/>
  <c r="D1062" i="5"/>
  <c r="D1063" i="5"/>
  <c r="D1064" i="5"/>
  <c r="D1065" i="5"/>
  <c r="D1066" i="5"/>
  <c r="D1067" i="5"/>
  <c r="D1068" i="5"/>
  <c r="D1069" i="5"/>
  <c r="D1070" i="5"/>
  <c r="D1071" i="5"/>
  <c r="D1072" i="5"/>
  <c r="D1073" i="5"/>
  <c r="D1074" i="5"/>
  <c r="D1075" i="5"/>
  <c r="D1076" i="5"/>
  <c r="D1077" i="5"/>
  <c r="D1078" i="5"/>
  <c r="D1079" i="5"/>
  <c r="D1080" i="5"/>
  <c r="D1081" i="5"/>
  <c r="D1082" i="5"/>
  <c r="D1083" i="5"/>
  <c r="D1084" i="5"/>
  <c r="D1085" i="5"/>
  <c r="D1086" i="5"/>
  <c r="D1087" i="5"/>
  <c r="D1088" i="5"/>
  <c r="D1089" i="5"/>
  <c r="D1090" i="5"/>
  <c r="D1091" i="5"/>
  <c r="D1092" i="5"/>
  <c r="D1093" i="5"/>
  <c r="D1094" i="5"/>
  <c r="D1095" i="5"/>
  <c r="D1096" i="5"/>
  <c r="D1097" i="5"/>
  <c r="D1098" i="5"/>
  <c r="D1099" i="5"/>
  <c r="D1100" i="5"/>
  <c r="D1101" i="5"/>
  <c r="D1102" i="5"/>
  <c r="D1103" i="5"/>
  <c r="D1104" i="5"/>
  <c r="D1105" i="5"/>
  <c r="D1106" i="5"/>
  <c r="D1107" i="5"/>
  <c r="D1108" i="5"/>
  <c r="D1109" i="5"/>
  <c r="D1110" i="5"/>
  <c r="D1111" i="5"/>
  <c r="D1112" i="5"/>
  <c r="D1113" i="5"/>
  <c r="D1114" i="5"/>
  <c r="D1115" i="5"/>
  <c r="D1116" i="5"/>
  <c r="D1117" i="5"/>
  <c r="D1118" i="5"/>
  <c r="D1119" i="5"/>
  <c r="D1120" i="5"/>
  <c r="D1121" i="5"/>
  <c r="D1122" i="5"/>
  <c r="D1123" i="5"/>
  <c r="D1124" i="5"/>
  <c r="D1125" i="5"/>
  <c r="D1126" i="5"/>
  <c r="D1127" i="5"/>
  <c r="D1128" i="5"/>
  <c r="D1129" i="5"/>
  <c r="D1130" i="5"/>
  <c r="D1131" i="5"/>
  <c r="D1132" i="5"/>
  <c r="D1133" i="5"/>
  <c r="D1134" i="5"/>
  <c r="D1135" i="5"/>
  <c r="D1136" i="5"/>
  <c r="D1137" i="5"/>
  <c r="D1138" i="5"/>
  <c r="D1139" i="5"/>
  <c r="D1140" i="5"/>
  <c r="D1141" i="5"/>
  <c r="D1142" i="5"/>
  <c r="D1143" i="5"/>
  <c r="D1144" i="5"/>
  <c r="D1145" i="5"/>
  <c r="D1146" i="5"/>
  <c r="D1147" i="5"/>
  <c r="D1148" i="5"/>
  <c r="D1149" i="5"/>
  <c r="D1150" i="5"/>
  <c r="D1151" i="5"/>
  <c r="D1152" i="5"/>
  <c r="D1153" i="5"/>
  <c r="D1154" i="5"/>
  <c r="D1155" i="5"/>
  <c r="D1156" i="5"/>
  <c r="D1157" i="5"/>
  <c r="D1158" i="5"/>
  <c r="D1159" i="5"/>
  <c r="D1160" i="5"/>
  <c r="D1161" i="5"/>
  <c r="D1162" i="5"/>
  <c r="D1163" i="5"/>
  <c r="D1164" i="5"/>
  <c r="D1165" i="5"/>
  <c r="D1166" i="5"/>
  <c r="D1167" i="5"/>
  <c r="D1168" i="5"/>
  <c r="D1169" i="5"/>
  <c r="D1170" i="5"/>
  <c r="D1171" i="5"/>
  <c r="D1172" i="5"/>
  <c r="D1173" i="5"/>
  <c r="D1174" i="5"/>
  <c r="D1175" i="5"/>
  <c r="D1176" i="5"/>
  <c r="D1177" i="5"/>
  <c r="D1178" i="5"/>
  <c r="D1179" i="5"/>
  <c r="D1180" i="5"/>
  <c r="D1181" i="5"/>
  <c r="D1182" i="5"/>
  <c r="D1183" i="5"/>
  <c r="D1184" i="5"/>
  <c r="D1185" i="5"/>
  <c r="D1186" i="5"/>
  <c r="D1187" i="5"/>
  <c r="D1188" i="5"/>
  <c r="D1189" i="5"/>
  <c r="D1190" i="5"/>
  <c r="D1191" i="5"/>
  <c r="D1192" i="5"/>
  <c r="D1193" i="5"/>
  <c r="D1194" i="5"/>
  <c r="D1195" i="5"/>
  <c r="D1196" i="5"/>
  <c r="D1197" i="5"/>
  <c r="D1198" i="5"/>
  <c r="D1199" i="5"/>
  <c r="D1200" i="5"/>
  <c r="D1201" i="5"/>
  <c r="D1202" i="5"/>
  <c r="D1203" i="5"/>
  <c r="D1204" i="5"/>
  <c r="D1205" i="5"/>
  <c r="D1206" i="5"/>
  <c r="D1207" i="5"/>
  <c r="D1208" i="5"/>
  <c r="D1209" i="5"/>
  <c r="D1210" i="5"/>
  <c r="D1211" i="5"/>
  <c r="D1212" i="5"/>
  <c r="D1213" i="5"/>
  <c r="D1214" i="5"/>
  <c r="D1215" i="5"/>
  <c r="D1216" i="5"/>
  <c r="D1217" i="5"/>
  <c r="D1218" i="5"/>
  <c r="D1219" i="5"/>
  <c r="D1220" i="5"/>
  <c r="D1221" i="5"/>
  <c r="D1222" i="5"/>
  <c r="D1223" i="5"/>
  <c r="D1224" i="5"/>
  <c r="D1225" i="5"/>
  <c r="D1226" i="5"/>
  <c r="D1227" i="5"/>
  <c r="D1228" i="5"/>
  <c r="D1229" i="5"/>
  <c r="D1230" i="5"/>
  <c r="D1231" i="5"/>
  <c r="D1232" i="5"/>
  <c r="D1233" i="5"/>
  <c r="D1234" i="5"/>
  <c r="D1235" i="5"/>
  <c r="D1236" i="5"/>
  <c r="D1237" i="5"/>
  <c r="D1238" i="5"/>
  <c r="D1239" i="5"/>
  <c r="D1240" i="5"/>
  <c r="D1241" i="5"/>
  <c r="D1242" i="5"/>
  <c r="D1243" i="5"/>
  <c r="D1244" i="5"/>
  <c r="D1245" i="5"/>
  <c r="D1246" i="5"/>
  <c r="D1247" i="5"/>
  <c r="D1248" i="5"/>
  <c r="D1249" i="5"/>
  <c r="D1250" i="5"/>
  <c r="D1251" i="5"/>
  <c r="D1252" i="5"/>
  <c r="D1253" i="5"/>
  <c r="D1254" i="5"/>
  <c r="D1255" i="5"/>
  <c r="D1256" i="5"/>
  <c r="D1257" i="5"/>
  <c r="D1258" i="5"/>
  <c r="D1259" i="5"/>
  <c r="D1260" i="5"/>
  <c r="D1261" i="5"/>
  <c r="D1262" i="5"/>
  <c r="D1263" i="5"/>
  <c r="D1264" i="5"/>
  <c r="D1265" i="5"/>
  <c r="D1266" i="5"/>
  <c r="D1267" i="5"/>
  <c r="D1268" i="5"/>
  <c r="D1269" i="5"/>
  <c r="D1270" i="5"/>
  <c r="D1271" i="5"/>
  <c r="D1272" i="5"/>
  <c r="D1273" i="5"/>
  <c r="D1274" i="5"/>
  <c r="D1275" i="5"/>
  <c r="D1276" i="5"/>
  <c r="D1277" i="5"/>
  <c r="D1278" i="5"/>
  <c r="D1279" i="5"/>
  <c r="D1280" i="5"/>
  <c r="D1281" i="5"/>
  <c r="D1282" i="5"/>
  <c r="D1283" i="5"/>
  <c r="D1284" i="5"/>
  <c r="D1285" i="5"/>
  <c r="D1286" i="5"/>
  <c r="D1287" i="5"/>
  <c r="D1288" i="5"/>
  <c r="D1289" i="5"/>
  <c r="D1290" i="5"/>
  <c r="D1291" i="5"/>
  <c r="D1292" i="5"/>
  <c r="D1293" i="5"/>
  <c r="D1294" i="5"/>
  <c r="D1295" i="5"/>
  <c r="D1296" i="5"/>
  <c r="D1297" i="5"/>
  <c r="D1298" i="5"/>
  <c r="D1299" i="5"/>
  <c r="D1300" i="5"/>
  <c r="D1301" i="5"/>
  <c r="D1302" i="5"/>
  <c r="D1303" i="5"/>
  <c r="D1304" i="5"/>
  <c r="D1305" i="5"/>
  <c r="D1306" i="5"/>
  <c r="D1307" i="5"/>
  <c r="D1308" i="5"/>
  <c r="D1309" i="5"/>
  <c r="D1310" i="5"/>
  <c r="D1311" i="5"/>
  <c r="D1312" i="5"/>
  <c r="D1313" i="5"/>
  <c r="D1314" i="5"/>
  <c r="D1315" i="5"/>
  <c r="D1316" i="5"/>
  <c r="D1317" i="5"/>
  <c r="D1318" i="5"/>
  <c r="D1319" i="5"/>
  <c r="D1320" i="5"/>
  <c r="D1321" i="5"/>
  <c r="D1322" i="5"/>
  <c r="D1323" i="5"/>
  <c r="D1324" i="5"/>
  <c r="D1325" i="5"/>
  <c r="D1326" i="5"/>
  <c r="D1327" i="5"/>
  <c r="D1328" i="5"/>
  <c r="D1329" i="5"/>
  <c r="D1330" i="5"/>
  <c r="D1331" i="5"/>
  <c r="D1332" i="5"/>
  <c r="D1333" i="5"/>
  <c r="D1334" i="5"/>
  <c r="D1335" i="5"/>
  <c r="D1336" i="5"/>
  <c r="D1337" i="5"/>
  <c r="D1338" i="5"/>
  <c r="D1339" i="5"/>
  <c r="D1340" i="5"/>
  <c r="D1341" i="5"/>
  <c r="D1342" i="5"/>
  <c r="D1343" i="5"/>
  <c r="D1344" i="5"/>
  <c r="D1345" i="5"/>
  <c r="D1346" i="5"/>
  <c r="D1347" i="5"/>
  <c r="D1348" i="5"/>
  <c r="D1349" i="5"/>
  <c r="D1350" i="5"/>
  <c r="D1351" i="5"/>
  <c r="D1352" i="5"/>
  <c r="D1353" i="5"/>
  <c r="D1354" i="5"/>
  <c r="D1355" i="5"/>
  <c r="D1356" i="5"/>
  <c r="D1357" i="5"/>
  <c r="D1358" i="5"/>
  <c r="D1359" i="5"/>
  <c r="D1360" i="5"/>
  <c r="D1361" i="5"/>
  <c r="D1362" i="5"/>
  <c r="D1363" i="5"/>
  <c r="D1364" i="5"/>
  <c r="D1365" i="5"/>
  <c r="D1366" i="5"/>
  <c r="D1367" i="5"/>
  <c r="D1368" i="5"/>
  <c r="D1369" i="5"/>
  <c r="D1370" i="5"/>
  <c r="D1371" i="5"/>
  <c r="D1372" i="5"/>
  <c r="D1373" i="5"/>
  <c r="D1374" i="5"/>
  <c r="D1375" i="5"/>
  <c r="D1376" i="5"/>
  <c r="D1377" i="5"/>
  <c r="D1378" i="5"/>
  <c r="D1379" i="5"/>
  <c r="D1380" i="5"/>
  <c r="D1381" i="5"/>
  <c r="D1382" i="5"/>
  <c r="D1383" i="5"/>
  <c r="D1384" i="5"/>
  <c r="D1385" i="5"/>
  <c r="D1386" i="5"/>
  <c r="D1387" i="5"/>
  <c r="D1388" i="5"/>
  <c r="D1389" i="5"/>
  <c r="D1390" i="5"/>
  <c r="D1391" i="5"/>
  <c r="D1392" i="5"/>
  <c r="D1393" i="5"/>
  <c r="D1394" i="5"/>
  <c r="D1395" i="5"/>
  <c r="D1396" i="5"/>
  <c r="D1397" i="5"/>
  <c r="D1398" i="5"/>
  <c r="D1399" i="5"/>
  <c r="D1400" i="5"/>
  <c r="D1401" i="5"/>
  <c r="D1402" i="5"/>
  <c r="D1403" i="5"/>
  <c r="D1404" i="5"/>
  <c r="D1405" i="5"/>
  <c r="D1406" i="5"/>
  <c r="D1407" i="5"/>
  <c r="D1408" i="5"/>
  <c r="D1409" i="5"/>
  <c r="D1410" i="5"/>
  <c r="D1411" i="5"/>
  <c r="D1412" i="5"/>
  <c r="D1413" i="5"/>
  <c r="D1414" i="5"/>
  <c r="D1415" i="5"/>
  <c r="D1416" i="5"/>
  <c r="D1417" i="5"/>
  <c r="D1418" i="5"/>
  <c r="D1419" i="5"/>
  <c r="D1420" i="5"/>
  <c r="D1421" i="5"/>
  <c r="D1422" i="5"/>
  <c r="D1423" i="5"/>
  <c r="D1424" i="5"/>
  <c r="D1425" i="5"/>
  <c r="D1426" i="5"/>
  <c r="D1427" i="5"/>
  <c r="D1428" i="5"/>
  <c r="D1429" i="5"/>
  <c r="D1430" i="5"/>
  <c r="D1431" i="5"/>
  <c r="D1432" i="5"/>
  <c r="D1433" i="5"/>
  <c r="D1434" i="5"/>
  <c r="D1435" i="5"/>
  <c r="D1436" i="5"/>
  <c r="D1437" i="5"/>
  <c r="D1438" i="5"/>
  <c r="D1439" i="5"/>
  <c r="D1440" i="5"/>
  <c r="D1441" i="5"/>
  <c r="D1442" i="5"/>
  <c r="D1443" i="5"/>
  <c r="D1444" i="5"/>
  <c r="D1445" i="5"/>
  <c r="D1446" i="5"/>
  <c r="D1447" i="5"/>
  <c r="D1448" i="5"/>
  <c r="D1449" i="5"/>
  <c r="D1450" i="5"/>
  <c r="D1451" i="5"/>
  <c r="D1452" i="5"/>
  <c r="D1453" i="5"/>
  <c r="D1454" i="5"/>
  <c r="D1455" i="5"/>
  <c r="D1456" i="5"/>
  <c r="D1457" i="5"/>
  <c r="D1458" i="5"/>
  <c r="D1459" i="5"/>
  <c r="D1460" i="5"/>
  <c r="D1461" i="5"/>
  <c r="D1462" i="5"/>
  <c r="D1463" i="5"/>
  <c r="D1464" i="5"/>
  <c r="D1465" i="5"/>
  <c r="D1466" i="5"/>
  <c r="D1467" i="5"/>
  <c r="D1468" i="5"/>
  <c r="D1469" i="5"/>
  <c r="D1470" i="5"/>
  <c r="D1471" i="5"/>
  <c r="D1472" i="5"/>
  <c r="D1473" i="5"/>
  <c r="D1474" i="5"/>
  <c r="D1475" i="5"/>
  <c r="D1476" i="5"/>
  <c r="D1477" i="5"/>
  <c r="D1478" i="5"/>
  <c r="D1479" i="5"/>
  <c r="D1480" i="5"/>
  <c r="D1481" i="5"/>
  <c r="D1482" i="5"/>
  <c r="D1483" i="5"/>
  <c r="D1484" i="5"/>
  <c r="D1485" i="5"/>
  <c r="D1486" i="5"/>
  <c r="D1487" i="5"/>
  <c r="D1488" i="5"/>
  <c r="D1489" i="5"/>
  <c r="D1490" i="5"/>
  <c r="D1491" i="5"/>
  <c r="D1492" i="5"/>
  <c r="D1493" i="5"/>
  <c r="D1494" i="5"/>
  <c r="D1495" i="5"/>
  <c r="D1496" i="5"/>
  <c r="D1497" i="5"/>
  <c r="D1498" i="5"/>
  <c r="D1499" i="5"/>
  <c r="D1500" i="5"/>
  <c r="D1501" i="5"/>
  <c r="D1502" i="5"/>
  <c r="D1503" i="5"/>
  <c r="D1504" i="5"/>
  <c r="D1505" i="5"/>
  <c r="D1506" i="5"/>
  <c r="D1507" i="5"/>
  <c r="D1508" i="5"/>
  <c r="D1509" i="5"/>
  <c r="D1510" i="5"/>
  <c r="D1511" i="5"/>
  <c r="D1512" i="5"/>
  <c r="D1513" i="5"/>
  <c r="D1514" i="5"/>
  <c r="D1515" i="5"/>
  <c r="D1516" i="5"/>
  <c r="D1517" i="5"/>
  <c r="D1518" i="5"/>
  <c r="D1519" i="5"/>
  <c r="D1520" i="5"/>
  <c r="D1521" i="5"/>
  <c r="D1522" i="5"/>
  <c r="D1523" i="5"/>
  <c r="D1524" i="5"/>
  <c r="D1525" i="5"/>
  <c r="D1526" i="5"/>
  <c r="D1527" i="5"/>
  <c r="D1528" i="5"/>
  <c r="D1529" i="5"/>
  <c r="D1530" i="5"/>
  <c r="D1531" i="5"/>
  <c r="D1532" i="5"/>
  <c r="D1533" i="5"/>
  <c r="D1534" i="5"/>
  <c r="D1535" i="5"/>
  <c r="D1536" i="5"/>
  <c r="D1537" i="5"/>
  <c r="D1538" i="5"/>
  <c r="D1539" i="5"/>
  <c r="D1540" i="5"/>
  <c r="D1541" i="5"/>
  <c r="D1542" i="5"/>
  <c r="D1543" i="5"/>
  <c r="D1544" i="5"/>
  <c r="D1545" i="5"/>
  <c r="D1546" i="5"/>
  <c r="D1547" i="5"/>
  <c r="D1548" i="5"/>
  <c r="D1549" i="5"/>
  <c r="D1550" i="5"/>
  <c r="D1551" i="5"/>
  <c r="D1552" i="5"/>
  <c r="D1553" i="5"/>
  <c r="D1554" i="5"/>
  <c r="D1555" i="5"/>
  <c r="D1556" i="5"/>
  <c r="D1557" i="5"/>
  <c r="D1558" i="5"/>
  <c r="D1559" i="5"/>
  <c r="D1560" i="5"/>
  <c r="D1561" i="5"/>
  <c r="D1562" i="5"/>
  <c r="D1563" i="5"/>
  <c r="D1564" i="5"/>
  <c r="D1565" i="5"/>
  <c r="D1566" i="5"/>
  <c r="D1567" i="5"/>
  <c r="D1568" i="5"/>
  <c r="D1569" i="5"/>
  <c r="D1570" i="5"/>
  <c r="D1571" i="5"/>
  <c r="D1572" i="5"/>
  <c r="D1573" i="5"/>
  <c r="D1574" i="5"/>
  <c r="D1575" i="5"/>
  <c r="D1576" i="5"/>
  <c r="D1577" i="5"/>
  <c r="D1578" i="5"/>
  <c r="D1579" i="5"/>
  <c r="D1580" i="5"/>
  <c r="D1581" i="5"/>
  <c r="D1582" i="5"/>
  <c r="D1583" i="5"/>
  <c r="D1584" i="5"/>
  <c r="D1585" i="5"/>
  <c r="D1586" i="5"/>
  <c r="D1587" i="5"/>
  <c r="D1588" i="5"/>
  <c r="D1589" i="5"/>
  <c r="D1590" i="5"/>
  <c r="D1591" i="5"/>
  <c r="D1592" i="5"/>
  <c r="D1593" i="5"/>
  <c r="D1594" i="5"/>
  <c r="D1595" i="5"/>
  <c r="D1596" i="5"/>
  <c r="D1597" i="5"/>
  <c r="D1598" i="5"/>
  <c r="D1599" i="5"/>
  <c r="D1600" i="5"/>
  <c r="D1601" i="5"/>
  <c r="D1602" i="5"/>
  <c r="D1603" i="5"/>
  <c r="D1604" i="5"/>
  <c r="D1605" i="5"/>
  <c r="D1606" i="5"/>
  <c r="D1607" i="5"/>
  <c r="D1608" i="5"/>
  <c r="D1609" i="5"/>
  <c r="D1610" i="5"/>
  <c r="D1611" i="5"/>
  <c r="D1612" i="5"/>
  <c r="D1613" i="5"/>
  <c r="D1614" i="5"/>
  <c r="D1615" i="5"/>
  <c r="D1616" i="5"/>
  <c r="D1617" i="5"/>
  <c r="D1618" i="5"/>
  <c r="D1619" i="5"/>
  <c r="D1620" i="5"/>
  <c r="D1621" i="5"/>
  <c r="D1622" i="5"/>
  <c r="D1623" i="5"/>
  <c r="D1624" i="5"/>
  <c r="D1625" i="5"/>
  <c r="D1626" i="5"/>
  <c r="D1627" i="5"/>
  <c r="D1628" i="5"/>
  <c r="D1629" i="5"/>
  <c r="D1630" i="5"/>
  <c r="D1631" i="5"/>
  <c r="D1632" i="5"/>
  <c r="D1633" i="5"/>
  <c r="D1634" i="5"/>
  <c r="D1635" i="5"/>
  <c r="D1636" i="5"/>
  <c r="D1637" i="5"/>
  <c r="D1638" i="5"/>
  <c r="D1639" i="5"/>
  <c r="D1640" i="5"/>
  <c r="D1641" i="5"/>
  <c r="D1642" i="5"/>
  <c r="D1643" i="5"/>
  <c r="D1644" i="5"/>
  <c r="D1645" i="5"/>
  <c r="D1646" i="5"/>
  <c r="D1647" i="5"/>
  <c r="D1648" i="5"/>
  <c r="D1649" i="5"/>
  <c r="D1650" i="5"/>
  <c r="D1651" i="5"/>
  <c r="D1652" i="5"/>
  <c r="D1653" i="5"/>
  <c r="D1654" i="5"/>
  <c r="D1655" i="5"/>
  <c r="D1656" i="5"/>
  <c r="D1657" i="5"/>
  <c r="D1658" i="5"/>
  <c r="D1659" i="5"/>
  <c r="D1660" i="5"/>
  <c r="D1661" i="5"/>
  <c r="D1662" i="5"/>
  <c r="D1663" i="5"/>
  <c r="D1664" i="5"/>
  <c r="D1665" i="5"/>
  <c r="D1666" i="5"/>
  <c r="D1667" i="5"/>
  <c r="D1668" i="5"/>
  <c r="D1669" i="5"/>
  <c r="D1670" i="5"/>
  <c r="D1671" i="5"/>
  <c r="D1672" i="5"/>
  <c r="D1673" i="5"/>
  <c r="D1674" i="5"/>
  <c r="D1675" i="5"/>
  <c r="D1676" i="5"/>
  <c r="D1677" i="5"/>
  <c r="D1678" i="5"/>
  <c r="D1679" i="5"/>
  <c r="D1680" i="5"/>
  <c r="D1681" i="5"/>
  <c r="D1682" i="5"/>
  <c r="D1683" i="5"/>
  <c r="D1684" i="5"/>
  <c r="D1685" i="5"/>
  <c r="D1686" i="5"/>
  <c r="D1687" i="5"/>
  <c r="D1688" i="5"/>
  <c r="D1689" i="5"/>
  <c r="D1690" i="5"/>
  <c r="D1691" i="5"/>
  <c r="D1692" i="5"/>
  <c r="D1693" i="5"/>
  <c r="D1694" i="5"/>
  <c r="D1695" i="5"/>
  <c r="D1696" i="5"/>
  <c r="D1697" i="5"/>
  <c r="D1698" i="5"/>
  <c r="D1699" i="5"/>
  <c r="D1700" i="5"/>
  <c r="D1701" i="5"/>
  <c r="D1702" i="5"/>
  <c r="D1703" i="5"/>
  <c r="D1704" i="5"/>
  <c r="D1705" i="5"/>
  <c r="D1706" i="5"/>
  <c r="D1707" i="5"/>
  <c r="D1708" i="5"/>
  <c r="D1709" i="5"/>
  <c r="D1710" i="5"/>
  <c r="D1711" i="5"/>
  <c r="D1712" i="5"/>
  <c r="D1713" i="5"/>
  <c r="D1714" i="5"/>
  <c r="D1715" i="5"/>
  <c r="D1716" i="5"/>
  <c r="D1717" i="5"/>
  <c r="D1718" i="5"/>
  <c r="D1719" i="5"/>
  <c r="D1720" i="5"/>
  <c r="D1721" i="5"/>
  <c r="D1722" i="5"/>
  <c r="D1723" i="5"/>
  <c r="D1724" i="5"/>
  <c r="D1725" i="5"/>
  <c r="D1726" i="5"/>
  <c r="D1727" i="5"/>
  <c r="D1728" i="5"/>
  <c r="D1729" i="5"/>
  <c r="D1730" i="5"/>
  <c r="D1731" i="5"/>
  <c r="D1732" i="5"/>
  <c r="D1733" i="5"/>
  <c r="D1734" i="5"/>
  <c r="D1735" i="5"/>
  <c r="D1736" i="5"/>
  <c r="D1737" i="5"/>
  <c r="D1738" i="5"/>
  <c r="D1739" i="5"/>
  <c r="D1740" i="5"/>
  <c r="D1741" i="5"/>
  <c r="D1742" i="5"/>
  <c r="D1743" i="5"/>
  <c r="D1744" i="5"/>
  <c r="D1745" i="5"/>
  <c r="D1746" i="5"/>
  <c r="D1747" i="5"/>
  <c r="D1748" i="5"/>
  <c r="D1749" i="5"/>
  <c r="D1750" i="5"/>
  <c r="D1751" i="5"/>
  <c r="D1752" i="5"/>
  <c r="D1753" i="5"/>
  <c r="D1754" i="5"/>
  <c r="D1755" i="5"/>
  <c r="D1756" i="5"/>
  <c r="D1757" i="5"/>
  <c r="D1758" i="5"/>
  <c r="D1759" i="5"/>
  <c r="D1760" i="5"/>
  <c r="D1761" i="5"/>
  <c r="D1762" i="5"/>
  <c r="D1763" i="5"/>
  <c r="D1764" i="5"/>
  <c r="D1765" i="5"/>
  <c r="D1766" i="5"/>
  <c r="D1767" i="5"/>
  <c r="D1768" i="5"/>
  <c r="D1769" i="5"/>
  <c r="D1770" i="5"/>
  <c r="D1771" i="5"/>
  <c r="D1772" i="5"/>
  <c r="D1773" i="5"/>
  <c r="D1774" i="5"/>
  <c r="D1775" i="5"/>
  <c r="D1776" i="5"/>
  <c r="D1777" i="5"/>
  <c r="D1778" i="5"/>
  <c r="D1779" i="5"/>
  <c r="D1780" i="5"/>
  <c r="D1781" i="5"/>
  <c r="D1782" i="5"/>
  <c r="D1783" i="5"/>
  <c r="D1784" i="5"/>
  <c r="D1785" i="5"/>
  <c r="D1786" i="5"/>
  <c r="D1787" i="5"/>
  <c r="D1788" i="5"/>
  <c r="D1789" i="5"/>
  <c r="D1790" i="5"/>
  <c r="D1791" i="5"/>
  <c r="D1792" i="5"/>
  <c r="D1793" i="5"/>
  <c r="D1794" i="5"/>
  <c r="D1795" i="5"/>
  <c r="D1796" i="5"/>
  <c r="D1797" i="5"/>
  <c r="D1798" i="5"/>
  <c r="D1799" i="5"/>
  <c r="D1800" i="5"/>
  <c r="D1801" i="5"/>
  <c r="D1802" i="5"/>
  <c r="D1803" i="5"/>
  <c r="D1804" i="5"/>
  <c r="D1805" i="5"/>
  <c r="D1806" i="5"/>
  <c r="D1807" i="5"/>
  <c r="D1808" i="5"/>
  <c r="D1809" i="5"/>
  <c r="D1810" i="5"/>
  <c r="D1811" i="5"/>
  <c r="D1812" i="5"/>
  <c r="D1813" i="5"/>
  <c r="D1814" i="5"/>
  <c r="D1815" i="5"/>
  <c r="D1816" i="5"/>
  <c r="D1817" i="5"/>
  <c r="D1818" i="5"/>
  <c r="D1819" i="5"/>
  <c r="D1820" i="5"/>
  <c r="D1821" i="5"/>
  <c r="D1822" i="5"/>
  <c r="D1823" i="5"/>
  <c r="D1824" i="5"/>
  <c r="D1825" i="5"/>
  <c r="D1826" i="5"/>
  <c r="D1827" i="5"/>
  <c r="D1828" i="5"/>
  <c r="D1829" i="5"/>
  <c r="D1830" i="5"/>
  <c r="D1831" i="5"/>
  <c r="D1832" i="5"/>
  <c r="D1833" i="5"/>
  <c r="D1834" i="5"/>
  <c r="D1835" i="5"/>
  <c r="D1836" i="5"/>
  <c r="D1837" i="5"/>
  <c r="D1838" i="5"/>
  <c r="D1839" i="5"/>
  <c r="D1840" i="5"/>
  <c r="D1841" i="5"/>
  <c r="D1842" i="5"/>
  <c r="D1843" i="5"/>
  <c r="D1844" i="5"/>
  <c r="D1845" i="5"/>
  <c r="D1846" i="5"/>
  <c r="D1847" i="5"/>
  <c r="D1848" i="5"/>
  <c r="D1849" i="5"/>
  <c r="D1850" i="5"/>
  <c r="D1851" i="5"/>
  <c r="D1852" i="5"/>
  <c r="D1853" i="5"/>
  <c r="D1854" i="5"/>
  <c r="D1855" i="5"/>
  <c r="D1856" i="5"/>
  <c r="D1857" i="5"/>
  <c r="D1858" i="5"/>
  <c r="D1859" i="5"/>
  <c r="D1860" i="5"/>
  <c r="D1861" i="5"/>
  <c r="D1862" i="5"/>
  <c r="D1863" i="5"/>
  <c r="D1864" i="5"/>
  <c r="D1865" i="5"/>
  <c r="D1866" i="5"/>
  <c r="D1867" i="5"/>
  <c r="D1868" i="5"/>
  <c r="D1869" i="5"/>
  <c r="D1870" i="5"/>
  <c r="D1871" i="5"/>
  <c r="D1872" i="5"/>
  <c r="D1873" i="5"/>
  <c r="D1874" i="5"/>
  <c r="D1875" i="5"/>
  <c r="D1876" i="5"/>
  <c r="D1877" i="5"/>
  <c r="D1878" i="5"/>
  <c r="D1879" i="5"/>
  <c r="D1880" i="5"/>
  <c r="D1881" i="5"/>
  <c r="D1882" i="5"/>
  <c r="D1883" i="5"/>
  <c r="D1884" i="5"/>
  <c r="D1885" i="5"/>
  <c r="D1886" i="5"/>
  <c r="D1887" i="5"/>
  <c r="D1888" i="5"/>
  <c r="D1889" i="5"/>
  <c r="D1890" i="5"/>
  <c r="D1891" i="5"/>
  <c r="D1892" i="5"/>
  <c r="D1893" i="5"/>
  <c r="D1894" i="5"/>
  <c r="D1895" i="5"/>
  <c r="D1896" i="5"/>
  <c r="D1897" i="5"/>
  <c r="D1898" i="5"/>
  <c r="D1899" i="5"/>
  <c r="D1900" i="5"/>
  <c r="D1901" i="5"/>
  <c r="D1902" i="5"/>
  <c r="D1903" i="5"/>
  <c r="D1904" i="5"/>
  <c r="D1905" i="5"/>
  <c r="D1906" i="5"/>
  <c r="D1907" i="5"/>
  <c r="D1908" i="5"/>
  <c r="D1909" i="5"/>
  <c r="D1910" i="5"/>
  <c r="D1911" i="5"/>
  <c r="D1912" i="5"/>
  <c r="D1913" i="5"/>
  <c r="D1914" i="5"/>
  <c r="D1915" i="5"/>
  <c r="D1916" i="5"/>
  <c r="D1917" i="5"/>
  <c r="D1918" i="5"/>
  <c r="D1919" i="5"/>
  <c r="D1920" i="5"/>
  <c r="D1921" i="5"/>
  <c r="D1922" i="5"/>
  <c r="D1923" i="5"/>
  <c r="D1924" i="5"/>
  <c r="D1925" i="5"/>
  <c r="D1926" i="5"/>
  <c r="D1927" i="5"/>
  <c r="D1928" i="5"/>
  <c r="D1929" i="5"/>
  <c r="D1930" i="5"/>
  <c r="D1931" i="5"/>
  <c r="D1932" i="5"/>
  <c r="D1933" i="5"/>
  <c r="D1934" i="5"/>
  <c r="D1935" i="5"/>
  <c r="D1936" i="5"/>
  <c r="D1937" i="5"/>
  <c r="D1938" i="5"/>
  <c r="D1939" i="5"/>
  <c r="D1940" i="5"/>
  <c r="D1941" i="5"/>
  <c r="D1942" i="5"/>
  <c r="D1943" i="5"/>
  <c r="D1944" i="5"/>
  <c r="D1945" i="5"/>
  <c r="D1946" i="5"/>
  <c r="D1947" i="5"/>
  <c r="D1948" i="5"/>
  <c r="D1949" i="5"/>
  <c r="D1950" i="5"/>
  <c r="D1951" i="5"/>
  <c r="D1952" i="5"/>
  <c r="D1953" i="5"/>
  <c r="D1954" i="5"/>
  <c r="D1955" i="5"/>
  <c r="D1956" i="5"/>
  <c r="D1957" i="5"/>
  <c r="D1958" i="5"/>
  <c r="D1959" i="5"/>
  <c r="D1960" i="5"/>
  <c r="D1961" i="5"/>
  <c r="D1962" i="5"/>
  <c r="D1963" i="5"/>
  <c r="D1964" i="5"/>
  <c r="D1965" i="5"/>
  <c r="D1966" i="5"/>
  <c r="D1967" i="5"/>
  <c r="D1968" i="5"/>
  <c r="D1969" i="5"/>
  <c r="D1970" i="5"/>
  <c r="D1971" i="5"/>
  <c r="D1972" i="5"/>
  <c r="D1973" i="5"/>
  <c r="D1974" i="5"/>
  <c r="D1975" i="5"/>
  <c r="D1976" i="5"/>
  <c r="D1977" i="5"/>
  <c r="D1978" i="5"/>
  <c r="D1979" i="5"/>
  <c r="D1980" i="5"/>
  <c r="D1981" i="5"/>
  <c r="D1982" i="5"/>
  <c r="D1983" i="5"/>
  <c r="D1984" i="5"/>
  <c r="D1985" i="5"/>
  <c r="D1986" i="5"/>
  <c r="D1987" i="5"/>
  <c r="D1988" i="5"/>
  <c r="D1989" i="5"/>
  <c r="D1990" i="5"/>
  <c r="D1991" i="5"/>
  <c r="D1992" i="5"/>
  <c r="D1993" i="5"/>
  <c r="D1994" i="5"/>
  <c r="D1995" i="5"/>
  <c r="D1996" i="5"/>
  <c r="D1997" i="5"/>
  <c r="D1998" i="5"/>
  <c r="D1999" i="5"/>
  <c r="D2000" i="5"/>
  <c r="D2001" i="5"/>
  <c r="D2002" i="5"/>
  <c r="D2003" i="5"/>
  <c r="D2004" i="5"/>
  <c r="D2005" i="5"/>
  <c r="D2006" i="5"/>
  <c r="D2007" i="5"/>
  <c r="D2008" i="5"/>
  <c r="D2009" i="5"/>
  <c r="D2010" i="5"/>
  <c r="D2011" i="5"/>
  <c r="D2012" i="5"/>
  <c r="D2013" i="5"/>
  <c r="D2014" i="5"/>
  <c r="D2015" i="5"/>
  <c r="D2016" i="5"/>
  <c r="D2017" i="5"/>
  <c r="D2018" i="5"/>
  <c r="D2019" i="5"/>
  <c r="D2020" i="5"/>
  <c r="D2021" i="5"/>
  <c r="D2022" i="5"/>
  <c r="D2023" i="5"/>
  <c r="D2024" i="5"/>
  <c r="D2025" i="5"/>
  <c r="D2026" i="5"/>
  <c r="D2027" i="5"/>
  <c r="D2028" i="5"/>
  <c r="D2029" i="5"/>
  <c r="D2030" i="5"/>
  <c r="D2031" i="5"/>
  <c r="D2032" i="5"/>
  <c r="D2033" i="5"/>
  <c r="D2034" i="5"/>
  <c r="D2035" i="5"/>
  <c r="D2036" i="5"/>
  <c r="D2037" i="5"/>
  <c r="D2038" i="5"/>
  <c r="D2039" i="5"/>
  <c r="D2040" i="5"/>
  <c r="D2041" i="5"/>
  <c r="D2042" i="5"/>
  <c r="D2043" i="5"/>
  <c r="D2044" i="5"/>
  <c r="D2045" i="5"/>
  <c r="D2046" i="5"/>
  <c r="D2047" i="5"/>
  <c r="D2048" i="5"/>
  <c r="D2049" i="5"/>
  <c r="D2050" i="5"/>
  <c r="D2051" i="5"/>
  <c r="D2052" i="5"/>
  <c r="D2053" i="5"/>
  <c r="D2054" i="5"/>
  <c r="D2055" i="5"/>
  <c r="D2056" i="5"/>
  <c r="D2057" i="5"/>
  <c r="D2058" i="5"/>
  <c r="D2059" i="5"/>
  <c r="D2060" i="5"/>
  <c r="D2061" i="5"/>
  <c r="D2062" i="5"/>
  <c r="D2063" i="5"/>
  <c r="D2064" i="5"/>
  <c r="D2065" i="5"/>
  <c r="D2066" i="5"/>
  <c r="D2067" i="5"/>
  <c r="D2068" i="5"/>
  <c r="D2069" i="5"/>
  <c r="D2070" i="5"/>
  <c r="D2071" i="5"/>
  <c r="D2072" i="5"/>
  <c r="D2073" i="5"/>
  <c r="D2074" i="5"/>
  <c r="D2075" i="5"/>
  <c r="D2076" i="5"/>
  <c r="D2077" i="5"/>
  <c r="D2078" i="5"/>
  <c r="D2079" i="5"/>
  <c r="D2080" i="5"/>
  <c r="D2081" i="5"/>
  <c r="D2082" i="5"/>
  <c r="D2083" i="5"/>
  <c r="D2084" i="5"/>
  <c r="D2085" i="5"/>
  <c r="D2086" i="5"/>
  <c r="D2087" i="5"/>
  <c r="D2088" i="5"/>
  <c r="D2089" i="5"/>
  <c r="D2090" i="5"/>
  <c r="D2091" i="5"/>
  <c r="D2092" i="5"/>
  <c r="D2093" i="5"/>
  <c r="D2094" i="5"/>
  <c r="D2095" i="5"/>
  <c r="D2096" i="5"/>
  <c r="D2097" i="5"/>
  <c r="D2098" i="5"/>
  <c r="D2099" i="5"/>
  <c r="D2100" i="5"/>
  <c r="D2101" i="5"/>
  <c r="D2102" i="5"/>
  <c r="D2103" i="5"/>
  <c r="D2104" i="5"/>
  <c r="D2105" i="5"/>
  <c r="D2106" i="5"/>
  <c r="D2107" i="5"/>
  <c r="D2108" i="5"/>
  <c r="D2109" i="5"/>
  <c r="D2110" i="5"/>
  <c r="D2111" i="5"/>
  <c r="D2112" i="5"/>
  <c r="D2113" i="5"/>
  <c r="D2114" i="5"/>
  <c r="D2115" i="5"/>
  <c r="D2116" i="5"/>
  <c r="D2117" i="5"/>
  <c r="D2118" i="5"/>
  <c r="D2119" i="5"/>
  <c r="D2120" i="5"/>
  <c r="D2121" i="5"/>
  <c r="D2122" i="5"/>
  <c r="D2123" i="5"/>
  <c r="D2124" i="5"/>
  <c r="D2125" i="5"/>
  <c r="D2126" i="5"/>
  <c r="D2127" i="5"/>
  <c r="D2128" i="5"/>
  <c r="D2129" i="5"/>
  <c r="D2130" i="5"/>
  <c r="D2131" i="5"/>
  <c r="D2132" i="5"/>
  <c r="D2133" i="5"/>
  <c r="D2134" i="5"/>
  <c r="D2135" i="5"/>
  <c r="D2136" i="5"/>
  <c r="D2137" i="5"/>
  <c r="D2138" i="5"/>
  <c r="D2139" i="5"/>
  <c r="D2140" i="5"/>
  <c r="D2141" i="5"/>
  <c r="D2142" i="5"/>
  <c r="D2143" i="5"/>
  <c r="D2144" i="5"/>
  <c r="D2145" i="5"/>
  <c r="D2146" i="5"/>
  <c r="D2147" i="5"/>
  <c r="D2148" i="5"/>
  <c r="D2149" i="5"/>
  <c r="D2150" i="5"/>
  <c r="D2151" i="5"/>
  <c r="D2152" i="5"/>
  <c r="D2153" i="5"/>
  <c r="D2154" i="5"/>
  <c r="D2155" i="5"/>
  <c r="D2156" i="5"/>
  <c r="D2157" i="5"/>
  <c r="D2158" i="5"/>
  <c r="D2159" i="5"/>
  <c r="D2160" i="5"/>
  <c r="D2161" i="5"/>
  <c r="D2162" i="5"/>
  <c r="D2163" i="5"/>
  <c r="D2164" i="5"/>
  <c r="D2165" i="5"/>
  <c r="D2166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2" i="5"/>
  <c r="H4" i="3"/>
  <c r="I4" i="3"/>
  <c r="K4" i="3"/>
  <c r="H5" i="3"/>
  <c r="I5" i="3"/>
  <c r="K5" i="3"/>
  <c r="H6" i="3"/>
  <c r="I6" i="3"/>
  <c r="K6" i="3"/>
  <c r="H7" i="3"/>
  <c r="I7" i="3"/>
  <c r="K7" i="3"/>
  <c r="H8" i="3"/>
  <c r="I8" i="3"/>
  <c r="K8" i="3"/>
  <c r="K9" i="3"/>
  <c r="H3" i="3"/>
  <c r="I3" i="3"/>
  <c r="K3" i="3"/>
  <c r="K12" i="3"/>
  <c r="K11" i="3"/>
  <c r="I2" i="3"/>
  <c r="M2" i="3"/>
  <c r="M3" i="3"/>
  <c r="M4" i="3"/>
  <c r="J4" i="3"/>
  <c r="J7" i="3"/>
  <c r="J9" i="3"/>
  <c r="J5" i="3"/>
  <c r="J8" i="3"/>
  <c r="J3" i="3"/>
  <c r="J6" i="3"/>
  <c r="D3" i="3"/>
  <c r="E3" i="3"/>
  <c r="A6" i="3"/>
  <c r="A7" i="3"/>
  <c r="A8" i="3"/>
  <c r="A9" i="3"/>
  <c r="C8" i="3"/>
  <c r="B8" i="3"/>
  <c r="D8" i="3"/>
  <c r="E8" i="3"/>
  <c r="C7" i="3"/>
  <c r="B7" i="3"/>
  <c r="C6" i="3"/>
  <c r="B6" i="3"/>
  <c r="D6" i="3"/>
  <c r="E6" i="3"/>
  <c r="C5" i="3"/>
  <c r="B5" i="3"/>
  <c r="C4" i="3"/>
  <c r="B4" i="3"/>
  <c r="D4" i="3"/>
  <c r="E4" i="3"/>
  <c r="J12" i="3"/>
  <c r="J11" i="3"/>
  <c r="D7" i="3"/>
  <c r="D5" i="3"/>
  <c r="F3" i="3"/>
  <c r="F2" i="3"/>
  <c r="F4" i="3"/>
  <c r="F6" i="3"/>
  <c r="F8" i="3"/>
  <c r="F9" i="3"/>
  <c r="F5" i="3"/>
  <c r="E5" i="3"/>
  <c r="F7" i="3"/>
  <c r="E7" i="3"/>
  <c r="B22" i="3"/>
  <c r="N4" i="3"/>
  <c r="N3" i="3"/>
  <c r="N9" i="3"/>
  <c r="N8" i="3"/>
  <c r="N12" i="3"/>
  <c r="N6" i="3"/>
  <c r="N5" i="3"/>
  <c r="N7" i="3"/>
  <c r="B19" i="3"/>
  <c r="B23" i="3"/>
  <c r="B18" i="3"/>
  <c r="B17" i="3"/>
</calcChain>
</file>

<file path=xl/sharedStrings.xml><?xml version="1.0" encoding="utf-8"?>
<sst xmlns="http://schemas.openxmlformats.org/spreadsheetml/2006/main" count="237" uniqueCount="141">
  <si>
    <t>t,h</t>
  </si>
  <si>
    <t>OD1</t>
  </si>
  <si>
    <t>OD2</t>
  </si>
  <si>
    <t>OD</t>
  </si>
  <si>
    <t>Lac</t>
  </si>
  <si>
    <t>Lactate</t>
  </si>
  <si>
    <t>Lac Prod, g L-1 h-1</t>
  </si>
  <si>
    <r>
      <t>Average prod, g L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 xml:space="preserve"> h</t>
    </r>
    <r>
      <rPr>
        <vertAlign val="superscript"/>
        <sz val="11"/>
        <color theme="1"/>
        <rFont val="Calibri"/>
        <family val="2"/>
        <scheme val="minor"/>
      </rPr>
      <t>-1</t>
    </r>
  </si>
  <si>
    <t>Y X/S</t>
  </si>
  <si>
    <t>g g-1</t>
  </si>
  <si>
    <t>q S</t>
  </si>
  <si>
    <t>g g-1 h-1</t>
  </si>
  <si>
    <t>q P</t>
  </si>
  <si>
    <t>M(Glc)</t>
  </si>
  <si>
    <t>M(Lac)</t>
  </si>
  <si>
    <t>M(Xyl)</t>
  </si>
  <si>
    <t>h</t>
  </si>
  <si>
    <t>%</t>
  </si>
  <si>
    <t>M(Kohlenstoff)</t>
  </si>
  <si>
    <t>g mol-1</t>
  </si>
  <si>
    <t>-</t>
  </si>
  <si>
    <t>g L-1</t>
  </si>
  <si>
    <t>Biomass</t>
  </si>
  <si>
    <t>µ</t>
  </si>
  <si>
    <t>g L-1 h-1</t>
  </si>
  <si>
    <t>CDW, g L-1</t>
  </si>
  <si>
    <t>ln(OD/OD 0)</t>
  </si>
  <si>
    <t>Td</t>
  </si>
  <si>
    <t>Q s</t>
  </si>
  <si>
    <t xml:space="preserve">Lac initial: </t>
  </si>
  <si>
    <t>Prop. Produced</t>
  </si>
  <si>
    <t>Acetat produced</t>
  </si>
  <si>
    <t>Acetat</t>
  </si>
  <si>
    <t>Propionat</t>
  </si>
  <si>
    <t>R1 10 dilution Sample 000</t>
  </si>
  <si>
    <t>C:\HPLC\Wael\Data Wael\Alan -Biochem\Veillonella-1\R1 10 dilution Sample 000.dat</t>
  </si>
  <si>
    <t>C:\HPLC\Ludwig\Methoden\Tyll_Knauer_UV.met</t>
  </si>
  <si>
    <t>System</t>
  </si>
  <si>
    <t>'No Vial'</t>
  </si>
  <si>
    <t>(None)</t>
  </si>
  <si>
    <t xml:space="preserve">        0,000 BDL</t>
  </si>
  <si>
    <t>R1 10 dilution Sample 001</t>
  </si>
  <si>
    <t>C:\HPLC\Wael\Data Wael\Alan -Biochem\Veillonella-1\R1 10 dilution Sample 001.dat</t>
  </si>
  <si>
    <t>R1 10 dilution Sample 002</t>
  </si>
  <si>
    <t>C:\HPLC\Wael\Data Wael\Alan -Biochem\Veillonella-1\R1 10 dilution Sample 002.dat</t>
  </si>
  <si>
    <t>R1 10 dilution Sample 005</t>
  </si>
  <si>
    <t>C:\HPLC\Wael\Data Wael\Alan -Biochem\Veillonella-1\R1 10 dilution Sample 005.dat</t>
  </si>
  <si>
    <t>R1 10 dilution Sample 006</t>
  </si>
  <si>
    <t>C:\HPLC\Wael\Data Wael\Alan -Biochem\Veillonella-1\R1 10 dilution Sample 006.dat</t>
  </si>
  <si>
    <t>R1 10 dilution Sample 008</t>
  </si>
  <si>
    <t>C:\HPLC\Wael\Data Wael\Alan -Biochem\Veillonella-1\R1 10 dilution Sample 008.dat</t>
  </si>
  <si>
    <t>R1 10 dilution Sample 009</t>
  </si>
  <si>
    <t>C:\HPLC\Wael\Data Wael\Alan -Biochem\Veillonella-1\R1 10 dilution Sample 009.dat</t>
  </si>
  <si>
    <t>R1 10 dilution Sample 010</t>
  </si>
  <si>
    <t>C:\HPLC\Wael\Data Wael\Alan -Biochem\Veillonella-1\R1 10 dilution Sample 010.dat</t>
  </si>
  <si>
    <t>Report</t>
  </si>
  <si>
    <t>Channel</t>
  </si>
  <si>
    <t># Records</t>
  </si>
  <si>
    <t>ESTD concentration</t>
  </si>
  <si>
    <t>S 2500</t>
  </si>
  <si>
    <t>Date</t>
  </si>
  <si>
    <t>Time</t>
  </si>
  <si>
    <t>Sample Id</t>
  </si>
  <si>
    <t>File Name</t>
  </si>
  <si>
    <t>Method Name</t>
  </si>
  <si>
    <t>User Name</t>
  </si>
  <si>
    <t>Vial</t>
  </si>
  <si>
    <t>Volume</t>
  </si>
  <si>
    <t>Autosampler Program</t>
  </si>
  <si>
    <t>Pyruvate</t>
  </si>
  <si>
    <t>Succinate</t>
  </si>
  <si>
    <t>Acetate</t>
  </si>
  <si>
    <t>Propionate</t>
  </si>
  <si>
    <t>Dilution Factor</t>
  </si>
  <si>
    <t>Verhältnis Prop/Acet</t>
  </si>
  <si>
    <t>Q P Prop</t>
  </si>
  <si>
    <t>Q P Acet</t>
  </si>
  <si>
    <t>CDW corr</t>
  </si>
  <si>
    <t>Lac consumer</t>
  </si>
  <si>
    <t>Ratio prop / acet mol/mol</t>
  </si>
  <si>
    <t>Offline1.D []</t>
  </si>
  <si>
    <t>Offline1.C []</t>
  </si>
  <si>
    <t>Offline1.B []</t>
  </si>
  <si>
    <t>Offline1.A []</t>
  </si>
  <si>
    <t>RD1.SP [mV]</t>
  </si>
  <si>
    <t>FD1.SP [mL/h]</t>
  </si>
  <si>
    <t>FC1.SP [mL/h]</t>
  </si>
  <si>
    <t>FB1.SP [mL/h]</t>
  </si>
  <si>
    <t>FA1.SP [mL/h]</t>
  </si>
  <si>
    <t>T1.SP [°C]</t>
  </si>
  <si>
    <t>pH1.SP [pH]</t>
  </si>
  <si>
    <t>FN2 1.PV [sL/h]</t>
  </si>
  <si>
    <t>FCO2 1.PV [sL/h]</t>
  </si>
  <si>
    <t>FO2 1.PV [sL/h]</t>
  </si>
  <si>
    <t>FAir1.PV [sL/h]</t>
  </si>
  <si>
    <t>Torque1.PV [mNm]</t>
  </si>
  <si>
    <t>Level1.PV [µS]</t>
  </si>
  <si>
    <t>RD1.PV [mV]</t>
  </si>
  <si>
    <t>VD1.PV [mL]</t>
  </si>
  <si>
    <t>FD1.PV [mL/h]</t>
  </si>
  <si>
    <t>VC1.PV [mL]</t>
  </si>
  <si>
    <t>FC1.PV [mL/h]</t>
  </si>
  <si>
    <t>VB1.PV [mL]</t>
  </si>
  <si>
    <t>FB1.PV [mL/h]</t>
  </si>
  <si>
    <t>VA1.PV [mL]</t>
  </si>
  <si>
    <t>N1.PV [rpm]</t>
  </si>
  <si>
    <t>T1.PV [°C]</t>
  </si>
  <si>
    <t>pH1.PV [pH]</t>
  </si>
  <si>
    <t>V1.PV [mL]</t>
  </si>
  <si>
    <t>Inoculation Time []</t>
  </si>
  <si>
    <t>Duration</t>
  </si>
  <si>
    <t>Timestamp</t>
  </si>
  <si>
    <t>Time, h</t>
  </si>
  <si>
    <t>No C</t>
  </si>
  <si>
    <t>M(YE)</t>
  </si>
  <si>
    <t>M(CDW)</t>
  </si>
  <si>
    <t>g/L</t>
  </si>
  <si>
    <t>Fermentation</t>
  </si>
  <si>
    <t>Glucose</t>
  </si>
  <si>
    <t>YE</t>
  </si>
  <si>
    <t>mMol</t>
  </si>
  <si>
    <t>Carbon recovery</t>
  </si>
  <si>
    <t>Molecule</t>
  </si>
  <si>
    <t>Red degree</t>
  </si>
  <si>
    <t>Red degree/C</t>
  </si>
  <si>
    <t>Glc</t>
  </si>
  <si>
    <t>Xyl</t>
  </si>
  <si>
    <t>Biom</t>
  </si>
  <si>
    <t>Anteil YE</t>
  </si>
  <si>
    <t>Redox</t>
  </si>
  <si>
    <t>Acet</t>
  </si>
  <si>
    <t>M(Acet)</t>
  </si>
  <si>
    <t>M(Prop)</t>
  </si>
  <si>
    <t>Carbon distribution</t>
  </si>
  <si>
    <t>Redox distribution</t>
  </si>
  <si>
    <t>Redox recovery</t>
  </si>
  <si>
    <t>Yield:</t>
  </si>
  <si>
    <t>BM</t>
  </si>
  <si>
    <t>time</t>
  </si>
  <si>
    <t>Ace</t>
  </si>
  <si>
    <t>Pro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</si>
</sst>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0.00"/>
    <numFmt numFmtId="165" formatCode="#0.0"/>
    <numFmt numFmtId="166" formatCode="#0."/>
    <numFmt numFmtId="167" formatCode="dd\.mm\.yy\ \ hh:mm:ss"/>
  </numFmts>
  <fonts count="4" x14ac:knownFonts="1"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14" fontId="0" fillId="0" borderId="0" xfId="0" applyNumberFormat="1"/>
    <xf numFmtId="21" fontId="0" fillId="0" borderId="0" xfId="0" applyNumberFormat="1"/>
    <xf numFmtId="0" fontId="0" fillId="2" borderId="0" xfId="0" applyFill="1"/>
    <xf numFmtId="0" fontId="0" fillId="0" borderId="1" xfId="0" applyBorder="1"/>
    <xf numFmtId="0" fontId="0" fillId="2" borderId="2" xfId="0" applyFill="1" applyBorder="1"/>
    <xf numFmtId="0" fontId="0" fillId="3" borderId="0" xfId="0" applyFill="1"/>
    <xf numFmtId="0" fontId="0" fillId="4" borderId="1" xfId="0" applyFill="1" applyBorder="1"/>
    <xf numFmtId="0" fontId="0" fillId="5" borderId="0" xfId="0" applyFill="1"/>
    <xf numFmtId="0" fontId="0" fillId="4" borderId="0" xfId="0" applyFill="1" applyAlignment="1"/>
    <xf numFmtId="0" fontId="0" fillId="6" borderId="0" xfId="0" applyFill="1" applyAlignment="1"/>
    <xf numFmtId="0" fontId="0" fillId="6" borderId="0" xfId="0" applyFill="1"/>
    <xf numFmtId="0" fontId="0" fillId="4" borderId="0" xfId="0" applyFill="1"/>
    <xf numFmtId="0" fontId="0" fillId="7" borderId="0" xfId="0" applyFill="1" applyAlignmen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46" fontId="0" fillId="0" borderId="0" xfId="0" applyNumberFormat="1"/>
    <xf numFmtId="167" fontId="0" fillId="0" borderId="0" xfId="0" applyNumberFormat="1"/>
    <xf numFmtId="0" fontId="2" fillId="8" borderId="0" xfId="0" applyFont="1" applyFill="1"/>
    <xf numFmtId="164" fontId="2" fillId="8" borderId="0" xfId="0" applyNumberFormat="1" applyFont="1" applyFill="1"/>
    <xf numFmtId="165" fontId="2" fillId="8" borderId="0" xfId="0" applyNumberFormat="1" applyFont="1" applyFill="1"/>
    <xf numFmtId="166" fontId="2" fillId="8" borderId="0" xfId="0" applyNumberFormat="1" applyFont="1" applyFill="1"/>
    <xf numFmtId="46" fontId="2" fillId="8" borderId="0" xfId="0" applyNumberFormat="1" applyFont="1" applyFill="1"/>
    <xf numFmtId="167" fontId="2" fillId="8" borderId="0" xfId="0" applyNumberFormat="1" applyFont="1" applyFill="1"/>
    <xf numFmtId="0" fontId="0" fillId="0" borderId="0" xfId="0" applyNumberFormat="1"/>
    <xf numFmtId="0" fontId="0" fillId="0" borderId="0" xfId="0" applyFill="1" applyBorder="1"/>
    <xf numFmtId="0" fontId="0" fillId="0" borderId="0" xfId="0" quotePrefix="1" applyFill="1" applyBorder="1"/>
    <xf numFmtId="0" fontId="0" fillId="6" borderId="1" xfId="0" applyFill="1" applyBorder="1"/>
    <xf numFmtId="0" fontId="0" fillId="9" borderId="1" xfId="0" applyFill="1" applyBorder="1"/>
    <xf numFmtId="0" fontId="0" fillId="0" borderId="1" xfId="0" applyFill="1" applyBorder="1"/>
    <xf numFmtId="0" fontId="0" fillId="10" borderId="1" xfId="0" applyFill="1" applyBorder="1"/>
    <xf numFmtId="0" fontId="3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scatterChart>
        <c:scatterStyle val="lineMarker"/>
        <c:varyColors val="0"/>
        <c:ser>
          <c:idx val="1"/>
          <c:order val="1"/>
          <c:tx>
            <c:v>Propionate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Auswertung!$A$2:$A$9</c:f>
              <c:numCache>
                <c:formatCode>General</c:formatCode>
                <c:ptCount val="8"/>
                <c:pt idx="0">
                  <c:v>0</c:v>
                </c:pt>
                <c:pt idx="1">
                  <c:v>5.55</c:v>
                </c:pt>
                <c:pt idx="2">
                  <c:v>9.6000000000000014</c:v>
                </c:pt>
                <c:pt idx="3">
                  <c:v>13.533333333333335</c:v>
                </c:pt>
                <c:pt idx="4">
                  <c:v>17.533333333333335</c:v>
                </c:pt>
                <c:pt idx="5">
                  <c:v>21.533333333333335</c:v>
                </c:pt>
                <c:pt idx="6">
                  <c:v>29.866666666666667</c:v>
                </c:pt>
                <c:pt idx="7">
                  <c:v>36.033333333333331</c:v>
                </c:pt>
              </c:numCache>
            </c:numRef>
          </c:xVal>
          <c:yVal>
            <c:numRef>
              <c:f>Auswertung!$H$2:$H$9</c:f>
              <c:numCache>
                <c:formatCode>General</c:formatCode>
                <c:ptCount val="8"/>
                <c:pt idx="0">
                  <c:v>0</c:v>
                </c:pt>
                <c:pt idx="1">
                  <c:v>2.1800000000000002</c:v>
                </c:pt>
                <c:pt idx="2">
                  <c:v>4.57</c:v>
                </c:pt>
                <c:pt idx="3">
                  <c:v>6.08</c:v>
                </c:pt>
                <c:pt idx="4">
                  <c:v>6.1899999999999995</c:v>
                </c:pt>
                <c:pt idx="5">
                  <c:v>6.7200000000000006</c:v>
                </c:pt>
                <c:pt idx="6">
                  <c:v>6.879999999999999</c:v>
                </c:pt>
                <c:pt idx="7">
                  <c:v>7.13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5E-BD48-9506-7B5E059B2397}"/>
            </c:ext>
          </c:extLst>
        </c:ser>
        <c:ser>
          <c:idx val="2"/>
          <c:order val="2"/>
          <c:tx>
            <c:v>Lactate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Auswertung!$A$2:$A$9</c:f>
              <c:numCache>
                <c:formatCode>General</c:formatCode>
                <c:ptCount val="8"/>
                <c:pt idx="0">
                  <c:v>0</c:v>
                </c:pt>
                <c:pt idx="1">
                  <c:v>5.55</c:v>
                </c:pt>
                <c:pt idx="2">
                  <c:v>9.6000000000000014</c:v>
                </c:pt>
                <c:pt idx="3">
                  <c:v>13.533333333333335</c:v>
                </c:pt>
                <c:pt idx="4">
                  <c:v>17.533333333333335</c:v>
                </c:pt>
                <c:pt idx="5">
                  <c:v>21.533333333333335</c:v>
                </c:pt>
                <c:pt idx="6">
                  <c:v>29.866666666666667</c:v>
                </c:pt>
                <c:pt idx="7">
                  <c:v>36.033333333333331</c:v>
                </c:pt>
              </c:numCache>
            </c:numRef>
          </c:xVal>
          <c:yVal>
            <c:numRef>
              <c:f>Auswertung!$L$2:$L$9</c:f>
              <c:numCache>
                <c:formatCode>General</c:formatCode>
                <c:ptCount val="8"/>
                <c:pt idx="0">
                  <c:v>9.4599999999999991</c:v>
                </c:pt>
                <c:pt idx="1">
                  <c:v>7.25</c:v>
                </c:pt>
                <c:pt idx="2">
                  <c:v>3.24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55E-BD48-9506-7B5E059B2397}"/>
            </c:ext>
          </c:extLst>
        </c:ser>
        <c:ser>
          <c:idx val="3"/>
          <c:order val="3"/>
          <c:tx>
            <c:v>Acetate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Auswertung!$A$2:$A$9</c:f>
              <c:numCache>
                <c:formatCode>General</c:formatCode>
                <c:ptCount val="8"/>
                <c:pt idx="0">
                  <c:v>0</c:v>
                </c:pt>
                <c:pt idx="1">
                  <c:v>5.55</c:v>
                </c:pt>
                <c:pt idx="2">
                  <c:v>9.6000000000000014</c:v>
                </c:pt>
                <c:pt idx="3">
                  <c:v>13.533333333333335</c:v>
                </c:pt>
                <c:pt idx="4">
                  <c:v>17.533333333333335</c:v>
                </c:pt>
                <c:pt idx="5">
                  <c:v>21.533333333333335</c:v>
                </c:pt>
                <c:pt idx="6">
                  <c:v>29.866666666666667</c:v>
                </c:pt>
                <c:pt idx="7">
                  <c:v>36.033333333333331</c:v>
                </c:pt>
              </c:numCache>
            </c:numRef>
          </c:xVal>
          <c:yVal>
            <c:numRef>
              <c:f>Auswertung!$I$2:$I$9</c:f>
              <c:numCache>
                <c:formatCode>General</c:formatCode>
                <c:ptCount val="8"/>
                <c:pt idx="0">
                  <c:v>0</c:v>
                </c:pt>
                <c:pt idx="1">
                  <c:v>0.70000000000000007</c:v>
                </c:pt>
                <c:pt idx="2">
                  <c:v>1.75</c:v>
                </c:pt>
                <c:pt idx="3">
                  <c:v>2.2000000000000002</c:v>
                </c:pt>
                <c:pt idx="4">
                  <c:v>2.2000000000000002</c:v>
                </c:pt>
                <c:pt idx="5">
                  <c:v>2.13</c:v>
                </c:pt>
                <c:pt idx="6">
                  <c:v>2.08</c:v>
                </c:pt>
                <c:pt idx="7">
                  <c:v>2.2800000000000002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55E-BD48-9506-7B5E059B23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8897496"/>
        <c:axId val="608901808"/>
      </c:scatterChart>
      <c:scatterChart>
        <c:scatterStyle val="lineMarker"/>
        <c:varyColors val="0"/>
        <c:ser>
          <c:idx val="0"/>
          <c:order val="0"/>
          <c:tx>
            <c:v>OD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Auswertung!$A$2:$A$9</c:f>
              <c:numCache>
                <c:formatCode>General</c:formatCode>
                <c:ptCount val="8"/>
                <c:pt idx="0">
                  <c:v>0</c:v>
                </c:pt>
                <c:pt idx="1">
                  <c:v>5.55</c:v>
                </c:pt>
                <c:pt idx="2">
                  <c:v>9.6000000000000014</c:v>
                </c:pt>
                <c:pt idx="3">
                  <c:v>13.533333333333335</c:v>
                </c:pt>
                <c:pt idx="4">
                  <c:v>17.533333333333335</c:v>
                </c:pt>
                <c:pt idx="5">
                  <c:v>21.533333333333335</c:v>
                </c:pt>
                <c:pt idx="6">
                  <c:v>29.866666666666667</c:v>
                </c:pt>
                <c:pt idx="7">
                  <c:v>36.033333333333331</c:v>
                </c:pt>
              </c:numCache>
            </c:numRef>
          </c:xVal>
          <c:yVal>
            <c:numRef>
              <c:f>Auswertung!$D$2:$D$9</c:f>
              <c:numCache>
                <c:formatCode>General</c:formatCode>
                <c:ptCount val="8"/>
                <c:pt idx="0">
                  <c:v>8.8999999999999996E-2</c:v>
                </c:pt>
                <c:pt idx="1">
                  <c:v>0.51400000000000001</c:v>
                </c:pt>
                <c:pt idx="2">
                  <c:v>1.123</c:v>
                </c:pt>
                <c:pt idx="3">
                  <c:v>1.57</c:v>
                </c:pt>
                <c:pt idx="4">
                  <c:v>1.4950000000000001</c:v>
                </c:pt>
                <c:pt idx="5">
                  <c:v>1.5</c:v>
                </c:pt>
                <c:pt idx="6">
                  <c:v>1.1500000000000001</c:v>
                </c:pt>
                <c:pt idx="7">
                  <c:v>1.1400000000000001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55E-BD48-9506-7B5E059B23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8901024"/>
        <c:axId val="608900632"/>
      </c:scatterChart>
      <c:valAx>
        <c:axId val="608897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alpha val="48000"/>
                </a:schemeClr>
              </a:solidFill>
              <a:prstDash val="sys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t, 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901808"/>
        <c:crosses val="autoZero"/>
        <c:crossBetween val="midCat"/>
      </c:valAx>
      <c:valAx>
        <c:axId val="60890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alpha val="48000"/>
                </a:schemeClr>
              </a:solidFill>
              <a:prstDash val="sys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Conc., g L-1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897496"/>
        <c:crosses val="autoZero"/>
        <c:crossBetween val="midCat"/>
      </c:valAx>
      <c:valAx>
        <c:axId val="60890063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OD600, -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901024"/>
        <c:crosses val="max"/>
        <c:crossBetween val="midCat"/>
      </c:valAx>
      <c:valAx>
        <c:axId val="6089010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0890063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RD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Data1!$D$2:$D$2166</c:f>
              <c:numCache>
                <c:formatCode>General</c:formatCode>
                <c:ptCount val="2165"/>
                <c:pt idx="0">
                  <c:v>8.611111111111111E-3</c:v>
                </c:pt>
                <c:pt idx="1">
                  <c:v>2.5277777777777774E-2</c:v>
                </c:pt>
                <c:pt idx="2">
                  <c:v>4.1944444444444444E-2</c:v>
                </c:pt>
                <c:pt idx="3">
                  <c:v>5.8611111111111114E-2</c:v>
                </c:pt>
                <c:pt idx="4">
                  <c:v>7.5277777777777777E-2</c:v>
                </c:pt>
                <c:pt idx="5">
                  <c:v>9.194444444444444E-2</c:v>
                </c:pt>
                <c:pt idx="6">
                  <c:v>0.1086111111111111</c:v>
                </c:pt>
                <c:pt idx="7">
                  <c:v>0.12527777777777777</c:v>
                </c:pt>
                <c:pt idx="8">
                  <c:v>0.14194444444444446</c:v>
                </c:pt>
                <c:pt idx="9">
                  <c:v>0.15861111111111112</c:v>
                </c:pt>
                <c:pt idx="10">
                  <c:v>0.17527777777777775</c:v>
                </c:pt>
                <c:pt idx="11">
                  <c:v>0.19194444444444447</c:v>
                </c:pt>
                <c:pt idx="12">
                  <c:v>0.20861111111111111</c:v>
                </c:pt>
                <c:pt idx="13">
                  <c:v>0.22527777777777774</c:v>
                </c:pt>
                <c:pt idx="14">
                  <c:v>0.24194444444444446</c:v>
                </c:pt>
                <c:pt idx="15">
                  <c:v>0.25861111111111112</c:v>
                </c:pt>
                <c:pt idx="16">
                  <c:v>0.27527777777777779</c:v>
                </c:pt>
                <c:pt idx="17">
                  <c:v>0.29194444444444445</c:v>
                </c:pt>
                <c:pt idx="18">
                  <c:v>0.30861111111111111</c:v>
                </c:pt>
                <c:pt idx="19">
                  <c:v>0.32527777777777778</c:v>
                </c:pt>
                <c:pt idx="20">
                  <c:v>0.34194444444444444</c:v>
                </c:pt>
                <c:pt idx="21">
                  <c:v>0.3586111111111111</c:v>
                </c:pt>
                <c:pt idx="22">
                  <c:v>0.37527777777777777</c:v>
                </c:pt>
                <c:pt idx="23">
                  <c:v>0.39194444444444443</c:v>
                </c:pt>
                <c:pt idx="24">
                  <c:v>0.40861111111111115</c:v>
                </c:pt>
                <c:pt idx="25">
                  <c:v>0.42527777777777775</c:v>
                </c:pt>
                <c:pt idx="26">
                  <c:v>0.44194444444444447</c:v>
                </c:pt>
                <c:pt idx="27">
                  <c:v>0.45861111111111114</c:v>
                </c:pt>
                <c:pt idx="28">
                  <c:v>0.47527777777777774</c:v>
                </c:pt>
                <c:pt idx="29">
                  <c:v>0.49194444444444441</c:v>
                </c:pt>
                <c:pt idx="30">
                  <c:v>0.50861111111111112</c:v>
                </c:pt>
                <c:pt idx="31">
                  <c:v>0.52527777777777784</c:v>
                </c:pt>
                <c:pt idx="32">
                  <c:v>0.54194444444444445</c:v>
                </c:pt>
                <c:pt idx="33">
                  <c:v>0.55861111111111117</c:v>
                </c:pt>
                <c:pt idx="34">
                  <c:v>0.57527777777777778</c:v>
                </c:pt>
                <c:pt idx="35">
                  <c:v>0.59194444444444438</c:v>
                </c:pt>
                <c:pt idx="36">
                  <c:v>0.6086111111111111</c:v>
                </c:pt>
                <c:pt idx="37">
                  <c:v>0.62527777777777782</c:v>
                </c:pt>
                <c:pt idx="38">
                  <c:v>0.64194444444444443</c:v>
                </c:pt>
                <c:pt idx="39">
                  <c:v>0.65861111111111104</c:v>
                </c:pt>
                <c:pt idx="40">
                  <c:v>0.67527777777777775</c:v>
                </c:pt>
                <c:pt idx="41">
                  <c:v>0.69194444444444447</c:v>
                </c:pt>
                <c:pt idx="42">
                  <c:v>0.70861111111111108</c:v>
                </c:pt>
                <c:pt idx="43">
                  <c:v>0.7252777777777778</c:v>
                </c:pt>
                <c:pt idx="44">
                  <c:v>0.74194444444444452</c:v>
                </c:pt>
                <c:pt idx="45">
                  <c:v>0.75861111111111112</c:v>
                </c:pt>
                <c:pt idx="46">
                  <c:v>0.77527777777777784</c:v>
                </c:pt>
                <c:pt idx="47">
                  <c:v>0.79194444444444445</c:v>
                </c:pt>
                <c:pt idx="48">
                  <c:v>0.80861111111111106</c:v>
                </c:pt>
                <c:pt idx="49">
                  <c:v>0.82527777777777778</c:v>
                </c:pt>
                <c:pt idx="50">
                  <c:v>0.84194444444444438</c:v>
                </c:pt>
                <c:pt idx="51">
                  <c:v>0.85861111111111099</c:v>
                </c:pt>
                <c:pt idx="52">
                  <c:v>0.87527777777777782</c:v>
                </c:pt>
                <c:pt idx="53">
                  <c:v>0.89194444444444443</c:v>
                </c:pt>
                <c:pt idx="54">
                  <c:v>0.90861111111111104</c:v>
                </c:pt>
                <c:pt idx="55">
                  <c:v>0.92527777777777787</c:v>
                </c:pt>
                <c:pt idx="56">
                  <c:v>0.94194444444444447</c:v>
                </c:pt>
                <c:pt idx="57">
                  <c:v>0.95861111111111119</c:v>
                </c:pt>
                <c:pt idx="58">
                  <c:v>0.9752777777777778</c:v>
                </c:pt>
                <c:pt idx="59">
                  <c:v>0.99194444444444441</c:v>
                </c:pt>
                <c:pt idx="60">
                  <c:v>1.0086111111111111</c:v>
                </c:pt>
                <c:pt idx="61">
                  <c:v>1.0252777777777777</c:v>
                </c:pt>
                <c:pt idx="62">
                  <c:v>1.0419444444444443</c:v>
                </c:pt>
                <c:pt idx="63">
                  <c:v>1.0586111111111112</c:v>
                </c:pt>
                <c:pt idx="64">
                  <c:v>1.0752777777777778</c:v>
                </c:pt>
                <c:pt idx="65">
                  <c:v>1.0919444444444444</c:v>
                </c:pt>
                <c:pt idx="66">
                  <c:v>1.1086111111111112</c:v>
                </c:pt>
                <c:pt idx="67">
                  <c:v>1.1252777777777778</c:v>
                </c:pt>
                <c:pt idx="68">
                  <c:v>1.1419444444444444</c:v>
                </c:pt>
                <c:pt idx="69">
                  <c:v>1.158611111111111</c:v>
                </c:pt>
                <c:pt idx="70">
                  <c:v>1.1752777777777776</c:v>
                </c:pt>
                <c:pt idx="71">
                  <c:v>1.1919444444444443</c:v>
                </c:pt>
                <c:pt idx="72">
                  <c:v>1.2086111111111111</c:v>
                </c:pt>
                <c:pt idx="73">
                  <c:v>1.2252777777777777</c:v>
                </c:pt>
                <c:pt idx="74">
                  <c:v>1.2419444444444445</c:v>
                </c:pt>
                <c:pt idx="75">
                  <c:v>1.2586111111111111</c:v>
                </c:pt>
                <c:pt idx="76">
                  <c:v>1.2752777777777777</c:v>
                </c:pt>
                <c:pt idx="77">
                  <c:v>1.2919444444444446</c:v>
                </c:pt>
                <c:pt idx="78">
                  <c:v>1.3086111111111112</c:v>
                </c:pt>
                <c:pt idx="79">
                  <c:v>1.3252777777777778</c:v>
                </c:pt>
                <c:pt idx="80">
                  <c:v>1.3419444444444446</c:v>
                </c:pt>
                <c:pt idx="81">
                  <c:v>1.3586111111111112</c:v>
                </c:pt>
                <c:pt idx="82">
                  <c:v>1.3752777777777778</c:v>
                </c:pt>
                <c:pt idx="83">
                  <c:v>1.3919444444444444</c:v>
                </c:pt>
                <c:pt idx="84">
                  <c:v>1.408611111111111</c:v>
                </c:pt>
                <c:pt idx="85">
                  <c:v>1.4252777777777776</c:v>
                </c:pt>
                <c:pt idx="86">
                  <c:v>1.4419444444444445</c:v>
                </c:pt>
                <c:pt idx="87">
                  <c:v>1.4586111111111111</c:v>
                </c:pt>
                <c:pt idx="88">
                  <c:v>1.4752777777777779</c:v>
                </c:pt>
                <c:pt idx="89">
                  <c:v>1.4919444444444445</c:v>
                </c:pt>
                <c:pt idx="90">
                  <c:v>1.5086111111111111</c:v>
                </c:pt>
                <c:pt idx="91">
                  <c:v>1.5252777777777777</c:v>
                </c:pt>
                <c:pt idx="92">
                  <c:v>1.5419444444444443</c:v>
                </c:pt>
                <c:pt idx="93">
                  <c:v>1.5586111111111109</c:v>
                </c:pt>
                <c:pt idx="94">
                  <c:v>1.5752777777777776</c:v>
                </c:pt>
                <c:pt idx="95">
                  <c:v>1.5919444444444446</c:v>
                </c:pt>
                <c:pt idx="96">
                  <c:v>1.6086111111111112</c:v>
                </c:pt>
                <c:pt idx="97">
                  <c:v>1.6252777777777778</c:v>
                </c:pt>
                <c:pt idx="98">
                  <c:v>1.6419444444444444</c:v>
                </c:pt>
                <c:pt idx="99">
                  <c:v>1.658611111111111</c:v>
                </c:pt>
                <c:pt idx="100">
                  <c:v>1.6752777777777776</c:v>
                </c:pt>
                <c:pt idx="101">
                  <c:v>1.6919444444444447</c:v>
                </c:pt>
                <c:pt idx="102">
                  <c:v>1.7086111111111113</c:v>
                </c:pt>
                <c:pt idx="103">
                  <c:v>1.7252777777777779</c:v>
                </c:pt>
                <c:pt idx="104">
                  <c:v>1.7419444444444445</c:v>
                </c:pt>
                <c:pt idx="105">
                  <c:v>1.7586111111111111</c:v>
                </c:pt>
                <c:pt idx="106">
                  <c:v>1.7752777777777777</c:v>
                </c:pt>
                <c:pt idx="107">
                  <c:v>1.7919444444444446</c:v>
                </c:pt>
                <c:pt idx="108">
                  <c:v>1.8086111111111112</c:v>
                </c:pt>
                <c:pt idx="109">
                  <c:v>1.8252777777777778</c:v>
                </c:pt>
                <c:pt idx="110">
                  <c:v>1.8419444444444444</c:v>
                </c:pt>
                <c:pt idx="111">
                  <c:v>1.858611111111111</c:v>
                </c:pt>
                <c:pt idx="112">
                  <c:v>1.8752777777777778</c:v>
                </c:pt>
                <c:pt idx="113">
                  <c:v>1.8919444444444444</c:v>
                </c:pt>
                <c:pt idx="114">
                  <c:v>1.908611111111111</c:v>
                </c:pt>
                <c:pt idx="115">
                  <c:v>1.9252777777777776</c:v>
                </c:pt>
                <c:pt idx="116">
                  <c:v>1.9419444444444443</c:v>
                </c:pt>
                <c:pt idx="117">
                  <c:v>1.9586111111111109</c:v>
                </c:pt>
                <c:pt idx="118">
                  <c:v>1.9752777777777779</c:v>
                </c:pt>
                <c:pt idx="119">
                  <c:v>1.9919444444444445</c:v>
                </c:pt>
                <c:pt idx="120">
                  <c:v>2.0086111111111111</c:v>
                </c:pt>
                <c:pt idx="121">
                  <c:v>2.0252777777777777</c:v>
                </c:pt>
                <c:pt idx="122">
                  <c:v>2.0419444444444443</c:v>
                </c:pt>
                <c:pt idx="123">
                  <c:v>2.0586111111111109</c:v>
                </c:pt>
                <c:pt idx="124">
                  <c:v>2.075277777777778</c:v>
                </c:pt>
                <c:pt idx="125">
                  <c:v>2.0919444444444446</c:v>
                </c:pt>
                <c:pt idx="126">
                  <c:v>2.1086111111111112</c:v>
                </c:pt>
                <c:pt idx="127">
                  <c:v>2.1252777777777778</c:v>
                </c:pt>
                <c:pt idx="128">
                  <c:v>2.1419444444444444</c:v>
                </c:pt>
                <c:pt idx="129">
                  <c:v>2.158611111111111</c:v>
                </c:pt>
                <c:pt idx="130">
                  <c:v>2.1752777777777776</c:v>
                </c:pt>
                <c:pt idx="131">
                  <c:v>2.1919444444444443</c:v>
                </c:pt>
                <c:pt idx="132">
                  <c:v>2.2086111111111109</c:v>
                </c:pt>
                <c:pt idx="133">
                  <c:v>2.2252777777777775</c:v>
                </c:pt>
                <c:pt idx="134">
                  <c:v>2.2419444444444441</c:v>
                </c:pt>
                <c:pt idx="135">
                  <c:v>2.2586111111111111</c:v>
                </c:pt>
                <c:pt idx="136">
                  <c:v>2.2752777777777777</c:v>
                </c:pt>
                <c:pt idx="137">
                  <c:v>2.2919444444444443</c:v>
                </c:pt>
                <c:pt idx="138">
                  <c:v>2.3086111111111109</c:v>
                </c:pt>
                <c:pt idx="139">
                  <c:v>2.3252777777777776</c:v>
                </c:pt>
                <c:pt idx="140">
                  <c:v>2.3419444444444446</c:v>
                </c:pt>
                <c:pt idx="141">
                  <c:v>2.3586111111111112</c:v>
                </c:pt>
                <c:pt idx="142">
                  <c:v>2.3752777777777778</c:v>
                </c:pt>
                <c:pt idx="143">
                  <c:v>2.3919444444444444</c:v>
                </c:pt>
                <c:pt idx="144">
                  <c:v>2.408611111111111</c:v>
                </c:pt>
                <c:pt idx="145">
                  <c:v>2.4252777777777776</c:v>
                </c:pt>
                <c:pt idx="146">
                  <c:v>2.4419444444444447</c:v>
                </c:pt>
                <c:pt idx="147">
                  <c:v>2.4586111111111113</c:v>
                </c:pt>
                <c:pt idx="148">
                  <c:v>2.4752777777777779</c:v>
                </c:pt>
                <c:pt idx="149">
                  <c:v>2.4919444444444445</c:v>
                </c:pt>
                <c:pt idx="150">
                  <c:v>2.5086111111111111</c:v>
                </c:pt>
                <c:pt idx="151">
                  <c:v>2.5252777777777777</c:v>
                </c:pt>
                <c:pt idx="152">
                  <c:v>2.5419444444444448</c:v>
                </c:pt>
                <c:pt idx="153">
                  <c:v>2.5586111111111114</c:v>
                </c:pt>
                <c:pt idx="154">
                  <c:v>2.575277777777778</c:v>
                </c:pt>
                <c:pt idx="155">
                  <c:v>2.5919444444444446</c:v>
                </c:pt>
                <c:pt idx="156">
                  <c:v>2.6086111111111112</c:v>
                </c:pt>
                <c:pt idx="157">
                  <c:v>2.6252777777777778</c:v>
                </c:pt>
                <c:pt idx="158">
                  <c:v>2.6419444444444444</c:v>
                </c:pt>
                <c:pt idx="159">
                  <c:v>2.658611111111111</c:v>
                </c:pt>
                <c:pt idx="160">
                  <c:v>2.6752777777777776</c:v>
                </c:pt>
                <c:pt idx="161">
                  <c:v>2.6919444444444443</c:v>
                </c:pt>
                <c:pt idx="162">
                  <c:v>2.7086111111111109</c:v>
                </c:pt>
                <c:pt idx="163">
                  <c:v>2.7252777777777779</c:v>
                </c:pt>
                <c:pt idx="164">
                  <c:v>2.7419444444444445</c:v>
                </c:pt>
                <c:pt idx="165">
                  <c:v>2.7586111111111111</c:v>
                </c:pt>
                <c:pt idx="166">
                  <c:v>2.7752777777777777</c:v>
                </c:pt>
                <c:pt idx="167">
                  <c:v>2.7919444444444443</c:v>
                </c:pt>
                <c:pt idx="168">
                  <c:v>2.8086111111111109</c:v>
                </c:pt>
                <c:pt idx="169">
                  <c:v>2.825277777777778</c:v>
                </c:pt>
                <c:pt idx="170">
                  <c:v>2.8419444444444446</c:v>
                </c:pt>
                <c:pt idx="171">
                  <c:v>2.8586111111111112</c:v>
                </c:pt>
                <c:pt idx="172">
                  <c:v>2.8752777777777778</c:v>
                </c:pt>
                <c:pt idx="173">
                  <c:v>2.8919444444444444</c:v>
                </c:pt>
                <c:pt idx="174">
                  <c:v>2.908611111111111</c:v>
                </c:pt>
                <c:pt idx="175">
                  <c:v>2.9252777777777776</c:v>
                </c:pt>
                <c:pt idx="176">
                  <c:v>2.9419444444444443</c:v>
                </c:pt>
                <c:pt idx="177">
                  <c:v>2.9586111111111109</c:v>
                </c:pt>
                <c:pt idx="178">
                  <c:v>2.9752777777777775</c:v>
                </c:pt>
                <c:pt idx="179">
                  <c:v>2.9919444444444441</c:v>
                </c:pt>
                <c:pt idx="180">
                  <c:v>3.0086111111111107</c:v>
                </c:pt>
                <c:pt idx="181">
                  <c:v>3.0252777777777773</c:v>
                </c:pt>
                <c:pt idx="182">
                  <c:v>3.0419444444444439</c:v>
                </c:pt>
                <c:pt idx="183">
                  <c:v>3.0586111111111114</c:v>
                </c:pt>
                <c:pt idx="184">
                  <c:v>3.075277777777778</c:v>
                </c:pt>
                <c:pt idx="185">
                  <c:v>3.0919444444444446</c:v>
                </c:pt>
                <c:pt idx="186">
                  <c:v>3.1086111111111112</c:v>
                </c:pt>
                <c:pt idx="187">
                  <c:v>3.1252777777777778</c:v>
                </c:pt>
                <c:pt idx="188">
                  <c:v>3.1419444444444444</c:v>
                </c:pt>
                <c:pt idx="189">
                  <c:v>3.158611111111111</c:v>
                </c:pt>
                <c:pt idx="190">
                  <c:v>3.1752777777777776</c:v>
                </c:pt>
                <c:pt idx="191">
                  <c:v>3.1919444444444443</c:v>
                </c:pt>
                <c:pt idx="192">
                  <c:v>3.2086111111111109</c:v>
                </c:pt>
                <c:pt idx="193">
                  <c:v>3.2252777777777775</c:v>
                </c:pt>
                <c:pt idx="194">
                  <c:v>3.241944444444445</c:v>
                </c:pt>
                <c:pt idx="195">
                  <c:v>3.2586111111111116</c:v>
                </c:pt>
                <c:pt idx="196">
                  <c:v>3.2752777777777782</c:v>
                </c:pt>
                <c:pt idx="197">
                  <c:v>3.2919444444444448</c:v>
                </c:pt>
                <c:pt idx="198">
                  <c:v>3.3086111111111114</c:v>
                </c:pt>
                <c:pt idx="199">
                  <c:v>3.325277777777778</c:v>
                </c:pt>
                <c:pt idx="200">
                  <c:v>3.3419444444444446</c:v>
                </c:pt>
                <c:pt idx="201">
                  <c:v>3.3586111111111112</c:v>
                </c:pt>
                <c:pt idx="202">
                  <c:v>3.3752777777777778</c:v>
                </c:pt>
                <c:pt idx="203">
                  <c:v>3.3919444444444444</c:v>
                </c:pt>
                <c:pt idx="204">
                  <c:v>3.408611111111111</c:v>
                </c:pt>
                <c:pt idx="205">
                  <c:v>3.4252777777777781</c:v>
                </c:pt>
                <c:pt idx="206">
                  <c:v>3.4419444444444447</c:v>
                </c:pt>
                <c:pt idx="207">
                  <c:v>3.4586111111111113</c:v>
                </c:pt>
                <c:pt idx="208">
                  <c:v>3.4752777777777779</c:v>
                </c:pt>
                <c:pt idx="209">
                  <c:v>3.4919444444444445</c:v>
                </c:pt>
                <c:pt idx="210">
                  <c:v>3.5086111111111111</c:v>
                </c:pt>
                <c:pt idx="211">
                  <c:v>3.5252777777777777</c:v>
                </c:pt>
                <c:pt idx="212">
                  <c:v>3.5419444444444443</c:v>
                </c:pt>
                <c:pt idx="213">
                  <c:v>3.5586111111111109</c:v>
                </c:pt>
                <c:pt idx="214">
                  <c:v>3.5752777777777776</c:v>
                </c:pt>
                <c:pt idx="215">
                  <c:v>3.5919444444444442</c:v>
                </c:pt>
                <c:pt idx="216">
                  <c:v>3.6086111111111112</c:v>
                </c:pt>
                <c:pt idx="217">
                  <c:v>3.6252777777777778</c:v>
                </c:pt>
                <c:pt idx="218">
                  <c:v>3.6419444444444444</c:v>
                </c:pt>
                <c:pt idx="219">
                  <c:v>3.658611111111111</c:v>
                </c:pt>
                <c:pt idx="220">
                  <c:v>3.6752777777777776</c:v>
                </c:pt>
                <c:pt idx="221">
                  <c:v>3.6919444444444443</c:v>
                </c:pt>
                <c:pt idx="222">
                  <c:v>3.7086111111111109</c:v>
                </c:pt>
                <c:pt idx="223">
                  <c:v>3.7252777777777775</c:v>
                </c:pt>
                <c:pt idx="224">
                  <c:v>3.7419444444444441</c:v>
                </c:pt>
                <c:pt idx="225">
                  <c:v>3.7586111111111107</c:v>
                </c:pt>
                <c:pt idx="226">
                  <c:v>3.7752777777777773</c:v>
                </c:pt>
                <c:pt idx="227">
                  <c:v>3.7919444444444439</c:v>
                </c:pt>
                <c:pt idx="228">
                  <c:v>3.8086111111111114</c:v>
                </c:pt>
                <c:pt idx="229">
                  <c:v>3.825277777777778</c:v>
                </c:pt>
                <c:pt idx="230">
                  <c:v>3.8419444444444446</c:v>
                </c:pt>
                <c:pt idx="231">
                  <c:v>3.8586111111111112</c:v>
                </c:pt>
                <c:pt idx="232">
                  <c:v>3.8752777777777778</c:v>
                </c:pt>
                <c:pt idx="233">
                  <c:v>3.8919444444444444</c:v>
                </c:pt>
                <c:pt idx="234">
                  <c:v>3.908611111111111</c:v>
                </c:pt>
                <c:pt idx="235">
                  <c:v>3.9252777777777776</c:v>
                </c:pt>
                <c:pt idx="236">
                  <c:v>3.9419444444444443</c:v>
                </c:pt>
                <c:pt idx="237">
                  <c:v>3.9586111111111109</c:v>
                </c:pt>
                <c:pt idx="238">
                  <c:v>3.9752777777777775</c:v>
                </c:pt>
                <c:pt idx="239">
                  <c:v>3.991944444444445</c:v>
                </c:pt>
                <c:pt idx="240">
                  <c:v>4.0086111111111116</c:v>
                </c:pt>
                <c:pt idx="241">
                  <c:v>4.0252777777777782</c:v>
                </c:pt>
                <c:pt idx="242">
                  <c:v>4.0419444444444448</c:v>
                </c:pt>
                <c:pt idx="243">
                  <c:v>4.0586111111111114</c:v>
                </c:pt>
                <c:pt idx="244">
                  <c:v>4.075277777777778</c:v>
                </c:pt>
                <c:pt idx="245">
                  <c:v>4.0919444444444446</c:v>
                </c:pt>
                <c:pt idx="246">
                  <c:v>4.1086111111111112</c:v>
                </c:pt>
                <c:pt idx="247">
                  <c:v>4.1252777777777778</c:v>
                </c:pt>
                <c:pt idx="248">
                  <c:v>4.1419444444444444</c:v>
                </c:pt>
                <c:pt idx="249">
                  <c:v>4.158611111111111</c:v>
                </c:pt>
                <c:pt idx="250">
                  <c:v>4.1752777777777776</c:v>
                </c:pt>
                <c:pt idx="251">
                  <c:v>4.1919444444444451</c:v>
                </c:pt>
                <c:pt idx="252">
                  <c:v>4.2086111111111109</c:v>
                </c:pt>
                <c:pt idx="253">
                  <c:v>4.2252777777777784</c:v>
                </c:pt>
                <c:pt idx="254">
                  <c:v>4.2419444444444441</c:v>
                </c:pt>
                <c:pt idx="255">
                  <c:v>4.2586111111111116</c:v>
                </c:pt>
                <c:pt idx="256">
                  <c:v>4.2752777777777773</c:v>
                </c:pt>
                <c:pt idx="257">
                  <c:v>4.2919444444444448</c:v>
                </c:pt>
                <c:pt idx="258">
                  <c:v>4.3086111111111105</c:v>
                </c:pt>
                <c:pt idx="259">
                  <c:v>4.325277777777778</c:v>
                </c:pt>
                <c:pt idx="260">
                  <c:v>4.3419444444444437</c:v>
                </c:pt>
                <c:pt idx="261">
                  <c:v>4.3586111111111112</c:v>
                </c:pt>
                <c:pt idx="262">
                  <c:v>4.3752777777777778</c:v>
                </c:pt>
                <c:pt idx="263">
                  <c:v>4.3919444444444444</c:v>
                </c:pt>
                <c:pt idx="264">
                  <c:v>4.408611111111111</c:v>
                </c:pt>
                <c:pt idx="265">
                  <c:v>4.4252777777777776</c:v>
                </c:pt>
                <c:pt idx="266">
                  <c:v>4.4419444444444443</c:v>
                </c:pt>
                <c:pt idx="267">
                  <c:v>4.4586111111111109</c:v>
                </c:pt>
                <c:pt idx="268">
                  <c:v>4.4752777777777775</c:v>
                </c:pt>
                <c:pt idx="269">
                  <c:v>4.4919444444444441</c:v>
                </c:pt>
                <c:pt idx="270">
                  <c:v>4.5086111111111107</c:v>
                </c:pt>
                <c:pt idx="271">
                  <c:v>4.5252777777777773</c:v>
                </c:pt>
                <c:pt idx="272">
                  <c:v>4.5419444444444439</c:v>
                </c:pt>
                <c:pt idx="273">
                  <c:v>4.5586111111111114</c:v>
                </c:pt>
                <c:pt idx="274">
                  <c:v>4.575277777777778</c:v>
                </c:pt>
                <c:pt idx="275">
                  <c:v>4.5919444444444446</c:v>
                </c:pt>
                <c:pt idx="276">
                  <c:v>4.6086111111111112</c:v>
                </c:pt>
                <c:pt idx="277">
                  <c:v>4.6252777777777778</c:v>
                </c:pt>
                <c:pt idx="278">
                  <c:v>4.6419444444444444</c:v>
                </c:pt>
                <c:pt idx="279">
                  <c:v>4.658611111111111</c:v>
                </c:pt>
                <c:pt idx="280">
                  <c:v>4.6752777777777776</c:v>
                </c:pt>
                <c:pt idx="281">
                  <c:v>4.6919444444444443</c:v>
                </c:pt>
                <c:pt idx="282">
                  <c:v>4.7086111111111109</c:v>
                </c:pt>
                <c:pt idx="283">
                  <c:v>4.7252777777777775</c:v>
                </c:pt>
                <c:pt idx="284">
                  <c:v>4.741944444444445</c:v>
                </c:pt>
                <c:pt idx="285">
                  <c:v>4.7586111111111116</c:v>
                </c:pt>
                <c:pt idx="286">
                  <c:v>4.7752777777777782</c:v>
                </c:pt>
                <c:pt idx="287">
                  <c:v>4.7919444444444448</c:v>
                </c:pt>
                <c:pt idx="288">
                  <c:v>4.8086111111111114</c:v>
                </c:pt>
                <c:pt idx="289">
                  <c:v>4.825277777777778</c:v>
                </c:pt>
                <c:pt idx="290">
                  <c:v>4.8419444444444446</c:v>
                </c:pt>
                <c:pt idx="291">
                  <c:v>4.8586111111111112</c:v>
                </c:pt>
                <c:pt idx="292">
                  <c:v>4.8752777777777778</c:v>
                </c:pt>
                <c:pt idx="293">
                  <c:v>4.8919444444444444</c:v>
                </c:pt>
                <c:pt idx="294">
                  <c:v>4.908611111111111</c:v>
                </c:pt>
                <c:pt idx="295">
                  <c:v>4.9252777777777776</c:v>
                </c:pt>
                <c:pt idx="296">
                  <c:v>4.9419444444444451</c:v>
                </c:pt>
                <c:pt idx="297">
                  <c:v>4.9586111111111109</c:v>
                </c:pt>
                <c:pt idx="298">
                  <c:v>4.9752777777777784</c:v>
                </c:pt>
                <c:pt idx="299">
                  <c:v>4.9919444444444441</c:v>
                </c:pt>
                <c:pt idx="300">
                  <c:v>5.0086111111111116</c:v>
                </c:pt>
                <c:pt idx="301">
                  <c:v>5.0252777777777773</c:v>
                </c:pt>
                <c:pt idx="302">
                  <c:v>5.0419444444444448</c:v>
                </c:pt>
                <c:pt idx="303">
                  <c:v>5.0586111111111105</c:v>
                </c:pt>
                <c:pt idx="304">
                  <c:v>5.075277777777778</c:v>
                </c:pt>
                <c:pt idx="305">
                  <c:v>5.0919444444444437</c:v>
                </c:pt>
                <c:pt idx="306">
                  <c:v>5.1086111111111112</c:v>
                </c:pt>
                <c:pt idx="307">
                  <c:v>5.1252777777777778</c:v>
                </c:pt>
                <c:pt idx="308">
                  <c:v>5.1419444444444444</c:v>
                </c:pt>
                <c:pt idx="309">
                  <c:v>5.158611111111111</c:v>
                </c:pt>
                <c:pt idx="310">
                  <c:v>5.1752777777777776</c:v>
                </c:pt>
                <c:pt idx="311">
                  <c:v>5.1919444444444443</c:v>
                </c:pt>
                <c:pt idx="312">
                  <c:v>5.2086111111111109</c:v>
                </c:pt>
                <c:pt idx="313">
                  <c:v>5.2252777777777775</c:v>
                </c:pt>
                <c:pt idx="314">
                  <c:v>5.2419444444444441</c:v>
                </c:pt>
                <c:pt idx="315">
                  <c:v>5.2586111111111107</c:v>
                </c:pt>
                <c:pt idx="316">
                  <c:v>5.2752777777777773</c:v>
                </c:pt>
                <c:pt idx="317">
                  <c:v>5.2919444444444439</c:v>
                </c:pt>
                <c:pt idx="318">
                  <c:v>5.3086111111111114</c:v>
                </c:pt>
                <c:pt idx="319">
                  <c:v>5.325277777777778</c:v>
                </c:pt>
                <c:pt idx="320">
                  <c:v>5.3419444444444446</c:v>
                </c:pt>
                <c:pt idx="321">
                  <c:v>5.3586111111111112</c:v>
                </c:pt>
                <c:pt idx="322">
                  <c:v>5.3752777777777778</c:v>
                </c:pt>
                <c:pt idx="323">
                  <c:v>5.3919444444444444</c:v>
                </c:pt>
                <c:pt idx="324">
                  <c:v>5.408611111111111</c:v>
                </c:pt>
                <c:pt idx="325">
                  <c:v>5.4252777777777776</c:v>
                </c:pt>
                <c:pt idx="326">
                  <c:v>5.4419444444444443</c:v>
                </c:pt>
                <c:pt idx="327">
                  <c:v>5.4586111111111109</c:v>
                </c:pt>
                <c:pt idx="328">
                  <c:v>5.4752777777777775</c:v>
                </c:pt>
                <c:pt idx="329">
                  <c:v>5.491944444444445</c:v>
                </c:pt>
                <c:pt idx="330">
                  <c:v>5.5086111111111116</c:v>
                </c:pt>
                <c:pt idx="331">
                  <c:v>5.5252777777777782</c:v>
                </c:pt>
                <c:pt idx="332">
                  <c:v>5.5419444444444448</c:v>
                </c:pt>
                <c:pt idx="333">
                  <c:v>5.5586111111111114</c:v>
                </c:pt>
                <c:pt idx="334">
                  <c:v>5.575277777777778</c:v>
                </c:pt>
                <c:pt idx="335">
                  <c:v>5.5919444444444446</c:v>
                </c:pt>
                <c:pt idx="336">
                  <c:v>5.6086111111111112</c:v>
                </c:pt>
                <c:pt idx="337">
                  <c:v>5.6252777777777778</c:v>
                </c:pt>
                <c:pt idx="338">
                  <c:v>5.6419444444444444</c:v>
                </c:pt>
                <c:pt idx="339">
                  <c:v>5.658611111111111</c:v>
                </c:pt>
                <c:pt idx="340">
                  <c:v>5.6752777777777776</c:v>
                </c:pt>
                <c:pt idx="341">
                  <c:v>5.6919444444444451</c:v>
                </c:pt>
                <c:pt idx="342">
                  <c:v>5.7086111111111109</c:v>
                </c:pt>
                <c:pt idx="343">
                  <c:v>5.7252777777777784</c:v>
                </c:pt>
                <c:pt idx="344">
                  <c:v>5.7419444444444441</c:v>
                </c:pt>
                <c:pt idx="345">
                  <c:v>5.7586111111111116</c:v>
                </c:pt>
                <c:pt idx="346">
                  <c:v>5.7752777777777773</c:v>
                </c:pt>
                <c:pt idx="347">
                  <c:v>5.7919444444444448</c:v>
                </c:pt>
                <c:pt idx="348">
                  <c:v>5.8086111111111105</c:v>
                </c:pt>
                <c:pt idx="349">
                  <c:v>5.825277777777778</c:v>
                </c:pt>
                <c:pt idx="350">
                  <c:v>5.8419444444444437</c:v>
                </c:pt>
                <c:pt idx="351">
                  <c:v>5.8586111111111112</c:v>
                </c:pt>
                <c:pt idx="352">
                  <c:v>5.8752777777777778</c:v>
                </c:pt>
                <c:pt idx="353">
                  <c:v>5.8919444444444444</c:v>
                </c:pt>
                <c:pt idx="354">
                  <c:v>5.908611111111111</c:v>
                </c:pt>
                <c:pt idx="355">
                  <c:v>5.9252777777777776</c:v>
                </c:pt>
                <c:pt idx="356">
                  <c:v>5.9419444444444443</c:v>
                </c:pt>
                <c:pt idx="357">
                  <c:v>5.9586111111111109</c:v>
                </c:pt>
                <c:pt idx="358">
                  <c:v>5.9752777777777775</c:v>
                </c:pt>
                <c:pt idx="359">
                  <c:v>5.9919444444444441</c:v>
                </c:pt>
                <c:pt idx="360">
                  <c:v>6.0086111111111116</c:v>
                </c:pt>
                <c:pt idx="361">
                  <c:v>6.0252777777777782</c:v>
                </c:pt>
                <c:pt idx="362">
                  <c:v>6.0419444444444448</c:v>
                </c:pt>
                <c:pt idx="363">
                  <c:v>6.0586111111111114</c:v>
                </c:pt>
                <c:pt idx="364">
                  <c:v>6.075277777777778</c:v>
                </c:pt>
                <c:pt idx="365">
                  <c:v>6.0919444444444446</c:v>
                </c:pt>
                <c:pt idx="366">
                  <c:v>6.1086111111111112</c:v>
                </c:pt>
                <c:pt idx="367">
                  <c:v>6.1252777777777778</c:v>
                </c:pt>
                <c:pt idx="368">
                  <c:v>6.1419444444444444</c:v>
                </c:pt>
                <c:pt idx="369">
                  <c:v>6.158611111111111</c:v>
                </c:pt>
                <c:pt idx="370">
                  <c:v>6.1752777777777776</c:v>
                </c:pt>
                <c:pt idx="371">
                  <c:v>6.1919444444444443</c:v>
                </c:pt>
                <c:pt idx="372">
                  <c:v>6.2086111111111109</c:v>
                </c:pt>
                <c:pt idx="373">
                  <c:v>6.2252777777777775</c:v>
                </c:pt>
                <c:pt idx="374">
                  <c:v>6.2419444444444441</c:v>
                </c:pt>
                <c:pt idx="375">
                  <c:v>6.2586111111111107</c:v>
                </c:pt>
                <c:pt idx="376">
                  <c:v>6.2752777777777773</c:v>
                </c:pt>
                <c:pt idx="377">
                  <c:v>6.2919444444444439</c:v>
                </c:pt>
                <c:pt idx="378">
                  <c:v>6.3086111111111105</c:v>
                </c:pt>
                <c:pt idx="379">
                  <c:v>6.325277777777778</c:v>
                </c:pt>
                <c:pt idx="380">
                  <c:v>6.3419444444444455</c:v>
                </c:pt>
                <c:pt idx="381">
                  <c:v>6.3586111111111112</c:v>
                </c:pt>
                <c:pt idx="382">
                  <c:v>6.3752777777777787</c:v>
                </c:pt>
                <c:pt idx="383">
                  <c:v>6.3919444444444444</c:v>
                </c:pt>
                <c:pt idx="384">
                  <c:v>6.4086111111111119</c:v>
                </c:pt>
                <c:pt idx="385">
                  <c:v>6.4252777777777776</c:v>
                </c:pt>
                <c:pt idx="386">
                  <c:v>6.4419444444444451</c:v>
                </c:pt>
                <c:pt idx="387">
                  <c:v>6.4586111111111109</c:v>
                </c:pt>
                <c:pt idx="388">
                  <c:v>6.4752777777777784</c:v>
                </c:pt>
                <c:pt idx="389">
                  <c:v>6.4919444444444441</c:v>
                </c:pt>
                <c:pt idx="390">
                  <c:v>6.5086111111111116</c:v>
                </c:pt>
                <c:pt idx="391">
                  <c:v>6.5252777777777773</c:v>
                </c:pt>
                <c:pt idx="392">
                  <c:v>6.5419444444444448</c:v>
                </c:pt>
                <c:pt idx="393">
                  <c:v>6.5586111111111105</c:v>
                </c:pt>
                <c:pt idx="394">
                  <c:v>6.575277777777778</c:v>
                </c:pt>
                <c:pt idx="395">
                  <c:v>6.5919444444444437</c:v>
                </c:pt>
                <c:pt idx="396">
                  <c:v>6.6086111111111112</c:v>
                </c:pt>
                <c:pt idx="397">
                  <c:v>6.6252777777777769</c:v>
                </c:pt>
                <c:pt idx="398">
                  <c:v>6.6419444444444444</c:v>
                </c:pt>
                <c:pt idx="399">
                  <c:v>6.6586111111111101</c:v>
                </c:pt>
                <c:pt idx="400">
                  <c:v>6.6752777777777776</c:v>
                </c:pt>
                <c:pt idx="401">
                  <c:v>6.6919444444444434</c:v>
                </c:pt>
                <c:pt idx="402">
                  <c:v>6.7086111111111117</c:v>
                </c:pt>
                <c:pt idx="403">
                  <c:v>6.7252777777777784</c:v>
                </c:pt>
                <c:pt idx="404">
                  <c:v>6.741944444444445</c:v>
                </c:pt>
                <c:pt idx="405">
                  <c:v>6.7586111111111116</c:v>
                </c:pt>
                <c:pt idx="406">
                  <c:v>6.7752777777777782</c:v>
                </c:pt>
                <c:pt idx="407">
                  <c:v>6.7919444444444448</c:v>
                </c:pt>
                <c:pt idx="408">
                  <c:v>6.8086111111111114</c:v>
                </c:pt>
                <c:pt idx="409">
                  <c:v>6.825277777777778</c:v>
                </c:pt>
                <c:pt idx="410">
                  <c:v>6.8419444444444446</c:v>
                </c:pt>
                <c:pt idx="411">
                  <c:v>6.8586111111111112</c:v>
                </c:pt>
                <c:pt idx="412">
                  <c:v>6.8752777777777778</c:v>
                </c:pt>
                <c:pt idx="413">
                  <c:v>6.8919444444444444</c:v>
                </c:pt>
                <c:pt idx="414">
                  <c:v>6.908611111111111</c:v>
                </c:pt>
                <c:pt idx="415">
                  <c:v>6.9252777777777776</c:v>
                </c:pt>
                <c:pt idx="416">
                  <c:v>6.9419444444444443</c:v>
                </c:pt>
                <c:pt idx="417">
                  <c:v>6.9586111111111109</c:v>
                </c:pt>
                <c:pt idx="418">
                  <c:v>6.9752777777777775</c:v>
                </c:pt>
                <c:pt idx="419">
                  <c:v>6.9919444444444441</c:v>
                </c:pt>
                <c:pt idx="420">
                  <c:v>7.0086111111111107</c:v>
                </c:pt>
                <c:pt idx="421">
                  <c:v>7.0252777777777773</c:v>
                </c:pt>
                <c:pt idx="422">
                  <c:v>7.0419444444444439</c:v>
                </c:pt>
                <c:pt idx="423">
                  <c:v>7.0586111111111105</c:v>
                </c:pt>
                <c:pt idx="424">
                  <c:v>7.075277777777778</c:v>
                </c:pt>
                <c:pt idx="425">
                  <c:v>7.0919444444444455</c:v>
                </c:pt>
                <c:pt idx="426">
                  <c:v>7.1086111111111112</c:v>
                </c:pt>
                <c:pt idx="427">
                  <c:v>7.1252777777777787</c:v>
                </c:pt>
                <c:pt idx="428">
                  <c:v>7.1419444444444444</c:v>
                </c:pt>
                <c:pt idx="429">
                  <c:v>7.1586111111111119</c:v>
                </c:pt>
                <c:pt idx="430">
                  <c:v>7.1752777777777776</c:v>
                </c:pt>
                <c:pt idx="431">
                  <c:v>7.1919444444444451</c:v>
                </c:pt>
                <c:pt idx="432">
                  <c:v>7.2086111111111109</c:v>
                </c:pt>
                <c:pt idx="433">
                  <c:v>7.2252777777777784</c:v>
                </c:pt>
                <c:pt idx="434">
                  <c:v>7.2419444444444441</c:v>
                </c:pt>
                <c:pt idx="435">
                  <c:v>7.2586111111111116</c:v>
                </c:pt>
                <c:pt idx="436">
                  <c:v>7.2752777777777773</c:v>
                </c:pt>
                <c:pt idx="437">
                  <c:v>7.2919444444444448</c:v>
                </c:pt>
                <c:pt idx="438">
                  <c:v>7.3086111111111105</c:v>
                </c:pt>
                <c:pt idx="439">
                  <c:v>7.325277777777778</c:v>
                </c:pt>
                <c:pt idx="440">
                  <c:v>7.3419444444444437</c:v>
                </c:pt>
                <c:pt idx="441">
                  <c:v>7.3586111111111112</c:v>
                </c:pt>
                <c:pt idx="442">
                  <c:v>7.3752777777777769</c:v>
                </c:pt>
                <c:pt idx="443">
                  <c:v>7.3919444444444444</c:v>
                </c:pt>
                <c:pt idx="444">
                  <c:v>7.4086111111111101</c:v>
                </c:pt>
                <c:pt idx="445">
                  <c:v>7.4252777777777776</c:v>
                </c:pt>
                <c:pt idx="446">
                  <c:v>7.4419444444444434</c:v>
                </c:pt>
                <c:pt idx="447">
                  <c:v>7.4586111111111117</c:v>
                </c:pt>
                <c:pt idx="448">
                  <c:v>7.4752777777777784</c:v>
                </c:pt>
                <c:pt idx="449">
                  <c:v>7.491944444444445</c:v>
                </c:pt>
                <c:pt idx="450">
                  <c:v>7.5086111111111116</c:v>
                </c:pt>
                <c:pt idx="451">
                  <c:v>7.5252777777777782</c:v>
                </c:pt>
                <c:pt idx="452">
                  <c:v>7.5419444444444448</c:v>
                </c:pt>
                <c:pt idx="453">
                  <c:v>7.5586111111111114</c:v>
                </c:pt>
                <c:pt idx="454">
                  <c:v>7.575277777777778</c:v>
                </c:pt>
                <c:pt idx="455">
                  <c:v>7.5919444444444446</c:v>
                </c:pt>
                <c:pt idx="456">
                  <c:v>7.6086111111111112</c:v>
                </c:pt>
                <c:pt idx="457">
                  <c:v>7.6252777777777778</c:v>
                </c:pt>
                <c:pt idx="458">
                  <c:v>7.6419444444444444</c:v>
                </c:pt>
                <c:pt idx="459">
                  <c:v>7.658611111111111</c:v>
                </c:pt>
                <c:pt idx="460">
                  <c:v>7.6752777777777776</c:v>
                </c:pt>
                <c:pt idx="461">
                  <c:v>7.6919444444444443</c:v>
                </c:pt>
                <c:pt idx="462">
                  <c:v>7.7086111111111109</c:v>
                </c:pt>
                <c:pt idx="463">
                  <c:v>7.7252777777777775</c:v>
                </c:pt>
                <c:pt idx="464">
                  <c:v>7.7419444444444441</c:v>
                </c:pt>
                <c:pt idx="465">
                  <c:v>7.7586111111111107</c:v>
                </c:pt>
                <c:pt idx="466">
                  <c:v>7.7752777777777773</c:v>
                </c:pt>
                <c:pt idx="467">
                  <c:v>7.7919444444444439</c:v>
                </c:pt>
                <c:pt idx="468">
                  <c:v>7.8086111111111105</c:v>
                </c:pt>
                <c:pt idx="469">
                  <c:v>7.825277777777778</c:v>
                </c:pt>
                <c:pt idx="470">
                  <c:v>7.8419444444444455</c:v>
                </c:pt>
                <c:pt idx="471">
                  <c:v>7.8586111111111112</c:v>
                </c:pt>
                <c:pt idx="472">
                  <c:v>7.8752777777777787</c:v>
                </c:pt>
                <c:pt idx="473">
                  <c:v>7.8919444444444444</c:v>
                </c:pt>
                <c:pt idx="474">
                  <c:v>7.9086111111111119</c:v>
                </c:pt>
                <c:pt idx="475">
                  <c:v>7.9252777777777776</c:v>
                </c:pt>
                <c:pt idx="476">
                  <c:v>7.9419444444444451</c:v>
                </c:pt>
                <c:pt idx="477">
                  <c:v>7.9586111111111109</c:v>
                </c:pt>
                <c:pt idx="478">
                  <c:v>7.9752777777777784</c:v>
                </c:pt>
                <c:pt idx="479">
                  <c:v>7.9919444444444441</c:v>
                </c:pt>
                <c:pt idx="480">
                  <c:v>8.0086111111111116</c:v>
                </c:pt>
                <c:pt idx="481">
                  <c:v>8.0252777777777773</c:v>
                </c:pt>
                <c:pt idx="482">
                  <c:v>8.0419444444444448</c:v>
                </c:pt>
                <c:pt idx="483">
                  <c:v>8.0586111111111105</c:v>
                </c:pt>
                <c:pt idx="484">
                  <c:v>8.075277777777778</c:v>
                </c:pt>
                <c:pt idx="485">
                  <c:v>8.0919444444444437</c:v>
                </c:pt>
                <c:pt idx="486">
                  <c:v>8.1086111111111112</c:v>
                </c:pt>
                <c:pt idx="487">
                  <c:v>8.1252777777777769</c:v>
                </c:pt>
                <c:pt idx="488">
                  <c:v>8.1419444444444444</c:v>
                </c:pt>
                <c:pt idx="489">
                  <c:v>8.1586111111111101</c:v>
                </c:pt>
                <c:pt idx="490">
                  <c:v>8.1752777777777776</c:v>
                </c:pt>
                <c:pt idx="491">
                  <c:v>8.1919444444444434</c:v>
                </c:pt>
                <c:pt idx="492">
                  <c:v>8.2086111111111109</c:v>
                </c:pt>
                <c:pt idx="493">
                  <c:v>8.2252777777777784</c:v>
                </c:pt>
                <c:pt idx="494">
                  <c:v>8.2419444444444458</c:v>
                </c:pt>
                <c:pt idx="495">
                  <c:v>8.2586111111111116</c:v>
                </c:pt>
                <c:pt idx="496">
                  <c:v>8.2752777777777773</c:v>
                </c:pt>
                <c:pt idx="497">
                  <c:v>8.2919444444444448</c:v>
                </c:pt>
                <c:pt idx="498">
                  <c:v>8.3086111111111123</c:v>
                </c:pt>
                <c:pt idx="499">
                  <c:v>8.325277777777778</c:v>
                </c:pt>
                <c:pt idx="500">
                  <c:v>8.3419444444444437</c:v>
                </c:pt>
                <c:pt idx="501">
                  <c:v>8.3586111111111112</c:v>
                </c:pt>
                <c:pt idx="502">
                  <c:v>8.3752777777777787</c:v>
                </c:pt>
                <c:pt idx="503">
                  <c:v>8.3919444444444444</c:v>
                </c:pt>
                <c:pt idx="504">
                  <c:v>8.4086111111111101</c:v>
                </c:pt>
                <c:pt idx="505">
                  <c:v>8.4252777777777776</c:v>
                </c:pt>
                <c:pt idx="506">
                  <c:v>8.4419444444444451</c:v>
                </c:pt>
                <c:pt idx="507">
                  <c:v>8.4586111111111109</c:v>
                </c:pt>
                <c:pt idx="508">
                  <c:v>8.4752777777777766</c:v>
                </c:pt>
                <c:pt idx="509">
                  <c:v>8.4919444444444441</c:v>
                </c:pt>
                <c:pt idx="510">
                  <c:v>8.5086111111111116</c:v>
                </c:pt>
                <c:pt idx="511">
                  <c:v>8.5252777777777773</c:v>
                </c:pt>
                <c:pt idx="512">
                  <c:v>8.541944444444443</c:v>
                </c:pt>
                <c:pt idx="513">
                  <c:v>8.5586111111111105</c:v>
                </c:pt>
                <c:pt idx="514">
                  <c:v>8.575277777777778</c:v>
                </c:pt>
                <c:pt idx="515">
                  <c:v>8.5919444444444455</c:v>
                </c:pt>
                <c:pt idx="516">
                  <c:v>8.6086111111111112</c:v>
                </c:pt>
                <c:pt idx="517">
                  <c:v>8.6252777777777787</c:v>
                </c:pt>
                <c:pt idx="518">
                  <c:v>8.6419444444444444</c:v>
                </c:pt>
                <c:pt idx="519">
                  <c:v>8.6586111111111119</c:v>
                </c:pt>
                <c:pt idx="520">
                  <c:v>8.6752777777777776</c:v>
                </c:pt>
                <c:pt idx="521">
                  <c:v>8.6919444444444451</c:v>
                </c:pt>
                <c:pt idx="522">
                  <c:v>8.7086111111111109</c:v>
                </c:pt>
                <c:pt idx="523">
                  <c:v>8.7252777777777784</c:v>
                </c:pt>
                <c:pt idx="524">
                  <c:v>8.7419444444444441</c:v>
                </c:pt>
                <c:pt idx="525">
                  <c:v>8.7586111111111116</c:v>
                </c:pt>
                <c:pt idx="526">
                  <c:v>8.7752777777777773</c:v>
                </c:pt>
                <c:pt idx="527">
                  <c:v>8.7919444444444448</c:v>
                </c:pt>
                <c:pt idx="528">
                  <c:v>8.8086111111111105</c:v>
                </c:pt>
                <c:pt idx="529">
                  <c:v>8.825277777777778</c:v>
                </c:pt>
                <c:pt idx="530">
                  <c:v>8.8419444444444437</c:v>
                </c:pt>
                <c:pt idx="531">
                  <c:v>8.8586111111111112</c:v>
                </c:pt>
                <c:pt idx="532">
                  <c:v>8.8752777777777769</c:v>
                </c:pt>
                <c:pt idx="533">
                  <c:v>8.8919444444444444</c:v>
                </c:pt>
                <c:pt idx="534">
                  <c:v>8.9086111111111101</c:v>
                </c:pt>
                <c:pt idx="535">
                  <c:v>8.9252777777777776</c:v>
                </c:pt>
                <c:pt idx="536">
                  <c:v>8.9419444444444434</c:v>
                </c:pt>
                <c:pt idx="537">
                  <c:v>8.9586111111111109</c:v>
                </c:pt>
                <c:pt idx="538">
                  <c:v>8.9752777777777784</c:v>
                </c:pt>
                <c:pt idx="539">
                  <c:v>8.9919444444444458</c:v>
                </c:pt>
                <c:pt idx="540">
                  <c:v>9.0086111111111116</c:v>
                </c:pt>
                <c:pt idx="541">
                  <c:v>9.0252777777777773</c:v>
                </c:pt>
                <c:pt idx="542">
                  <c:v>9.0419444444444448</c:v>
                </c:pt>
                <c:pt idx="543">
                  <c:v>9.0586111111111123</c:v>
                </c:pt>
                <c:pt idx="544">
                  <c:v>9.075277777777778</c:v>
                </c:pt>
                <c:pt idx="545">
                  <c:v>9.0919444444444437</c:v>
                </c:pt>
                <c:pt idx="546">
                  <c:v>9.1086111111111112</c:v>
                </c:pt>
                <c:pt idx="547">
                  <c:v>9.1252777777777787</c:v>
                </c:pt>
                <c:pt idx="548">
                  <c:v>9.1419444444444444</c:v>
                </c:pt>
                <c:pt idx="549">
                  <c:v>9.1586111111111101</c:v>
                </c:pt>
                <c:pt idx="550">
                  <c:v>9.1752777777777776</c:v>
                </c:pt>
                <c:pt idx="551">
                  <c:v>9.1919444444444451</c:v>
                </c:pt>
                <c:pt idx="552">
                  <c:v>9.2086111111111109</c:v>
                </c:pt>
                <c:pt idx="553">
                  <c:v>9.2252777777777766</c:v>
                </c:pt>
                <c:pt idx="554">
                  <c:v>9.2419444444444441</c:v>
                </c:pt>
                <c:pt idx="555">
                  <c:v>9.2586111111111116</c:v>
                </c:pt>
                <c:pt idx="556">
                  <c:v>9.2752777777777773</c:v>
                </c:pt>
                <c:pt idx="557">
                  <c:v>9.291944444444443</c:v>
                </c:pt>
                <c:pt idx="558">
                  <c:v>9.3086111111111105</c:v>
                </c:pt>
                <c:pt idx="559">
                  <c:v>9.325277777777778</c:v>
                </c:pt>
                <c:pt idx="560">
                  <c:v>9.3419444444444455</c:v>
                </c:pt>
                <c:pt idx="561">
                  <c:v>9.3586111111111112</c:v>
                </c:pt>
                <c:pt idx="562">
                  <c:v>9.3752777777777787</c:v>
                </c:pt>
                <c:pt idx="563">
                  <c:v>9.3919444444444444</c:v>
                </c:pt>
                <c:pt idx="564">
                  <c:v>9.4086111111111119</c:v>
                </c:pt>
                <c:pt idx="565">
                  <c:v>9.4252777777777776</c:v>
                </c:pt>
                <c:pt idx="566">
                  <c:v>9.4419444444444451</c:v>
                </c:pt>
                <c:pt idx="567">
                  <c:v>9.4586111111111109</c:v>
                </c:pt>
                <c:pt idx="568">
                  <c:v>9.4752777777777784</c:v>
                </c:pt>
                <c:pt idx="569">
                  <c:v>9.4919444444444441</c:v>
                </c:pt>
                <c:pt idx="570">
                  <c:v>9.5086111111111116</c:v>
                </c:pt>
                <c:pt idx="571">
                  <c:v>9.5252777777777773</c:v>
                </c:pt>
                <c:pt idx="572">
                  <c:v>9.5419444444444448</c:v>
                </c:pt>
                <c:pt idx="573">
                  <c:v>9.5586111111111105</c:v>
                </c:pt>
                <c:pt idx="574">
                  <c:v>9.575277777777778</c:v>
                </c:pt>
                <c:pt idx="575">
                  <c:v>9.5919444444444437</c:v>
                </c:pt>
                <c:pt idx="576">
                  <c:v>9.6086111111111112</c:v>
                </c:pt>
                <c:pt idx="577">
                  <c:v>9.6252777777777769</c:v>
                </c:pt>
                <c:pt idx="578">
                  <c:v>9.6419444444444444</c:v>
                </c:pt>
                <c:pt idx="579">
                  <c:v>9.6586111111111101</c:v>
                </c:pt>
                <c:pt idx="580">
                  <c:v>9.6752777777777776</c:v>
                </c:pt>
                <c:pt idx="581">
                  <c:v>9.6919444444444434</c:v>
                </c:pt>
                <c:pt idx="582">
                  <c:v>9.7086111111111109</c:v>
                </c:pt>
                <c:pt idx="583">
                  <c:v>9.7252777777777784</c:v>
                </c:pt>
                <c:pt idx="584">
                  <c:v>9.7419444444444458</c:v>
                </c:pt>
                <c:pt idx="585">
                  <c:v>9.7586111111111116</c:v>
                </c:pt>
                <c:pt idx="586">
                  <c:v>9.7752777777777773</c:v>
                </c:pt>
                <c:pt idx="587">
                  <c:v>9.7919444444444448</c:v>
                </c:pt>
                <c:pt idx="588">
                  <c:v>9.8086111111111123</c:v>
                </c:pt>
                <c:pt idx="589">
                  <c:v>9.825277777777778</c:v>
                </c:pt>
                <c:pt idx="590">
                  <c:v>9.8419444444444437</c:v>
                </c:pt>
                <c:pt idx="591">
                  <c:v>9.8586111111111112</c:v>
                </c:pt>
                <c:pt idx="592">
                  <c:v>9.8752777777777787</c:v>
                </c:pt>
                <c:pt idx="593">
                  <c:v>9.8919444444444444</c:v>
                </c:pt>
                <c:pt idx="594">
                  <c:v>9.9086111111111101</c:v>
                </c:pt>
                <c:pt idx="595">
                  <c:v>9.9252777777777776</c:v>
                </c:pt>
                <c:pt idx="596">
                  <c:v>9.9419444444444451</c:v>
                </c:pt>
                <c:pt idx="597">
                  <c:v>9.9586111111111109</c:v>
                </c:pt>
                <c:pt idx="598">
                  <c:v>9.9752777777777766</c:v>
                </c:pt>
                <c:pt idx="599">
                  <c:v>9.9919444444444441</c:v>
                </c:pt>
                <c:pt idx="600">
                  <c:v>10.008611111111112</c:v>
                </c:pt>
                <c:pt idx="601">
                  <c:v>10.025277777777777</c:v>
                </c:pt>
                <c:pt idx="602">
                  <c:v>10.041944444444443</c:v>
                </c:pt>
                <c:pt idx="603">
                  <c:v>10.058611111111111</c:v>
                </c:pt>
                <c:pt idx="604">
                  <c:v>10.075277777777778</c:v>
                </c:pt>
                <c:pt idx="605">
                  <c:v>10.091944444444445</c:v>
                </c:pt>
                <c:pt idx="606">
                  <c:v>10.108611111111111</c:v>
                </c:pt>
                <c:pt idx="607">
                  <c:v>10.125277777777779</c:v>
                </c:pt>
                <c:pt idx="608">
                  <c:v>10.141944444444444</c:v>
                </c:pt>
                <c:pt idx="609">
                  <c:v>10.158611111111112</c:v>
                </c:pt>
                <c:pt idx="610">
                  <c:v>10.175277777777778</c:v>
                </c:pt>
                <c:pt idx="611">
                  <c:v>10.191944444444445</c:v>
                </c:pt>
                <c:pt idx="612">
                  <c:v>10.208611111111111</c:v>
                </c:pt>
                <c:pt idx="613">
                  <c:v>10.225277777777778</c:v>
                </c:pt>
                <c:pt idx="614">
                  <c:v>10.241944444444444</c:v>
                </c:pt>
                <c:pt idx="615">
                  <c:v>10.258611111111112</c:v>
                </c:pt>
                <c:pt idx="616">
                  <c:v>10.275277777777777</c:v>
                </c:pt>
                <c:pt idx="617">
                  <c:v>10.291944444444445</c:v>
                </c:pt>
                <c:pt idx="618">
                  <c:v>10.308611111111111</c:v>
                </c:pt>
                <c:pt idx="619">
                  <c:v>10.325277777777778</c:v>
                </c:pt>
                <c:pt idx="620">
                  <c:v>10.341944444444444</c:v>
                </c:pt>
                <c:pt idx="621">
                  <c:v>10.358611111111111</c:v>
                </c:pt>
                <c:pt idx="622">
                  <c:v>10.375277777777777</c:v>
                </c:pt>
                <c:pt idx="623">
                  <c:v>10.391944444444444</c:v>
                </c:pt>
                <c:pt idx="624">
                  <c:v>10.40861111111111</c:v>
                </c:pt>
                <c:pt idx="625">
                  <c:v>10.425277777777778</c:v>
                </c:pt>
                <c:pt idx="626">
                  <c:v>10.441944444444443</c:v>
                </c:pt>
                <c:pt idx="627">
                  <c:v>10.458611111111111</c:v>
                </c:pt>
                <c:pt idx="628">
                  <c:v>10.475277777777778</c:v>
                </c:pt>
                <c:pt idx="629">
                  <c:v>10.491944444444446</c:v>
                </c:pt>
                <c:pt idx="630">
                  <c:v>10.508611111111112</c:v>
                </c:pt>
                <c:pt idx="631">
                  <c:v>10.525277777777777</c:v>
                </c:pt>
                <c:pt idx="632">
                  <c:v>10.541944444444445</c:v>
                </c:pt>
                <c:pt idx="633">
                  <c:v>10.558611111111112</c:v>
                </c:pt>
                <c:pt idx="634">
                  <c:v>10.575277777777778</c:v>
                </c:pt>
                <c:pt idx="635">
                  <c:v>10.591944444444444</c:v>
                </c:pt>
                <c:pt idx="636">
                  <c:v>10.608611111111111</c:v>
                </c:pt>
                <c:pt idx="637">
                  <c:v>10.625277777777779</c:v>
                </c:pt>
                <c:pt idx="638">
                  <c:v>10.641944444444444</c:v>
                </c:pt>
                <c:pt idx="639">
                  <c:v>10.65861111111111</c:v>
                </c:pt>
                <c:pt idx="640">
                  <c:v>10.675277777777778</c:v>
                </c:pt>
                <c:pt idx="641">
                  <c:v>10.691944444444445</c:v>
                </c:pt>
                <c:pt idx="642">
                  <c:v>10.708611111111111</c:v>
                </c:pt>
                <c:pt idx="643">
                  <c:v>10.725277777777777</c:v>
                </c:pt>
                <c:pt idx="644">
                  <c:v>10.741944444444444</c:v>
                </c:pt>
                <c:pt idx="645">
                  <c:v>10.758611111111112</c:v>
                </c:pt>
                <c:pt idx="646">
                  <c:v>10.775277777777777</c:v>
                </c:pt>
                <c:pt idx="647">
                  <c:v>10.791944444444443</c:v>
                </c:pt>
                <c:pt idx="648">
                  <c:v>10.808611111111111</c:v>
                </c:pt>
                <c:pt idx="649">
                  <c:v>10.825277777777778</c:v>
                </c:pt>
                <c:pt idx="650">
                  <c:v>10.841944444444445</c:v>
                </c:pt>
                <c:pt idx="651">
                  <c:v>10.858611111111111</c:v>
                </c:pt>
                <c:pt idx="652">
                  <c:v>10.875277777777779</c:v>
                </c:pt>
                <c:pt idx="653">
                  <c:v>10.891944444444444</c:v>
                </c:pt>
                <c:pt idx="654">
                  <c:v>10.908611111111112</c:v>
                </c:pt>
                <c:pt idx="655">
                  <c:v>10.925277777777778</c:v>
                </c:pt>
                <c:pt idx="656">
                  <c:v>10.941944444444445</c:v>
                </c:pt>
                <c:pt idx="657">
                  <c:v>10.958611111111111</c:v>
                </c:pt>
                <c:pt idx="658">
                  <c:v>10.975277777777778</c:v>
                </c:pt>
                <c:pt idx="659">
                  <c:v>10.991944444444444</c:v>
                </c:pt>
                <c:pt idx="660">
                  <c:v>11.008611111111112</c:v>
                </c:pt>
                <c:pt idx="661">
                  <c:v>11.025277777777777</c:v>
                </c:pt>
                <c:pt idx="662">
                  <c:v>11.041944444444445</c:v>
                </c:pt>
                <c:pt idx="663">
                  <c:v>11.058611111111111</c:v>
                </c:pt>
                <c:pt idx="664">
                  <c:v>11.075277777777778</c:v>
                </c:pt>
                <c:pt idx="665">
                  <c:v>11.091944444444444</c:v>
                </c:pt>
                <c:pt idx="666">
                  <c:v>11.108611111111111</c:v>
                </c:pt>
                <c:pt idx="667">
                  <c:v>11.125277777777777</c:v>
                </c:pt>
                <c:pt idx="668">
                  <c:v>11.141944444444444</c:v>
                </c:pt>
                <c:pt idx="669">
                  <c:v>11.15861111111111</c:v>
                </c:pt>
                <c:pt idx="670">
                  <c:v>11.175277777777778</c:v>
                </c:pt>
                <c:pt idx="671">
                  <c:v>11.191944444444443</c:v>
                </c:pt>
                <c:pt idx="672">
                  <c:v>11.208611111111111</c:v>
                </c:pt>
                <c:pt idx="673">
                  <c:v>11.225277777777778</c:v>
                </c:pt>
                <c:pt idx="674">
                  <c:v>11.241944444444446</c:v>
                </c:pt>
                <c:pt idx="675">
                  <c:v>11.258611111111112</c:v>
                </c:pt>
                <c:pt idx="676">
                  <c:v>11.275277777777777</c:v>
                </c:pt>
                <c:pt idx="677">
                  <c:v>11.291944444444445</c:v>
                </c:pt>
                <c:pt idx="678">
                  <c:v>11.308611111111112</c:v>
                </c:pt>
                <c:pt idx="679">
                  <c:v>11.325277777777778</c:v>
                </c:pt>
                <c:pt idx="680">
                  <c:v>11.341944444444444</c:v>
                </c:pt>
                <c:pt idx="681">
                  <c:v>11.358611111111111</c:v>
                </c:pt>
                <c:pt idx="682">
                  <c:v>11.375277777777779</c:v>
                </c:pt>
                <c:pt idx="683">
                  <c:v>11.391944444444444</c:v>
                </c:pt>
                <c:pt idx="684">
                  <c:v>11.40861111111111</c:v>
                </c:pt>
                <c:pt idx="685">
                  <c:v>11.425277777777778</c:v>
                </c:pt>
                <c:pt idx="686">
                  <c:v>11.441944444444445</c:v>
                </c:pt>
                <c:pt idx="687">
                  <c:v>11.458611111111111</c:v>
                </c:pt>
                <c:pt idx="688">
                  <c:v>11.475277777777777</c:v>
                </c:pt>
                <c:pt idx="689">
                  <c:v>11.491944444444444</c:v>
                </c:pt>
                <c:pt idx="690">
                  <c:v>11.508611111111112</c:v>
                </c:pt>
                <c:pt idx="691">
                  <c:v>11.525277777777777</c:v>
                </c:pt>
                <c:pt idx="692">
                  <c:v>11.541944444444443</c:v>
                </c:pt>
                <c:pt idx="693">
                  <c:v>11.558611111111111</c:v>
                </c:pt>
                <c:pt idx="694">
                  <c:v>11.575277777777778</c:v>
                </c:pt>
                <c:pt idx="695">
                  <c:v>11.591944444444445</c:v>
                </c:pt>
                <c:pt idx="696">
                  <c:v>11.608611111111111</c:v>
                </c:pt>
                <c:pt idx="697">
                  <c:v>11.625277777777779</c:v>
                </c:pt>
                <c:pt idx="698">
                  <c:v>11.641944444444444</c:v>
                </c:pt>
                <c:pt idx="699">
                  <c:v>11.658611111111112</c:v>
                </c:pt>
                <c:pt idx="700">
                  <c:v>11.675277777777778</c:v>
                </c:pt>
                <c:pt idx="701">
                  <c:v>11.691944444444445</c:v>
                </c:pt>
                <c:pt idx="702">
                  <c:v>11.708611111111111</c:v>
                </c:pt>
                <c:pt idx="703">
                  <c:v>11.725277777777778</c:v>
                </c:pt>
                <c:pt idx="704">
                  <c:v>11.741944444444444</c:v>
                </c:pt>
                <c:pt idx="705">
                  <c:v>11.758611111111112</c:v>
                </c:pt>
                <c:pt idx="706">
                  <c:v>11.775277777777777</c:v>
                </c:pt>
                <c:pt idx="707">
                  <c:v>11.791944444444445</c:v>
                </c:pt>
                <c:pt idx="708">
                  <c:v>11.808611111111111</c:v>
                </c:pt>
                <c:pt idx="709">
                  <c:v>11.825277777777778</c:v>
                </c:pt>
                <c:pt idx="710">
                  <c:v>11.841944444444444</c:v>
                </c:pt>
                <c:pt idx="711">
                  <c:v>11.858611111111111</c:v>
                </c:pt>
                <c:pt idx="712">
                  <c:v>11.875277777777777</c:v>
                </c:pt>
                <c:pt idx="713">
                  <c:v>11.891944444444444</c:v>
                </c:pt>
                <c:pt idx="714">
                  <c:v>11.90861111111111</c:v>
                </c:pt>
                <c:pt idx="715">
                  <c:v>11.925277777777778</c:v>
                </c:pt>
                <c:pt idx="716">
                  <c:v>11.941944444444443</c:v>
                </c:pt>
                <c:pt idx="717">
                  <c:v>11.958611111111111</c:v>
                </c:pt>
                <c:pt idx="718">
                  <c:v>11.975277777777778</c:v>
                </c:pt>
                <c:pt idx="719">
                  <c:v>11.991944444444446</c:v>
                </c:pt>
                <c:pt idx="720">
                  <c:v>12.008611111111112</c:v>
                </c:pt>
                <c:pt idx="721">
                  <c:v>12.025277777777777</c:v>
                </c:pt>
                <c:pt idx="722">
                  <c:v>12.041944444444445</c:v>
                </c:pt>
                <c:pt idx="723">
                  <c:v>12.058611111111112</c:v>
                </c:pt>
                <c:pt idx="724">
                  <c:v>12.075277777777778</c:v>
                </c:pt>
                <c:pt idx="725">
                  <c:v>12.091944444444444</c:v>
                </c:pt>
                <c:pt idx="726">
                  <c:v>12.108611111111111</c:v>
                </c:pt>
                <c:pt idx="727">
                  <c:v>12.125277777777779</c:v>
                </c:pt>
                <c:pt idx="728">
                  <c:v>12.141944444444444</c:v>
                </c:pt>
                <c:pt idx="729">
                  <c:v>12.15861111111111</c:v>
                </c:pt>
                <c:pt idx="730">
                  <c:v>12.175277777777778</c:v>
                </c:pt>
                <c:pt idx="731">
                  <c:v>12.191944444444445</c:v>
                </c:pt>
                <c:pt idx="732">
                  <c:v>12.208611111111111</c:v>
                </c:pt>
                <c:pt idx="733">
                  <c:v>12.225277777777777</c:v>
                </c:pt>
                <c:pt idx="734">
                  <c:v>12.241944444444444</c:v>
                </c:pt>
                <c:pt idx="735">
                  <c:v>12.258611111111112</c:v>
                </c:pt>
                <c:pt idx="736">
                  <c:v>12.275277777777777</c:v>
                </c:pt>
                <c:pt idx="737">
                  <c:v>12.291944444444443</c:v>
                </c:pt>
                <c:pt idx="738">
                  <c:v>12.308611111111111</c:v>
                </c:pt>
                <c:pt idx="739">
                  <c:v>12.325277777777778</c:v>
                </c:pt>
                <c:pt idx="740">
                  <c:v>12.341944444444444</c:v>
                </c:pt>
                <c:pt idx="741">
                  <c:v>12.358611111111109</c:v>
                </c:pt>
                <c:pt idx="742">
                  <c:v>12.375277777777777</c:v>
                </c:pt>
                <c:pt idx="743">
                  <c:v>12.391944444444444</c:v>
                </c:pt>
                <c:pt idx="744">
                  <c:v>12.40861111111111</c:v>
                </c:pt>
                <c:pt idx="745">
                  <c:v>12.425277777777776</c:v>
                </c:pt>
                <c:pt idx="746">
                  <c:v>12.441944444444443</c:v>
                </c:pt>
                <c:pt idx="747">
                  <c:v>12.458611111111111</c:v>
                </c:pt>
                <c:pt idx="748">
                  <c:v>12.475277777777777</c:v>
                </c:pt>
                <c:pt idx="749">
                  <c:v>12.491944444444442</c:v>
                </c:pt>
                <c:pt idx="750">
                  <c:v>12.50861111111111</c:v>
                </c:pt>
                <c:pt idx="751">
                  <c:v>12.525277777777779</c:v>
                </c:pt>
                <c:pt idx="752">
                  <c:v>12.541944444444447</c:v>
                </c:pt>
                <c:pt idx="753">
                  <c:v>12.558611111111112</c:v>
                </c:pt>
                <c:pt idx="754">
                  <c:v>12.575277777777778</c:v>
                </c:pt>
                <c:pt idx="755">
                  <c:v>12.591944444444445</c:v>
                </c:pt>
                <c:pt idx="756">
                  <c:v>12.608611111111113</c:v>
                </c:pt>
                <c:pt idx="757">
                  <c:v>12.625277777777779</c:v>
                </c:pt>
                <c:pt idx="758">
                  <c:v>12.641944444444444</c:v>
                </c:pt>
                <c:pt idx="759">
                  <c:v>12.658611111111112</c:v>
                </c:pt>
                <c:pt idx="760">
                  <c:v>12.675277777777779</c:v>
                </c:pt>
                <c:pt idx="761">
                  <c:v>12.691944444444445</c:v>
                </c:pt>
                <c:pt idx="762">
                  <c:v>12.708611111111111</c:v>
                </c:pt>
                <c:pt idx="763">
                  <c:v>12.725277777777778</c:v>
                </c:pt>
                <c:pt idx="764">
                  <c:v>12.741944444444446</c:v>
                </c:pt>
                <c:pt idx="765">
                  <c:v>12.758611111111112</c:v>
                </c:pt>
                <c:pt idx="766">
                  <c:v>12.775277777777777</c:v>
                </c:pt>
                <c:pt idx="767">
                  <c:v>12.791944444444445</c:v>
                </c:pt>
                <c:pt idx="768">
                  <c:v>12.808611111111112</c:v>
                </c:pt>
                <c:pt idx="769">
                  <c:v>12.825277777777778</c:v>
                </c:pt>
                <c:pt idx="770">
                  <c:v>12.841944444444444</c:v>
                </c:pt>
                <c:pt idx="771">
                  <c:v>12.858611111111111</c:v>
                </c:pt>
                <c:pt idx="772">
                  <c:v>12.875277777777779</c:v>
                </c:pt>
                <c:pt idx="773">
                  <c:v>12.891944444444444</c:v>
                </c:pt>
                <c:pt idx="774">
                  <c:v>12.90861111111111</c:v>
                </c:pt>
                <c:pt idx="775">
                  <c:v>12.925277777777778</c:v>
                </c:pt>
                <c:pt idx="776">
                  <c:v>12.941944444444445</c:v>
                </c:pt>
                <c:pt idx="777">
                  <c:v>12.958611111111111</c:v>
                </c:pt>
                <c:pt idx="778">
                  <c:v>12.975277777777777</c:v>
                </c:pt>
                <c:pt idx="779">
                  <c:v>12.991944444444444</c:v>
                </c:pt>
                <c:pt idx="780">
                  <c:v>13.008611111111112</c:v>
                </c:pt>
                <c:pt idx="781">
                  <c:v>13.025277777777777</c:v>
                </c:pt>
                <c:pt idx="782">
                  <c:v>13.041944444444443</c:v>
                </c:pt>
                <c:pt idx="783">
                  <c:v>13.058611111111111</c:v>
                </c:pt>
                <c:pt idx="784">
                  <c:v>13.075277777777778</c:v>
                </c:pt>
                <c:pt idx="785">
                  <c:v>13.091944444444444</c:v>
                </c:pt>
                <c:pt idx="786">
                  <c:v>13.108611111111109</c:v>
                </c:pt>
                <c:pt idx="787">
                  <c:v>13.125277777777777</c:v>
                </c:pt>
                <c:pt idx="788">
                  <c:v>13.141944444444444</c:v>
                </c:pt>
                <c:pt idx="789">
                  <c:v>13.15861111111111</c:v>
                </c:pt>
                <c:pt idx="790">
                  <c:v>13.175277777777776</c:v>
                </c:pt>
                <c:pt idx="791">
                  <c:v>13.191944444444443</c:v>
                </c:pt>
                <c:pt idx="792">
                  <c:v>13.208611111111111</c:v>
                </c:pt>
                <c:pt idx="793">
                  <c:v>13.225277777777777</c:v>
                </c:pt>
                <c:pt idx="794">
                  <c:v>13.241944444444442</c:v>
                </c:pt>
                <c:pt idx="795">
                  <c:v>13.25861111111111</c:v>
                </c:pt>
                <c:pt idx="796">
                  <c:v>13.275277777777779</c:v>
                </c:pt>
                <c:pt idx="797">
                  <c:v>13.291944444444447</c:v>
                </c:pt>
                <c:pt idx="798">
                  <c:v>13.308611111111112</c:v>
                </c:pt>
                <c:pt idx="799">
                  <c:v>13.325277777777778</c:v>
                </c:pt>
                <c:pt idx="800">
                  <c:v>13.341944444444445</c:v>
                </c:pt>
                <c:pt idx="801">
                  <c:v>13.358611111111113</c:v>
                </c:pt>
                <c:pt idx="802">
                  <c:v>13.375277777777779</c:v>
                </c:pt>
                <c:pt idx="803">
                  <c:v>13.391944444444444</c:v>
                </c:pt>
                <c:pt idx="804">
                  <c:v>13.408611111111112</c:v>
                </c:pt>
                <c:pt idx="805">
                  <c:v>13.425277777777779</c:v>
                </c:pt>
                <c:pt idx="806">
                  <c:v>13.441944444444445</c:v>
                </c:pt>
                <c:pt idx="807">
                  <c:v>13.458611111111111</c:v>
                </c:pt>
                <c:pt idx="808">
                  <c:v>13.475277777777778</c:v>
                </c:pt>
                <c:pt idx="809">
                  <c:v>13.491944444444446</c:v>
                </c:pt>
                <c:pt idx="810">
                  <c:v>13.508611111111112</c:v>
                </c:pt>
                <c:pt idx="811">
                  <c:v>13.525277777777777</c:v>
                </c:pt>
                <c:pt idx="812">
                  <c:v>13.541944444444445</c:v>
                </c:pt>
                <c:pt idx="813">
                  <c:v>13.558611111111112</c:v>
                </c:pt>
                <c:pt idx="814">
                  <c:v>13.575277777777778</c:v>
                </c:pt>
                <c:pt idx="815">
                  <c:v>13.591944444444444</c:v>
                </c:pt>
                <c:pt idx="816">
                  <c:v>13.608611111111111</c:v>
                </c:pt>
                <c:pt idx="817">
                  <c:v>13.625277777777779</c:v>
                </c:pt>
                <c:pt idx="818">
                  <c:v>13.641944444444444</c:v>
                </c:pt>
                <c:pt idx="819">
                  <c:v>13.65861111111111</c:v>
                </c:pt>
                <c:pt idx="820">
                  <c:v>13.675277777777778</c:v>
                </c:pt>
                <c:pt idx="821">
                  <c:v>13.691944444444445</c:v>
                </c:pt>
                <c:pt idx="822">
                  <c:v>13.708611111111111</c:v>
                </c:pt>
                <c:pt idx="823">
                  <c:v>13.725277777777777</c:v>
                </c:pt>
                <c:pt idx="824">
                  <c:v>13.741944444444444</c:v>
                </c:pt>
                <c:pt idx="825">
                  <c:v>13.758611111111112</c:v>
                </c:pt>
                <c:pt idx="826">
                  <c:v>13.775277777777777</c:v>
                </c:pt>
                <c:pt idx="827">
                  <c:v>13.791944444444443</c:v>
                </c:pt>
                <c:pt idx="828">
                  <c:v>13.808611111111111</c:v>
                </c:pt>
                <c:pt idx="829">
                  <c:v>13.825277777777778</c:v>
                </c:pt>
                <c:pt idx="830">
                  <c:v>13.841944444444444</c:v>
                </c:pt>
                <c:pt idx="831">
                  <c:v>13.858611111111109</c:v>
                </c:pt>
                <c:pt idx="832">
                  <c:v>13.875277777777777</c:v>
                </c:pt>
                <c:pt idx="833">
                  <c:v>13.891944444444444</c:v>
                </c:pt>
                <c:pt idx="834">
                  <c:v>13.90861111111111</c:v>
                </c:pt>
                <c:pt idx="835">
                  <c:v>13.925277777777776</c:v>
                </c:pt>
                <c:pt idx="836">
                  <c:v>13.941944444444443</c:v>
                </c:pt>
                <c:pt idx="837">
                  <c:v>13.958611111111111</c:v>
                </c:pt>
                <c:pt idx="838">
                  <c:v>13.975277777777777</c:v>
                </c:pt>
                <c:pt idx="839">
                  <c:v>13.991944444444442</c:v>
                </c:pt>
                <c:pt idx="840">
                  <c:v>14.00861111111111</c:v>
                </c:pt>
                <c:pt idx="841">
                  <c:v>14.025277777777779</c:v>
                </c:pt>
                <c:pt idx="842">
                  <c:v>14.041944444444447</c:v>
                </c:pt>
                <c:pt idx="843">
                  <c:v>14.058611111111112</c:v>
                </c:pt>
                <c:pt idx="844">
                  <c:v>14.075277777777778</c:v>
                </c:pt>
                <c:pt idx="845">
                  <c:v>14.091944444444445</c:v>
                </c:pt>
                <c:pt idx="846">
                  <c:v>14.108611111111113</c:v>
                </c:pt>
                <c:pt idx="847">
                  <c:v>14.125277777777779</c:v>
                </c:pt>
                <c:pt idx="848">
                  <c:v>14.141944444444444</c:v>
                </c:pt>
                <c:pt idx="849">
                  <c:v>14.158611111111112</c:v>
                </c:pt>
                <c:pt idx="850">
                  <c:v>14.175277777777779</c:v>
                </c:pt>
                <c:pt idx="851">
                  <c:v>14.191944444444445</c:v>
                </c:pt>
                <c:pt idx="852">
                  <c:v>14.208611111111111</c:v>
                </c:pt>
                <c:pt idx="853">
                  <c:v>14.225277777777778</c:v>
                </c:pt>
                <c:pt idx="854">
                  <c:v>14.241944444444446</c:v>
                </c:pt>
                <c:pt idx="855">
                  <c:v>14.258611111111112</c:v>
                </c:pt>
                <c:pt idx="856">
                  <c:v>14.275277777777777</c:v>
                </c:pt>
                <c:pt idx="857">
                  <c:v>14.291944444444445</c:v>
                </c:pt>
                <c:pt idx="858">
                  <c:v>14.308611111111112</c:v>
                </c:pt>
                <c:pt idx="859">
                  <c:v>14.325277777777778</c:v>
                </c:pt>
                <c:pt idx="860">
                  <c:v>14.341944444444444</c:v>
                </c:pt>
                <c:pt idx="861">
                  <c:v>14.358611111111111</c:v>
                </c:pt>
                <c:pt idx="862">
                  <c:v>14.375277777777779</c:v>
                </c:pt>
                <c:pt idx="863">
                  <c:v>14.391944444444444</c:v>
                </c:pt>
                <c:pt idx="864">
                  <c:v>14.40861111111111</c:v>
                </c:pt>
                <c:pt idx="865">
                  <c:v>14.425277777777778</c:v>
                </c:pt>
                <c:pt idx="866">
                  <c:v>14.441944444444445</c:v>
                </c:pt>
                <c:pt idx="867">
                  <c:v>14.458611111111111</c:v>
                </c:pt>
                <c:pt idx="868">
                  <c:v>14.475277777777777</c:v>
                </c:pt>
                <c:pt idx="869">
                  <c:v>14.491944444444444</c:v>
                </c:pt>
                <c:pt idx="870">
                  <c:v>14.508611111111112</c:v>
                </c:pt>
                <c:pt idx="871">
                  <c:v>14.525277777777777</c:v>
                </c:pt>
                <c:pt idx="872">
                  <c:v>14.541944444444443</c:v>
                </c:pt>
                <c:pt idx="873">
                  <c:v>14.558611111111111</c:v>
                </c:pt>
                <c:pt idx="874">
                  <c:v>14.575277777777778</c:v>
                </c:pt>
                <c:pt idx="875">
                  <c:v>14.591944444444444</c:v>
                </c:pt>
                <c:pt idx="876">
                  <c:v>14.608611111111109</c:v>
                </c:pt>
                <c:pt idx="877">
                  <c:v>14.625277777777777</c:v>
                </c:pt>
                <c:pt idx="878">
                  <c:v>14.641944444444444</c:v>
                </c:pt>
                <c:pt idx="879">
                  <c:v>14.65861111111111</c:v>
                </c:pt>
                <c:pt idx="880">
                  <c:v>14.675277777777776</c:v>
                </c:pt>
                <c:pt idx="881">
                  <c:v>14.691944444444443</c:v>
                </c:pt>
                <c:pt idx="882">
                  <c:v>14.708611111111111</c:v>
                </c:pt>
                <c:pt idx="883">
                  <c:v>14.725277777777777</c:v>
                </c:pt>
                <c:pt idx="884">
                  <c:v>14.741944444444442</c:v>
                </c:pt>
                <c:pt idx="885">
                  <c:v>14.75861111111111</c:v>
                </c:pt>
                <c:pt idx="886">
                  <c:v>14.775277777777779</c:v>
                </c:pt>
                <c:pt idx="887">
                  <c:v>14.791944444444447</c:v>
                </c:pt>
                <c:pt idx="888">
                  <c:v>14.808611111111112</c:v>
                </c:pt>
                <c:pt idx="889">
                  <c:v>14.825277777777778</c:v>
                </c:pt>
                <c:pt idx="890">
                  <c:v>14.841944444444445</c:v>
                </c:pt>
                <c:pt idx="891">
                  <c:v>14.858611111111113</c:v>
                </c:pt>
                <c:pt idx="892">
                  <c:v>14.875277777777779</c:v>
                </c:pt>
                <c:pt idx="893">
                  <c:v>14.891944444444444</c:v>
                </c:pt>
                <c:pt idx="894">
                  <c:v>14.908611111111112</c:v>
                </c:pt>
                <c:pt idx="895">
                  <c:v>14.925277777777779</c:v>
                </c:pt>
                <c:pt idx="896">
                  <c:v>14.941944444444445</c:v>
                </c:pt>
                <c:pt idx="897">
                  <c:v>14.958611111111111</c:v>
                </c:pt>
                <c:pt idx="898">
                  <c:v>14.975277777777778</c:v>
                </c:pt>
                <c:pt idx="899">
                  <c:v>14.991944444444446</c:v>
                </c:pt>
                <c:pt idx="900">
                  <c:v>15.008611111111112</c:v>
                </c:pt>
                <c:pt idx="901">
                  <c:v>15.025277777777777</c:v>
                </c:pt>
                <c:pt idx="902">
                  <c:v>15.041944444444445</c:v>
                </c:pt>
                <c:pt idx="903">
                  <c:v>15.058611111111112</c:v>
                </c:pt>
                <c:pt idx="904">
                  <c:v>15.075277777777778</c:v>
                </c:pt>
                <c:pt idx="905">
                  <c:v>15.091944444444444</c:v>
                </c:pt>
                <c:pt idx="906">
                  <c:v>15.108611111111111</c:v>
                </c:pt>
                <c:pt idx="907">
                  <c:v>15.125277777777779</c:v>
                </c:pt>
                <c:pt idx="908">
                  <c:v>15.141944444444444</c:v>
                </c:pt>
                <c:pt idx="909">
                  <c:v>15.15861111111111</c:v>
                </c:pt>
                <c:pt idx="910">
                  <c:v>15.175277777777778</c:v>
                </c:pt>
                <c:pt idx="911">
                  <c:v>15.191944444444445</c:v>
                </c:pt>
                <c:pt idx="912">
                  <c:v>15.208611111111111</c:v>
                </c:pt>
                <c:pt idx="913">
                  <c:v>15.225277777777777</c:v>
                </c:pt>
                <c:pt idx="914">
                  <c:v>15.241944444444444</c:v>
                </c:pt>
                <c:pt idx="915">
                  <c:v>15.258611111111112</c:v>
                </c:pt>
                <c:pt idx="916">
                  <c:v>15.275277777777777</c:v>
                </c:pt>
                <c:pt idx="917">
                  <c:v>15.291944444444443</c:v>
                </c:pt>
                <c:pt idx="918">
                  <c:v>15.308611111111111</c:v>
                </c:pt>
                <c:pt idx="919">
                  <c:v>15.325277777777778</c:v>
                </c:pt>
                <c:pt idx="920">
                  <c:v>15.341944444444444</c:v>
                </c:pt>
                <c:pt idx="921">
                  <c:v>15.358611111111109</c:v>
                </c:pt>
                <c:pt idx="922">
                  <c:v>15.375277777777777</c:v>
                </c:pt>
                <c:pt idx="923">
                  <c:v>15.391944444444444</c:v>
                </c:pt>
                <c:pt idx="924">
                  <c:v>15.40861111111111</c:v>
                </c:pt>
                <c:pt idx="925">
                  <c:v>15.425277777777776</c:v>
                </c:pt>
                <c:pt idx="926">
                  <c:v>15.441944444444443</c:v>
                </c:pt>
                <c:pt idx="927">
                  <c:v>15.458611111111111</c:v>
                </c:pt>
                <c:pt idx="928">
                  <c:v>15.475277777777777</c:v>
                </c:pt>
                <c:pt idx="929">
                  <c:v>15.491944444444442</c:v>
                </c:pt>
                <c:pt idx="930">
                  <c:v>15.50861111111111</c:v>
                </c:pt>
                <c:pt idx="931">
                  <c:v>15.525277777777779</c:v>
                </c:pt>
                <c:pt idx="932">
                  <c:v>15.541944444444447</c:v>
                </c:pt>
                <c:pt idx="933">
                  <c:v>15.558611111111112</c:v>
                </c:pt>
                <c:pt idx="934">
                  <c:v>15.575277777777778</c:v>
                </c:pt>
                <c:pt idx="935">
                  <c:v>15.591944444444445</c:v>
                </c:pt>
                <c:pt idx="936">
                  <c:v>15.608611111111113</c:v>
                </c:pt>
                <c:pt idx="937">
                  <c:v>15.625277777777779</c:v>
                </c:pt>
                <c:pt idx="938">
                  <c:v>15.641944444444444</c:v>
                </c:pt>
                <c:pt idx="939">
                  <c:v>15.658611111111112</c:v>
                </c:pt>
                <c:pt idx="940">
                  <c:v>15.675277777777779</c:v>
                </c:pt>
                <c:pt idx="941">
                  <c:v>15.691944444444445</c:v>
                </c:pt>
                <c:pt idx="942">
                  <c:v>15.708611111111111</c:v>
                </c:pt>
                <c:pt idx="943">
                  <c:v>15.725277777777778</c:v>
                </c:pt>
                <c:pt idx="944">
                  <c:v>15.741944444444446</c:v>
                </c:pt>
                <c:pt idx="945">
                  <c:v>15.758611111111112</c:v>
                </c:pt>
                <c:pt idx="946">
                  <c:v>15.775277777777777</c:v>
                </c:pt>
                <c:pt idx="947">
                  <c:v>15.791944444444445</c:v>
                </c:pt>
                <c:pt idx="948">
                  <c:v>15.808611111111112</c:v>
                </c:pt>
                <c:pt idx="949">
                  <c:v>15.825277777777778</c:v>
                </c:pt>
                <c:pt idx="950">
                  <c:v>15.841944444444444</c:v>
                </c:pt>
                <c:pt idx="951">
                  <c:v>15.858611111111111</c:v>
                </c:pt>
                <c:pt idx="952">
                  <c:v>15.875277777777779</c:v>
                </c:pt>
                <c:pt idx="953">
                  <c:v>15.891944444444444</c:v>
                </c:pt>
                <c:pt idx="954">
                  <c:v>15.90861111111111</c:v>
                </c:pt>
                <c:pt idx="955">
                  <c:v>15.925277777777778</c:v>
                </c:pt>
                <c:pt idx="956">
                  <c:v>15.941944444444445</c:v>
                </c:pt>
                <c:pt idx="957">
                  <c:v>15.958611111111111</c:v>
                </c:pt>
                <c:pt idx="958">
                  <c:v>15.975277777777777</c:v>
                </c:pt>
                <c:pt idx="959">
                  <c:v>15.991944444444444</c:v>
                </c:pt>
                <c:pt idx="960">
                  <c:v>16.008611111111112</c:v>
                </c:pt>
                <c:pt idx="961">
                  <c:v>16.025277777777777</c:v>
                </c:pt>
                <c:pt idx="962">
                  <c:v>16.041944444444443</c:v>
                </c:pt>
                <c:pt idx="963">
                  <c:v>16.058611111111112</c:v>
                </c:pt>
                <c:pt idx="964">
                  <c:v>16.075277777777778</c:v>
                </c:pt>
                <c:pt idx="965">
                  <c:v>16.091944444444444</c:v>
                </c:pt>
                <c:pt idx="966">
                  <c:v>16.108611111111109</c:v>
                </c:pt>
                <c:pt idx="967">
                  <c:v>16.125277777777775</c:v>
                </c:pt>
                <c:pt idx="968">
                  <c:v>16.141944444444444</c:v>
                </c:pt>
                <c:pt idx="969">
                  <c:v>16.15861111111111</c:v>
                </c:pt>
                <c:pt idx="970">
                  <c:v>16.175277777777776</c:v>
                </c:pt>
                <c:pt idx="971">
                  <c:v>16.191944444444445</c:v>
                </c:pt>
                <c:pt idx="972">
                  <c:v>16.208611111111111</c:v>
                </c:pt>
                <c:pt idx="973">
                  <c:v>16.225277777777777</c:v>
                </c:pt>
                <c:pt idx="974">
                  <c:v>16.241944444444442</c:v>
                </c:pt>
                <c:pt idx="975">
                  <c:v>16.258611111111108</c:v>
                </c:pt>
                <c:pt idx="976">
                  <c:v>16.275277777777781</c:v>
                </c:pt>
                <c:pt idx="977">
                  <c:v>16.291944444444447</c:v>
                </c:pt>
                <c:pt idx="978">
                  <c:v>16.308611111111112</c:v>
                </c:pt>
                <c:pt idx="979">
                  <c:v>16.325277777777778</c:v>
                </c:pt>
                <c:pt idx="980">
                  <c:v>16.341944444444444</c:v>
                </c:pt>
                <c:pt idx="981">
                  <c:v>16.358611111111113</c:v>
                </c:pt>
                <c:pt idx="982">
                  <c:v>16.375277777777779</c:v>
                </c:pt>
                <c:pt idx="983">
                  <c:v>16.391944444444444</c:v>
                </c:pt>
                <c:pt idx="984">
                  <c:v>16.408611111111114</c:v>
                </c:pt>
                <c:pt idx="985">
                  <c:v>16.425277777777779</c:v>
                </c:pt>
                <c:pt idx="986">
                  <c:v>16.441944444444445</c:v>
                </c:pt>
                <c:pt idx="987">
                  <c:v>16.458611111111111</c:v>
                </c:pt>
                <c:pt idx="988">
                  <c:v>16.475277777777777</c:v>
                </c:pt>
                <c:pt idx="989">
                  <c:v>16.491944444444446</c:v>
                </c:pt>
                <c:pt idx="990">
                  <c:v>16.508611111111112</c:v>
                </c:pt>
                <c:pt idx="991">
                  <c:v>16.525277777777777</c:v>
                </c:pt>
                <c:pt idx="992">
                  <c:v>16.541944444444447</c:v>
                </c:pt>
                <c:pt idx="993">
                  <c:v>16.558611111111112</c:v>
                </c:pt>
                <c:pt idx="994">
                  <c:v>16.575277777777778</c:v>
                </c:pt>
                <c:pt idx="995">
                  <c:v>16.591944444444444</c:v>
                </c:pt>
                <c:pt idx="996">
                  <c:v>16.608611111111109</c:v>
                </c:pt>
                <c:pt idx="997">
                  <c:v>16.625277777777779</c:v>
                </c:pt>
                <c:pt idx="998">
                  <c:v>16.641944444444444</c:v>
                </c:pt>
                <c:pt idx="999">
                  <c:v>16.65861111111111</c:v>
                </c:pt>
                <c:pt idx="1000">
                  <c:v>16.675277777777779</c:v>
                </c:pt>
                <c:pt idx="1001">
                  <c:v>16.691944444444445</c:v>
                </c:pt>
                <c:pt idx="1002">
                  <c:v>16.708611111111111</c:v>
                </c:pt>
                <c:pt idx="1003">
                  <c:v>16.725277777777777</c:v>
                </c:pt>
                <c:pt idx="1004">
                  <c:v>16.741944444444442</c:v>
                </c:pt>
                <c:pt idx="1005">
                  <c:v>16.758611111111112</c:v>
                </c:pt>
                <c:pt idx="1006">
                  <c:v>16.775277777777777</c:v>
                </c:pt>
                <c:pt idx="1007">
                  <c:v>16.791944444444443</c:v>
                </c:pt>
                <c:pt idx="1008">
                  <c:v>16.808611111111112</c:v>
                </c:pt>
                <c:pt idx="1009">
                  <c:v>16.825277777777778</c:v>
                </c:pt>
                <c:pt idx="1010">
                  <c:v>16.841944444444444</c:v>
                </c:pt>
                <c:pt idx="1011">
                  <c:v>16.858611111111109</c:v>
                </c:pt>
                <c:pt idx="1012">
                  <c:v>16.875277777777775</c:v>
                </c:pt>
                <c:pt idx="1013">
                  <c:v>16.891944444444444</c:v>
                </c:pt>
                <c:pt idx="1014">
                  <c:v>16.90861111111111</c:v>
                </c:pt>
                <c:pt idx="1015">
                  <c:v>16.925277777777776</c:v>
                </c:pt>
                <c:pt idx="1016">
                  <c:v>16.941944444444445</c:v>
                </c:pt>
                <c:pt idx="1017">
                  <c:v>16.958611111111111</c:v>
                </c:pt>
                <c:pt idx="1018">
                  <c:v>16.975277777777777</c:v>
                </c:pt>
                <c:pt idx="1019">
                  <c:v>16.991944444444442</c:v>
                </c:pt>
                <c:pt idx="1020">
                  <c:v>17.008611111111108</c:v>
                </c:pt>
                <c:pt idx="1021">
                  <c:v>17.025277777777781</c:v>
                </c:pt>
                <c:pt idx="1022">
                  <c:v>17.041944444444447</c:v>
                </c:pt>
                <c:pt idx="1023">
                  <c:v>17.058611111111112</c:v>
                </c:pt>
                <c:pt idx="1024">
                  <c:v>17.075277777777778</c:v>
                </c:pt>
                <c:pt idx="1025">
                  <c:v>17.091944444444444</c:v>
                </c:pt>
                <c:pt idx="1026">
                  <c:v>17.108611111111113</c:v>
                </c:pt>
                <c:pt idx="1027">
                  <c:v>17.125277777777779</c:v>
                </c:pt>
                <c:pt idx="1028">
                  <c:v>17.141944444444444</c:v>
                </c:pt>
                <c:pt idx="1029">
                  <c:v>17.158611111111114</c:v>
                </c:pt>
                <c:pt idx="1030">
                  <c:v>17.175277777777779</c:v>
                </c:pt>
                <c:pt idx="1031">
                  <c:v>17.191944444444445</c:v>
                </c:pt>
                <c:pt idx="1032">
                  <c:v>17.208611111111111</c:v>
                </c:pt>
                <c:pt idx="1033">
                  <c:v>17.225277777777777</c:v>
                </c:pt>
                <c:pt idx="1034">
                  <c:v>17.241944444444446</c:v>
                </c:pt>
                <c:pt idx="1035">
                  <c:v>17.258611111111112</c:v>
                </c:pt>
                <c:pt idx="1036">
                  <c:v>17.275277777777777</c:v>
                </c:pt>
                <c:pt idx="1037">
                  <c:v>17.291944444444447</c:v>
                </c:pt>
                <c:pt idx="1038">
                  <c:v>17.308611111111112</c:v>
                </c:pt>
                <c:pt idx="1039">
                  <c:v>17.325277777777778</c:v>
                </c:pt>
                <c:pt idx="1040">
                  <c:v>17.341944444444444</c:v>
                </c:pt>
                <c:pt idx="1041">
                  <c:v>17.358611111111109</c:v>
                </c:pt>
                <c:pt idx="1042">
                  <c:v>17.375277777777779</c:v>
                </c:pt>
                <c:pt idx="1043">
                  <c:v>17.391944444444444</c:v>
                </c:pt>
                <c:pt idx="1044">
                  <c:v>17.40861111111111</c:v>
                </c:pt>
                <c:pt idx="1045">
                  <c:v>17.425277777777779</c:v>
                </c:pt>
                <c:pt idx="1046">
                  <c:v>17.441944444444445</c:v>
                </c:pt>
                <c:pt idx="1047">
                  <c:v>17.458611111111111</c:v>
                </c:pt>
                <c:pt idx="1048">
                  <c:v>17.475277777777777</c:v>
                </c:pt>
                <c:pt idx="1049">
                  <c:v>17.491944444444442</c:v>
                </c:pt>
                <c:pt idx="1050">
                  <c:v>17.508611111111112</c:v>
                </c:pt>
                <c:pt idx="1051">
                  <c:v>17.525277777777777</c:v>
                </c:pt>
                <c:pt idx="1052">
                  <c:v>17.541944444444443</c:v>
                </c:pt>
                <c:pt idx="1053">
                  <c:v>17.558611111111112</c:v>
                </c:pt>
                <c:pt idx="1054">
                  <c:v>17.575277777777778</c:v>
                </c:pt>
                <c:pt idx="1055">
                  <c:v>17.591944444444444</c:v>
                </c:pt>
                <c:pt idx="1056">
                  <c:v>17.608611111111109</c:v>
                </c:pt>
                <c:pt idx="1057">
                  <c:v>17.625277777777775</c:v>
                </c:pt>
                <c:pt idx="1058">
                  <c:v>17.641944444444444</c:v>
                </c:pt>
                <c:pt idx="1059">
                  <c:v>17.65861111111111</c:v>
                </c:pt>
                <c:pt idx="1060">
                  <c:v>17.675277777777776</c:v>
                </c:pt>
                <c:pt idx="1061">
                  <c:v>17.691944444444445</c:v>
                </c:pt>
                <c:pt idx="1062">
                  <c:v>17.708611111111111</c:v>
                </c:pt>
                <c:pt idx="1063">
                  <c:v>17.725277777777777</c:v>
                </c:pt>
                <c:pt idx="1064">
                  <c:v>17.741944444444442</c:v>
                </c:pt>
                <c:pt idx="1065">
                  <c:v>17.758611111111108</c:v>
                </c:pt>
                <c:pt idx="1066">
                  <c:v>17.775277777777781</c:v>
                </c:pt>
                <c:pt idx="1067">
                  <c:v>17.791944444444447</c:v>
                </c:pt>
                <c:pt idx="1068">
                  <c:v>17.808611111111112</c:v>
                </c:pt>
                <c:pt idx="1069">
                  <c:v>17.825277777777778</c:v>
                </c:pt>
                <c:pt idx="1070">
                  <c:v>17.841944444444444</c:v>
                </c:pt>
                <c:pt idx="1071">
                  <c:v>17.858611111111113</c:v>
                </c:pt>
                <c:pt idx="1072">
                  <c:v>17.875277777777779</c:v>
                </c:pt>
                <c:pt idx="1073">
                  <c:v>17.891944444444444</c:v>
                </c:pt>
                <c:pt idx="1074">
                  <c:v>17.908611111111114</c:v>
                </c:pt>
                <c:pt idx="1075">
                  <c:v>17.925277777777779</c:v>
                </c:pt>
                <c:pt idx="1076">
                  <c:v>17.941944444444445</c:v>
                </c:pt>
                <c:pt idx="1077">
                  <c:v>17.958611111111111</c:v>
                </c:pt>
                <c:pt idx="1078">
                  <c:v>17.975277777777777</c:v>
                </c:pt>
                <c:pt idx="1079">
                  <c:v>17.991944444444446</c:v>
                </c:pt>
                <c:pt idx="1080">
                  <c:v>18.008611111111112</c:v>
                </c:pt>
                <c:pt idx="1081">
                  <c:v>18.025277777777777</c:v>
                </c:pt>
                <c:pt idx="1082">
                  <c:v>18.041944444444447</c:v>
                </c:pt>
                <c:pt idx="1083">
                  <c:v>18.058611111111112</c:v>
                </c:pt>
                <c:pt idx="1084">
                  <c:v>18.075277777777778</c:v>
                </c:pt>
                <c:pt idx="1085">
                  <c:v>18.091944444444444</c:v>
                </c:pt>
                <c:pt idx="1086">
                  <c:v>18.108611111111109</c:v>
                </c:pt>
                <c:pt idx="1087">
                  <c:v>18.125277777777779</c:v>
                </c:pt>
                <c:pt idx="1088">
                  <c:v>18.141944444444444</c:v>
                </c:pt>
                <c:pt idx="1089">
                  <c:v>18.15861111111111</c:v>
                </c:pt>
                <c:pt idx="1090">
                  <c:v>18.175277777777779</c:v>
                </c:pt>
                <c:pt idx="1091">
                  <c:v>18.191944444444445</c:v>
                </c:pt>
                <c:pt idx="1092">
                  <c:v>18.208611111111111</c:v>
                </c:pt>
                <c:pt idx="1093">
                  <c:v>18.225277777777777</c:v>
                </c:pt>
                <c:pt idx="1094">
                  <c:v>18.241944444444442</c:v>
                </c:pt>
                <c:pt idx="1095">
                  <c:v>18.258611111111112</c:v>
                </c:pt>
                <c:pt idx="1096">
                  <c:v>18.275277777777777</c:v>
                </c:pt>
                <c:pt idx="1097">
                  <c:v>18.291944444444443</c:v>
                </c:pt>
                <c:pt idx="1098">
                  <c:v>18.308611111111112</c:v>
                </c:pt>
                <c:pt idx="1099">
                  <c:v>18.325277777777778</c:v>
                </c:pt>
                <c:pt idx="1100">
                  <c:v>18.341944444444444</c:v>
                </c:pt>
                <c:pt idx="1101">
                  <c:v>18.358611111111109</c:v>
                </c:pt>
                <c:pt idx="1102">
                  <c:v>18.375277777777775</c:v>
                </c:pt>
                <c:pt idx="1103">
                  <c:v>18.391944444444444</c:v>
                </c:pt>
                <c:pt idx="1104">
                  <c:v>18.40861111111111</c:v>
                </c:pt>
                <c:pt idx="1105">
                  <c:v>18.425277777777776</c:v>
                </c:pt>
                <c:pt idx="1106">
                  <c:v>18.441944444444445</c:v>
                </c:pt>
                <c:pt idx="1107">
                  <c:v>18.458611111111111</c:v>
                </c:pt>
                <c:pt idx="1108">
                  <c:v>18.475277777777777</c:v>
                </c:pt>
                <c:pt idx="1109">
                  <c:v>18.491944444444442</c:v>
                </c:pt>
                <c:pt idx="1110">
                  <c:v>18.508611111111108</c:v>
                </c:pt>
                <c:pt idx="1111">
                  <c:v>18.525277777777781</c:v>
                </c:pt>
                <c:pt idx="1112">
                  <c:v>18.541944444444447</c:v>
                </c:pt>
                <c:pt idx="1113">
                  <c:v>18.558611111111112</c:v>
                </c:pt>
                <c:pt idx="1114">
                  <c:v>18.575277777777778</c:v>
                </c:pt>
                <c:pt idx="1115">
                  <c:v>18.591944444444444</c:v>
                </c:pt>
                <c:pt idx="1116">
                  <c:v>18.608611111111113</c:v>
                </c:pt>
                <c:pt idx="1117">
                  <c:v>18.625277777777779</c:v>
                </c:pt>
                <c:pt idx="1118">
                  <c:v>18.641944444444444</c:v>
                </c:pt>
                <c:pt idx="1119">
                  <c:v>18.658611111111114</c:v>
                </c:pt>
                <c:pt idx="1120">
                  <c:v>18.675277777777779</c:v>
                </c:pt>
                <c:pt idx="1121">
                  <c:v>18.691944444444445</c:v>
                </c:pt>
                <c:pt idx="1122">
                  <c:v>18.708611111111111</c:v>
                </c:pt>
                <c:pt idx="1123">
                  <c:v>18.725277777777777</c:v>
                </c:pt>
                <c:pt idx="1124">
                  <c:v>18.741944444444446</c:v>
                </c:pt>
                <c:pt idx="1125">
                  <c:v>18.758611111111112</c:v>
                </c:pt>
                <c:pt idx="1126">
                  <c:v>18.775277777777777</c:v>
                </c:pt>
                <c:pt idx="1127">
                  <c:v>18.791944444444447</c:v>
                </c:pt>
                <c:pt idx="1128">
                  <c:v>18.808611111111112</c:v>
                </c:pt>
                <c:pt idx="1129">
                  <c:v>18.825277777777778</c:v>
                </c:pt>
                <c:pt idx="1130">
                  <c:v>18.841944444444444</c:v>
                </c:pt>
                <c:pt idx="1131">
                  <c:v>18.858611111111109</c:v>
                </c:pt>
                <c:pt idx="1132">
                  <c:v>18.875277777777779</c:v>
                </c:pt>
                <c:pt idx="1133">
                  <c:v>18.891944444444444</c:v>
                </c:pt>
                <c:pt idx="1134">
                  <c:v>18.90861111111111</c:v>
                </c:pt>
                <c:pt idx="1135">
                  <c:v>18.925277777777779</c:v>
                </c:pt>
                <c:pt idx="1136">
                  <c:v>18.941944444444445</c:v>
                </c:pt>
                <c:pt idx="1137">
                  <c:v>18.958611111111111</c:v>
                </c:pt>
                <c:pt idx="1138">
                  <c:v>18.975277777777777</c:v>
                </c:pt>
                <c:pt idx="1139">
                  <c:v>18.991944444444442</c:v>
                </c:pt>
                <c:pt idx="1140">
                  <c:v>19.008611111111112</c:v>
                </c:pt>
                <c:pt idx="1141">
                  <c:v>19.025277777777777</c:v>
                </c:pt>
                <c:pt idx="1142">
                  <c:v>19.041944444444443</c:v>
                </c:pt>
                <c:pt idx="1143">
                  <c:v>19.058611111111112</c:v>
                </c:pt>
                <c:pt idx="1144">
                  <c:v>19.075277777777778</c:v>
                </c:pt>
                <c:pt idx="1145">
                  <c:v>19.091944444444444</c:v>
                </c:pt>
                <c:pt idx="1146">
                  <c:v>19.108611111111109</c:v>
                </c:pt>
                <c:pt idx="1147">
                  <c:v>19.125277777777775</c:v>
                </c:pt>
                <c:pt idx="1148">
                  <c:v>19.141944444444444</c:v>
                </c:pt>
                <c:pt idx="1149">
                  <c:v>19.15861111111111</c:v>
                </c:pt>
                <c:pt idx="1150">
                  <c:v>19.175277777777776</c:v>
                </c:pt>
                <c:pt idx="1151">
                  <c:v>19.191944444444445</c:v>
                </c:pt>
                <c:pt idx="1152">
                  <c:v>19.208611111111111</c:v>
                </c:pt>
                <c:pt idx="1153">
                  <c:v>19.225277777777777</c:v>
                </c:pt>
                <c:pt idx="1154">
                  <c:v>19.241944444444442</c:v>
                </c:pt>
                <c:pt idx="1155">
                  <c:v>19.258611111111108</c:v>
                </c:pt>
                <c:pt idx="1156">
                  <c:v>19.275277777777781</c:v>
                </c:pt>
                <c:pt idx="1157">
                  <c:v>19.291944444444447</c:v>
                </c:pt>
                <c:pt idx="1158">
                  <c:v>19.308611111111112</c:v>
                </c:pt>
                <c:pt idx="1159">
                  <c:v>19.325277777777778</c:v>
                </c:pt>
                <c:pt idx="1160">
                  <c:v>19.341944444444444</c:v>
                </c:pt>
                <c:pt idx="1161">
                  <c:v>19.358611111111113</c:v>
                </c:pt>
                <c:pt idx="1162">
                  <c:v>19.375277777777779</c:v>
                </c:pt>
                <c:pt idx="1163">
                  <c:v>19.391944444444444</c:v>
                </c:pt>
                <c:pt idx="1164">
                  <c:v>19.408611111111114</c:v>
                </c:pt>
                <c:pt idx="1165">
                  <c:v>19.425277777777779</c:v>
                </c:pt>
                <c:pt idx="1166">
                  <c:v>19.441944444444445</c:v>
                </c:pt>
                <c:pt idx="1167">
                  <c:v>19.458611111111111</c:v>
                </c:pt>
                <c:pt idx="1168">
                  <c:v>19.475277777777777</c:v>
                </c:pt>
                <c:pt idx="1169">
                  <c:v>19.491944444444446</c:v>
                </c:pt>
                <c:pt idx="1170">
                  <c:v>19.508611111111112</c:v>
                </c:pt>
                <c:pt idx="1171">
                  <c:v>19.525277777777777</c:v>
                </c:pt>
                <c:pt idx="1172">
                  <c:v>19.541944444444447</c:v>
                </c:pt>
                <c:pt idx="1173">
                  <c:v>19.558611111111112</c:v>
                </c:pt>
                <c:pt idx="1174">
                  <c:v>19.575277777777778</c:v>
                </c:pt>
                <c:pt idx="1175">
                  <c:v>19.591944444444444</c:v>
                </c:pt>
                <c:pt idx="1176">
                  <c:v>19.608611111111109</c:v>
                </c:pt>
                <c:pt idx="1177">
                  <c:v>19.625277777777779</c:v>
                </c:pt>
                <c:pt idx="1178">
                  <c:v>19.641944444444444</c:v>
                </c:pt>
                <c:pt idx="1179">
                  <c:v>19.65861111111111</c:v>
                </c:pt>
                <c:pt idx="1180">
                  <c:v>19.675277777777779</c:v>
                </c:pt>
                <c:pt idx="1181">
                  <c:v>19.691944444444445</c:v>
                </c:pt>
                <c:pt idx="1182">
                  <c:v>19.708611111111111</c:v>
                </c:pt>
                <c:pt idx="1183">
                  <c:v>19.725277777777777</c:v>
                </c:pt>
                <c:pt idx="1184">
                  <c:v>19.741944444444442</c:v>
                </c:pt>
                <c:pt idx="1185">
                  <c:v>19.758611111111112</c:v>
                </c:pt>
                <c:pt idx="1186">
                  <c:v>19.775277777777777</c:v>
                </c:pt>
                <c:pt idx="1187">
                  <c:v>19.791944444444443</c:v>
                </c:pt>
                <c:pt idx="1188">
                  <c:v>19.808611111111112</c:v>
                </c:pt>
                <c:pt idx="1189">
                  <c:v>19.825277777777778</c:v>
                </c:pt>
                <c:pt idx="1190">
                  <c:v>19.841944444444444</c:v>
                </c:pt>
                <c:pt idx="1191">
                  <c:v>19.858611111111109</c:v>
                </c:pt>
                <c:pt idx="1192">
                  <c:v>19.875277777777775</c:v>
                </c:pt>
                <c:pt idx="1193">
                  <c:v>19.891944444444444</c:v>
                </c:pt>
                <c:pt idx="1194">
                  <c:v>19.90861111111111</c:v>
                </c:pt>
                <c:pt idx="1195">
                  <c:v>19.925277777777776</c:v>
                </c:pt>
                <c:pt idx="1196">
                  <c:v>19.941944444444445</c:v>
                </c:pt>
                <c:pt idx="1197">
                  <c:v>19.958611111111111</c:v>
                </c:pt>
                <c:pt idx="1198">
                  <c:v>19.975277777777777</c:v>
                </c:pt>
                <c:pt idx="1199">
                  <c:v>19.991944444444442</c:v>
                </c:pt>
                <c:pt idx="1200">
                  <c:v>20.008611111111108</c:v>
                </c:pt>
                <c:pt idx="1201">
                  <c:v>20.025277777777781</c:v>
                </c:pt>
                <c:pt idx="1202">
                  <c:v>20.041944444444447</c:v>
                </c:pt>
                <c:pt idx="1203">
                  <c:v>20.058611111111112</c:v>
                </c:pt>
                <c:pt idx="1204">
                  <c:v>20.075277777777778</c:v>
                </c:pt>
                <c:pt idx="1205">
                  <c:v>20.091944444444444</c:v>
                </c:pt>
                <c:pt idx="1206">
                  <c:v>20.108611111111113</c:v>
                </c:pt>
                <c:pt idx="1207">
                  <c:v>20.125277777777779</c:v>
                </c:pt>
                <c:pt idx="1208">
                  <c:v>20.141944444444444</c:v>
                </c:pt>
                <c:pt idx="1209">
                  <c:v>20.158611111111114</c:v>
                </c:pt>
                <c:pt idx="1210">
                  <c:v>20.175277777777779</c:v>
                </c:pt>
                <c:pt idx="1211">
                  <c:v>20.191944444444445</c:v>
                </c:pt>
                <c:pt idx="1212">
                  <c:v>20.208611111111111</c:v>
                </c:pt>
                <c:pt idx="1213">
                  <c:v>20.225277777777777</c:v>
                </c:pt>
                <c:pt idx="1214">
                  <c:v>20.241944444444446</c:v>
                </c:pt>
                <c:pt idx="1215">
                  <c:v>20.258611111111112</c:v>
                </c:pt>
                <c:pt idx="1216">
                  <c:v>20.275277777777777</c:v>
                </c:pt>
                <c:pt idx="1217">
                  <c:v>20.291944444444447</c:v>
                </c:pt>
                <c:pt idx="1218">
                  <c:v>20.308611111111112</c:v>
                </c:pt>
                <c:pt idx="1219">
                  <c:v>20.325277777777778</c:v>
                </c:pt>
                <c:pt idx="1220">
                  <c:v>20.341944444444444</c:v>
                </c:pt>
                <c:pt idx="1221">
                  <c:v>20.358611111111109</c:v>
                </c:pt>
                <c:pt idx="1222">
                  <c:v>20.375277777777779</c:v>
                </c:pt>
                <c:pt idx="1223">
                  <c:v>20.391944444444444</c:v>
                </c:pt>
                <c:pt idx="1224">
                  <c:v>20.40861111111111</c:v>
                </c:pt>
                <c:pt idx="1225">
                  <c:v>20.425277777777779</c:v>
                </c:pt>
                <c:pt idx="1226">
                  <c:v>20.441944444444445</c:v>
                </c:pt>
                <c:pt idx="1227">
                  <c:v>20.458611111111111</c:v>
                </c:pt>
                <c:pt idx="1228">
                  <c:v>20.475277777777777</c:v>
                </c:pt>
                <c:pt idx="1229">
                  <c:v>20.491944444444442</c:v>
                </c:pt>
                <c:pt idx="1230">
                  <c:v>20.508611111111112</c:v>
                </c:pt>
                <c:pt idx="1231">
                  <c:v>20.525277777777777</c:v>
                </c:pt>
                <c:pt idx="1232">
                  <c:v>20.541944444444443</c:v>
                </c:pt>
                <c:pt idx="1233">
                  <c:v>20.558611111111112</c:v>
                </c:pt>
                <c:pt idx="1234">
                  <c:v>20.575277777777778</c:v>
                </c:pt>
                <c:pt idx="1235">
                  <c:v>20.591944444444444</c:v>
                </c:pt>
                <c:pt idx="1236">
                  <c:v>20.608611111111109</c:v>
                </c:pt>
                <c:pt idx="1237">
                  <c:v>20.625277777777775</c:v>
                </c:pt>
                <c:pt idx="1238">
                  <c:v>20.641944444444444</c:v>
                </c:pt>
                <c:pt idx="1239">
                  <c:v>20.65861111111111</c:v>
                </c:pt>
                <c:pt idx="1240">
                  <c:v>20.675277777777776</c:v>
                </c:pt>
                <c:pt idx="1241">
                  <c:v>20.691944444444445</c:v>
                </c:pt>
                <c:pt idx="1242">
                  <c:v>20.708611111111111</c:v>
                </c:pt>
                <c:pt idx="1243">
                  <c:v>20.725277777777777</c:v>
                </c:pt>
                <c:pt idx="1244">
                  <c:v>20.741944444444442</c:v>
                </c:pt>
                <c:pt idx="1245">
                  <c:v>20.758611111111108</c:v>
                </c:pt>
                <c:pt idx="1246">
                  <c:v>20.775277777777781</c:v>
                </c:pt>
                <c:pt idx="1247">
                  <c:v>20.791944444444447</c:v>
                </c:pt>
                <c:pt idx="1248">
                  <c:v>20.808611111111112</c:v>
                </c:pt>
                <c:pt idx="1249">
                  <c:v>20.825277777777778</c:v>
                </c:pt>
                <c:pt idx="1250">
                  <c:v>20.841944444444444</c:v>
                </c:pt>
                <c:pt idx="1251">
                  <c:v>20.858611111111113</c:v>
                </c:pt>
                <c:pt idx="1252">
                  <c:v>20.875277777777779</c:v>
                </c:pt>
                <c:pt idx="1253">
                  <c:v>20.891944444444444</c:v>
                </c:pt>
                <c:pt idx="1254">
                  <c:v>20.908611111111114</c:v>
                </c:pt>
                <c:pt idx="1255">
                  <c:v>20.925277777777779</c:v>
                </c:pt>
                <c:pt idx="1256">
                  <c:v>20.941944444444445</c:v>
                </c:pt>
                <c:pt idx="1257">
                  <c:v>20.958611111111111</c:v>
                </c:pt>
                <c:pt idx="1258">
                  <c:v>20.975277777777777</c:v>
                </c:pt>
                <c:pt idx="1259">
                  <c:v>20.991944444444446</c:v>
                </c:pt>
                <c:pt idx="1260">
                  <c:v>21.008611111111112</c:v>
                </c:pt>
                <c:pt idx="1261">
                  <c:v>21.025277777777777</c:v>
                </c:pt>
                <c:pt idx="1262">
                  <c:v>21.041944444444447</c:v>
                </c:pt>
                <c:pt idx="1263">
                  <c:v>21.058611111111112</c:v>
                </c:pt>
                <c:pt idx="1264">
                  <c:v>21.075277777777778</c:v>
                </c:pt>
                <c:pt idx="1265">
                  <c:v>21.091944444444444</c:v>
                </c:pt>
                <c:pt idx="1266">
                  <c:v>21.108611111111109</c:v>
                </c:pt>
                <c:pt idx="1267">
                  <c:v>21.125277777777779</c:v>
                </c:pt>
                <c:pt idx="1268">
                  <c:v>21.141944444444444</c:v>
                </c:pt>
                <c:pt idx="1269">
                  <c:v>21.15861111111111</c:v>
                </c:pt>
                <c:pt idx="1270">
                  <c:v>21.175277777777779</c:v>
                </c:pt>
                <c:pt idx="1271">
                  <c:v>21.191944444444445</c:v>
                </c:pt>
                <c:pt idx="1272">
                  <c:v>21.208611111111111</c:v>
                </c:pt>
                <c:pt idx="1273">
                  <c:v>21.225277777777777</c:v>
                </c:pt>
                <c:pt idx="1274">
                  <c:v>21.241944444444442</c:v>
                </c:pt>
                <c:pt idx="1275">
                  <c:v>21.258611111111112</c:v>
                </c:pt>
                <c:pt idx="1276">
                  <c:v>21.275277777777777</c:v>
                </c:pt>
                <c:pt idx="1277">
                  <c:v>21.291944444444443</c:v>
                </c:pt>
                <c:pt idx="1278">
                  <c:v>21.308611111111112</c:v>
                </c:pt>
                <c:pt idx="1279">
                  <c:v>21.325277777777778</c:v>
                </c:pt>
                <c:pt idx="1280">
                  <c:v>21.341944444444444</c:v>
                </c:pt>
                <c:pt idx="1281">
                  <c:v>21.358611111111109</c:v>
                </c:pt>
                <c:pt idx="1282">
                  <c:v>21.375277777777775</c:v>
                </c:pt>
                <c:pt idx="1283">
                  <c:v>21.391944444444444</c:v>
                </c:pt>
                <c:pt idx="1284">
                  <c:v>21.40861111111111</c:v>
                </c:pt>
                <c:pt idx="1285">
                  <c:v>21.425277777777776</c:v>
                </c:pt>
                <c:pt idx="1286">
                  <c:v>21.441944444444445</c:v>
                </c:pt>
                <c:pt idx="1287">
                  <c:v>21.458611111111111</c:v>
                </c:pt>
                <c:pt idx="1288">
                  <c:v>21.475277777777777</c:v>
                </c:pt>
                <c:pt idx="1289">
                  <c:v>21.491944444444442</c:v>
                </c:pt>
                <c:pt idx="1290">
                  <c:v>21.508611111111108</c:v>
                </c:pt>
                <c:pt idx="1291">
                  <c:v>21.525277777777781</c:v>
                </c:pt>
                <c:pt idx="1292">
                  <c:v>21.541944444444447</c:v>
                </c:pt>
                <c:pt idx="1293">
                  <c:v>21.558611111111112</c:v>
                </c:pt>
                <c:pt idx="1294">
                  <c:v>21.575277777777778</c:v>
                </c:pt>
                <c:pt idx="1295">
                  <c:v>21.591944444444444</c:v>
                </c:pt>
                <c:pt idx="1296">
                  <c:v>21.608611111111113</c:v>
                </c:pt>
                <c:pt idx="1297">
                  <c:v>21.625277777777779</c:v>
                </c:pt>
                <c:pt idx="1298">
                  <c:v>21.641944444444444</c:v>
                </c:pt>
                <c:pt idx="1299">
                  <c:v>21.658611111111114</c:v>
                </c:pt>
                <c:pt idx="1300">
                  <c:v>21.675277777777779</c:v>
                </c:pt>
                <c:pt idx="1301">
                  <c:v>21.691944444444445</c:v>
                </c:pt>
                <c:pt idx="1302">
                  <c:v>21.708611111111111</c:v>
                </c:pt>
                <c:pt idx="1303">
                  <c:v>21.725277777777777</c:v>
                </c:pt>
                <c:pt idx="1304">
                  <c:v>21.741944444444446</c:v>
                </c:pt>
                <c:pt idx="1305">
                  <c:v>21.758611111111112</c:v>
                </c:pt>
                <c:pt idx="1306">
                  <c:v>21.775277777777777</c:v>
                </c:pt>
                <c:pt idx="1307">
                  <c:v>21.791944444444447</c:v>
                </c:pt>
                <c:pt idx="1308">
                  <c:v>21.808611111111112</c:v>
                </c:pt>
                <c:pt idx="1309">
                  <c:v>21.825277777777778</c:v>
                </c:pt>
                <c:pt idx="1310">
                  <c:v>21.841944444444444</c:v>
                </c:pt>
                <c:pt idx="1311">
                  <c:v>21.858611111111109</c:v>
                </c:pt>
                <c:pt idx="1312">
                  <c:v>21.875277777777779</c:v>
                </c:pt>
                <c:pt idx="1313">
                  <c:v>21.891944444444444</c:v>
                </c:pt>
                <c:pt idx="1314">
                  <c:v>21.90861111111111</c:v>
                </c:pt>
                <c:pt idx="1315">
                  <c:v>21.925277777777779</c:v>
                </c:pt>
                <c:pt idx="1316">
                  <c:v>21.941944444444445</c:v>
                </c:pt>
                <c:pt idx="1317">
                  <c:v>21.958611111111111</c:v>
                </c:pt>
                <c:pt idx="1318">
                  <c:v>21.975277777777777</c:v>
                </c:pt>
                <c:pt idx="1319">
                  <c:v>21.991944444444442</c:v>
                </c:pt>
                <c:pt idx="1320">
                  <c:v>22.008611111111112</c:v>
                </c:pt>
                <c:pt idx="1321">
                  <c:v>22.025277777777777</c:v>
                </c:pt>
                <c:pt idx="1322">
                  <c:v>22.041944444444443</c:v>
                </c:pt>
                <c:pt idx="1323">
                  <c:v>22.058611111111112</c:v>
                </c:pt>
                <c:pt idx="1324">
                  <c:v>22.075277777777778</c:v>
                </c:pt>
                <c:pt idx="1325">
                  <c:v>22.091944444444444</c:v>
                </c:pt>
                <c:pt idx="1326">
                  <c:v>22.108611111111109</c:v>
                </c:pt>
                <c:pt idx="1327">
                  <c:v>22.125277777777775</c:v>
                </c:pt>
                <c:pt idx="1328">
                  <c:v>22.141944444444444</c:v>
                </c:pt>
                <c:pt idx="1329">
                  <c:v>22.15861111111111</c:v>
                </c:pt>
                <c:pt idx="1330">
                  <c:v>22.175277777777776</c:v>
                </c:pt>
                <c:pt idx="1331">
                  <c:v>22.191944444444445</c:v>
                </c:pt>
                <c:pt idx="1332">
                  <c:v>22.208611111111111</c:v>
                </c:pt>
                <c:pt idx="1333">
                  <c:v>22.225277777777777</c:v>
                </c:pt>
                <c:pt idx="1334">
                  <c:v>22.241944444444442</c:v>
                </c:pt>
                <c:pt idx="1335">
                  <c:v>22.258611111111108</c:v>
                </c:pt>
                <c:pt idx="1336">
                  <c:v>22.275277777777781</c:v>
                </c:pt>
                <c:pt idx="1337">
                  <c:v>22.291944444444447</c:v>
                </c:pt>
                <c:pt idx="1338">
                  <c:v>22.308611111111112</c:v>
                </c:pt>
                <c:pt idx="1339">
                  <c:v>22.325277777777778</c:v>
                </c:pt>
                <c:pt idx="1340">
                  <c:v>22.341944444444444</c:v>
                </c:pt>
                <c:pt idx="1341">
                  <c:v>22.358611111111113</c:v>
                </c:pt>
                <c:pt idx="1342">
                  <c:v>22.375277777777779</c:v>
                </c:pt>
                <c:pt idx="1343">
                  <c:v>22.391944444444444</c:v>
                </c:pt>
                <c:pt idx="1344">
                  <c:v>22.408611111111114</c:v>
                </c:pt>
                <c:pt idx="1345">
                  <c:v>22.425277777777779</c:v>
                </c:pt>
                <c:pt idx="1346">
                  <c:v>22.441944444444445</c:v>
                </c:pt>
                <c:pt idx="1347">
                  <c:v>22.458611111111111</c:v>
                </c:pt>
                <c:pt idx="1348">
                  <c:v>22.475277777777777</c:v>
                </c:pt>
                <c:pt idx="1349">
                  <c:v>22.491944444444446</c:v>
                </c:pt>
                <c:pt idx="1350">
                  <c:v>22.508611111111112</c:v>
                </c:pt>
                <c:pt idx="1351">
                  <c:v>22.525277777777777</c:v>
                </c:pt>
                <c:pt idx="1352">
                  <c:v>22.541944444444447</c:v>
                </c:pt>
                <c:pt idx="1353">
                  <c:v>22.558611111111112</c:v>
                </c:pt>
                <c:pt idx="1354">
                  <c:v>22.575277777777778</c:v>
                </c:pt>
                <c:pt idx="1355">
                  <c:v>22.591944444444444</c:v>
                </c:pt>
                <c:pt idx="1356">
                  <c:v>22.608611111111109</c:v>
                </c:pt>
                <c:pt idx="1357">
                  <c:v>22.625277777777779</c:v>
                </c:pt>
                <c:pt idx="1358">
                  <c:v>22.641944444444444</c:v>
                </c:pt>
                <c:pt idx="1359">
                  <c:v>22.65861111111111</c:v>
                </c:pt>
                <c:pt idx="1360">
                  <c:v>22.675277777777779</c:v>
                </c:pt>
                <c:pt idx="1361">
                  <c:v>22.691944444444445</c:v>
                </c:pt>
                <c:pt idx="1362">
                  <c:v>22.708611111111111</c:v>
                </c:pt>
                <c:pt idx="1363">
                  <c:v>22.725277777777777</c:v>
                </c:pt>
                <c:pt idx="1364">
                  <c:v>22.741944444444442</c:v>
                </c:pt>
                <c:pt idx="1365">
                  <c:v>22.758611111111112</c:v>
                </c:pt>
                <c:pt idx="1366">
                  <c:v>22.775277777777777</c:v>
                </c:pt>
                <c:pt idx="1367">
                  <c:v>22.791944444444443</c:v>
                </c:pt>
                <c:pt idx="1368">
                  <c:v>22.808611111111112</c:v>
                </c:pt>
                <c:pt idx="1369">
                  <c:v>22.825277777777778</c:v>
                </c:pt>
                <c:pt idx="1370">
                  <c:v>22.841944444444444</c:v>
                </c:pt>
                <c:pt idx="1371">
                  <c:v>22.858611111111109</c:v>
                </c:pt>
                <c:pt idx="1372">
                  <c:v>22.875277777777775</c:v>
                </c:pt>
                <c:pt idx="1373">
                  <c:v>22.891944444444444</c:v>
                </c:pt>
                <c:pt idx="1374">
                  <c:v>22.90861111111111</c:v>
                </c:pt>
                <c:pt idx="1375">
                  <c:v>22.925277777777776</c:v>
                </c:pt>
                <c:pt idx="1376">
                  <c:v>22.941944444444445</c:v>
                </c:pt>
                <c:pt idx="1377">
                  <c:v>22.958611111111111</c:v>
                </c:pt>
                <c:pt idx="1378">
                  <c:v>22.975277777777777</c:v>
                </c:pt>
                <c:pt idx="1379">
                  <c:v>22.991944444444442</c:v>
                </c:pt>
                <c:pt idx="1380">
                  <c:v>23.008611111111108</c:v>
                </c:pt>
                <c:pt idx="1381">
                  <c:v>23.025277777777781</c:v>
                </c:pt>
                <c:pt idx="1382">
                  <c:v>23.041944444444447</c:v>
                </c:pt>
                <c:pt idx="1383">
                  <c:v>23.058611111111112</c:v>
                </c:pt>
                <c:pt idx="1384">
                  <c:v>23.075277777777778</c:v>
                </c:pt>
                <c:pt idx="1385">
                  <c:v>23.091944444444444</c:v>
                </c:pt>
                <c:pt idx="1386">
                  <c:v>23.108611111111113</c:v>
                </c:pt>
                <c:pt idx="1387">
                  <c:v>23.125277777777779</c:v>
                </c:pt>
                <c:pt idx="1388">
                  <c:v>23.141944444444444</c:v>
                </c:pt>
                <c:pt idx="1389">
                  <c:v>23.158611111111114</c:v>
                </c:pt>
                <c:pt idx="1390">
                  <c:v>23.175277777777779</c:v>
                </c:pt>
                <c:pt idx="1391">
                  <c:v>23.191944444444445</c:v>
                </c:pt>
                <c:pt idx="1392">
                  <c:v>23.208611111111111</c:v>
                </c:pt>
                <c:pt idx="1393">
                  <c:v>23.225277777777777</c:v>
                </c:pt>
                <c:pt idx="1394">
                  <c:v>23.241944444444446</c:v>
                </c:pt>
                <c:pt idx="1395">
                  <c:v>23.258611111111112</c:v>
                </c:pt>
                <c:pt idx="1396">
                  <c:v>23.275277777777777</c:v>
                </c:pt>
                <c:pt idx="1397">
                  <c:v>23.291944444444447</c:v>
                </c:pt>
                <c:pt idx="1398">
                  <c:v>23.308611111111112</c:v>
                </c:pt>
                <c:pt idx="1399">
                  <c:v>23.325277777777778</c:v>
                </c:pt>
                <c:pt idx="1400">
                  <c:v>23.341944444444444</c:v>
                </c:pt>
                <c:pt idx="1401">
                  <c:v>23.358611111111109</c:v>
                </c:pt>
                <c:pt idx="1402">
                  <c:v>23.375277777777779</c:v>
                </c:pt>
                <c:pt idx="1403">
                  <c:v>23.391944444444444</c:v>
                </c:pt>
                <c:pt idx="1404">
                  <c:v>23.40861111111111</c:v>
                </c:pt>
                <c:pt idx="1405">
                  <c:v>23.425277777777779</c:v>
                </c:pt>
                <c:pt idx="1406">
                  <c:v>23.441944444444445</c:v>
                </c:pt>
                <c:pt idx="1407">
                  <c:v>23.458611111111111</c:v>
                </c:pt>
                <c:pt idx="1408">
                  <c:v>23.475277777777777</c:v>
                </c:pt>
                <c:pt idx="1409">
                  <c:v>23.491944444444442</c:v>
                </c:pt>
                <c:pt idx="1410">
                  <c:v>23.508611111111112</c:v>
                </c:pt>
                <c:pt idx="1411">
                  <c:v>23.525277777777777</c:v>
                </c:pt>
                <c:pt idx="1412">
                  <c:v>23.541944444444443</c:v>
                </c:pt>
                <c:pt idx="1413">
                  <c:v>23.558611111111112</c:v>
                </c:pt>
                <c:pt idx="1414">
                  <c:v>23.575277777777778</c:v>
                </c:pt>
                <c:pt idx="1415">
                  <c:v>23.591944444444444</c:v>
                </c:pt>
                <c:pt idx="1416">
                  <c:v>23.608611111111109</c:v>
                </c:pt>
                <c:pt idx="1417">
                  <c:v>23.625277777777775</c:v>
                </c:pt>
                <c:pt idx="1418">
                  <c:v>23.641944444444444</c:v>
                </c:pt>
                <c:pt idx="1419">
                  <c:v>23.65861111111111</c:v>
                </c:pt>
                <c:pt idx="1420">
                  <c:v>23.675277777777776</c:v>
                </c:pt>
                <c:pt idx="1421">
                  <c:v>23.691944444444445</c:v>
                </c:pt>
                <c:pt idx="1422">
                  <c:v>23.708611111111111</c:v>
                </c:pt>
                <c:pt idx="1423">
                  <c:v>23.725277777777777</c:v>
                </c:pt>
                <c:pt idx="1424">
                  <c:v>23.741944444444442</c:v>
                </c:pt>
                <c:pt idx="1425">
                  <c:v>23.758611111111108</c:v>
                </c:pt>
                <c:pt idx="1426">
                  <c:v>23.775277777777781</c:v>
                </c:pt>
                <c:pt idx="1427">
                  <c:v>23.791944444444447</c:v>
                </c:pt>
                <c:pt idx="1428">
                  <c:v>23.808611111111112</c:v>
                </c:pt>
                <c:pt idx="1429">
                  <c:v>23.825277777777778</c:v>
                </c:pt>
                <c:pt idx="1430">
                  <c:v>23.841944444444444</c:v>
                </c:pt>
                <c:pt idx="1431">
                  <c:v>23.858611111111113</c:v>
                </c:pt>
                <c:pt idx="1432">
                  <c:v>23.875277777777779</c:v>
                </c:pt>
                <c:pt idx="1433">
                  <c:v>23.891944444444444</c:v>
                </c:pt>
                <c:pt idx="1434">
                  <c:v>23.908611111111114</c:v>
                </c:pt>
                <c:pt idx="1435">
                  <c:v>23.925277777777779</c:v>
                </c:pt>
                <c:pt idx="1436">
                  <c:v>23.941944444444445</c:v>
                </c:pt>
                <c:pt idx="1437">
                  <c:v>23.958611111111111</c:v>
                </c:pt>
                <c:pt idx="1438">
                  <c:v>23.975277777777777</c:v>
                </c:pt>
                <c:pt idx="1439">
                  <c:v>23.991944444444446</c:v>
                </c:pt>
                <c:pt idx="1440">
                  <c:v>24.008611111111112</c:v>
                </c:pt>
                <c:pt idx="1441">
                  <c:v>24.025277777777774</c:v>
                </c:pt>
                <c:pt idx="1442">
                  <c:v>24.041944444444447</c:v>
                </c:pt>
                <c:pt idx="1443">
                  <c:v>24.058611111111109</c:v>
                </c:pt>
                <c:pt idx="1444">
                  <c:v>24.075277777777778</c:v>
                </c:pt>
                <c:pt idx="1445">
                  <c:v>24.091944444444444</c:v>
                </c:pt>
                <c:pt idx="1446">
                  <c:v>24.108611111111109</c:v>
                </c:pt>
                <c:pt idx="1447">
                  <c:v>24.125277777777775</c:v>
                </c:pt>
                <c:pt idx="1448">
                  <c:v>24.141944444444444</c:v>
                </c:pt>
                <c:pt idx="1449">
                  <c:v>24.158611111111114</c:v>
                </c:pt>
                <c:pt idx="1450">
                  <c:v>24.175277777777779</c:v>
                </c:pt>
                <c:pt idx="1451">
                  <c:v>24.191944444444445</c:v>
                </c:pt>
                <c:pt idx="1452">
                  <c:v>24.208611111111111</c:v>
                </c:pt>
                <c:pt idx="1453">
                  <c:v>24.22527777777778</c:v>
                </c:pt>
                <c:pt idx="1454">
                  <c:v>24.241944444444442</c:v>
                </c:pt>
                <c:pt idx="1455">
                  <c:v>24.258611111111115</c:v>
                </c:pt>
                <c:pt idx="1456">
                  <c:v>24.275277777777777</c:v>
                </c:pt>
                <c:pt idx="1457">
                  <c:v>24.291944444444447</c:v>
                </c:pt>
                <c:pt idx="1458">
                  <c:v>24.308611111111112</c:v>
                </c:pt>
                <c:pt idx="1459">
                  <c:v>24.325277777777778</c:v>
                </c:pt>
                <c:pt idx="1460">
                  <c:v>24.341944444444444</c:v>
                </c:pt>
                <c:pt idx="1461">
                  <c:v>24.358611111111113</c:v>
                </c:pt>
                <c:pt idx="1462">
                  <c:v>24.375277777777775</c:v>
                </c:pt>
                <c:pt idx="1463">
                  <c:v>24.391944444444448</c:v>
                </c:pt>
                <c:pt idx="1464">
                  <c:v>24.40861111111111</c:v>
                </c:pt>
                <c:pt idx="1465">
                  <c:v>24.425277777777779</c:v>
                </c:pt>
                <c:pt idx="1466">
                  <c:v>24.441944444444445</c:v>
                </c:pt>
                <c:pt idx="1467">
                  <c:v>24.458611111111111</c:v>
                </c:pt>
                <c:pt idx="1468">
                  <c:v>24.475277777777777</c:v>
                </c:pt>
                <c:pt idx="1469">
                  <c:v>24.491944444444446</c:v>
                </c:pt>
                <c:pt idx="1470">
                  <c:v>24.508611111111108</c:v>
                </c:pt>
                <c:pt idx="1471">
                  <c:v>24.525277777777781</c:v>
                </c:pt>
                <c:pt idx="1472">
                  <c:v>24.541944444444443</c:v>
                </c:pt>
                <c:pt idx="1473">
                  <c:v>24.558611111111112</c:v>
                </c:pt>
                <c:pt idx="1474">
                  <c:v>24.575277777777778</c:v>
                </c:pt>
                <c:pt idx="1475">
                  <c:v>24.591944444444444</c:v>
                </c:pt>
                <c:pt idx="1476">
                  <c:v>24.608611111111109</c:v>
                </c:pt>
                <c:pt idx="1477">
                  <c:v>24.625277777777779</c:v>
                </c:pt>
                <c:pt idx="1478">
                  <c:v>24.641944444444441</c:v>
                </c:pt>
                <c:pt idx="1479">
                  <c:v>24.658611111111114</c:v>
                </c:pt>
                <c:pt idx="1480">
                  <c:v>24.675277777777776</c:v>
                </c:pt>
                <c:pt idx="1481">
                  <c:v>24.691944444444445</c:v>
                </c:pt>
                <c:pt idx="1482">
                  <c:v>24.708611111111111</c:v>
                </c:pt>
                <c:pt idx="1483">
                  <c:v>24.725277777777777</c:v>
                </c:pt>
                <c:pt idx="1484">
                  <c:v>24.741944444444442</c:v>
                </c:pt>
                <c:pt idx="1485">
                  <c:v>24.758611111111112</c:v>
                </c:pt>
                <c:pt idx="1486">
                  <c:v>24.775277777777774</c:v>
                </c:pt>
                <c:pt idx="1487">
                  <c:v>24.791944444444447</c:v>
                </c:pt>
                <c:pt idx="1488">
                  <c:v>24.808611111111109</c:v>
                </c:pt>
                <c:pt idx="1489">
                  <c:v>24.825277777777778</c:v>
                </c:pt>
                <c:pt idx="1490">
                  <c:v>24.841944444444444</c:v>
                </c:pt>
                <c:pt idx="1491">
                  <c:v>24.858611111111109</c:v>
                </c:pt>
                <c:pt idx="1492">
                  <c:v>24.875277777777775</c:v>
                </c:pt>
                <c:pt idx="1493">
                  <c:v>24.891944444444444</c:v>
                </c:pt>
                <c:pt idx="1494">
                  <c:v>24.908611111111114</c:v>
                </c:pt>
                <c:pt idx="1495">
                  <c:v>24.925277777777779</c:v>
                </c:pt>
                <c:pt idx="1496">
                  <c:v>24.941944444444445</c:v>
                </c:pt>
                <c:pt idx="1497">
                  <c:v>24.958611111111111</c:v>
                </c:pt>
                <c:pt idx="1498">
                  <c:v>24.97527777777778</c:v>
                </c:pt>
                <c:pt idx="1499">
                  <c:v>24.991944444444442</c:v>
                </c:pt>
                <c:pt idx="1500">
                  <c:v>25.008611111111115</c:v>
                </c:pt>
                <c:pt idx="1501">
                  <c:v>25.025277777777777</c:v>
                </c:pt>
                <c:pt idx="1502">
                  <c:v>25.041944444444447</c:v>
                </c:pt>
                <c:pt idx="1503">
                  <c:v>25.058611111111112</c:v>
                </c:pt>
                <c:pt idx="1504">
                  <c:v>25.075277777777778</c:v>
                </c:pt>
                <c:pt idx="1505">
                  <c:v>25.091944444444444</c:v>
                </c:pt>
                <c:pt idx="1506">
                  <c:v>25.108611111111113</c:v>
                </c:pt>
                <c:pt idx="1507">
                  <c:v>25.125277777777775</c:v>
                </c:pt>
                <c:pt idx="1508">
                  <c:v>25.141944444444448</c:v>
                </c:pt>
                <c:pt idx="1509">
                  <c:v>25.15861111111111</c:v>
                </c:pt>
                <c:pt idx="1510">
                  <c:v>25.175277777777779</c:v>
                </c:pt>
                <c:pt idx="1511">
                  <c:v>25.191944444444445</c:v>
                </c:pt>
                <c:pt idx="1512">
                  <c:v>25.208611111111111</c:v>
                </c:pt>
                <c:pt idx="1513">
                  <c:v>25.225277777777777</c:v>
                </c:pt>
                <c:pt idx="1514">
                  <c:v>25.241944444444446</c:v>
                </c:pt>
                <c:pt idx="1515">
                  <c:v>25.258611111111108</c:v>
                </c:pt>
                <c:pt idx="1516">
                  <c:v>25.275277777777781</c:v>
                </c:pt>
                <c:pt idx="1517">
                  <c:v>25.291944444444443</c:v>
                </c:pt>
                <c:pt idx="1518">
                  <c:v>25.308611111111112</c:v>
                </c:pt>
                <c:pt idx="1519">
                  <c:v>25.325277777777778</c:v>
                </c:pt>
                <c:pt idx="1520">
                  <c:v>25.341944444444444</c:v>
                </c:pt>
                <c:pt idx="1521">
                  <c:v>25.358611111111109</c:v>
                </c:pt>
                <c:pt idx="1522">
                  <c:v>25.375277777777779</c:v>
                </c:pt>
                <c:pt idx="1523">
                  <c:v>25.391944444444441</c:v>
                </c:pt>
                <c:pt idx="1524">
                  <c:v>25.408611111111114</c:v>
                </c:pt>
                <c:pt idx="1525">
                  <c:v>25.425277777777776</c:v>
                </c:pt>
                <c:pt idx="1526">
                  <c:v>25.441944444444445</c:v>
                </c:pt>
                <c:pt idx="1527">
                  <c:v>25.458611111111111</c:v>
                </c:pt>
                <c:pt idx="1528">
                  <c:v>25.475277777777777</c:v>
                </c:pt>
                <c:pt idx="1529">
                  <c:v>25.491944444444442</c:v>
                </c:pt>
                <c:pt idx="1530">
                  <c:v>25.508611111111112</c:v>
                </c:pt>
                <c:pt idx="1531">
                  <c:v>25.525277777777774</c:v>
                </c:pt>
                <c:pt idx="1532">
                  <c:v>25.541944444444447</c:v>
                </c:pt>
                <c:pt idx="1533">
                  <c:v>25.558611111111109</c:v>
                </c:pt>
                <c:pt idx="1534">
                  <c:v>25.575277777777778</c:v>
                </c:pt>
                <c:pt idx="1535">
                  <c:v>25.591944444444444</c:v>
                </c:pt>
                <c:pt idx="1536">
                  <c:v>25.608611111111109</c:v>
                </c:pt>
                <c:pt idx="1537">
                  <c:v>25.625277777777775</c:v>
                </c:pt>
                <c:pt idx="1538">
                  <c:v>25.641944444444444</c:v>
                </c:pt>
                <c:pt idx="1539">
                  <c:v>25.658611111111114</c:v>
                </c:pt>
                <c:pt idx="1540">
                  <c:v>25.675277777777779</c:v>
                </c:pt>
                <c:pt idx="1541">
                  <c:v>25.691944444444445</c:v>
                </c:pt>
                <c:pt idx="1542">
                  <c:v>25.708611111111111</c:v>
                </c:pt>
                <c:pt idx="1543">
                  <c:v>25.72527777777778</c:v>
                </c:pt>
                <c:pt idx="1544">
                  <c:v>25.741944444444442</c:v>
                </c:pt>
                <c:pt idx="1545">
                  <c:v>25.758611111111115</c:v>
                </c:pt>
                <c:pt idx="1546">
                  <c:v>25.775277777777777</c:v>
                </c:pt>
                <c:pt idx="1547">
                  <c:v>25.791944444444447</c:v>
                </c:pt>
                <c:pt idx="1548">
                  <c:v>25.808611111111112</c:v>
                </c:pt>
                <c:pt idx="1549">
                  <c:v>25.825277777777778</c:v>
                </c:pt>
                <c:pt idx="1550">
                  <c:v>25.841944444444444</c:v>
                </c:pt>
                <c:pt idx="1551">
                  <c:v>25.858611111111113</c:v>
                </c:pt>
                <c:pt idx="1552">
                  <c:v>25.875277777777775</c:v>
                </c:pt>
                <c:pt idx="1553">
                  <c:v>25.891944444444448</c:v>
                </c:pt>
                <c:pt idx="1554">
                  <c:v>25.90861111111111</c:v>
                </c:pt>
                <c:pt idx="1555">
                  <c:v>25.925277777777779</c:v>
                </c:pt>
                <c:pt idx="1556">
                  <c:v>25.941944444444445</c:v>
                </c:pt>
                <c:pt idx="1557">
                  <c:v>25.958611111111111</c:v>
                </c:pt>
                <c:pt idx="1558">
                  <c:v>25.975277777777777</c:v>
                </c:pt>
                <c:pt idx="1559">
                  <c:v>25.991944444444446</c:v>
                </c:pt>
                <c:pt idx="1560">
                  <c:v>26.008611111111108</c:v>
                </c:pt>
                <c:pt idx="1561">
                  <c:v>26.025277777777781</c:v>
                </c:pt>
                <c:pt idx="1562">
                  <c:v>26.041944444444443</c:v>
                </c:pt>
                <c:pt idx="1563">
                  <c:v>26.058611111111112</c:v>
                </c:pt>
                <c:pt idx="1564">
                  <c:v>26.075277777777778</c:v>
                </c:pt>
                <c:pt idx="1565">
                  <c:v>26.091944444444444</c:v>
                </c:pt>
                <c:pt idx="1566">
                  <c:v>26.108611111111109</c:v>
                </c:pt>
                <c:pt idx="1567">
                  <c:v>26.125277777777779</c:v>
                </c:pt>
                <c:pt idx="1568">
                  <c:v>26.141944444444441</c:v>
                </c:pt>
                <c:pt idx="1569">
                  <c:v>26.158611111111114</c:v>
                </c:pt>
                <c:pt idx="1570">
                  <c:v>26.175277777777776</c:v>
                </c:pt>
                <c:pt idx="1571">
                  <c:v>26.191944444444445</c:v>
                </c:pt>
                <c:pt idx="1572">
                  <c:v>26.208611111111111</c:v>
                </c:pt>
                <c:pt idx="1573">
                  <c:v>26.225277777777777</c:v>
                </c:pt>
                <c:pt idx="1574">
                  <c:v>26.241944444444442</c:v>
                </c:pt>
                <c:pt idx="1575">
                  <c:v>26.258611111111112</c:v>
                </c:pt>
                <c:pt idx="1576">
                  <c:v>26.275277777777774</c:v>
                </c:pt>
                <c:pt idx="1577">
                  <c:v>26.291944444444447</c:v>
                </c:pt>
                <c:pt idx="1578">
                  <c:v>26.308611111111109</c:v>
                </c:pt>
                <c:pt idx="1579">
                  <c:v>26.325277777777778</c:v>
                </c:pt>
                <c:pt idx="1580">
                  <c:v>26.341944444444444</c:v>
                </c:pt>
                <c:pt idx="1581">
                  <c:v>26.358611111111109</c:v>
                </c:pt>
                <c:pt idx="1582">
                  <c:v>26.375277777777775</c:v>
                </c:pt>
                <c:pt idx="1583">
                  <c:v>26.391944444444444</c:v>
                </c:pt>
                <c:pt idx="1584">
                  <c:v>26.408611111111114</c:v>
                </c:pt>
                <c:pt idx="1585">
                  <c:v>26.425277777777779</c:v>
                </c:pt>
                <c:pt idx="1586">
                  <c:v>26.441944444444445</c:v>
                </c:pt>
                <c:pt idx="1587">
                  <c:v>26.458611111111111</c:v>
                </c:pt>
                <c:pt idx="1588">
                  <c:v>26.47527777777778</c:v>
                </c:pt>
                <c:pt idx="1589">
                  <c:v>26.491944444444442</c:v>
                </c:pt>
                <c:pt idx="1590">
                  <c:v>26.508611111111115</c:v>
                </c:pt>
                <c:pt idx="1591">
                  <c:v>26.525277777777777</c:v>
                </c:pt>
                <c:pt idx="1592">
                  <c:v>26.541944444444447</c:v>
                </c:pt>
                <c:pt idx="1593">
                  <c:v>26.558611111111112</c:v>
                </c:pt>
                <c:pt idx="1594">
                  <c:v>26.575277777777778</c:v>
                </c:pt>
                <c:pt idx="1595">
                  <c:v>26.591944444444444</c:v>
                </c:pt>
                <c:pt idx="1596">
                  <c:v>26.608611111111113</c:v>
                </c:pt>
                <c:pt idx="1597">
                  <c:v>26.625277777777775</c:v>
                </c:pt>
                <c:pt idx="1598">
                  <c:v>26.641944444444448</c:v>
                </c:pt>
                <c:pt idx="1599">
                  <c:v>26.65861111111111</c:v>
                </c:pt>
                <c:pt idx="1600">
                  <c:v>26.675277777777779</c:v>
                </c:pt>
                <c:pt idx="1601">
                  <c:v>26.691944444444445</c:v>
                </c:pt>
                <c:pt idx="1602">
                  <c:v>26.708611111111111</c:v>
                </c:pt>
                <c:pt idx="1603">
                  <c:v>26.725277777777777</c:v>
                </c:pt>
                <c:pt idx="1604">
                  <c:v>26.741944444444446</c:v>
                </c:pt>
                <c:pt idx="1605">
                  <c:v>26.758611111111108</c:v>
                </c:pt>
                <c:pt idx="1606">
                  <c:v>26.775277777777781</c:v>
                </c:pt>
                <c:pt idx="1607">
                  <c:v>26.791944444444443</c:v>
                </c:pt>
                <c:pt idx="1608">
                  <c:v>26.808611111111112</c:v>
                </c:pt>
                <c:pt idx="1609">
                  <c:v>26.825277777777778</c:v>
                </c:pt>
                <c:pt idx="1610">
                  <c:v>26.841944444444444</c:v>
                </c:pt>
                <c:pt idx="1611">
                  <c:v>26.858611111111109</c:v>
                </c:pt>
                <c:pt idx="1612">
                  <c:v>26.875277777777779</c:v>
                </c:pt>
                <c:pt idx="1613">
                  <c:v>26.891944444444441</c:v>
                </c:pt>
                <c:pt idx="1614">
                  <c:v>26.908611111111114</c:v>
                </c:pt>
                <c:pt idx="1615">
                  <c:v>26.925277777777776</c:v>
                </c:pt>
                <c:pt idx="1616">
                  <c:v>26.941944444444445</c:v>
                </c:pt>
                <c:pt idx="1617">
                  <c:v>26.958611111111111</c:v>
                </c:pt>
                <c:pt idx="1618">
                  <c:v>26.975277777777777</c:v>
                </c:pt>
                <c:pt idx="1619">
                  <c:v>26.991944444444442</c:v>
                </c:pt>
                <c:pt idx="1620">
                  <c:v>27.008611111111112</c:v>
                </c:pt>
                <c:pt idx="1621">
                  <c:v>27.025277777777774</c:v>
                </c:pt>
                <c:pt idx="1622">
                  <c:v>27.041944444444447</c:v>
                </c:pt>
                <c:pt idx="1623">
                  <c:v>27.058611111111109</c:v>
                </c:pt>
                <c:pt idx="1624">
                  <c:v>27.075277777777778</c:v>
                </c:pt>
                <c:pt idx="1625">
                  <c:v>27.091944444444444</c:v>
                </c:pt>
                <c:pt idx="1626">
                  <c:v>27.108611111111109</c:v>
                </c:pt>
                <c:pt idx="1627">
                  <c:v>27.125277777777775</c:v>
                </c:pt>
                <c:pt idx="1628">
                  <c:v>27.141944444444444</c:v>
                </c:pt>
                <c:pt idx="1629">
                  <c:v>27.158611111111114</c:v>
                </c:pt>
                <c:pt idx="1630">
                  <c:v>27.175277777777779</c:v>
                </c:pt>
                <c:pt idx="1631">
                  <c:v>27.191944444444445</c:v>
                </c:pt>
                <c:pt idx="1632">
                  <c:v>27.208611111111111</c:v>
                </c:pt>
                <c:pt idx="1633">
                  <c:v>27.22527777777778</c:v>
                </c:pt>
                <c:pt idx="1634">
                  <c:v>27.241944444444442</c:v>
                </c:pt>
                <c:pt idx="1635">
                  <c:v>27.258611111111115</c:v>
                </c:pt>
                <c:pt idx="1636">
                  <c:v>27.275277777777777</c:v>
                </c:pt>
                <c:pt idx="1637">
                  <c:v>27.291944444444447</c:v>
                </c:pt>
                <c:pt idx="1638">
                  <c:v>27.308611111111112</c:v>
                </c:pt>
                <c:pt idx="1639">
                  <c:v>27.325277777777778</c:v>
                </c:pt>
                <c:pt idx="1640">
                  <c:v>27.341944444444444</c:v>
                </c:pt>
                <c:pt idx="1641">
                  <c:v>27.358611111111113</c:v>
                </c:pt>
                <c:pt idx="1642">
                  <c:v>27.375277777777775</c:v>
                </c:pt>
                <c:pt idx="1643">
                  <c:v>27.391944444444448</c:v>
                </c:pt>
                <c:pt idx="1644">
                  <c:v>27.40861111111111</c:v>
                </c:pt>
                <c:pt idx="1645">
                  <c:v>27.425277777777779</c:v>
                </c:pt>
                <c:pt idx="1646">
                  <c:v>27.441944444444445</c:v>
                </c:pt>
                <c:pt idx="1647">
                  <c:v>27.458611111111111</c:v>
                </c:pt>
                <c:pt idx="1648">
                  <c:v>27.475277777777777</c:v>
                </c:pt>
                <c:pt idx="1649">
                  <c:v>27.491944444444446</c:v>
                </c:pt>
                <c:pt idx="1650">
                  <c:v>27.508611111111108</c:v>
                </c:pt>
                <c:pt idx="1651">
                  <c:v>27.525277777777781</c:v>
                </c:pt>
                <c:pt idx="1652">
                  <c:v>27.541944444444443</c:v>
                </c:pt>
                <c:pt idx="1653">
                  <c:v>27.558611111111112</c:v>
                </c:pt>
                <c:pt idx="1654">
                  <c:v>27.575277777777778</c:v>
                </c:pt>
                <c:pt idx="1655">
                  <c:v>27.591944444444444</c:v>
                </c:pt>
                <c:pt idx="1656">
                  <c:v>27.608611111111109</c:v>
                </c:pt>
                <c:pt idx="1657">
                  <c:v>27.625277777777779</c:v>
                </c:pt>
                <c:pt idx="1658">
                  <c:v>27.641944444444441</c:v>
                </c:pt>
                <c:pt idx="1659">
                  <c:v>27.658611111111114</c:v>
                </c:pt>
                <c:pt idx="1660">
                  <c:v>27.675277777777776</c:v>
                </c:pt>
                <c:pt idx="1661">
                  <c:v>27.691944444444445</c:v>
                </c:pt>
                <c:pt idx="1662">
                  <c:v>27.708611111111111</c:v>
                </c:pt>
                <c:pt idx="1663">
                  <c:v>27.725277777777777</c:v>
                </c:pt>
                <c:pt idx="1664">
                  <c:v>27.741944444444442</c:v>
                </c:pt>
                <c:pt idx="1665">
                  <c:v>27.758611111111112</c:v>
                </c:pt>
                <c:pt idx="1666">
                  <c:v>27.775277777777774</c:v>
                </c:pt>
                <c:pt idx="1667">
                  <c:v>27.791944444444447</c:v>
                </c:pt>
                <c:pt idx="1668">
                  <c:v>27.808611111111109</c:v>
                </c:pt>
                <c:pt idx="1669">
                  <c:v>27.825277777777778</c:v>
                </c:pt>
                <c:pt idx="1670">
                  <c:v>27.841944444444444</c:v>
                </c:pt>
                <c:pt idx="1671">
                  <c:v>27.858611111111109</c:v>
                </c:pt>
                <c:pt idx="1672">
                  <c:v>27.875277777777775</c:v>
                </c:pt>
                <c:pt idx="1673">
                  <c:v>27.891944444444444</c:v>
                </c:pt>
                <c:pt idx="1674">
                  <c:v>27.908611111111114</c:v>
                </c:pt>
                <c:pt idx="1675">
                  <c:v>27.925277777777779</c:v>
                </c:pt>
                <c:pt idx="1676">
                  <c:v>27.941944444444445</c:v>
                </c:pt>
                <c:pt idx="1677">
                  <c:v>27.958611111111111</c:v>
                </c:pt>
                <c:pt idx="1678">
                  <c:v>27.97527777777778</c:v>
                </c:pt>
                <c:pt idx="1679">
                  <c:v>27.991944444444442</c:v>
                </c:pt>
                <c:pt idx="1680">
                  <c:v>28.008611111111115</c:v>
                </c:pt>
                <c:pt idx="1681">
                  <c:v>28.025277777777777</c:v>
                </c:pt>
                <c:pt idx="1682">
                  <c:v>28.041944444444447</c:v>
                </c:pt>
                <c:pt idx="1683">
                  <c:v>28.058611111111112</c:v>
                </c:pt>
                <c:pt idx="1684">
                  <c:v>28.075277777777778</c:v>
                </c:pt>
                <c:pt idx="1685">
                  <c:v>28.091944444444444</c:v>
                </c:pt>
                <c:pt idx="1686">
                  <c:v>28.108611111111113</c:v>
                </c:pt>
                <c:pt idx="1687">
                  <c:v>28.125277777777775</c:v>
                </c:pt>
                <c:pt idx="1688">
                  <c:v>28.141944444444448</c:v>
                </c:pt>
                <c:pt idx="1689">
                  <c:v>28.15861111111111</c:v>
                </c:pt>
                <c:pt idx="1690">
                  <c:v>28.175277777777779</c:v>
                </c:pt>
                <c:pt idx="1691">
                  <c:v>28.191944444444445</c:v>
                </c:pt>
                <c:pt idx="1692">
                  <c:v>28.208611111111111</c:v>
                </c:pt>
                <c:pt idx="1693">
                  <c:v>28.225277777777777</c:v>
                </c:pt>
                <c:pt idx="1694">
                  <c:v>28.241944444444446</c:v>
                </c:pt>
                <c:pt idx="1695">
                  <c:v>28.258611111111108</c:v>
                </c:pt>
                <c:pt idx="1696">
                  <c:v>28.275277777777781</c:v>
                </c:pt>
                <c:pt idx="1697">
                  <c:v>28.291944444444443</c:v>
                </c:pt>
                <c:pt idx="1698">
                  <c:v>28.308611111111112</c:v>
                </c:pt>
                <c:pt idx="1699">
                  <c:v>28.325277777777778</c:v>
                </c:pt>
                <c:pt idx="1700">
                  <c:v>28.341944444444444</c:v>
                </c:pt>
                <c:pt idx="1701">
                  <c:v>28.358611111111109</c:v>
                </c:pt>
                <c:pt idx="1702">
                  <c:v>28.375277777777779</c:v>
                </c:pt>
                <c:pt idx="1703">
                  <c:v>28.391944444444441</c:v>
                </c:pt>
                <c:pt idx="1704">
                  <c:v>28.408611111111114</c:v>
                </c:pt>
                <c:pt idx="1705">
                  <c:v>28.425277777777776</c:v>
                </c:pt>
                <c:pt idx="1706">
                  <c:v>28.441944444444445</c:v>
                </c:pt>
                <c:pt idx="1707">
                  <c:v>28.458611111111111</c:v>
                </c:pt>
                <c:pt idx="1708">
                  <c:v>28.475277777777777</c:v>
                </c:pt>
                <c:pt idx="1709">
                  <c:v>28.491944444444442</c:v>
                </c:pt>
                <c:pt idx="1710">
                  <c:v>28.508611111111112</c:v>
                </c:pt>
                <c:pt idx="1711">
                  <c:v>28.525277777777774</c:v>
                </c:pt>
                <c:pt idx="1712">
                  <c:v>28.541944444444447</c:v>
                </c:pt>
                <c:pt idx="1713">
                  <c:v>28.558611111111109</c:v>
                </c:pt>
                <c:pt idx="1714">
                  <c:v>28.575277777777778</c:v>
                </c:pt>
                <c:pt idx="1715">
                  <c:v>28.591944444444444</c:v>
                </c:pt>
                <c:pt idx="1716">
                  <c:v>28.608611111111109</c:v>
                </c:pt>
                <c:pt idx="1717">
                  <c:v>28.625277777777775</c:v>
                </c:pt>
                <c:pt idx="1718">
                  <c:v>28.641944444444444</c:v>
                </c:pt>
                <c:pt idx="1719">
                  <c:v>28.658611111111114</c:v>
                </c:pt>
                <c:pt idx="1720">
                  <c:v>28.675277777777779</c:v>
                </c:pt>
                <c:pt idx="1721">
                  <c:v>28.691944444444445</c:v>
                </c:pt>
                <c:pt idx="1722">
                  <c:v>28.708611111111111</c:v>
                </c:pt>
                <c:pt idx="1723">
                  <c:v>28.72527777777778</c:v>
                </c:pt>
                <c:pt idx="1724">
                  <c:v>28.741944444444442</c:v>
                </c:pt>
                <c:pt idx="1725">
                  <c:v>28.758611111111115</c:v>
                </c:pt>
                <c:pt idx="1726">
                  <c:v>28.775277777777777</c:v>
                </c:pt>
                <c:pt idx="1727">
                  <c:v>28.791944444444447</c:v>
                </c:pt>
                <c:pt idx="1728">
                  <c:v>28.808611111111112</c:v>
                </c:pt>
                <c:pt idx="1729">
                  <c:v>28.825277777777778</c:v>
                </c:pt>
                <c:pt idx="1730">
                  <c:v>28.841944444444444</c:v>
                </c:pt>
                <c:pt idx="1731">
                  <c:v>28.858611111111113</c:v>
                </c:pt>
                <c:pt idx="1732">
                  <c:v>28.875277777777775</c:v>
                </c:pt>
                <c:pt idx="1733">
                  <c:v>28.891944444444448</c:v>
                </c:pt>
                <c:pt idx="1734">
                  <c:v>28.90861111111111</c:v>
                </c:pt>
                <c:pt idx="1735">
                  <c:v>28.925277777777779</c:v>
                </c:pt>
                <c:pt idx="1736">
                  <c:v>28.941944444444445</c:v>
                </c:pt>
                <c:pt idx="1737">
                  <c:v>28.958611111111111</c:v>
                </c:pt>
                <c:pt idx="1738">
                  <c:v>28.975277777777777</c:v>
                </c:pt>
                <c:pt idx="1739">
                  <c:v>28.991944444444446</c:v>
                </c:pt>
                <c:pt idx="1740">
                  <c:v>29.008611111111108</c:v>
                </c:pt>
                <c:pt idx="1741">
                  <c:v>29.025277777777781</c:v>
                </c:pt>
                <c:pt idx="1742">
                  <c:v>29.041944444444443</c:v>
                </c:pt>
                <c:pt idx="1743">
                  <c:v>29.058611111111112</c:v>
                </c:pt>
                <c:pt idx="1744">
                  <c:v>29.075277777777778</c:v>
                </c:pt>
                <c:pt idx="1745">
                  <c:v>29.091944444444444</c:v>
                </c:pt>
                <c:pt idx="1746">
                  <c:v>29.108611111111109</c:v>
                </c:pt>
                <c:pt idx="1747">
                  <c:v>29.125277777777779</c:v>
                </c:pt>
                <c:pt idx="1748">
                  <c:v>29.141944444444441</c:v>
                </c:pt>
                <c:pt idx="1749">
                  <c:v>29.158611111111114</c:v>
                </c:pt>
                <c:pt idx="1750">
                  <c:v>29.175277777777776</c:v>
                </c:pt>
                <c:pt idx="1751">
                  <c:v>29.191944444444445</c:v>
                </c:pt>
                <c:pt idx="1752">
                  <c:v>29.208611111111111</c:v>
                </c:pt>
                <c:pt idx="1753">
                  <c:v>29.225277777777777</c:v>
                </c:pt>
                <c:pt idx="1754">
                  <c:v>29.241944444444442</c:v>
                </c:pt>
                <c:pt idx="1755">
                  <c:v>29.258611111111112</c:v>
                </c:pt>
                <c:pt idx="1756">
                  <c:v>29.275277777777774</c:v>
                </c:pt>
                <c:pt idx="1757">
                  <c:v>29.291944444444447</c:v>
                </c:pt>
                <c:pt idx="1758">
                  <c:v>29.308611111111109</c:v>
                </c:pt>
                <c:pt idx="1759">
                  <c:v>29.325277777777778</c:v>
                </c:pt>
                <c:pt idx="1760">
                  <c:v>29.341944444444444</c:v>
                </c:pt>
                <c:pt idx="1761">
                  <c:v>29.358611111111109</c:v>
                </c:pt>
                <c:pt idx="1762">
                  <c:v>29.375277777777775</c:v>
                </c:pt>
                <c:pt idx="1763">
                  <c:v>29.391944444444444</c:v>
                </c:pt>
                <c:pt idx="1764">
                  <c:v>29.408611111111114</c:v>
                </c:pt>
                <c:pt idx="1765">
                  <c:v>29.425277777777779</c:v>
                </c:pt>
                <c:pt idx="1766">
                  <c:v>29.441944444444445</c:v>
                </c:pt>
                <c:pt idx="1767">
                  <c:v>29.458611111111111</c:v>
                </c:pt>
                <c:pt idx="1768">
                  <c:v>29.47527777777778</c:v>
                </c:pt>
                <c:pt idx="1769">
                  <c:v>29.491944444444442</c:v>
                </c:pt>
                <c:pt idx="1770">
                  <c:v>29.508611111111115</c:v>
                </c:pt>
                <c:pt idx="1771">
                  <c:v>29.525277777777777</c:v>
                </c:pt>
                <c:pt idx="1772">
                  <c:v>29.541944444444447</c:v>
                </c:pt>
                <c:pt idx="1773">
                  <c:v>29.558611111111112</c:v>
                </c:pt>
                <c:pt idx="1774">
                  <c:v>29.575277777777778</c:v>
                </c:pt>
                <c:pt idx="1775">
                  <c:v>29.591944444444444</c:v>
                </c:pt>
                <c:pt idx="1776">
                  <c:v>29.608611111111113</c:v>
                </c:pt>
                <c:pt idx="1777">
                  <c:v>29.625277777777775</c:v>
                </c:pt>
                <c:pt idx="1778">
                  <c:v>29.641944444444448</c:v>
                </c:pt>
                <c:pt idx="1779">
                  <c:v>29.65861111111111</c:v>
                </c:pt>
                <c:pt idx="1780">
                  <c:v>29.675277777777779</c:v>
                </c:pt>
                <c:pt idx="1781">
                  <c:v>29.691944444444445</c:v>
                </c:pt>
                <c:pt idx="1782">
                  <c:v>29.708611111111111</c:v>
                </c:pt>
                <c:pt idx="1783">
                  <c:v>29.725277777777777</c:v>
                </c:pt>
                <c:pt idx="1784">
                  <c:v>29.741944444444446</c:v>
                </c:pt>
                <c:pt idx="1785">
                  <c:v>29.758611111111108</c:v>
                </c:pt>
                <c:pt idx="1786">
                  <c:v>29.775277777777781</c:v>
                </c:pt>
                <c:pt idx="1787">
                  <c:v>29.791944444444443</c:v>
                </c:pt>
                <c:pt idx="1788">
                  <c:v>29.808611111111112</c:v>
                </c:pt>
                <c:pt idx="1789">
                  <c:v>29.825277777777778</c:v>
                </c:pt>
                <c:pt idx="1790">
                  <c:v>29.841944444444444</c:v>
                </c:pt>
                <c:pt idx="1791">
                  <c:v>29.858611111111109</c:v>
                </c:pt>
                <c:pt idx="1792">
                  <c:v>29.875277777777779</c:v>
                </c:pt>
                <c:pt idx="1793">
                  <c:v>29.891944444444441</c:v>
                </c:pt>
                <c:pt idx="1794">
                  <c:v>29.908611111111114</c:v>
                </c:pt>
                <c:pt idx="1795">
                  <c:v>29.925277777777776</c:v>
                </c:pt>
                <c:pt idx="1796">
                  <c:v>29.941944444444445</c:v>
                </c:pt>
                <c:pt idx="1797">
                  <c:v>29.958611111111111</c:v>
                </c:pt>
                <c:pt idx="1798">
                  <c:v>29.975277777777777</c:v>
                </c:pt>
                <c:pt idx="1799">
                  <c:v>29.991944444444442</c:v>
                </c:pt>
                <c:pt idx="1800">
                  <c:v>30.008611111111112</c:v>
                </c:pt>
                <c:pt idx="1801">
                  <c:v>30.025277777777774</c:v>
                </c:pt>
                <c:pt idx="1802">
                  <c:v>30.041944444444447</c:v>
                </c:pt>
                <c:pt idx="1803">
                  <c:v>30.058611111111109</c:v>
                </c:pt>
                <c:pt idx="1804">
                  <c:v>30.075277777777778</c:v>
                </c:pt>
                <c:pt idx="1805">
                  <c:v>30.091944444444444</c:v>
                </c:pt>
                <c:pt idx="1806">
                  <c:v>30.108611111111109</c:v>
                </c:pt>
                <c:pt idx="1807">
                  <c:v>30.125277777777775</c:v>
                </c:pt>
                <c:pt idx="1808">
                  <c:v>30.141944444444444</c:v>
                </c:pt>
                <c:pt idx="1809">
                  <c:v>30.158611111111114</c:v>
                </c:pt>
                <c:pt idx="1810">
                  <c:v>30.175277777777779</c:v>
                </c:pt>
                <c:pt idx="1811">
                  <c:v>30.191944444444445</c:v>
                </c:pt>
                <c:pt idx="1812">
                  <c:v>30.208611111111111</c:v>
                </c:pt>
                <c:pt idx="1813">
                  <c:v>30.22527777777778</c:v>
                </c:pt>
                <c:pt idx="1814">
                  <c:v>30.241944444444442</c:v>
                </c:pt>
                <c:pt idx="1815">
                  <c:v>30.258611111111115</c:v>
                </c:pt>
                <c:pt idx="1816">
                  <c:v>30.275277777777777</c:v>
                </c:pt>
                <c:pt idx="1817">
                  <c:v>30.291944444444447</c:v>
                </c:pt>
                <c:pt idx="1818">
                  <c:v>30.308611111111112</c:v>
                </c:pt>
                <c:pt idx="1819">
                  <c:v>30.325277777777778</c:v>
                </c:pt>
                <c:pt idx="1820">
                  <c:v>30.341944444444444</c:v>
                </c:pt>
                <c:pt idx="1821">
                  <c:v>30.358611111111113</c:v>
                </c:pt>
                <c:pt idx="1822">
                  <c:v>30.375277777777775</c:v>
                </c:pt>
                <c:pt idx="1823">
                  <c:v>30.391944444444448</c:v>
                </c:pt>
                <c:pt idx="1824">
                  <c:v>30.40861111111111</c:v>
                </c:pt>
                <c:pt idx="1825">
                  <c:v>30.425277777777779</c:v>
                </c:pt>
                <c:pt idx="1826">
                  <c:v>30.441944444444445</c:v>
                </c:pt>
                <c:pt idx="1827">
                  <c:v>30.458611111111111</c:v>
                </c:pt>
                <c:pt idx="1828">
                  <c:v>30.475277777777777</c:v>
                </c:pt>
                <c:pt idx="1829">
                  <c:v>30.491944444444446</c:v>
                </c:pt>
                <c:pt idx="1830">
                  <c:v>30.508611111111108</c:v>
                </c:pt>
                <c:pt idx="1831">
                  <c:v>30.525277777777781</c:v>
                </c:pt>
                <c:pt idx="1832">
                  <c:v>30.541944444444443</c:v>
                </c:pt>
                <c:pt idx="1833">
                  <c:v>30.558611111111112</c:v>
                </c:pt>
                <c:pt idx="1834">
                  <c:v>30.575277777777778</c:v>
                </c:pt>
                <c:pt idx="1835">
                  <c:v>30.591944444444444</c:v>
                </c:pt>
                <c:pt idx="1836">
                  <c:v>30.608611111111109</c:v>
                </c:pt>
                <c:pt idx="1837">
                  <c:v>30.625277777777779</c:v>
                </c:pt>
                <c:pt idx="1838">
                  <c:v>30.641944444444441</c:v>
                </c:pt>
                <c:pt idx="1839">
                  <c:v>30.658611111111114</c:v>
                </c:pt>
                <c:pt idx="1840">
                  <c:v>30.675277777777776</c:v>
                </c:pt>
                <c:pt idx="1841">
                  <c:v>30.691944444444445</c:v>
                </c:pt>
                <c:pt idx="1842">
                  <c:v>30.708611111111111</c:v>
                </c:pt>
                <c:pt idx="1843">
                  <c:v>30.725277777777777</c:v>
                </c:pt>
                <c:pt idx="1844">
                  <c:v>30.741944444444442</c:v>
                </c:pt>
                <c:pt idx="1845">
                  <c:v>30.758611111111112</c:v>
                </c:pt>
                <c:pt idx="1846">
                  <c:v>30.775277777777774</c:v>
                </c:pt>
                <c:pt idx="1847">
                  <c:v>30.791944444444447</c:v>
                </c:pt>
                <c:pt idx="1848">
                  <c:v>30.808611111111109</c:v>
                </c:pt>
                <c:pt idx="1849">
                  <c:v>30.825277777777778</c:v>
                </c:pt>
                <c:pt idx="1850">
                  <c:v>30.841944444444444</c:v>
                </c:pt>
                <c:pt idx="1851">
                  <c:v>30.858611111111109</c:v>
                </c:pt>
                <c:pt idx="1852">
                  <c:v>30.875277777777775</c:v>
                </c:pt>
                <c:pt idx="1853">
                  <c:v>30.891944444444444</c:v>
                </c:pt>
                <c:pt idx="1854">
                  <c:v>30.908611111111114</c:v>
                </c:pt>
                <c:pt idx="1855">
                  <c:v>30.925277777777779</c:v>
                </c:pt>
                <c:pt idx="1856">
                  <c:v>30.941944444444445</c:v>
                </c:pt>
                <c:pt idx="1857">
                  <c:v>30.958611111111111</c:v>
                </c:pt>
                <c:pt idx="1858">
                  <c:v>30.97527777777778</c:v>
                </c:pt>
                <c:pt idx="1859">
                  <c:v>30.991944444444442</c:v>
                </c:pt>
                <c:pt idx="1860">
                  <c:v>31.008611111111115</c:v>
                </c:pt>
                <c:pt idx="1861">
                  <c:v>31.025277777777777</c:v>
                </c:pt>
                <c:pt idx="1862">
                  <c:v>31.041944444444447</c:v>
                </c:pt>
                <c:pt idx="1863">
                  <c:v>31.058611111111112</c:v>
                </c:pt>
                <c:pt idx="1864">
                  <c:v>31.075277777777778</c:v>
                </c:pt>
                <c:pt idx="1865">
                  <c:v>31.091944444444444</c:v>
                </c:pt>
                <c:pt idx="1866">
                  <c:v>31.108611111111113</c:v>
                </c:pt>
                <c:pt idx="1867">
                  <c:v>31.125277777777775</c:v>
                </c:pt>
                <c:pt idx="1868">
                  <c:v>31.141944444444448</c:v>
                </c:pt>
                <c:pt idx="1869">
                  <c:v>31.15861111111111</c:v>
                </c:pt>
                <c:pt idx="1870">
                  <c:v>31.175277777777779</c:v>
                </c:pt>
                <c:pt idx="1871">
                  <c:v>31.191944444444445</c:v>
                </c:pt>
                <c:pt idx="1872">
                  <c:v>31.208611111111111</c:v>
                </c:pt>
                <c:pt idx="1873">
                  <c:v>31.225277777777777</c:v>
                </c:pt>
                <c:pt idx="1874">
                  <c:v>31.241944444444446</c:v>
                </c:pt>
                <c:pt idx="1875">
                  <c:v>31.258611111111108</c:v>
                </c:pt>
                <c:pt idx="1876">
                  <c:v>31.275277777777781</c:v>
                </c:pt>
                <c:pt idx="1877">
                  <c:v>31.291944444444443</c:v>
                </c:pt>
                <c:pt idx="1878">
                  <c:v>31.308611111111112</c:v>
                </c:pt>
                <c:pt idx="1879">
                  <c:v>31.325277777777778</c:v>
                </c:pt>
                <c:pt idx="1880">
                  <c:v>31.341944444444444</c:v>
                </c:pt>
                <c:pt idx="1881">
                  <c:v>31.358611111111109</c:v>
                </c:pt>
                <c:pt idx="1882">
                  <c:v>31.375277777777779</c:v>
                </c:pt>
                <c:pt idx="1883">
                  <c:v>31.391944444444441</c:v>
                </c:pt>
                <c:pt idx="1884">
                  <c:v>31.408611111111114</c:v>
                </c:pt>
                <c:pt idx="1885">
                  <c:v>31.425277777777776</c:v>
                </c:pt>
                <c:pt idx="1886">
                  <c:v>31.441944444444445</c:v>
                </c:pt>
                <c:pt idx="1887">
                  <c:v>31.458611111111111</c:v>
                </c:pt>
                <c:pt idx="1888">
                  <c:v>31.475277777777777</c:v>
                </c:pt>
                <c:pt idx="1889">
                  <c:v>31.491944444444442</c:v>
                </c:pt>
                <c:pt idx="1890">
                  <c:v>31.508611111111112</c:v>
                </c:pt>
                <c:pt idx="1891">
                  <c:v>31.525277777777774</c:v>
                </c:pt>
                <c:pt idx="1892">
                  <c:v>31.541944444444447</c:v>
                </c:pt>
                <c:pt idx="1893">
                  <c:v>31.558611111111109</c:v>
                </c:pt>
                <c:pt idx="1894">
                  <c:v>31.575277777777778</c:v>
                </c:pt>
                <c:pt idx="1895">
                  <c:v>31.591944444444444</c:v>
                </c:pt>
                <c:pt idx="1896">
                  <c:v>31.608611111111109</c:v>
                </c:pt>
                <c:pt idx="1897">
                  <c:v>31.625277777777775</c:v>
                </c:pt>
                <c:pt idx="1898">
                  <c:v>31.641944444444444</c:v>
                </c:pt>
                <c:pt idx="1899">
                  <c:v>31.658611111111114</c:v>
                </c:pt>
                <c:pt idx="1900">
                  <c:v>31.675277777777779</c:v>
                </c:pt>
                <c:pt idx="1901">
                  <c:v>31.691944444444445</c:v>
                </c:pt>
                <c:pt idx="1902">
                  <c:v>31.708611111111111</c:v>
                </c:pt>
                <c:pt idx="1903">
                  <c:v>31.72527777777778</c:v>
                </c:pt>
                <c:pt idx="1904">
                  <c:v>31.741944444444442</c:v>
                </c:pt>
                <c:pt idx="1905">
                  <c:v>31.758611111111115</c:v>
                </c:pt>
                <c:pt idx="1906">
                  <c:v>31.775277777777777</c:v>
                </c:pt>
                <c:pt idx="1907">
                  <c:v>31.791944444444447</c:v>
                </c:pt>
                <c:pt idx="1908">
                  <c:v>31.808611111111112</c:v>
                </c:pt>
                <c:pt idx="1909">
                  <c:v>31.825277777777778</c:v>
                </c:pt>
                <c:pt idx="1910">
                  <c:v>31.841944444444444</c:v>
                </c:pt>
                <c:pt idx="1911">
                  <c:v>31.858611111111113</c:v>
                </c:pt>
                <c:pt idx="1912">
                  <c:v>31.875277777777775</c:v>
                </c:pt>
                <c:pt idx="1913">
                  <c:v>31.891944444444448</c:v>
                </c:pt>
                <c:pt idx="1914">
                  <c:v>31.90861111111111</c:v>
                </c:pt>
                <c:pt idx="1915">
                  <c:v>31.925277777777779</c:v>
                </c:pt>
                <c:pt idx="1916">
                  <c:v>31.941944444444445</c:v>
                </c:pt>
                <c:pt idx="1917">
                  <c:v>31.958611111111111</c:v>
                </c:pt>
                <c:pt idx="1918">
                  <c:v>31.975277777777777</c:v>
                </c:pt>
                <c:pt idx="1919">
                  <c:v>31.991944444444446</c:v>
                </c:pt>
                <c:pt idx="1920">
                  <c:v>32.008611111111108</c:v>
                </c:pt>
                <c:pt idx="1921">
                  <c:v>32.025277777777781</c:v>
                </c:pt>
                <c:pt idx="1922">
                  <c:v>32.041944444444439</c:v>
                </c:pt>
                <c:pt idx="1923">
                  <c:v>32.058611111111112</c:v>
                </c:pt>
                <c:pt idx="1924">
                  <c:v>32.075277777777778</c:v>
                </c:pt>
                <c:pt idx="1925">
                  <c:v>32.091944444444444</c:v>
                </c:pt>
                <c:pt idx="1926">
                  <c:v>32.108611111111109</c:v>
                </c:pt>
                <c:pt idx="1927">
                  <c:v>32.125277777777782</c:v>
                </c:pt>
                <c:pt idx="1928">
                  <c:v>32.141944444444441</c:v>
                </c:pt>
                <c:pt idx="1929">
                  <c:v>32.158611111111114</c:v>
                </c:pt>
                <c:pt idx="1930">
                  <c:v>32.175277777777779</c:v>
                </c:pt>
                <c:pt idx="1931">
                  <c:v>32.191944444444445</c:v>
                </c:pt>
                <c:pt idx="1932">
                  <c:v>32.208611111111111</c:v>
                </c:pt>
                <c:pt idx="1933">
                  <c:v>32.225277777777777</c:v>
                </c:pt>
                <c:pt idx="1934">
                  <c:v>32.241944444444442</c:v>
                </c:pt>
                <c:pt idx="1935">
                  <c:v>32.258611111111108</c:v>
                </c:pt>
                <c:pt idx="1936">
                  <c:v>32.275277777777774</c:v>
                </c:pt>
                <c:pt idx="1937">
                  <c:v>32.291944444444447</c:v>
                </c:pt>
                <c:pt idx="1938">
                  <c:v>32.308611111111105</c:v>
                </c:pt>
                <c:pt idx="1939">
                  <c:v>32.325277777777778</c:v>
                </c:pt>
                <c:pt idx="1940">
                  <c:v>32.341944444444444</c:v>
                </c:pt>
                <c:pt idx="1941">
                  <c:v>32.358611111111109</c:v>
                </c:pt>
                <c:pt idx="1942">
                  <c:v>32.375277777777775</c:v>
                </c:pt>
                <c:pt idx="1943">
                  <c:v>32.391944444444448</c:v>
                </c:pt>
                <c:pt idx="1944">
                  <c:v>32.408611111111114</c:v>
                </c:pt>
                <c:pt idx="1945">
                  <c:v>32.425277777777779</c:v>
                </c:pt>
                <c:pt idx="1946">
                  <c:v>32.441944444444445</c:v>
                </c:pt>
                <c:pt idx="1947">
                  <c:v>32.458611111111111</c:v>
                </c:pt>
                <c:pt idx="1948">
                  <c:v>32.475277777777777</c:v>
                </c:pt>
                <c:pt idx="1949">
                  <c:v>32.491944444444442</c:v>
                </c:pt>
                <c:pt idx="1950">
                  <c:v>32.508611111111115</c:v>
                </c:pt>
                <c:pt idx="1951">
                  <c:v>32.525277777777774</c:v>
                </c:pt>
                <c:pt idx="1952">
                  <c:v>32.541944444444447</c:v>
                </c:pt>
                <c:pt idx="1953">
                  <c:v>32.558611111111112</c:v>
                </c:pt>
                <c:pt idx="1954">
                  <c:v>32.575277777777778</c:v>
                </c:pt>
                <c:pt idx="1955">
                  <c:v>32.591944444444444</c:v>
                </c:pt>
                <c:pt idx="1956">
                  <c:v>32.608611111111117</c:v>
                </c:pt>
                <c:pt idx="1957">
                  <c:v>32.625277777777775</c:v>
                </c:pt>
                <c:pt idx="1958">
                  <c:v>32.641944444444448</c:v>
                </c:pt>
                <c:pt idx="1959">
                  <c:v>32.658611111111114</c:v>
                </c:pt>
                <c:pt idx="1960">
                  <c:v>32.675277777777779</c:v>
                </c:pt>
                <c:pt idx="1961">
                  <c:v>32.691944444444445</c:v>
                </c:pt>
                <c:pt idx="1962">
                  <c:v>32.708611111111111</c:v>
                </c:pt>
                <c:pt idx="1963">
                  <c:v>32.725277777777777</c:v>
                </c:pt>
                <c:pt idx="1964">
                  <c:v>32.741944444444442</c:v>
                </c:pt>
                <c:pt idx="1965">
                  <c:v>32.758611111111108</c:v>
                </c:pt>
                <c:pt idx="1966">
                  <c:v>32.775277777777781</c:v>
                </c:pt>
                <c:pt idx="1967">
                  <c:v>32.791944444444439</c:v>
                </c:pt>
                <c:pt idx="1968">
                  <c:v>32.808611111111112</c:v>
                </c:pt>
                <c:pt idx="1969">
                  <c:v>32.825277777777778</c:v>
                </c:pt>
                <c:pt idx="1970">
                  <c:v>32.841944444444444</c:v>
                </c:pt>
                <c:pt idx="1971">
                  <c:v>32.858611111111109</c:v>
                </c:pt>
                <c:pt idx="1972">
                  <c:v>32.875277777777782</c:v>
                </c:pt>
                <c:pt idx="1973">
                  <c:v>32.891944444444441</c:v>
                </c:pt>
                <c:pt idx="1974">
                  <c:v>32.908611111111114</c:v>
                </c:pt>
                <c:pt idx="1975">
                  <c:v>32.925277777777779</c:v>
                </c:pt>
                <c:pt idx="1976">
                  <c:v>32.941944444444445</c:v>
                </c:pt>
                <c:pt idx="1977">
                  <c:v>32.958611111111111</c:v>
                </c:pt>
                <c:pt idx="1978">
                  <c:v>32.975277777777777</c:v>
                </c:pt>
                <c:pt idx="1979">
                  <c:v>32.991944444444442</c:v>
                </c:pt>
                <c:pt idx="1980">
                  <c:v>33.008611111111108</c:v>
                </c:pt>
                <c:pt idx="1981">
                  <c:v>33.025277777777774</c:v>
                </c:pt>
                <c:pt idx="1982">
                  <c:v>33.041944444444447</c:v>
                </c:pt>
                <c:pt idx="1983">
                  <c:v>33.058611111111105</c:v>
                </c:pt>
                <c:pt idx="1984">
                  <c:v>33.075277777777778</c:v>
                </c:pt>
                <c:pt idx="1985">
                  <c:v>33.091944444444444</c:v>
                </c:pt>
                <c:pt idx="1986">
                  <c:v>33.108611111111109</c:v>
                </c:pt>
                <c:pt idx="1987">
                  <c:v>33.125277777777775</c:v>
                </c:pt>
                <c:pt idx="1988">
                  <c:v>33.141944444444448</c:v>
                </c:pt>
                <c:pt idx="1989">
                  <c:v>33.158611111111114</c:v>
                </c:pt>
                <c:pt idx="1990">
                  <c:v>33.175277777777779</c:v>
                </c:pt>
                <c:pt idx="1991">
                  <c:v>33.191944444444445</c:v>
                </c:pt>
                <c:pt idx="1992">
                  <c:v>33.208611111111111</c:v>
                </c:pt>
                <c:pt idx="1993">
                  <c:v>33.225277777777777</c:v>
                </c:pt>
                <c:pt idx="1994">
                  <c:v>33.241944444444442</c:v>
                </c:pt>
                <c:pt idx="1995">
                  <c:v>33.258611111111115</c:v>
                </c:pt>
                <c:pt idx="1996">
                  <c:v>33.275277777777774</c:v>
                </c:pt>
                <c:pt idx="1997">
                  <c:v>33.291944444444447</c:v>
                </c:pt>
                <c:pt idx="1998">
                  <c:v>33.308611111111112</c:v>
                </c:pt>
                <c:pt idx="1999">
                  <c:v>33.325277777777778</c:v>
                </c:pt>
                <c:pt idx="2000">
                  <c:v>33.341944444444444</c:v>
                </c:pt>
                <c:pt idx="2001">
                  <c:v>33.358611111111117</c:v>
                </c:pt>
                <c:pt idx="2002">
                  <c:v>33.375277777777775</c:v>
                </c:pt>
                <c:pt idx="2003">
                  <c:v>33.391944444444448</c:v>
                </c:pt>
                <c:pt idx="2004">
                  <c:v>33.408611111111114</c:v>
                </c:pt>
                <c:pt idx="2005">
                  <c:v>33.425277777777779</c:v>
                </c:pt>
                <c:pt idx="2006">
                  <c:v>33.441944444444445</c:v>
                </c:pt>
                <c:pt idx="2007">
                  <c:v>33.458611111111111</c:v>
                </c:pt>
                <c:pt idx="2008">
                  <c:v>33.475277777777777</c:v>
                </c:pt>
                <c:pt idx="2009">
                  <c:v>33.491944444444442</c:v>
                </c:pt>
                <c:pt idx="2010">
                  <c:v>33.508611111111108</c:v>
                </c:pt>
                <c:pt idx="2011">
                  <c:v>33.525277777777781</c:v>
                </c:pt>
                <c:pt idx="2012">
                  <c:v>33.541944444444439</c:v>
                </c:pt>
                <c:pt idx="2013">
                  <c:v>33.558611111111112</c:v>
                </c:pt>
                <c:pt idx="2014">
                  <c:v>33.575277777777778</c:v>
                </c:pt>
                <c:pt idx="2015">
                  <c:v>33.591944444444444</c:v>
                </c:pt>
                <c:pt idx="2016">
                  <c:v>33.608611111111109</c:v>
                </c:pt>
                <c:pt idx="2017">
                  <c:v>33.625277777777782</c:v>
                </c:pt>
                <c:pt idx="2018">
                  <c:v>33.641944444444441</c:v>
                </c:pt>
                <c:pt idx="2019">
                  <c:v>33.658611111111114</c:v>
                </c:pt>
                <c:pt idx="2020">
                  <c:v>33.675277777777779</c:v>
                </c:pt>
                <c:pt idx="2021">
                  <c:v>33.691944444444445</c:v>
                </c:pt>
                <c:pt idx="2022">
                  <c:v>33.708611111111111</c:v>
                </c:pt>
                <c:pt idx="2023">
                  <c:v>33.725277777777777</c:v>
                </c:pt>
                <c:pt idx="2024">
                  <c:v>33.741944444444442</c:v>
                </c:pt>
                <c:pt idx="2025">
                  <c:v>33.758611111111108</c:v>
                </c:pt>
                <c:pt idx="2026">
                  <c:v>33.775277777777774</c:v>
                </c:pt>
                <c:pt idx="2027">
                  <c:v>33.791944444444447</c:v>
                </c:pt>
                <c:pt idx="2028">
                  <c:v>33.808611111111105</c:v>
                </c:pt>
                <c:pt idx="2029">
                  <c:v>33.825277777777778</c:v>
                </c:pt>
                <c:pt idx="2030">
                  <c:v>33.841944444444444</c:v>
                </c:pt>
                <c:pt idx="2031">
                  <c:v>33.858611111111109</c:v>
                </c:pt>
                <c:pt idx="2032">
                  <c:v>33.875277777777775</c:v>
                </c:pt>
                <c:pt idx="2033">
                  <c:v>33.891944444444448</c:v>
                </c:pt>
                <c:pt idx="2034">
                  <c:v>33.908611111111114</c:v>
                </c:pt>
                <c:pt idx="2035">
                  <c:v>33.925277777777779</c:v>
                </c:pt>
                <c:pt idx="2036">
                  <c:v>33.941944444444445</c:v>
                </c:pt>
                <c:pt idx="2037">
                  <c:v>33.958611111111111</c:v>
                </c:pt>
                <c:pt idx="2038">
                  <c:v>33.975277777777777</c:v>
                </c:pt>
                <c:pt idx="2039">
                  <c:v>33.991944444444442</c:v>
                </c:pt>
                <c:pt idx="2040">
                  <c:v>34.008611111111115</c:v>
                </c:pt>
                <c:pt idx="2041">
                  <c:v>34.025277777777774</c:v>
                </c:pt>
                <c:pt idx="2042">
                  <c:v>34.041944444444447</c:v>
                </c:pt>
                <c:pt idx="2043">
                  <c:v>34.058611111111112</c:v>
                </c:pt>
                <c:pt idx="2044">
                  <c:v>34.075277777777778</c:v>
                </c:pt>
                <c:pt idx="2045">
                  <c:v>34.091944444444444</c:v>
                </c:pt>
                <c:pt idx="2046">
                  <c:v>34.108611111111117</c:v>
                </c:pt>
                <c:pt idx="2047">
                  <c:v>34.125277777777775</c:v>
                </c:pt>
                <c:pt idx="2048">
                  <c:v>34.141944444444448</c:v>
                </c:pt>
                <c:pt idx="2049">
                  <c:v>34.158611111111114</c:v>
                </c:pt>
                <c:pt idx="2050">
                  <c:v>34.175277777777779</c:v>
                </c:pt>
                <c:pt idx="2051">
                  <c:v>34.191944444444445</c:v>
                </c:pt>
                <c:pt idx="2052">
                  <c:v>34.208611111111111</c:v>
                </c:pt>
                <c:pt idx="2053">
                  <c:v>34.225277777777777</c:v>
                </c:pt>
                <c:pt idx="2054">
                  <c:v>34.241944444444442</c:v>
                </c:pt>
                <c:pt idx="2055">
                  <c:v>34.258611111111108</c:v>
                </c:pt>
                <c:pt idx="2056">
                  <c:v>34.275277777777781</c:v>
                </c:pt>
                <c:pt idx="2057">
                  <c:v>34.291944444444439</c:v>
                </c:pt>
                <c:pt idx="2058">
                  <c:v>34.308611111111112</c:v>
                </c:pt>
                <c:pt idx="2059">
                  <c:v>34.325277777777778</c:v>
                </c:pt>
                <c:pt idx="2060">
                  <c:v>34.341944444444444</c:v>
                </c:pt>
                <c:pt idx="2061">
                  <c:v>34.358611111111109</c:v>
                </c:pt>
                <c:pt idx="2062">
                  <c:v>34.375277777777782</c:v>
                </c:pt>
                <c:pt idx="2063">
                  <c:v>34.391944444444441</c:v>
                </c:pt>
                <c:pt idx="2064">
                  <c:v>34.408611111111114</c:v>
                </c:pt>
                <c:pt idx="2065">
                  <c:v>34.425277777777779</c:v>
                </c:pt>
                <c:pt idx="2066">
                  <c:v>34.441944444444445</c:v>
                </c:pt>
                <c:pt idx="2067">
                  <c:v>34.458611111111111</c:v>
                </c:pt>
                <c:pt idx="2068">
                  <c:v>34.475277777777777</c:v>
                </c:pt>
                <c:pt idx="2069">
                  <c:v>34.491944444444442</c:v>
                </c:pt>
                <c:pt idx="2070">
                  <c:v>34.508611111111108</c:v>
                </c:pt>
                <c:pt idx="2071">
                  <c:v>34.525277777777774</c:v>
                </c:pt>
                <c:pt idx="2072">
                  <c:v>34.541944444444447</c:v>
                </c:pt>
                <c:pt idx="2073">
                  <c:v>34.558611111111105</c:v>
                </c:pt>
                <c:pt idx="2074">
                  <c:v>34.575277777777778</c:v>
                </c:pt>
                <c:pt idx="2075">
                  <c:v>34.591944444444444</c:v>
                </c:pt>
                <c:pt idx="2076">
                  <c:v>34.608611111111109</c:v>
                </c:pt>
                <c:pt idx="2077">
                  <c:v>34.625277777777775</c:v>
                </c:pt>
                <c:pt idx="2078">
                  <c:v>34.641944444444448</c:v>
                </c:pt>
                <c:pt idx="2079">
                  <c:v>34.658611111111114</c:v>
                </c:pt>
                <c:pt idx="2080">
                  <c:v>34.675277777777779</c:v>
                </c:pt>
                <c:pt idx="2081">
                  <c:v>34.691944444444445</c:v>
                </c:pt>
                <c:pt idx="2082">
                  <c:v>34.708611111111111</c:v>
                </c:pt>
                <c:pt idx="2083">
                  <c:v>34.725277777777777</c:v>
                </c:pt>
                <c:pt idx="2084">
                  <c:v>34.741944444444442</c:v>
                </c:pt>
                <c:pt idx="2085">
                  <c:v>34.758611111111115</c:v>
                </c:pt>
                <c:pt idx="2086">
                  <c:v>34.775277777777774</c:v>
                </c:pt>
                <c:pt idx="2087">
                  <c:v>34.791944444444447</c:v>
                </c:pt>
                <c:pt idx="2088">
                  <c:v>34.808611111111112</c:v>
                </c:pt>
                <c:pt idx="2089">
                  <c:v>34.825277777777778</c:v>
                </c:pt>
                <c:pt idx="2090">
                  <c:v>34.841944444444444</c:v>
                </c:pt>
                <c:pt idx="2091">
                  <c:v>34.858611111111117</c:v>
                </c:pt>
                <c:pt idx="2092">
                  <c:v>34.875277777777775</c:v>
                </c:pt>
                <c:pt idx="2093">
                  <c:v>34.891944444444448</c:v>
                </c:pt>
                <c:pt idx="2094">
                  <c:v>34.908611111111114</c:v>
                </c:pt>
                <c:pt idx="2095">
                  <c:v>34.925277777777779</c:v>
                </c:pt>
                <c:pt idx="2096">
                  <c:v>34.941944444444445</c:v>
                </c:pt>
                <c:pt idx="2097">
                  <c:v>34.958611111111111</c:v>
                </c:pt>
                <c:pt idx="2098">
                  <c:v>34.975277777777777</c:v>
                </c:pt>
                <c:pt idx="2099">
                  <c:v>34.991944444444442</c:v>
                </c:pt>
                <c:pt idx="2100">
                  <c:v>35.008611111111108</c:v>
                </c:pt>
                <c:pt idx="2101">
                  <c:v>35.025277777777781</c:v>
                </c:pt>
                <c:pt idx="2102">
                  <c:v>35.041944444444439</c:v>
                </c:pt>
                <c:pt idx="2103">
                  <c:v>35.058611111111112</c:v>
                </c:pt>
                <c:pt idx="2104">
                  <c:v>35.075277777777778</c:v>
                </c:pt>
                <c:pt idx="2105">
                  <c:v>35.091944444444444</c:v>
                </c:pt>
                <c:pt idx="2106">
                  <c:v>35.108611111111109</c:v>
                </c:pt>
                <c:pt idx="2107">
                  <c:v>35.125277777777782</c:v>
                </c:pt>
                <c:pt idx="2108">
                  <c:v>35.141944444444441</c:v>
                </c:pt>
                <c:pt idx="2109">
                  <c:v>35.158611111111114</c:v>
                </c:pt>
                <c:pt idx="2110">
                  <c:v>35.175277777777779</c:v>
                </c:pt>
                <c:pt idx="2111">
                  <c:v>35.191944444444445</c:v>
                </c:pt>
                <c:pt idx="2112">
                  <c:v>35.208611111111111</c:v>
                </c:pt>
                <c:pt idx="2113">
                  <c:v>35.225277777777777</c:v>
                </c:pt>
                <c:pt idx="2114">
                  <c:v>35.241944444444442</c:v>
                </c:pt>
                <c:pt idx="2115">
                  <c:v>35.258611111111108</c:v>
                </c:pt>
                <c:pt idx="2116">
                  <c:v>35.275277777777774</c:v>
                </c:pt>
                <c:pt idx="2117">
                  <c:v>35.291944444444447</c:v>
                </c:pt>
                <c:pt idx="2118">
                  <c:v>35.308611111111105</c:v>
                </c:pt>
                <c:pt idx="2119">
                  <c:v>35.325277777777778</c:v>
                </c:pt>
                <c:pt idx="2120">
                  <c:v>35.341944444444444</c:v>
                </c:pt>
                <c:pt idx="2121">
                  <c:v>35.358611111111109</c:v>
                </c:pt>
                <c:pt idx="2122">
                  <c:v>35.375277777777775</c:v>
                </c:pt>
                <c:pt idx="2123">
                  <c:v>35.391944444444448</c:v>
                </c:pt>
                <c:pt idx="2124">
                  <c:v>35.408611111111114</c:v>
                </c:pt>
                <c:pt idx="2125">
                  <c:v>35.425277777777779</c:v>
                </c:pt>
                <c:pt idx="2126">
                  <c:v>35.441944444444445</c:v>
                </c:pt>
                <c:pt idx="2127">
                  <c:v>35.458611111111111</c:v>
                </c:pt>
                <c:pt idx="2128">
                  <c:v>35.475277777777777</c:v>
                </c:pt>
                <c:pt idx="2129">
                  <c:v>35.491944444444442</c:v>
                </c:pt>
                <c:pt idx="2130">
                  <c:v>35.508611111111115</c:v>
                </c:pt>
                <c:pt idx="2131">
                  <c:v>35.525277777777774</c:v>
                </c:pt>
                <c:pt idx="2132">
                  <c:v>35.541944444444447</c:v>
                </c:pt>
                <c:pt idx="2133">
                  <c:v>35.558611111111112</c:v>
                </c:pt>
                <c:pt idx="2134">
                  <c:v>35.575277777777778</c:v>
                </c:pt>
                <c:pt idx="2135">
                  <c:v>35.591944444444444</c:v>
                </c:pt>
                <c:pt idx="2136">
                  <c:v>35.608611111111117</c:v>
                </c:pt>
                <c:pt idx="2137">
                  <c:v>35.625277777777775</c:v>
                </c:pt>
                <c:pt idx="2138">
                  <c:v>35.641944444444448</c:v>
                </c:pt>
                <c:pt idx="2139">
                  <c:v>35.658611111111114</c:v>
                </c:pt>
                <c:pt idx="2140">
                  <c:v>35.675277777777779</c:v>
                </c:pt>
                <c:pt idx="2141">
                  <c:v>35.691944444444445</c:v>
                </c:pt>
                <c:pt idx="2142">
                  <c:v>35.708611111111111</c:v>
                </c:pt>
                <c:pt idx="2143">
                  <c:v>35.725277777777777</c:v>
                </c:pt>
                <c:pt idx="2144">
                  <c:v>35.741944444444442</c:v>
                </c:pt>
                <c:pt idx="2145">
                  <c:v>35.758611111111108</c:v>
                </c:pt>
                <c:pt idx="2146">
                  <c:v>35.775277777777781</c:v>
                </c:pt>
                <c:pt idx="2147">
                  <c:v>35.791944444444439</c:v>
                </c:pt>
                <c:pt idx="2148">
                  <c:v>35.808611111111112</c:v>
                </c:pt>
                <c:pt idx="2149">
                  <c:v>35.825277777777778</c:v>
                </c:pt>
                <c:pt idx="2150">
                  <c:v>35.841944444444444</c:v>
                </c:pt>
                <c:pt idx="2151">
                  <c:v>35.858611111111109</c:v>
                </c:pt>
                <c:pt idx="2152">
                  <c:v>35.875277777777782</c:v>
                </c:pt>
                <c:pt idx="2153">
                  <c:v>35.891944444444441</c:v>
                </c:pt>
                <c:pt idx="2154">
                  <c:v>35.908611111111114</c:v>
                </c:pt>
                <c:pt idx="2155">
                  <c:v>35.925277777777779</c:v>
                </c:pt>
                <c:pt idx="2156">
                  <c:v>35.941944444444445</c:v>
                </c:pt>
                <c:pt idx="2157">
                  <c:v>35.958611111111111</c:v>
                </c:pt>
                <c:pt idx="2158">
                  <c:v>35.975277777777777</c:v>
                </c:pt>
                <c:pt idx="2159">
                  <c:v>35.991944444444442</c:v>
                </c:pt>
                <c:pt idx="2160">
                  <c:v>36.008611111111108</c:v>
                </c:pt>
                <c:pt idx="2161">
                  <c:v>36.025277777777774</c:v>
                </c:pt>
                <c:pt idx="2162">
                  <c:v>36.041944444444447</c:v>
                </c:pt>
                <c:pt idx="2163">
                  <c:v>36.058611111111105</c:v>
                </c:pt>
                <c:pt idx="2164">
                  <c:v>36.075277777777778</c:v>
                </c:pt>
              </c:numCache>
            </c:numRef>
          </c:xVal>
          <c:yVal>
            <c:numRef>
              <c:f>Data1!$P$2:$P$2166</c:f>
              <c:numCache>
                <c:formatCode>#,000</c:formatCode>
                <c:ptCount val="2165"/>
                <c:pt idx="5">
                  <c:v>-546.654</c:v>
                </c:pt>
                <c:pt idx="9">
                  <c:v>-548.47199999999998</c:v>
                </c:pt>
                <c:pt idx="11">
                  <c:v>-549.47500000000002</c:v>
                </c:pt>
                <c:pt idx="14">
                  <c:v>-550.44899999999996</c:v>
                </c:pt>
                <c:pt idx="23">
                  <c:v>-551.46500000000003</c:v>
                </c:pt>
                <c:pt idx="26">
                  <c:v>-552.39700000000005</c:v>
                </c:pt>
                <c:pt idx="29">
                  <c:v>-552.47799999999995</c:v>
                </c:pt>
                <c:pt idx="49">
                  <c:v>-553.96600000000001</c:v>
                </c:pt>
                <c:pt idx="56">
                  <c:v>-554.43299999999999</c:v>
                </c:pt>
                <c:pt idx="72">
                  <c:v>-555.41899999999998</c:v>
                </c:pt>
                <c:pt idx="79">
                  <c:v>-556.39800000000002</c:v>
                </c:pt>
                <c:pt idx="83">
                  <c:v>-557.45600000000002</c:v>
                </c:pt>
                <c:pt idx="86">
                  <c:v>-558.44600000000003</c:v>
                </c:pt>
                <c:pt idx="87">
                  <c:v>-558.423</c:v>
                </c:pt>
                <c:pt idx="101">
                  <c:v>-559.48299999999995</c:v>
                </c:pt>
                <c:pt idx="102">
                  <c:v>-560.971</c:v>
                </c:pt>
                <c:pt idx="104">
                  <c:v>-562.09799999999996</c:v>
                </c:pt>
                <c:pt idx="109">
                  <c:v>-563.44200000000001</c:v>
                </c:pt>
                <c:pt idx="112">
                  <c:v>-564.39800000000002</c:v>
                </c:pt>
                <c:pt idx="116">
                  <c:v>-564.72299999999996</c:v>
                </c:pt>
                <c:pt idx="118">
                  <c:v>-565.45500000000004</c:v>
                </c:pt>
                <c:pt idx="129">
                  <c:v>-566.78899999999999</c:v>
                </c:pt>
                <c:pt idx="135">
                  <c:v>-568.20799999999997</c:v>
                </c:pt>
                <c:pt idx="142">
                  <c:v>-569.28200000000004</c:v>
                </c:pt>
                <c:pt idx="146">
                  <c:v>-569.61</c:v>
                </c:pt>
                <c:pt idx="149">
                  <c:v>-570.43799999999999</c:v>
                </c:pt>
                <c:pt idx="155">
                  <c:v>-571.43700000000001</c:v>
                </c:pt>
                <c:pt idx="162">
                  <c:v>-572.43499999999995</c:v>
                </c:pt>
                <c:pt idx="167">
                  <c:v>-573.45100000000002</c:v>
                </c:pt>
                <c:pt idx="172">
                  <c:v>-575.07799999999997</c:v>
                </c:pt>
                <c:pt idx="176">
                  <c:v>-576.16999999999996</c:v>
                </c:pt>
                <c:pt idx="182">
                  <c:v>-574.423</c:v>
                </c:pt>
                <c:pt idx="184">
                  <c:v>-575.55899999999997</c:v>
                </c:pt>
                <c:pt idx="187">
                  <c:v>-576.428</c:v>
                </c:pt>
                <c:pt idx="191">
                  <c:v>-577.42700000000002</c:v>
                </c:pt>
                <c:pt idx="197">
                  <c:v>-578.90599999999995</c:v>
                </c:pt>
                <c:pt idx="200">
                  <c:v>-580.279</c:v>
                </c:pt>
                <c:pt idx="204">
                  <c:v>-581.06399999999996</c:v>
                </c:pt>
                <c:pt idx="206">
                  <c:v>-581.42100000000005</c:v>
                </c:pt>
                <c:pt idx="209">
                  <c:v>-582.39</c:v>
                </c:pt>
                <c:pt idx="212">
                  <c:v>-583.41600000000005</c:v>
                </c:pt>
                <c:pt idx="215">
                  <c:v>-584.41399999999999</c:v>
                </c:pt>
                <c:pt idx="219">
                  <c:v>-585.71900000000005</c:v>
                </c:pt>
                <c:pt idx="222">
                  <c:v>-587.40899999999999</c:v>
                </c:pt>
                <c:pt idx="225">
                  <c:v>-588.41499999999996</c:v>
                </c:pt>
                <c:pt idx="229">
                  <c:v>-590.26599999999996</c:v>
                </c:pt>
                <c:pt idx="232">
                  <c:v>-591.32500000000005</c:v>
                </c:pt>
                <c:pt idx="235">
                  <c:v>-592.23900000000003</c:v>
                </c:pt>
                <c:pt idx="236">
                  <c:v>-592.529</c:v>
                </c:pt>
                <c:pt idx="238">
                  <c:v>-593.39800000000002</c:v>
                </c:pt>
                <c:pt idx="240">
                  <c:v>-594.39700000000005</c:v>
                </c:pt>
                <c:pt idx="243">
                  <c:v>-595.41999999999996</c:v>
                </c:pt>
                <c:pt idx="245">
                  <c:v>-597.35900000000004</c:v>
                </c:pt>
                <c:pt idx="248">
                  <c:v>-598.10500000000002</c:v>
                </c:pt>
                <c:pt idx="251">
                  <c:v>-599.38800000000003</c:v>
                </c:pt>
                <c:pt idx="254">
                  <c:v>-600.57899999999995</c:v>
                </c:pt>
                <c:pt idx="257">
                  <c:v>-601.74400000000003</c:v>
                </c:pt>
                <c:pt idx="259">
                  <c:v>-602.61800000000005</c:v>
                </c:pt>
                <c:pt idx="262">
                  <c:v>-603.53200000000004</c:v>
                </c:pt>
                <c:pt idx="266">
                  <c:v>-605.21</c:v>
                </c:pt>
                <c:pt idx="268">
                  <c:v>-605.92600000000004</c:v>
                </c:pt>
                <c:pt idx="271">
                  <c:v>-607.37400000000002</c:v>
                </c:pt>
                <c:pt idx="274">
                  <c:v>-608.37599999999998</c:v>
                </c:pt>
                <c:pt idx="278">
                  <c:v>-609.375</c:v>
                </c:pt>
                <c:pt idx="283">
                  <c:v>-611.173</c:v>
                </c:pt>
                <c:pt idx="285">
                  <c:v>-612.375</c:v>
                </c:pt>
                <c:pt idx="291">
                  <c:v>-613.43600000000004</c:v>
                </c:pt>
                <c:pt idx="294">
                  <c:v>-615.22900000000004</c:v>
                </c:pt>
                <c:pt idx="296">
                  <c:v>-616.26800000000003</c:v>
                </c:pt>
                <c:pt idx="297">
                  <c:v>-616.22900000000004</c:v>
                </c:pt>
                <c:pt idx="304">
                  <c:v>-617.35599999999999</c:v>
                </c:pt>
                <c:pt idx="311">
                  <c:v>-618.44100000000003</c:v>
                </c:pt>
                <c:pt idx="325">
                  <c:v>-619.70899999999995</c:v>
                </c:pt>
                <c:pt idx="326">
                  <c:v>-620.36500000000001</c:v>
                </c:pt>
                <c:pt idx="334">
                  <c:v>-620.55899999999997</c:v>
                </c:pt>
                <c:pt idx="336">
                  <c:v>-619.346</c:v>
                </c:pt>
                <c:pt idx="353">
                  <c:v>-621.34900000000005</c:v>
                </c:pt>
                <c:pt idx="355">
                  <c:v>-621.91300000000001</c:v>
                </c:pt>
                <c:pt idx="356">
                  <c:v>-622.16399999999999</c:v>
                </c:pt>
                <c:pt idx="386">
                  <c:v>-622.351</c:v>
                </c:pt>
                <c:pt idx="392">
                  <c:v>-623.33600000000001</c:v>
                </c:pt>
                <c:pt idx="402">
                  <c:v>-624.06100000000004</c:v>
                </c:pt>
                <c:pt idx="416">
                  <c:v>-625.34199999999998</c:v>
                </c:pt>
                <c:pt idx="424">
                  <c:v>-626.75599999999997</c:v>
                </c:pt>
                <c:pt idx="428">
                  <c:v>-628.30399999999997</c:v>
                </c:pt>
                <c:pt idx="442">
                  <c:v>-629.33399999999995</c:v>
                </c:pt>
                <c:pt idx="446">
                  <c:v>-630.33299999999997</c:v>
                </c:pt>
                <c:pt idx="466">
                  <c:v>-631.53399999999999</c:v>
                </c:pt>
                <c:pt idx="472">
                  <c:v>-632.66</c:v>
                </c:pt>
                <c:pt idx="476">
                  <c:v>-633.67999999999995</c:v>
                </c:pt>
                <c:pt idx="477">
                  <c:v>-634.14700000000005</c:v>
                </c:pt>
                <c:pt idx="480">
                  <c:v>-635.18700000000001</c:v>
                </c:pt>
                <c:pt idx="489">
                  <c:v>-636.25800000000004</c:v>
                </c:pt>
                <c:pt idx="506">
                  <c:v>-635.28</c:v>
                </c:pt>
                <c:pt idx="507">
                  <c:v>-634.697</c:v>
                </c:pt>
                <c:pt idx="514">
                  <c:v>-636.24199999999996</c:v>
                </c:pt>
                <c:pt idx="532">
                  <c:v>-637.14200000000005</c:v>
                </c:pt>
                <c:pt idx="536">
                  <c:v>-637.322</c:v>
                </c:pt>
                <c:pt idx="555">
                  <c:v>-638.255</c:v>
                </c:pt>
                <c:pt idx="566">
                  <c:v>-638.36199999999997</c:v>
                </c:pt>
                <c:pt idx="574">
                  <c:v>-639.32100000000003</c:v>
                </c:pt>
                <c:pt idx="578">
                  <c:v>-639.51800000000003</c:v>
                </c:pt>
                <c:pt idx="579">
                  <c:v>-635.31899999999996</c:v>
                </c:pt>
                <c:pt idx="584">
                  <c:v>-636.36500000000001</c:v>
                </c:pt>
                <c:pt idx="591">
                  <c:v>-637.74599999999998</c:v>
                </c:pt>
                <c:pt idx="596">
                  <c:v>-638.21799999999996</c:v>
                </c:pt>
                <c:pt idx="615">
                  <c:v>-638.84500000000003</c:v>
                </c:pt>
                <c:pt idx="621">
                  <c:v>-640.31600000000003</c:v>
                </c:pt>
                <c:pt idx="626">
                  <c:v>-640.803</c:v>
                </c:pt>
                <c:pt idx="628">
                  <c:v>-641.31399999999996</c:v>
                </c:pt>
                <c:pt idx="632">
                  <c:v>-642.32100000000003</c:v>
                </c:pt>
                <c:pt idx="656">
                  <c:v>-642.90200000000004</c:v>
                </c:pt>
                <c:pt idx="665">
                  <c:v>-644.11400000000003</c:v>
                </c:pt>
                <c:pt idx="683">
                  <c:v>-645.26300000000003</c:v>
                </c:pt>
                <c:pt idx="686">
                  <c:v>-645.65800000000002</c:v>
                </c:pt>
                <c:pt idx="689">
                  <c:v>-646.30399999999997</c:v>
                </c:pt>
                <c:pt idx="697">
                  <c:v>-647.30399999999997</c:v>
                </c:pt>
                <c:pt idx="702">
                  <c:v>-648.29899999999998</c:v>
                </c:pt>
                <c:pt idx="708">
                  <c:v>-649.29899999999998</c:v>
                </c:pt>
                <c:pt idx="711">
                  <c:v>-650.40200000000004</c:v>
                </c:pt>
                <c:pt idx="716">
                  <c:v>-651.16999999999996</c:v>
                </c:pt>
                <c:pt idx="717">
                  <c:v>-651.726</c:v>
                </c:pt>
                <c:pt idx="721">
                  <c:v>-652.66600000000005</c:v>
                </c:pt>
                <c:pt idx="723">
                  <c:v>-653.28899999999999</c:v>
                </c:pt>
                <c:pt idx="724">
                  <c:v>-649.63199999999995</c:v>
                </c:pt>
                <c:pt idx="727">
                  <c:v>-651.29700000000003</c:v>
                </c:pt>
                <c:pt idx="729">
                  <c:v>-652.37199999999996</c:v>
                </c:pt>
                <c:pt idx="732">
                  <c:v>-653.59100000000001</c:v>
                </c:pt>
                <c:pt idx="737">
                  <c:v>-655.48699999999997</c:v>
                </c:pt>
                <c:pt idx="746">
                  <c:v>-656.327</c:v>
                </c:pt>
                <c:pt idx="749">
                  <c:v>-656.29600000000005</c:v>
                </c:pt>
                <c:pt idx="776">
                  <c:v>-656.69399999999996</c:v>
                </c:pt>
                <c:pt idx="787">
                  <c:v>-658.28399999999999</c:v>
                </c:pt>
                <c:pt idx="794">
                  <c:v>-659.3</c:v>
                </c:pt>
                <c:pt idx="801">
                  <c:v>-660.49599999999998</c:v>
                </c:pt>
                <c:pt idx="806">
                  <c:v>-660.28099999999995</c:v>
                </c:pt>
                <c:pt idx="827">
                  <c:v>-662.01199999999994</c:v>
                </c:pt>
                <c:pt idx="836">
                  <c:v>-662.23599999999999</c:v>
                </c:pt>
                <c:pt idx="839">
                  <c:v>-662.73699999999997</c:v>
                </c:pt>
                <c:pt idx="850">
                  <c:v>-663.303</c:v>
                </c:pt>
                <c:pt idx="855">
                  <c:v>-664.78899999999999</c:v>
                </c:pt>
                <c:pt idx="862">
                  <c:v>-666.173</c:v>
                </c:pt>
                <c:pt idx="866">
                  <c:v>-666.57299999999998</c:v>
                </c:pt>
                <c:pt idx="868">
                  <c:v>-667.39599999999996</c:v>
                </c:pt>
                <c:pt idx="874">
                  <c:v>-668.26700000000005</c:v>
                </c:pt>
                <c:pt idx="878">
                  <c:v>-669.26400000000001</c:v>
                </c:pt>
                <c:pt idx="886">
                  <c:v>-670.851</c:v>
                </c:pt>
                <c:pt idx="892">
                  <c:v>-671.93799999999999</c:v>
                </c:pt>
                <c:pt idx="896">
                  <c:v>-672.26</c:v>
                </c:pt>
                <c:pt idx="904">
                  <c:v>-673.13499999999999</c:v>
                </c:pt>
                <c:pt idx="919">
                  <c:v>-674.24699999999996</c:v>
                </c:pt>
                <c:pt idx="926">
                  <c:v>-674.25800000000004</c:v>
                </c:pt>
                <c:pt idx="943">
                  <c:v>-675.255</c:v>
                </c:pt>
                <c:pt idx="956">
                  <c:v>-675.33799999999997</c:v>
                </c:pt>
                <c:pt idx="964">
                  <c:v>-676.255</c:v>
                </c:pt>
                <c:pt idx="972">
                  <c:v>-677.39599999999996</c:v>
                </c:pt>
                <c:pt idx="985">
                  <c:v>-678.51300000000003</c:v>
                </c:pt>
                <c:pt idx="986">
                  <c:v>-678.90899999999999</c:v>
                </c:pt>
                <c:pt idx="1009">
                  <c:v>-680.19200000000001</c:v>
                </c:pt>
                <c:pt idx="1016">
                  <c:v>-680.24699999999996</c:v>
                </c:pt>
                <c:pt idx="1024">
                  <c:v>-681.21100000000001</c:v>
                </c:pt>
                <c:pt idx="1035">
                  <c:v>-682.24300000000005</c:v>
                </c:pt>
                <c:pt idx="1046">
                  <c:v>-682.30100000000004</c:v>
                </c:pt>
                <c:pt idx="1055">
                  <c:v>-683.23699999999997</c:v>
                </c:pt>
                <c:pt idx="1076">
                  <c:v>-683.11699999999996</c:v>
                </c:pt>
                <c:pt idx="1090">
                  <c:v>-684.43600000000004</c:v>
                </c:pt>
                <c:pt idx="1100">
                  <c:v>-685.27099999999996</c:v>
                </c:pt>
                <c:pt idx="1106">
                  <c:v>-686.23599999999999</c:v>
                </c:pt>
                <c:pt idx="1111">
                  <c:v>-686.38099999999997</c:v>
                </c:pt>
                <c:pt idx="1122">
                  <c:v>-687.92600000000004</c:v>
                </c:pt>
                <c:pt idx="1133">
                  <c:v>-688.52599999999995</c:v>
                </c:pt>
                <c:pt idx="1136">
                  <c:v>-688.58399999999995</c:v>
                </c:pt>
                <c:pt idx="1150">
                  <c:v>-688.92700000000002</c:v>
                </c:pt>
                <c:pt idx="1151">
                  <c:v>-686.25300000000004</c:v>
                </c:pt>
                <c:pt idx="1166">
                  <c:v>-687.23400000000004</c:v>
                </c:pt>
                <c:pt idx="1171">
                  <c:v>-688.17499999999995</c:v>
                </c:pt>
                <c:pt idx="1179">
                  <c:v>-689.14300000000003</c:v>
                </c:pt>
                <c:pt idx="1196">
                  <c:v>-689.22400000000005</c:v>
                </c:pt>
                <c:pt idx="1204">
                  <c:v>-690.14599999999996</c:v>
                </c:pt>
                <c:pt idx="1226">
                  <c:v>-690.37099999999998</c:v>
                </c:pt>
                <c:pt idx="1239">
                  <c:v>-691.37800000000004</c:v>
                </c:pt>
                <c:pt idx="1253">
                  <c:v>-689.96900000000005</c:v>
                </c:pt>
                <c:pt idx="1256">
                  <c:v>-689.95500000000004</c:v>
                </c:pt>
                <c:pt idx="1286">
                  <c:v>-690.19899999999996</c:v>
                </c:pt>
                <c:pt idx="1314">
                  <c:v>-688.24699999999996</c:v>
                </c:pt>
                <c:pt idx="1316">
                  <c:v>-688.245</c:v>
                </c:pt>
                <c:pt idx="1339">
                  <c:v>-687.23400000000004</c:v>
                </c:pt>
                <c:pt idx="1346">
                  <c:v>-688.23199999999997</c:v>
                </c:pt>
                <c:pt idx="1347">
                  <c:v>-688.56899999999996</c:v>
                </c:pt>
                <c:pt idx="1354">
                  <c:v>-687.23400000000004</c:v>
                </c:pt>
                <c:pt idx="1376">
                  <c:v>-687.16700000000003</c:v>
                </c:pt>
                <c:pt idx="1381">
                  <c:v>-686.23099999999999</c:v>
                </c:pt>
                <c:pt idx="1386">
                  <c:v>-687.23800000000006</c:v>
                </c:pt>
                <c:pt idx="1406">
                  <c:v>-687.23800000000006</c:v>
                </c:pt>
                <c:pt idx="1415">
                  <c:v>-687.64700000000005</c:v>
                </c:pt>
                <c:pt idx="1416">
                  <c:v>-688.84500000000003</c:v>
                </c:pt>
                <c:pt idx="1430">
                  <c:v>-690.04399999999998</c:v>
                </c:pt>
                <c:pt idx="1436">
                  <c:v>-691.221</c:v>
                </c:pt>
                <c:pt idx="1439">
                  <c:v>-691.21600000000001</c:v>
                </c:pt>
                <c:pt idx="1440">
                  <c:v>-693.02599999999995</c:v>
                </c:pt>
                <c:pt idx="1442">
                  <c:v>-693.22900000000004</c:v>
                </c:pt>
                <c:pt idx="1448">
                  <c:v>-693.22299999999996</c:v>
                </c:pt>
                <c:pt idx="1449">
                  <c:v>-692.22400000000005</c:v>
                </c:pt>
                <c:pt idx="1466">
                  <c:v>-691.99400000000003</c:v>
                </c:pt>
                <c:pt idx="1471">
                  <c:v>-691.34299999999996</c:v>
                </c:pt>
                <c:pt idx="1496">
                  <c:v>-690.745</c:v>
                </c:pt>
                <c:pt idx="1507">
                  <c:v>-690.22400000000005</c:v>
                </c:pt>
                <c:pt idx="1526">
                  <c:v>-689.71100000000001</c:v>
                </c:pt>
                <c:pt idx="1538">
                  <c:v>-688.96400000000006</c:v>
                </c:pt>
                <c:pt idx="1554">
                  <c:v>-687.23400000000004</c:v>
                </c:pt>
                <c:pt idx="1556">
                  <c:v>-687.70899999999995</c:v>
                </c:pt>
                <c:pt idx="1586">
                  <c:v>-687.23400000000004</c:v>
                </c:pt>
                <c:pt idx="1588">
                  <c:v>-686.23500000000001</c:v>
                </c:pt>
                <c:pt idx="1616">
                  <c:v>-687.02499999999998</c:v>
                </c:pt>
                <c:pt idx="1618">
                  <c:v>-687.673</c:v>
                </c:pt>
                <c:pt idx="1641">
                  <c:v>-686.39800000000002</c:v>
                </c:pt>
                <c:pt idx="1642">
                  <c:v>-685.23800000000006</c:v>
                </c:pt>
                <c:pt idx="1646">
                  <c:v>-685.23800000000006</c:v>
                </c:pt>
                <c:pt idx="1676">
                  <c:v>-685.077</c:v>
                </c:pt>
                <c:pt idx="1680">
                  <c:v>-684.23900000000003</c:v>
                </c:pt>
                <c:pt idx="1692">
                  <c:v>-683.36300000000006</c:v>
                </c:pt>
                <c:pt idx="1706">
                  <c:v>-683.24199999999996</c:v>
                </c:pt>
                <c:pt idx="1715">
                  <c:v>-681.40099999999995</c:v>
                </c:pt>
                <c:pt idx="1729">
                  <c:v>-680.25800000000004</c:v>
                </c:pt>
                <c:pt idx="1736">
                  <c:v>-680.91099999999994</c:v>
                </c:pt>
                <c:pt idx="1743">
                  <c:v>-678.88400000000001</c:v>
                </c:pt>
                <c:pt idx="1751">
                  <c:v>-678.24900000000002</c:v>
                </c:pt>
                <c:pt idx="1766">
                  <c:v>-678.24699999999996</c:v>
                </c:pt>
                <c:pt idx="1769">
                  <c:v>-679.24800000000005</c:v>
                </c:pt>
                <c:pt idx="1777">
                  <c:v>-681.24400000000003</c:v>
                </c:pt>
                <c:pt idx="1783">
                  <c:v>-681.70399999999995</c:v>
                </c:pt>
                <c:pt idx="1796">
                  <c:v>-680.27</c:v>
                </c:pt>
                <c:pt idx="1797">
                  <c:v>-680.19500000000005</c:v>
                </c:pt>
                <c:pt idx="1803">
                  <c:v>-678.92499999999995</c:v>
                </c:pt>
                <c:pt idx="1814">
                  <c:v>-678.04100000000005</c:v>
                </c:pt>
                <c:pt idx="1825">
                  <c:v>-677.02499999999998</c:v>
                </c:pt>
                <c:pt idx="1826">
                  <c:v>-677.04600000000005</c:v>
                </c:pt>
                <c:pt idx="1856">
                  <c:v>-677.029</c:v>
                </c:pt>
                <c:pt idx="1874">
                  <c:v>-678.22199999999998</c:v>
                </c:pt>
                <c:pt idx="1886">
                  <c:v>-678.24900000000002</c:v>
                </c:pt>
                <c:pt idx="1916">
                  <c:v>-678.30100000000004</c:v>
                </c:pt>
                <c:pt idx="1918">
                  <c:v>-679.44100000000003</c:v>
                </c:pt>
                <c:pt idx="1946">
                  <c:v>-679.24800000000005</c:v>
                </c:pt>
                <c:pt idx="1964">
                  <c:v>-678.03899999999999</c:v>
                </c:pt>
                <c:pt idx="1976">
                  <c:v>-678.26300000000003</c:v>
                </c:pt>
                <c:pt idx="2006">
                  <c:v>-677.34500000000003</c:v>
                </c:pt>
                <c:pt idx="2019">
                  <c:v>-676.86300000000006</c:v>
                </c:pt>
                <c:pt idx="2036">
                  <c:v>-677.16800000000001</c:v>
                </c:pt>
                <c:pt idx="2066">
                  <c:v>-676.25900000000001</c:v>
                </c:pt>
                <c:pt idx="2068">
                  <c:v>-675.66300000000001</c:v>
                </c:pt>
                <c:pt idx="2070">
                  <c:v>-674.65099999999995</c:v>
                </c:pt>
                <c:pt idx="2072">
                  <c:v>-673.226</c:v>
                </c:pt>
                <c:pt idx="2085">
                  <c:v>-674.846</c:v>
                </c:pt>
                <c:pt idx="2096">
                  <c:v>-674.25699999999995</c:v>
                </c:pt>
                <c:pt idx="2126">
                  <c:v>-674.46900000000005</c:v>
                </c:pt>
                <c:pt idx="2156">
                  <c:v>-674.25699999999995</c:v>
                </c:pt>
                <c:pt idx="2161">
                  <c:v>-673.827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C0-F04D-BB6A-3766127E18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8902200"/>
        <c:axId val="608901416"/>
      </c:scatterChart>
      <c:valAx>
        <c:axId val="608902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alpha val="48000"/>
                </a:schemeClr>
              </a:solidFill>
              <a:prstDash val="sys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t, 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901416"/>
        <c:crosses val="autoZero"/>
        <c:crossBetween val="midCat"/>
      </c:valAx>
      <c:valAx>
        <c:axId val="608901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alpha val="48000"/>
                </a:schemeClr>
              </a:solidFill>
              <a:prstDash val="sys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90220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90487</xdr:colOff>
      <xdr:row>15</xdr:row>
      <xdr:rowOff>180975</xdr:rowOff>
    </xdr:from>
    <xdr:to>
      <xdr:col>9</xdr:col>
      <xdr:colOff>1314450</xdr:colOff>
      <xdr:row>28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180975</xdr:colOff>
      <xdr:row>15</xdr:row>
      <xdr:rowOff>71437</xdr:rowOff>
    </xdr:from>
    <xdr:to>
      <xdr:col>14</xdr:col>
      <xdr:colOff>857250</xdr:colOff>
      <xdr:row>29</xdr:row>
      <xdr:rowOff>147637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/Veillonella%201%20Contro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eillonella 1.Control"/>
      <sheetName val="Procedure"/>
      <sheetName val="Plant"/>
      <sheetName val="Setup1"/>
      <sheetName val="Setup2"/>
      <sheetName val="Setup3"/>
      <sheetName val="Setup4"/>
      <sheetName val="Data"/>
      <sheetName val="Data2"/>
      <sheetName val="Data3"/>
      <sheetName val="Data4"/>
      <sheetName val="Events"/>
      <sheetName val="Fb-Pro"/>
      <sheetName val="Tabelle1"/>
      <sheetName val="Tabelle2"/>
      <sheetName val="Tabelle3"/>
      <sheetName val="Chart-History"/>
    </sheetNames>
    <sheetDataSet>
      <sheetData sheetId="0">
        <row r="31">
          <cell r="D31" t="str">
            <v>Batch 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G216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Q1" sqref="Q1:Q1048576"/>
    </sheetView>
  </sheetViews>
  <sheetFormatPr baseColWidth="10" defaultColWidth="11.5" defaultRowHeight="15" x14ac:dyDescent="0.2"/>
  <cols>
    <col min="1" max="1" width="16.33203125" style="18" bestFit="1" customWidth="1"/>
    <col min="2" max="2" width="8.6640625" style="17" bestFit="1" customWidth="1"/>
    <col min="3" max="3" width="17.83203125" style="17" bestFit="1" customWidth="1"/>
    <col min="4" max="4" width="17.83203125" style="17" customWidth="1"/>
    <col min="5" max="5" width="10.6640625" style="15" bestFit="1" customWidth="1"/>
    <col min="6" max="6" width="11.6640625" style="14" bestFit="1" customWidth="1"/>
    <col min="7" max="7" width="9.6640625" style="15" bestFit="1" customWidth="1"/>
    <col min="8" max="8" width="11.83203125" style="16" bestFit="1" customWidth="1"/>
    <col min="9" max="9" width="12" style="15" bestFit="1" customWidth="1"/>
    <col min="10" max="10" width="13.5" style="15" bestFit="1" customWidth="1"/>
    <col min="11" max="11" width="11.83203125" style="15" bestFit="1" customWidth="1"/>
    <col min="12" max="12" width="13.5" style="15" bestFit="1" customWidth="1"/>
    <col min="13" max="13" width="11.83203125" style="15" bestFit="1" customWidth="1"/>
    <col min="14" max="14" width="13.6640625" style="15" bestFit="1" customWidth="1"/>
    <col min="15" max="15" width="12" style="15" bestFit="1" customWidth="1"/>
    <col min="16" max="16" width="12.33203125" style="14" bestFit="1" customWidth="1"/>
    <col min="17" max="17" width="13.6640625" style="16" bestFit="1" customWidth="1"/>
    <col min="18" max="18" width="18.1640625" style="14" bestFit="1" customWidth="1"/>
    <col min="19" max="19" width="14.1640625" style="14" bestFit="1" customWidth="1"/>
    <col min="20" max="20" width="14.5" style="14" bestFit="1" customWidth="1"/>
    <col min="21" max="21" width="15.5" style="14" bestFit="1" customWidth="1"/>
    <col min="22" max="22" width="14.5" style="14" bestFit="1" customWidth="1"/>
    <col min="23" max="23" width="11.5" style="14" bestFit="1" customWidth="1"/>
    <col min="24" max="24" width="9.5" style="15" bestFit="1" customWidth="1"/>
    <col min="25" max="25" width="13.5" style="15" bestFit="1" customWidth="1"/>
    <col min="26" max="27" width="13.33203125" style="15" bestFit="1" customWidth="1"/>
    <col min="28" max="28" width="13.5" style="15" bestFit="1" customWidth="1"/>
    <col min="29" max="30" width="12" style="14" bestFit="1" customWidth="1"/>
    <col min="31" max="32" width="11.83203125" style="14" bestFit="1" customWidth="1"/>
    <col min="33" max="33" width="12" style="14" bestFit="1" customWidth="1"/>
  </cols>
  <sheetData>
    <row r="1" spans="1:33" s="19" customFormat="1" x14ac:dyDescent="0.2">
      <c r="A1" s="24" t="s">
        <v>111</v>
      </c>
      <c r="B1" s="23" t="s">
        <v>110</v>
      </c>
      <c r="C1" s="23" t="s">
        <v>109</v>
      </c>
      <c r="D1" s="23" t="s">
        <v>112</v>
      </c>
      <c r="E1" s="21" t="s">
        <v>108</v>
      </c>
      <c r="F1" s="20" t="s">
        <v>107</v>
      </c>
      <c r="G1" s="21" t="s">
        <v>106</v>
      </c>
      <c r="H1" s="22" t="s">
        <v>105</v>
      </c>
      <c r="I1" s="21" t="s">
        <v>104</v>
      </c>
      <c r="J1" s="21" t="s">
        <v>103</v>
      </c>
      <c r="K1" s="21" t="s">
        <v>102</v>
      </c>
      <c r="L1" s="21" t="s">
        <v>101</v>
      </c>
      <c r="M1" s="21" t="s">
        <v>100</v>
      </c>
      <c r="N1" s="21" t="s">
        <v>99</v>
      </c>
      <c r="O1" s="21" t="s">
        <v>98</v>
      </c>
      <c r="P1" s="20" t="s">
        <v>97</v>
      </c>
      <c r="Q1" s="22" t="s">
        <v>96</v>
      </c>
      <c r="R1" s="20" t="s">
        <v>95</v>
      </c>
      <c r="S1" s="20" t="s">
        <v>94</v>
      </c>
      <c r="T1" s="20" t="s">
        <v>93</v>
      </c>
      <c r="U1" s="20" t="s">
        <v>92</v>
      </c>
      <c r="V1" s="20" t="s">
        <v>91</v>
      </c>
      <c r="W1" s="20" t="s">
        <v>90</v>
      </c>
      <c r="X1" s="21" t="s">
        <v>89</v>
      </c>
      <c r="Y1" s="21" t="s">
        <v>88</v>
      </c>
      <c r="Z1" s="21" t="s">
        <v>87</v>
      </c>
      <c r="AA1" s="21" t="s">
        <v>86</v>
      </c>
      <c r="AB1" s="21" t="s">
        <v>85</v>
      </c>
      <c r="AC1" s="20" t="s">
        <v>84</v>
      </c>
      <c r="AD1" s="20" t="s">
        <v>83</v>
      </c>
      <c r="AE1" s="20" t="s">
        <v>82</v>
      </c>
      <c r="AF1" s="20" t="s">
        <v>81</v>
      </c>
      <c r="AG1" s="20" t="s">
        <v>80</v>
      </c>
    </row>
    <row r="2" spans="1:33" x14ac:dyDescent="0.2">
      <c r="A2" s="18">
        <v>43202.058159722219</v>
      </c>
      <c r="B2" s="17">
        <v>0.54513889066583898</v>
      </c>
      <c r="C2" s="17">
        <v>3.5879629629629629E-4</v>
      </c>
      <c r="D2" s="25">
        <f>C2*24</f>
        <v>8.611111111111111E-3</v>
      </c>
      <c r="G2" s="15">
        <v>36.396999999999998</v>
      </c>
      <c r="H2" s="16">
        <v>296.82900000000001</v>
      </c>
    </row>
    <row r="3" spans="1:33" x14ac:dyDescent="0.2">
      <c r="A3" s="18">
        <v>43202.058854166666</v>
      </c>
      <c r="B3" s="17">
        <v>0.54583333511254795</v>
      </c>
      <c r="C3" s="17">
        <v>1.0532407407407407E-3</v>
      </c>
      <c r="D3" s="25">
        <f t="shared" ref="D3:D66" si="0">C3*24</f>
        <v>2.5277777777777774E-2</v>
      </c>
      <c r="G3" s="15">
        <v>36.462000000000003</v>
      </c>
      <c r="H3" s="16">
        <v>299.68700000000001</v>
      </c>
    </row>
    <row r="4" spans="1:33" x14ac:dyDescent="0.2">
      <c r="A4" s="18">
        <v>43202.059548611112</v>
      </c>
      <c r="B4" s="17">
        <v>0.54652777955925602</v>
      </c>
      <c r="C4" s="17">
        <v>1.7476851851851852E-3</v>
      </c>
      <c r="D4" s="25">
        <f t="shared" si="0"/>
        <v>4.1944444444444444E-2</v>
      </c>
      <c r="G4" s="15">
        <v>36.515999999999998</v>
      </c>
    </row>
    <row r="5" spans="1:33" x14ac:dyDescent="0.2">
      <c r="A5" s="18">
        <v>43202.060243055559</v>
      </c>
      <c r="B5" s="17">
        <v>0.54722222400596399</v>
      </c>
      <c r="C5" s="17">
        <v>2.4421296296296296E-3</v>
      </c>
      <c r="D5" s="25">
        <f t="shared" si="0"/>
        <v>5.8611111111111114E-2</v>
      </c>
      <c r="G5" s="15">
        <v>36.573999999999998</v>
      </c>
    </row>
    <row r="6" spans="1:33" x14ac:dyDescent="0.2">
      <c r="A6" s="18">
        <v>43202.060937499999</v>
      </c>
      <c r="B6" s="17">
        <v>0.54791666845267195</v>
      </c>
      <c r="C6" s="17">
        <v>3.1365740740740742E-3</v>
      </c>
      <c r="D6" s="25">
        <f t="shared" si="0"/>
        <v>7.5277777777777777E-2</v>
      </c>
      <c r="G6" s="15">
        <v>36.634</v>
      </c>
      <c r="V6" s="14">
        <v>5.98</v>
      </c>
    </row>
    <row r="7" spans="1:33" x14ac:dyDescent="0.2">
      <c r="A7" s="18">
        <v>43202.061631944445</v>
      </c>
      <c r="B7" s="17">
        <v>0.54861111289938003</v>
      </c>
      <c r="C7" s="17">
        <v>3.8310185185185183E-3</v>
      </c>
      <c r="D7" s="25">
        <f t="shared" si="0"/>
        <v>9.194444444444444E-2</v>
      </c>
      <c r="G7" s="15">
        <v>36.689</v>
      </c>
      <c r="P7" s="14">
        <v>-546.654</v>
      </c>
      <c r="V7" s="14">
        <v>0</v>
      </c>
    </row>
    <row r="8" spans="1:33" x14ac:dyDescent="0.2">
      <c r="A8" s="18">
        <v>43202.062326388892</v>
      </c>
      <c r="B8" s="17">
        <v>0.54930555734608799</v>
      </c>
      <c r="C8" s="17">
        <v>4.5254629629629629E-3</v>
      </c>
      <c r="D8" s="25">
        <f t="shared" si="0"/>
        <v>0.1086111111111111</v>
      </c>
      <c r="G8" s="15">
        <v>36.735999999999997</v>
      </c>
      <c r="V8" s="14">
        <v>0</v>
      </c>
    </row>
    <row r="9" spans="1:33" x14ac:dyDescent="0.2">
      <c r="A9" s="18">
        <v>43202.063020833331</v>
      </c>
      <c r="B9" s="17">
        <v>0.55000000179279596</v>
      </c>
      <c r="C9" s="17">
        <v>5.2199074074074075E-3</v>
      </c>
      <c r="D9" s="25">
        <f t="shared" si="0"/>
        <v>0.12527777777777777</v>
      </c>
      <c r="G9" s="15">
        <v>36.79</v>
      </c>
    </row>
    <row r="10" spans="1:33" x14ac:dyDescent="0.2">
      <c r="A10" s="18">
        <v>43202.063715277778</v>
      </c>
      <c r="B10" s="17">
        <v>0.55069444623950403</v>
      </c>
      <c r="C10" s="17">
        <v>5.9143518518518521E-3</v>
      </c>
      <c r="D10" s="25">
        <f t="shared" si="0"/>
        <v>0.14194444444444446</v>
      </c>
    </row>
    <row r="11" spans="1:33" x14ac:dyDescent="0.2">
      <c r="A11" s="18">
        <v>43202.064409722225</v>
      </c>
      <c r="B11" s="17">
        <v>0.551388890686212</v>
      </c>
      <c r="C11" s="17">
        <v>6.6087962962962966E-3</v>
      </c>
      <c r="D11" s="25">
        <f t="shared" si="0"/>
        <v>0.15861111111111112</v>
      </c>
      <c r="G11" s="15">
        <v>36.872</v>
      </c>
      <c r="P11" s="14">
        <v>-548.47199999999998</v>
      </c>
    </row>
    <row r="12" spans="1:33" x14ac:dyDescent="0.2">
      <c r="A12" s="18">
        <v>43202.065104166664</v>
      </c>
      <c r="B12" s="17">
        <v>0.55208333513291996</v>
      </c>
      <c r="C12" s="17">
        <v>7.3032407407407404E-3</v>
      </c>
      <c r="D12" s="25">
        <f t="shared" si="0"/>
        <v>0.17527777777777775</v>
      </c>
      <c r="R12" s="14">
        <v>37.439</v>
      </c>
    </row>
    <row r="13" spans="1:33" x14ac:dyDescent="0.2">
      <c r="A13" s="18">
        <v>43202.065798611111</v>
      </c>
      <c r="B13" s="17">
        <v>0.55277777957962804</v>
      </c>
      <c r="C13" s="17">
        <v>7.9976851851851858E-3</v>
      </c>
      <c r="D13" s="25">
        <f t="shared" si="0"/>
        <v>0.19194444444444447</v>
      </c>
      <c r="G13" s="15">
        <v>36.938000000000002</v>
      </c>
      <c r="P13" s="14">
        <v>-549.47500000000002</v>
      </c>
      <c r="R13" s="14">
        <v>34.835999999999999</v>
      </c>
    </row>
    <row r="14" spans="1:33" x14ac:dyDescent="0.2">
      <c r="A14" s="18">
        <v>43202.066493055558</v>
      </c>
      <c r="B14" s="17">
        <v>0.553472224026336</v>
      </c>
      <c r="C14" s="17">
        <v>8.6921296296296295E-3</v>
      </c>
      <c r="D14" s="25">
        <f t="shared" si="0"/>
        <v>0.20861111111111111</v>
      </c>
    </row>
    <row r="15" spans="1:33" x14ac:dyDescent="0.2">
      <c r="A15" s="18">
        <v>43202.067187499997</v>
      </c>
      <c r="B15" s="17">
        <v>0.55416666847304397</v>
      </c>
      <c r="C15" s="17">
        <v>9.3865740740740732E-3</v>
      </c>
      <c r="D15" s="25">
        <f t="shared" si="0"/>
        <v>0.22527777777777774</v>
      </c>
      <c r="G15" s="15">
        <v>36.997</v>
      </c>
    </row>
    <row r="16" spans="1:33" x14ac:dyDescent="0.2">
      <c r="A16" s="18">
        <v>43202.067881944444</v>
      </c>
      <c r="B16" s="17">
        <v>0.55486111291975204</v>
      </c>
      <c r="C16" s="17">
        <v>1.0081018518518519E-2</v>
      </c>
      <c r="D16" s="25">
        <f t="shared" si="0"/>
        <v>0.24194444444444446</v>
      </c>
      <c r="P16" s="14">
        <v>-550.44899999999996</v>
      </c>
      <c r="R16" s="14">
        <v>34.104999999999997</v>
      </c>
    </row>
    <row r="17" spans="1:29" x14ac:dyDescent="0.2">
      <c r="A17" s="18">
        <v>43202.068576388891</v>
      </c>
      <c r="B17" s="17">
        <v>0.55555555736646101</v>
      </c>
      <c r="C17" s="17">
        <v>1.0775462962962962E-2</v>
      </c>
      <c r="D17" s="25">
        <f t="shared" si="0"/>
        <v>0.25861111111111112</v>
      </c>
      <c r="R17" s="14">
        <v>37.015000000000001</v>
      </c>
    </row>
    <row r="18" spans="1:29" x14ac:dyDescent="0.2">
      <c r="A18" s="18">
        <v>43202.06927083333</v>
      </c>
      <c r="B18" s="17">
        <v>0.55625000181316897</v>
      </c>
      <c r="C18" s="17">
        <v>1.1469907407407408E-2</v>
      </c>
      <c r="D18" s="25">
        <f t="shared" si="0"/>
        <v>0.27527777777777779</v>
      </c>
      <c r="G18" s="15">
        <v>37.055</v>
      </c>
    </row>
    <row r="19" spans="1:29" x14ac:dyDescent="0.2">
      <c r="A19" s="18">
        <v>43202.069965277777</v>
      </c>
      <c r="B19" s="17">
        <v>0.55694444625987705</v>
      </c>
      <c r="C19" s="17">
        <v>1.2164351851851852E-2</v>
      </c>
      <c r="D19" s="25">
        <f t="shared" si="0"/>
        <v>0.29194444444444445</v>
      </c>
      <c r="R19" s="14">
        <v>36.593000000000004</v>
      </c>
    </row>
    <row r="20" spans="1:29" x14ac:dyDescent="0.2">
      <c r="A20" s="18">
        <v>43202.070659722223</v>
      </c>
      <c r="B20" s="17">
        <v>0.55763889070658501</v>
      </c>
      <c r="C20" s="17">
        <v>1.2858796296296297E-2</v>
      </c>
      <c r="D20" s="25">
        <f t="shared" si="0"/>
        <v>0.30861111111111111</v>
      </c>
    </row>
    <row r="21" spans="1:29" x14ac:dyDescent="0.2">
      <c r="A21" s="18">
        <v>43202.07135416667</v>
      </c>
      <c r="B21" s="17">
        <v>0.55833333515329298</v>
      </c>
      <c r="C21" s="17">
        <v>1.3553240740740741E-2</v>
      </c>
      <c r="D21" s="25">
        <f t="shared" si="0"/>
        <v>0.32527777777777778</v>
      </c>
    </row>
    <row r="22" spans="1:29" x14ac:dyDescent="0.2">
      <c r="A22" s="18">
        <v>43202.072048611109</v>
      </c>
      <c r="B22" s="17">
        <v>0.55902777960000105</v>
      </c>
      <c r="C22" s="17">
        <v>1.4247685185185184E-2</v>
      </c>
      <c r="D22" s="25">
        <f t="shared" si="0"/>
        <v>0.34194444444444444</v>
      </c>
    </row>
    <row r="23" spans="1:29" x14ac:dyDescent="0.2">
      <c r="A23" s="18">
        <v>43202.072743055556</v>
      </c>
      <c r="B23" s="17">
        <v>0.55972222404670902</v>
      </c>
      <c r="C23" s="17">
        <v>1.494212962962963E-2</v>
      </c>
      <c r="D23" s="25">
        <f t="shared" si="0"/>
        <v>0.3586111111111111</v>
      </c>
    </row>
    <row r="24" spans="1:29" x14ac:dyDescent="0.2">
      <c r="A24" s="18">
        <v>43202.073437500003</v>
      </c>
      <c r="B24" s="17">
        <v>0.56041666849341698</v>
      </c>
      <c r="C24" s="17">
        <v>1.5636574074074074E-2</v>
      </c>
      <c r="D24" s="25">
        <f t="shared" si="0"/>
        <v>0.37527777777777777</v>
      </c>
    </row>
    <row r="25" spans="1:29" x14ac:dyDescent="0.2">
      <c r="A25" s="18">
        <v>43202.074131944442</v>
      </c>
      <c r="B25" s="17">
        <v>0.56111111294012495</v>
      </c>
      <c r="C25" s="17">
        <v>1.6331018518518519E-2</v>
      </c>
      <c r="D25" s="25">
        <f t="shared" si="0"/>
        <v>0.39194444444444443</v>
      </c>
      <c r="P25" s="14">
        <v>-551.46500000000003</v>
      </c>
    </row>
    <row r="26" spans="1:29" x14ac:dyDescent="0.2">
      <c r="A26" s="18">
        <v>43202.074826388889</v>
      </c>
      <c r="B26" s="17">
        <v>0.56180555738683302</v>
      </c>
      <c r="C26" s="17">
        <v>1.7025462962962964E-2</v>
      </c>
      <c r="D26" s="25">
        <f t="shared" si="0"/>
        <v>0.40861111111111115</v>
      </c>
    </row>
    <row r="27" spans="1:29" x14ac:dyDescent="0.2">
      <c r="A27" s="18">
        <v>43202.075520833336</v>
      </c>
      <c r="B27" s="17">
        <v>0.56250000183354099</v>
      </c>
      <c r="C27" s="17">
        <v>1.7719907407407406E-2</v>
      </c>
      <c r="D27" s="25">
        <f t="shared" si="0"/>
        <v>0.42527777777777775</v>
      </c>
    </row>
    <row r="28" spans="1:29" x14ac:dyDescent="0.2">
      <c r="A28" s="18">
        <v>43202.076215277775</v>
      </c>
      <c r="B28" s="17">
        <v>0.56319444628024895</v>
      </c>
      <c r="C28" s="17">
        <v>1.8414351851851852E-2</v>
      </c>
      <c r="D28" s="25">
        <f t="shared" si="0"/>
        <v>0.44194444444444447</v>
      </c>
      <c r="E28" s="15">
        <v>1006.866</v>
      </c>
      <c r="F28" s="14">
        <v>6.0460000000000003</v>
      </c>
      <c r="G28" s="15">
        <v>37.091999999999999</v>
      </c>
      <c r="H28" s="16">
        <v>300.43400000000003</v>
      </c>
      <c r="I28" s="15">
        <v>0</v>
      </c>
      <c r="J28" s="15">
        <v>0</v>
      </c>
      <c r="K28" s="15">
        <v>6.4749999999999996</v>
      </c>
      <c r="L28" s="15">
        <v>0</v>
      </c>
      <c r="M28" s="15">
        <v>3.0000000000000001E-3</v>
      </c>
      <c r="N28" s="15">
        <v>0</v>
      </c>
      <c r="O28" s="15">
        <v>0.38800000000000001</v>
      </c>
      <c r="P28" s="14">
        <v>-552.39700000000005</v>
      </c>
      <c r="Q28" s="16">
        <v>1.423</v>
      </c>
      <c r="R28" s="14">
        <v>36.253999999999998</v>
      </c>
      <c r="S28" s="14">
        <v>0</v>
      </c>
      <c r="T28" s="14">
        <v>0</v>
      </c>
      <c r="U28" s="14">
        <v>0</v>
      </c>
      <c r="V28" s="14">
        <v>0</v>
      </c>
      <c r="W28" s="14">
        <v>6</v>
      </c>
      <c r="X28" s="15">
        <v>37</v>
      </c>
      <c r="Y28" s="15">
        <v>3</v>
      </c>
      <c r="Z28" s="15">
        <v>0</v>
      </c>
      <c r="AA28" s="15">
        <v>3</v>
      </c>
      <c r="AB28" s="15">
        <v>3</v>
      </c>
      <c r="AC28" s="14">
        <v>0</v>
      </c>
    </row>
    <row r="29" spans="1:29" x14ac:dyDescent="0.2">
      <c r="A29" s="18">
        <v>43202.076909722222</v>
      </c>
      <c r="B29" s="17">
        <v>0.56388889072695703</v>
      </c>
      <c r="C29" s="17">
        <v>1.9108796296296297E-2</v>
      </c>
      <c r="D29" s="25">
        <f t="shared" si="0"/>
        <v>0.45861111111111114</v>
      </c>
    </row>
    <row r="30" spans="1:29" x14ac:dyDescent="0.2">
      <c r="A30" s="18">
        <v>43202.077604166669</v>
      </c>
      <c r="B30" s="17">
        <v>0.56458333517366599</v>
      </c>
      <c r="C30" s="17">
        <v>1.9803240740740739E-2</v>
      </c>
      <c r="D30" s="25">
        <f t="shared" si="0"/>
        <v>0.47527777777777774</v>
      </c>
    </row>
    <row r="31" spans="1:29" x14ac:dyDescent="0.2">
      <c r="A31" s="18">
        <v>43202.078298611108</v>
      </c>
      <c r="B31" s="17">
        <v>0.56527777962037395</v>
      </c>
      <c r="C31" s="17">
        <v>2.0497685185185185E-2</v>
      </c>
      <c r="D31" s="25">
        <f t="shared" si="0"/>
        <v>0.49194444444444441</v>
      </c>
      <c r="P31" s="14">
        <v>-552.47799999999995</v>
      </c>
    </row>
    <row r="32" spans="1:29" x14ac:dyDescent="0.2">
      <c r="A32" s="18">
        <v>43202.078993055555</v>
      </c>
      <c r="B32" s="17">
        <v>0.56597222406708203</v>
      </c>
      <c r="C32" s="17">
        <v>2.119212962962963E-2</v>
      </c>
      <c r="D32" s="25">
        <f t="shared" si="0"/>
        <v>0.50861111111111112</v>
      </c>
    </row>
    <row r="33" spans="1:18" x14ac:dyDescent="0.2">
      <c r="A33" s="18">
        <v>43202.079687500001</v>
      </c>
      <c r="B33" s="17">
        <v>0.56666666851379</v>
      </c>
      <c r="C33" s="17">
        <v>2.1886574074074076E-2</v>
      </c>
      <c r="D33" s="25">
        <f t="shared" si="0"/>
        <v>0.52527777777777784</v>
      </c>
      <c r="R33" s="14">
        <v>35.447000000000003</v>
      </c>
    </row>
    <row r="34" spans="1:18" x14ac:dyDescent="0.2">
      <c r="A34" s="18">
        <v>43202.080381944441</v>
      </c>
      <c r="B34" s="17">
        <v>0.56736111296049796</v>
      </c>
      <c r="C34" s="17">
        <v>2.2581018518518518E-2</v>
      </c>
      <c r="D34" s="25">
        <f t="shared" si="0"/>
        <v>0.54194444444444445</v>
      </c>
      <c r="R34" s="14">
        <v>38.695999999999998</v>
      </c>
    </row>
    <row r="35" spans="1:18" x14ac:dyDescent="0.2">
      <c r="A35" s="18">
        <v>43202.081076388888</v>
      </c>
      <c r="B35" s="17">
        <v>0.56805555740720604</v>
      </c>
      <c r="C35" s="17">
        <v>2.3275462962962963E-2</v>
      </c>
      <c r="D35" s="25">
        <f t="shared" si="0"/>
        <v>0.55861111111111117</v>
      </c>
    </row>
    <row r="36" spans="1:18" x14ac:dyDescent="0.2">
      <c r="A36" s="18">
        <v>43202.081770833334</v>
      </c>
      <c r="B36" s="17">
        <v>0.568750001853914</v>
      </c>
      <c r="C36" s="17">
        <v>2.3969907407407409E-2</v>
      </c>
      <c r="D36" s="25">
        <f t="shared" si="0"/>
        <v>0.57527777777777778</v>
      </c>
    </row>
    <row r="37" spans="1:18" x14ac:dyDescent="0.2">
      <c r="A37" s="18">
        <v>43202.082465277781</v>
      </c>
      <c r="B37" s="17">
        <v>0.56944444630062196</v>
      </c>
      <c r="C37" s="17">
        <v>2.4664351851851851E-2</v>
      </c>
      <c r="D37" s="25">
        <f t="shared" si="0"/>
        <v>0.59194444444444438</v>
      </c>
      <c r="R37" s="14">
        <v>35.377000000000002</v>
      </c>
    </row>
    <row r="38" spans="1:18" x14ac:dyDescent="0.2">
      <c r="A38" s="18">
        <v>43202.08315972222</v>
      </c>
      <c r="B38" s="17">
        <v>0.57013889074733004</v>
      </c>
      <c r="C38" s="17">
        <v>2.5358796296296296E-2</v>
      </c>
      <c r="D38" s="25">
        <f t="shared" si="0"/>
        <v>0.6086111111111111</v>
      </c>
      <c r="R38" s="14">
        <v>36.938000000000002</v>
      </c>
    </row>
    <row r="39" spans="1:18" x14ac:dyDescent="0.2">
      <c r="A39" s="18">
        <v>43202.083854166667</v>
      </c>
      <c r="B39" s="17">
        <v>0.57083333519403801</v>
      </c>
      <c r="C39" s="17">
        <v>2.6053240740740741E-2</v>
      </c>
      <c r="D39" s="25">
        <f t="shared" si="0"/>
        <v>0.62527777777777782</v>
      </c>
    </row>
    <row r="40" spans="1:18" x14ac:dyDescent="0.2">
      <c r="A40" s="18">
        <v>43202.084548611114</v>
      </c>
      <c r="B40" s="17">
        <v>0.57152777964074597</v>
      </c>
      <c r="C40" s="17">
        <v>2.6747685185185187E-2</v>
      </c>
      <c r="D40" s="25">
        <f t="shared" si="0"/>
        <v>0.64194444444444443</v>
      </c>
    </row>
    <row r="41" spans="1:18" x14ac:dyDescent="0.2">
      <c r="A41" s="18">
        <v>43202.085243055553</v>
      </c>
      <c r="B41" s="17">
        <v>0.57222222408745405</v>
      </c>
      <c r="C41" s="17">
        <v>2.7442129629629629E-2</v>
      </c>
      <c r="D41" s="25">
        <f t="shared" si="0"/>
        <v>0.65861111111111104</v>
      </c>
      <c r="R41" s="14">
        <v>35.39</v>
      </c>
    </row>
    <row r="42" spans="1:18" x14ac:dyDescent="0.2">
      <c r="A42" s="18">
        <v>43202.0859375</v>
      </c>
      <c r="B42" s="17">
        <v>0.57291666853416201</v>
      </c>
      <c r="C42" s="17">
        <v>2.8136574074074074E-2</v>
      </c>
      <c r="D42" s="25">
        <f t="shared" si="0"/>
        <v>0.67527777777777775</v>
      </c>
      <c r="G42" s="15">
        <v>36.997999999999998</v>
      </c>
      <c r="R42" s="14">
        <v>35.804000000000002</v>
      </c>
    </row>
    <row r="43" spans="1:18" x14ac:dyDescent="0.2">
      <c r="A43" s="18">
        <v>43202.086631944447</v>
      </c>
      <c r="B43" s="17">
        <v>0.57361111298087097</v>
      </c>
      <c r="C43" s="17">
        <v>2.883101851851852E-2</v>
      </c>
      <c r="D43" s="25">
        <f t="shared" si="0"/>
        <v>0.69194444444444447</v>
      </c>
      <c r="R43" s="14">
        <v>36.311999999999998</v>
      </c>
    </row>
    <row r="44" spans="1:18" x14ac:dyDescent="0.2">
      <c r="A44" s="18">
        <v>43202.087326388886</v>
      </c>
      <c r="B44" s="17">
        <v>0.57430555742757905</v>
      </c>
      <c r="C44" s="17">
        <v>2.9525462962962962E-2</v>
      </c>
      <c r="D44" s="25">
        <f t="shared" si="0"/>
        <v>0.70861111111111108</v>
      </c>
    </row>
    <row r="45" spans="1:18" x14ac:dyDescent="0.2">
      <c r="A45" s="18">
        <v>43202.088020833333</v>
      </c>
      <c r="B45" s="17">
        <v>0.57500000187428701</v>
      </c>
      <c r="C45" s="17">
        <v>3.0219907407407407E-2</v>
      </c>
      <c r="D45" s="25">
        <f t="shared" si="0"/>
        <v>0.7252777777777778</v>
      </c>
    </row>
    <row r="46" spans="1:18" x14ac:dyDescent="0.2">
      <c r="A46" s="18">
        <v>43202.08871527778</v>
      </c>
      <c r="B46" s="17">
        <v>0.57569444632099498</v>
      </c>
      <c r="C46" s="17">
        <v>3.0914351851851853E-2</v>
      </c>
      <c r="D46" s="25">
        <f t="shared" si="0"/>
        <v>0.74194444444444452</v>
      </c>
    </row>
    <row r="47" spans="1:18" x14ac:dyDescent="0.2">
      <c r="A47" s="18">
        <v>43202.089409722219</v>
      </c>
      <c r="B47" s="17">
        <v>0.57638889076770305</v>
      </c>
      <c r="C47" s="17">
        <v>3.1608796296296295E-2</v>
      </c>
      <c r="D47" s="25">
        <f t="shared" si="0"/>
        <v>0.75861111111111112</v>
      </c>
      <c r="R47" s="14">
        <v>34.024999999999999</v>
      </c>
    </row>
    <row r="48" spans="1:18" x14ac:dyDescent="0.2">
      <c r="A48" s="18">
        <v>43202.090104166666</v>
      </c>
      <c r="B48" s="17">
        <v>0.57708333521441102</v>
      </c>
      <c r="C48" s="17">
        <v>3.2303240740740743E-2</v>
      </c>
      <c r="D48" s="25">
        <f t="shared" si="0"/>
        <v>0.77527777777777784</v>
      </c>
    </row>
    <row r="49" spans="1:29" x14ac:dyDescent="0.2">
      <c r="A49" s="18">
        <v>43202.090798611112</v>
      </c>
      <c r="B49" s="17">
        <v>0.57777777966111898</v>
      </c>
      <c r="C49" s="17">
        <v>3.2997685185185185E-2</v>
      </c>
      <c r="D49" s="25">
        <f t="shared" si="0"/>
        <v>0.79194444444444445</v>
      </c>
    </row>
    <row r="50" spans="1:29" x14ac:dyDescent="0.2">
      <c r="A50" s="18">
        <v>43202.091493055559</v>
      </c>
      <c r="B50" s="17">
        <v>0.57847222410782695</v>
      </c>
      <c r="C50" s="17">
        <v>3.3692129629629627E-2</v>
      </c>
      <c r="D50" s="25">
        <f t="shared" si="0"/>
        <v>0.80861111111111106</v>
      </c>
      <c r="R50" s="14">
        <v>36.253999999999998</v>
      </c>
    </row>
    <row r="51" spans="1:29" x14ac:dyDescent="0.2">
      <c r="A51" s="18">
        <v>43202.092187499999</v>
      </c>
      <c r="B51" s="17">
        <v>0.57916666855453502</v>
      </c>
      <c r="C51" s="17">
        <v>3.4386574074074076E-2</v>
      </c>
      <c r="D51" s="25">
        <f t="shared" si="0"/>
        <v>0.82527777777777778</v>
      </c>
      <c r="P51" s="14">
        <v>-553.96600000000001</v>
      </c>
    </row>
    <row r="52" spans="1:29" x14ac:dyDescent="0.2">
      <c r="A52" s="18">
        <v>43202.092881944445</v>
      </c>
      <c r="B52" s="17">
        <v>0.57986111300124299</v>
      </c>
      <c r="C52" s="17">
        <v>3.5081018518518518E-2</v>
      </c>
      <c r="D52" s="25">
        <f t="shared" si="0"/>
        <v>0.84194444444444438</v>
      </c>
    </row>
    <row r="53" spans="1:29" x14ac:dyDescent="0.2">
      <c r="A53" s="18">
        <v>43202.093576388892</v>
      </c>
      <c r="B53" s="17">
        <v>0.58055555744795095</v>
      </c>
      <c r="C53" s="17">
        <v>3.577546296296296E-2</v>
      </c>
      <c r="D53" s="25">
        <f t="shared" si="0"/>
        <v>0.85861111111111099</v>
      </c>
    </row>
    <row r="54" spans="1:29" x14ac:dyDescent="0.2">
      <c r="A54" s="18">
        <v>43202.094270833331</v>
      </c>
      <c r="B54" s="17">
        <v>0.58125000189465903</v>
      </c>
      <c r="C54" s="17">
        <v>3.6469907407407409E-2</v>
      </c>
      <c r="D54" s="25">
        <f t="shared" si="0"/>
        <v>0.87527777777777782</v>
      </c>
      <c r="H54" s="16">
        <v>299.86099999999999</v>
      </c>
    </row>
    <row r="55" spans="1:29" x14ac:dyDescent="0.2">
      <c r="A55" s="18">
        <v>43202.094965277778</v>
      </c>
      <c r="B55" s="17">
        <v>0.58194444634136699</v>
      </c>
      <c r="C55" s="17">
        <v>3.7164351851851851E-2</v>
      </c>
      <c r="D55" s="25">
        <f t="shared" si="0"/>
        <v>0.89194444444444443</v>
      </c>
      <c r="H55" s="16">
        <v>300.553</v>
      </c>
    </row>
    <row r="56" spans="1:29" x14ac:dyDescent="0.2">
      <c r="A56" s="18">
        <v>43202.095659722225</v>
      </c>
      <c r="B56" s="17">
        <v>0.58263889078807596</v>
      </c>
      <c r="C56" s="17">
        <v>3.7858796296296293E-2</v>
      </c>
      <c r="D56" s="25">
        <f t="shared" si="0"/>
        <v>0.90861111111111104</v>
      </c>
      <c r="H56" s="16">
        <v>300.57100000000003</v>
      </c>
      <c r="R56" s="14">
        <v>36.088999999999999</v>
      </c>
    </row>
    <row r="57" spans="1:29" x14ac:dyDescent="0.2">
      <c r="A57" s="18">
        <v>43202.096354166664</v>
      </c>
      <c r="B57" s="17">
        <v>0.58333333523478403</v>
      </c>
      <c r="C57" s="17">
        <v>3.8553240740740742E-2</v>
      </c>
      <c r="D57" s="25">
        <f t="shared" si="0"/>
        <v>0.92527777777777787</v>
      </c>
      <c r="G57" s="15">
        <v>36.948</v>
      </c>
      <c r="H57" s="16">
        <v>298.66699999999997</v>
      </c>
      <c r="R57" s="14">
        <v>38.122</v>
      </c>
    </row>
    <row r="58" spans="1:29" x14ac:dyDescent="0.2">
      <c r="A58" s="18">
        <v>43202.097048611111</v>
      </c>
      <c r="B58" s="17">
        <v>0.584027779681492</v>
      </c>
      <c r="C58" s="17">
        <v>3.9247685185185184E-2</v>
      </c>
      <c r="D58" s="25">
        <f t="shared" si="0"/>
        <v>0.94194444444444447</v>
      </c>
      <c r="E58" s="15">
        <v>1006.866</v>
      </c>
      <c r="F58" s="14">
        <v>6.0460000000000003</v>
      </c>
      <c r="G58" s="15">
        <v>36.948</v>
      </c>
      <c r="H58" s="16">
        <v>301.60500000000002</v>
      </c>
      <c r="I58" s="15">
        <v>0</v>
      </c>
      <c r="J58" s="15">
        <v>0</v>
      </c>
      <c r="K58" s="15">
        <v>6.4749999999999996</v>
      </c>
      <c r="L58" s="15">
        <v>0</v>
      </c>
      <c r="M58" s="15">
        <v>3.0000000000000001E-3</v>
      </c>
      <c r="N58" s="15">
        <v>0</v>
      </c>
      <c r="O58" s="15">
        <v>0.38800000000000001</v>
      </c>
      <c r="P58" s="14">
        <v>-554.43299999999999</v>
      </c>
      <c r="Q58" s="16">
        <v>0.80800000000000005</v>
      </c>
      <c r="R58" s="14">
        <v>38.36</v>
      </c>
      <c r="S58" s="14">
        <v>0</v>
      </c>
      <c r="T58" s="14">
        <v>0</v>
      </c>
      <c r="U58" s="14">
        <v>0</v>
      </c>
      <c r="V58" s="14">
        <v>0</v>
      </c>
      <c r="W58" s="14">
        <v>6</v>
      </c>
      <c r="X58" s="15">
        <v>37</v>
      </c>
      <c r="Y58" s="15">
        <v>3</v>
      </c>
      <c r="Z58" s="15">
        <v>0</v>
      </c>
      <c r="AA58" s="15">
        <v>3</v>
      </c>
      <c r="AB58" s="15">
        <v>3</v>
      </c>
      <c r="AC58" s="14">
        <v>0</v>
      </c>
    </row>
    <row r="59" spans="1:29" x14ac:dyDescent="0.2">
      <c r="A59" s="18">
        <v>43202.097743055558</v>
      </c>
      <c r="B59" s="17">
        <v>0.58472222412819996</v>
      </c>
      <c r="C59" s="17">
        <v>3.9942129629629633E-2</v>
      </c>
      <c r="D59" s="25">
        <f t="shared" si="0"/>
        <v>0.95861111111111119</v>
      </c>
    </row>
    <row r="60" spans="1:29" x14ac:dyDescent="0.2">
      <c r="A60" s="18">
        <v>43202.098437499997</v>
      </c>
      <c r="B60" s="17">
        <v>0.58541666857490804</v>
      </c>
      <c r="C60" s="17">
        <v>4.0636574074074075E-2</v>
      </c>
      <c r="D60" s="25">
        <f t="shared" si="0"/>
        <v>0.9752777777777778</v>
      </c>
    </row>
    <row r="61" spans="1:29" x14ac:dyDescent="0.2">
      <c r="A61" s="18">
        <v>43202.099131944444</v>
      </c>
      <c r="B61" s="17">
        <v>0.586111113021616</v>
      </c>
      <c r="C61" s="17">
        <v>4.1331018518518517E-2</v>
      </c>
      <c r="D61" s="25">
        <f t="shared" si="0"/>
        <v>0.99194444444444441</v>
      </c>
    </row>
    <row r="62" spans="1:29" x14ac:dyDescent="0.2">
      <c r="A62" s="18">
        <v>43202.099826388891</v>
      </c>
      <c r="B62" s="17">
        <v>0.58680555746832397</v>
      </c>
      <c r="C62" s="17">
        <v>4.2025462962962966E-2</v>
      </c>
      <c r="D62" s="25">
        <f t="shared" si="0"/>
        <v>1.0086111111111111</v>
      </c>
      <c r="H62" s="16">
        <v>298.40800000000002</v>
      </c>
    </row>
    <row r="63" spans="1:29" x14ac:dyDescent="0.2">
      <c r="A63" s="18">
        <v>43202.10052083333</v>
      </c>
      <c r="B63" s="17">
        <v>0.58750000191503204</v>
      </c>
      <c r="C63" s="17">
        <v>4.2719907407407408E-2</v>
      </c>
      <c r="D63" s="25">
        <f t="shared" si="0"/>
        <v>1.0252777777777777</v>
      </c>
    </row>
    <row r="64" spans="1:29" x14ac:dyDescent="0.2">
      <c r="A64" s="18">
        <v>43202.101215277777</v>
      </c>
      <c r="B64" s="17">
        <v>0.58819444636174001</v>
      </c>
      <c r="C64" s="17">
        <v>4.341435185185185E-2</v>
      </c>
      <c r="D64" s="25">
        <f t="shared" si="0"/>
        <v>1.0419444444444443</v>
      </c>
      <c r="H64" s="16">
        <v>299.346</v>
      </c>
    </row>
    <row r="65" spans="1:18" x14ac:dyDescent="0.2">
      <c r="A65" s="18">
        <v>43202.101909722223</v>
      </c>
      <c r="B65" s="17">
        <v>0.58888889080844797</v>
      </c>
      <c r="C65" s="17">
        <v>4.4108796296296299E-2</v>
      </c>
      <c r="D65" s="25">
        <f t="shared" si="0"/>
        <v>1.0586111111111112</v>
      </c>
      <c r="H65" s="16">
        <v>299.04000000000002</v>
      </c>
    </row>
    <row r="66" spans="1:18" x14ac:dyDescent="0.2">
      <c r="A66" s="18">
        <v>43202.10260416667</v>
      </c>
      <c r="B66" s="17">
        <v>0.58958333525515605</v>
      </c>
      <c r="C66" s="17">
        <v>4.4803240740740741E-2</v>
      </c>
      <c r="D66" s="25">
        <f t="shared" si="0"/>
        <v>1.0752777777777778</v>
      </c>
      <c r="H66" s="16">
        <v>302.36099999999999</v>
      </c>
    </row>
    <row r="67" spans="1:18" x14ac:dyDescent="0.2">
      <c r="A67" s="18">
        <v>43202.103298611109</v>
      </c>
      <c r="B67" s="17">
        <v>0.59027777970186401</v>
      </c>
      <c r="C67" s="17">
        <v>4.5497685185185183E-2</v>
      </c>
      <c r="D67" s="25">
        <f t="shared" ref="D67:D130" si="1">C67*24</f>
        <v>1.0919444444444444</v>
      </c>
      <c r="H67" s="16">
        <v>300.262</v>
      </c>
    </row>
    <row r="68" spans="1:18" x14ac:dyDescent="0.2">
      <c r="A68" s="18">
        <v>43202.103993055556</v>
      </c>
      <c r="B68" s="17">
        <v>0.59097222414857198</v>
      </c>
      <c r="C68" s="17">
        <v>4.6192129629629632E-2</v>
      </c>
      <c r="D68" s="25">
        <f t="shared" si="1"/>
        <v>1.1086111111111112</v>
      </c>
    </row>
    <row r="69" spans="1:18" x14ac:dyDescent="0.2">
      <c r="A69" s="18">
        <v>43202.104687500003</v>
      </c>
      <c r="B69" s="17">
        <v>0.59166666859528105</v>
      </c>
      <c r="C69" s="17">
        <v>4.6886574074074074E-2</v>
      </c>
      <c r="D69" s="25">
        <f t="shared" si="1"/>
        <v>1.1252777777777778</v>
      </c>
    </row>
    <row r="70" spans="1:18" x14ac:dyDescent="0.2">
      <c r="A70" s="18">
        <v>43202.105381944442</v>
      </c>
      <c r="B70" s="17">
        <v>0.59236111304198902</v>
      </c>
      <c r="C70" s="17">
        <v>4.7581018518518516E-2</v>
      </c>
      <c r="D70" s="25">
        <f t="shared" si="1"/>
        <v>1.1419444444444444</v>
      </c>
    </row>
    <row r="71" spans="1:18" x14ac:dyDescent="0.2">
      <c r="A71" s="18">
        <v>43202.106076388889</v>
      </c>
      <c r="B71" s="17">
        <v>0.59305555748869698</v>
      </c>
      <c r="C71" s="17">
        <v>4.8275462962962964E-2</v>
      </c>
      <c r="D71" s="25">
        <f t="shared" si="1"/>
        <v>1.158611111111111</v>
      </c>
    </row>
    <row r="72" spans="1:18" x14ac:dyDescent="0.2">
      <c r="A72" s="18">
        <v>43202.106770833336</v>
      </c>
      <c r="B72" s="17">
        <v>0.59375000193540495</v>
      </c>
      <c r="C72" s="17">
        <v>4.8969907407407406E-2</v>
      </c>
      <c r="D72" s="25">
        <f t="shared" si="1"/>
        <v>1.1752777777777776</v>
      </c>
      <c r="R72" s="14">
        <v>37.270000000000003</v>
      </c>
    </row>
    <row r="73" spans="1:18" x14ac:dyDescent="0.2">
      <c r="A73" s="18">
        <v>43202.107465277775</v>
      </c>
      <c r="B73" s="17">
        <v>0.59444444638211302</v>
      </c>
      <c r="C73" s="17">
        <v>4.9664351851851848E-2</v>
      </c>
      <c r="D73" s="25">
        <f t="shared" si="1"/>
        <v>1.1919444444444443</v>
      </c>
      <c r="R73" s="14">
        <v>37.186999999999998</v>
      </c>
    </row>
    <row r="74" spans="1:18" x14ac:dyDescent="0.2">
      <c r="A74" s="18">
        <v>43202.108159722222</v>
      </c>
      <c r="B74" s="17">
        <v>0.59513889082882099</v>
      </c>
      <c r="C74" s="17">
        <v>5.0358796296296297E-2</v>
      </c>
      <c r="D74" s="25">
        <f t="shared" si="1"/>
        <v>1.2086111111111111</v>
      </c>
      <c r="P74" s="14">
        <v>-555.41899999999998</v>
      </c>
    </row>
    <row r="75" spans="1:18" x14ac:dyDescent="0.2">
      <c r="A75" s="18">
        <v>43202.108854166669</v>
      </c>
      <c r="B75" s="17">
        <v>0.59583333527552895</v>
      </c>
      <c r="C75" s="17">
        <v>5.1053240740740739E-2</v>
      </c>
      <c r="D75" s="25">
        <f t="shared" si="1"/>
        <v>1.2252777777777777</v>
      </c>
    </row>
    <row r="76" spans="1:18" x14ac:dyDescent="0.2">
      <c r="A76" s="18">
        <v>43202.109548611108</v>
      </c>
      <c r="B76" s="17">
        <v>0.59652777972223703</v>
      </c>
      <c r="C76" s="17">
        <v>5.1747685185185188E-2</v>
      </c>
      <c r="D76" s="25">
        <f t="shared" si="1"/>
        <v>1.2419444444444445</v>
      </c>
    </row>
    <row r="77" spans="1:18" x14ac:dyDescent="0.2">
      <c r="A77" s="18">
        <v>43202.110243055555</v>
      </c>
      <c r="B77" s="17">
        <v>0.59722222416894499</v>
      </c>
      <c r="C77" s="17">
        <v>5.244212962962963E-2</v>
      </c>
      <c r="D77" s="25">
        <f t="shared" si="1"/>
        <v>1.2586111111111111</v>
      </c>
      <c r="H77" s="16">
        <v>295.93700000000001</v>
      </c>
    </row>
    <row r="78" spans="1:18" x14ac:dyDescent="0.2">
      <c r="A78" s="18">
        <v>43202.110937500001</v>
      </c>
      <c r="B78" s="17">
        <v>0.59791666861565296</v>
      </c>
      <c r="C78" s="17">
        <v>5.3136574074074072E-2</v>
      </c>
      <c r="D78" s="25">
        <f t="shared" si="1"/>
        <v>1.2752777777777777</v>
      </c>
      <c r="H78" s="16">
        <v>300.76799999999997</v>
      </c>
      <c r="R78" s="14">
        <v>36.761000000000003</v>
      </c>
    </row>
    <row r="79" spans="1:18" x14ac:dyDescent="0.2">
      <c r="A79" s="18">
        <v>43202.111631944441</v>
      </c>
      <c r="B79" s="17">
        <v>0.59861111306236103</v>
      </c>
      <c r="C79" s="17">
        <v>5.3831018518518521E-2</v>
      </c>
      <c r="D79" s="25">
        <f t="shared" si="1"/>
        <v>1.2919444444444446</v>
      </c>
    </row>
    <row r="80" spans="1:18" x14ac:dyDescent="0.2">
      <c r="A80" s="18">
        <v>43202.112326388888</v>
      </c>
      <c r="B80" s="17">
        <v>0.599305557509069</v>
      </c>
      <c r="C80" s="17">
        <v>5.4525462962962963E-2</v>
      </c>
      <c r="D80" s="25">
        <f t="shared" si="1"/>
        <v>1.3086111111111112</v>
      </c>
      <c r="H80" s="16">
        <v>299.69900000000001</v>
      </c>
    </row>
    <row r="81" spans="1:29" x14ac:dyDescent="0.2">
      <c r="A81" s="18">
        <v>43202.113020833334</v>
      </c>
      <c r="B81" s="17">
        <v>0.60000000195577696</v>
      </c>
      <c r="C81" s="17">
        <v>5.5219907407407405E-2</v>
      </c>
      <c r="D81" s="25">
        <f t="shared" si="1"/>
        <v>1.3252777777777778</v>
      </c>
      <c r="H81" s="16">
        <v>300.96100000000001</v>
      </c>
      <c r="P81" s="14">
        <v>-556.39800000000002</v>
      </c>
    </row>
    <row r="82" spans="1:29" x14ac:dyDescent="0.2">
      <c r="A82" s="18">
        <v>43202.113715277781</v>
      </c>
      <c r="B82" s="17">
        <v>0.60069444640248504</v>
      </c>
      <c r="C82" s="17">
        <v>5.5914351851851854E-2</v>
      </c>
      <c r="D82" s="25">
        <f t="shared" si="1"/>
        <v>1.3419444444444446</v>
      </c>
      <c r="H82" s="16">
        <v>300.76400000000001</v>
      </c>
    </row>
    <row r="83" spans="1:29" x14ac:dyDescent="0.2">
      <c r="A83" s="18">
        <v>43202.11440972222</v>
      </c>
      <c r="B83" s="17">
        <v>0.601388890849194</v>
      </c>
      <c r="C83" s="17">
        <v>5.6608796296296296E-2</v>
      </c>
      <c r="D83" s="25">
        <f t="shared" si="1"/>
        <v>1.3586111111111112</v>
      </c>
      <c r="H83" s="16">
        <v>295.77199999999999</v>
      </c>
    </row>
    <row r="84" spans="1:29" x14ac:dyDescent="0.2">
      <c r="A84" s="18">
        <v>43202.115104166667</v>
      </c>
      <c r="B84" s="17">
        <v>0.60208333529590197</v>
      </c>
      <c r="C84" s="17">
        <v>5.7303240740740738E-2</v>
      </c>
      <c r="D84" s="25">
        <f t="shared" si="1"/>
        <v>1.3752777777777778</v>
      </c>
      <c r="H84" s="16">
        <v>299.79500000000002</v>
      </c>
      <c r="R84" s="14">
        <v>36.933999999999997</v>
      </c>
    </row>
    <row r="85" spans="1:29" x14ac:dyDescent="0.2">
      <c r="A85" s="18">
        <v>43202.115798611114</v>
      </c>
      <c r="B85" s="17">
        <v>0.60277777974261004</v>
      </c>
      <c r="C85" s="17">
        <v>5.7997685185185187E-2</v>
      </c>
      <c r="D85" s="25">
        <f t="shared" si="1"/>
        <v>1.3919444444444444</v>
      </c>
      <c r="P85" s="14">
        <v>-557.45600000000002</v>
      </c>
      <c r="R85" s="14">
        <v>35.002000000000002</v>
      </c>
    </row>
    <row r="86" spans="1:29" x14ac:dyDescent="0.2">
      <c r="A86" s="18">
        <v>43202.116493055553</v>
      </c>
      <c r="B86" s="17">
        <v>0.60347222418931801</v>
      </c>
      <c r="C86" s="17">
        <v>5.8692129629629629E-2</v>
      </c>
      <c r="D86" s="25">
        <f t="shared" si="1"/>
        <v>1.408611111111111</v>
      </c>
    </row>
    <row r="87" spans="1:29" x14ac:dyDescent="0.2">
      <c r="A87" s="18">
        <v>43202.1171875</v>
      </c>
      <c r="B87" s="17">
        <v>0.60416666863602597</v>
      </c>
      <c r="C87" s="17">
        <v>5.9386574074074071E-2</v>
      </c>
      <c r="D87" s="25">
        <f t="shared" si="1"/>
        <v>1.4252777777777776</v>
      </c>
    </row>
    <row r="88" spans="1:29" x14ac:dyDescent="0.2">
      <c r="A88" s="18">
        <v>43202.117881944447</v>
      </c>
      <c r="B88" s="17">
        <v>0.60486111308273405</v>
      </c>
      <c r="C88" s="17">
        <v>6.008101851851852E-2</v>
      </c>
      <c r="D88" s="25">
        <f t="shared" si="1"/>
        <v>1.4419444444444445</v>
      </c>
      <c r="E88" s="15">
        <v>1006.866</v>
      </c>
      <c r="F88" s="14">
        <v>6.0460000000000003</v>
      </c>
      <c r="G88" s="15">
        <v>36.959000000000003</v>
      </c>
      <c r="H88" s="16">
        <v>300.15499999999997</v>
      </c>
      <c r="I88" s="15">
        <v>0</v>
      </c>
      <c r="J88" s="15">
        <v>0</v>
      </c>
      <c r="K88" s="15">
        <v>6.4749999999999996</v>
      </c>
      <c r="L88" s="15">
        <v>0</v>
      </c>
      <c r="M88" s="15">
        <v>3.0000000000000001E-3</v>
      </c>
      <c r="N88" s="15">
        <v>0</v>
      </c>
      <c r="O88" s="15">
        <v>0.38800000000000001</v>
      </c>
      <c r="P88" s="14">
        <v>-558.44600000000003</v>
      </c>
      <c r="Q88" s="16">
        <v>2.0139999999999998</v>
      </c>
      <c r="R88" s="14">
        <v>36.85</v>
      </c>
      <c r="S88" s="14">
        <v>0</v>
      </c>
      <c r="T88" s="14">
        <v>0</v>
      </c>
      <c r="U88" s="14">
        <v>0</v>
      </c>
      <c r="V88" s="14">
        <v>0</v>
      </c>
      <c r="W88" s="14">
        <v>6</v>
      </c>
      <c r="X88" s="15">
        <v>37</v>
      </c>
      <c r="Y88" s="15">
        <v>3</v>
      </c>
      <c r="Z88" s="15">
        <v>0</v>
      </c>
      <c r="AA88" s="15">
        <v>3</v>
      </c>
      <c r="AB88" s="15">
        <v>3</v>
      </c>
      <c r="AC88" s="14">
        <v>0</v>
      </c>
    </row>
    <row r="89" spans="1:29" x14ac:dyDescent="0.2">
      <c r="A89" s="18">
        <v>43202.118576388886</v>
      </c>
      <c r="B89" s="17">
        <v>0.60555555752944201</v>
      </c>
      <c r="C89" s="17">
        <v>6.0775462962962962E-2</v>
      </c>
      <c r="D89" s="25">
        <f t="shared" si="1"/>
        <v>1.4586111111111111</v>
      </c>
      <c r="P89" s="14">
        <v>-558.423</v>
      </c>
    </row>
    <row r="90" spans="1:29" x14ac:dyDescent="0.2">
      <c r="A90" s="18">
        <v>43202.119270833333</v>
      </c>
      <c r="B90" s="17">
        <v>0.60625000197614998</v>
      </c>
      <c r="C90" s="17">
        <v>6.1469907407407411E-2</v>
      </c>
      <c r="D90" s="25">
        <f t="shared" si="1"/>
        <v>1.4752777777777779</v>
      </c>
    </row>
    <row r="91" spans="1:29" x14ac:dyDescent="0.2">
      <c r="A91" s="18">
        <v>43202.11996527778</v>
      </c>
      <c r="B91" s="17">
        <v>0.60694444642285805</v>
      </c>
      <c r="C91" s="17">
        <v>6.2164351851851853E-2</v>
      </c>
      <c r="D91" s="25">
        <f t="shared" si="1"/>
        <v>1.4919444444444445</v>
      </c>
    </row>
    <row r="92" spans="1:29" x14ac:dyDescent="0.2">
      <c r="A92" s="18">
        <v>43202.120659722219</v>
      </c>
      <c r="B92" s="17">
        <v>0.60763889086956602</v>
      </c>
      <c r="C92" s="17">
        <v>6.2858796296296301E-2</v>
      </c>
      <c r="D92" s="25">
        <f t="shared" si="1"/>
        <v>1.5086111111111111</v>
      </c>
    </row>
    <row r="93" spans="1:29" x14ac:dyDescent="0.2">
      <c r="A93" s="18">
        <v>43202.121354166666</v>
      </c>
      <c r="B93" s="17">
        <v>0.60833333531627398</v>
      </c>
      <c r="C93" s="17">
        <v>6.3553240740740743E-2</v>
      </c>
      <c r="D93" s="25">
        <f t="shared" si="1"/>
        <v>1.5252777777777777</v>
      </c>
      <c r="H93" s="16">
        <v>301.40899999999999</v>
      </c>
      <c r="R93" s="14">
        <v>38.658000000000001</v>
      </c>
    </row>
    <row r="94" spans="1:29" x14ac:dyDescent="0.2">
      <c r="A94" s="18">
        <v>43202.122048611112</v>
      </c>
      <c r="B94" s="17">
        <v>0.60902777976298195</v>
      </c>
      <c r="C94" s="17">
        <v>6.4247685185185185E-2</v>
      </c>
      <c r="D94" s="25">
        <f t="shared" si="1"/>
        <v>1.5419444444444443</v>
      </c>
      <c r="H94" s="16">
        <v>297.39999999999998</v>
      </c>
    </row>
    <row r="95" spans="1:29" x14ac:dyDescent="0.2">
      <c r="A95" s="18">
        <v>43202.122743055559</v>
      </c>
      <c r="B95" s="17">
        <v>0.60972222420969002</v>
      </c>
      <c r="C95" s="17">
        <v>6.4942129629629627E-2</v>
      </c>
      <c r="D95" s="25">
        <f t="shared" si="1"/>
        <v>1.5586111111111109</v>
      </c>
      <c r="H95" s="16">
        <v>297.52999999999997</v>
      </c>
      <c r="R95" s="14">
        <v>36.673000000000002</v>
      </c>
    </row>
    <row r="96" spans="1:29" x14ac:dyDescent="0.2">
      <c r="A96" s="18">
        <v>43202.123437499999</v>
      </c>
      <c r="B96" s="17">
        <v>0.61041666865639899</v>
      </c>
      <c r="C96" s="17">
        <v>6.5636574074074069E-2</v>
      </c>
      <c r="D96" s="25">
        <f t="shared" si="1"/>
        <v>1.5752777777777776</v>
      </c>
      <c r="H96" s="16">
        <v>299.20699999999999</v>
      </c>
    </row>
    <row r="97" spans="1:18" x14ac:dyDescent="0.2">
      <c r="A97" s="18">
        <v>43202.124131944445</v>
      </c>
      <c r="B97" s="17">
        <v>0.61111111310310695</v>
      </c>
      <c r="C97" s="17">
        <v>6.6331018518518525E-2</v>
      </c>
      <c r="D97" s="25">
        <f t="shared" si="1"/>
        <v>1.5919444444444446</v>
      </c>
      <c r="H97" s="16">
        <v>300.81599999999997</v>
      </c>
    </row>
    <row r="98" spans="1:18" x14ac:dyDescent="0.2">
      <c r="A98" s="18">
        <v>43202.124826388892</v>
      </c>
      <c r="B98" s="17">
        <v>0.61180555754981503</v>
      </c>
      <c r="C98" s="17">
        <v>6.7025462962962967E-2</v>
      </c>
      <c r="D98" s="25">
        <f t="shared" si="1"/>
        <v>1.6086111111111112</v>
      </c>
      <c r="R98" s="14">
        <v>34.652999999999999</v>
      </c>
    </row>
    <row r="99" spans="1:18" x14ac:dyDescent="0.2">
      <c r="A99" s="18">
        <v>43202.125520833331</v>
      </c>
      <c r="B99" s="17">
        <v>0.61250000199652299</v>
      </c>
      <c r="C99" s="17">
        <v>6.7719907407407409E-2</v>
      </c>
      <c r="D99" s="25">
        <f t="shared" si="1"/>
        <v>1.6252777777777778</v>
      </c>
      <c r="H99" s="16">
        <v>301.10199999999998</v>
      </c>
    </row>
    <row r="100" spans="1:18" x14ac:dyDescent="0.2">
      <c r="A100" s="18">
        <v>43202.126215277778</v>
      </c>
      <c r="B100" s="17">
        <v>0.61319444644323096</v>
      </c>
      <c r="C100" s="17">
        <v>6.8414351851851851E-2</v>
      </c>
      <c r="D100" s="25">
        <f t="shared" si="1"/>
        <v>1.6419444444444444</v>
      </c>
    </row>
    <row r="101" spans="1:18" x14ac:dyDescent="0.2">
      <c r="A101" s="18">
        <v>43202.126909722225</v>
      </c>
      <c r="B101" s="17">
        <v>0.61388889088993903</v>
      </c>
      <c r="C101" s="17">
        <v>6.9108796296296293E-2</v>
      </c>
      <c r="D101" s="25">
        <f t="shared" si="1"/>
        <v>1.658611111111111</v>
      </c>
    </row>
    <row r="102" spans="1:18" x14ac:dyDescent="0.2">
      <c r="A102" s="18">
        <v>43202.127604166664</v>
      </c>
      <c r="B102" s="17">
        <v>0.614583335336647</v>
      </c>
      <c r="C102" s="17">
        <v>6.9803240740740735E-2</v>
      </c>
      <c r="D102" s="25">
        <f t="shared" si="1"/>
        <v>1.6752777777777776</v>
      </c>
      <c r="R102" s="14">
        <v>34.985999999999997</v>
      </c>
    </row>
    <row r="103" spans="1:18" x14ac:dyDescent="0.2">
      <c r="A103" s="18">
        <v>43202.128298611111</v>
      </c>
      <c r="B103" s="17">
        <v>0.61527777978335496</v>
      </c>
      <c r="C103" s="17">
        <v>7.0497685185185191E-2</v>
      </c>
      <c r="D103" s="25">
        <f t="shared" si="1"/>
        <v>1.6919444444444447</v>
      </c>
      <c r="P103" s="14">
        <v>-559.48299999999995</v>
      </c>
      <c r="R103" s="14">
        <v>36.247</v>
      </c>
    </row>
    <row r="104" spans="1:18" x14ac:dyDescent="0.2">
      <c r="A104" s="18">
        <v>43202.128993055558</v>
      </c>
      <c r="B104" s="17">
        <v>0.61597222423006304</v>
      </c>
      <c r="C104" s="17">
        <v>7.1192129629629633E-2</v>
      </c>
      <c r="D104" s="25">
        <f t="shared" si="1"/>
        <v>1.7086111111111113</v>
      </c>
      <c r="P104" s="14">
        <v>-560.971</v>
      </c>
    </row>
    <row r="105" spans="1:18" x14ac:dyDescent="0.2">
      <c r="A105" s="18">
        <v>43202.129687499997</v>
      </c>
      <c r="B105" s="17">
        <v>0.616666668676771</v>
      </c>
      <c r="C105" s="17">
        <v>7.1886574074074075E-2</v>
      </c>
      <c r="D105" s="25">
        <f t="shared" si="1"/>
        <v>1.7252777777777779</v>
      </c>
      <c r="R105" s="14">
        <v>35.741999999999997</v>
      </c>
    </row>
    <row r="106" spans="1:18" x14ac:dyDescent="0.2">
      <c r="A106" s="18">
        <v>43202.130381944444</v>
      </c>
      <c r="B106" s="17">
        <v>0.61736111312347897</v>
      </c>
      <c r="C106" s="17">
        <v>7.2581018518518517E-2</v>
      </c>
      <c r="D106" s="25">
        <f t="shared" si="1"/>
        <v>1.7419444444444445</v>
      </c>
      <c r="P106" s="14">
        <v>-562.09799999999996</v>
      </c>
      <c r="R106" s="14">
        <v>35.518999999999998</v>
      </c>
    </row>
    <row r="107" spans="1:18" x14ac:dyDescent="0.2">
      <c r="A107" s="18">
        <v>43202.131076388891</v>
      </c>
      <c r="B107" s="17">
        <v>0.61805555757018704</v>
      </c>
      <c r="C107" s="17">
        <v>7.3275462962962959E-2</v>
      </c>
      <c r="D107" s="25">
        <f t="shared" si="1"/>
        <v>1.7586111111111111</v>
      </c>
    </row>
    <row r="108" spans="1:18" x14ac:dyDescent="0.2">
      <c r="A108" s="18">
        <v>43202.13177083333</v>
      </c>
      <c r="B108" s="17">
        <v>0.61875000201689501</v>
      </c>
      <c r="C108" s="17">
        <v>7.3969907407407401E-2</v>
      </c>
      <c r="D108" s="25">
        <f t="shared" si="1"/>
        <v>1.7752777777777777</v>
      </c>
    </row>
    <row r="109" spans="1:18" x14ac:dyDescent="0.2">
      <c r="A109" s="18">
        <v>43202.132465277777</v>
      </c>
      <c r="B109" s="17">
        <v>0.61944444646360397</v>
      </c>
      <c r="C109" s="17">
        <v>7.4664351851851857E-2</v>
      </c>
      <c r="D109" s="25">
        <f t="shared" si="1"/>
        <v>1.7919444444444446</v>
      </c>
    </row>
    <row r="110" spans="1:18" x14ac:dyDescent="0.2">
      <c r="A110" s="18">
        <v>43202.133159722223</v>
      </c>
      <c r="B110" s="17">
        <v>0.62013889091031205</v>
      </c>
      <c r="C110" s="17">
        <v>7.5358796296296299E-2</v>
      </c>
      <c r="D110" s="25">
        <f t="shared" si="1"/>
        <v>1.8086111111111112</v>
      </c>
    </row>
    <row r="111" spans="1:18" x14ac:dyDescent="0.2">
      <c r="A111" s="18">
        <v>43202.13385416667</v>
      </c>
      <c r="B111" s="17">
        <v>0.62083333535702001</v>
      </c>
      <c r="C111" s="17">
        <v>7.6053240740740741E-2</v>
      </c>
      <c r="D111" s="25">
        <f t="shared" si="1"/>
        <v>1.8252777777777778</v>
      </c>
      <c r="P111" s="14">
        <v>-563.44200000000001</v>
      </c>
    </row>
    <row r="112" spans="1:18" x14ac:dyDescent="0.2">
      <c r="A112" s="18">
        <v>43202.134548611109</v>
      </c>
      <c r="B112" s="17">
        <v>0.62152777980372798</v>
      </c>
      <c r="C112" s="17">
        <v>7.6747685185185183E-2</v>
      </c>
      <c r="D112" s="25">
        <f t="shared" si="1"/>
        <v>1.8419444444444444</v>
      </c>
    </row>
    <row r="113" spans="1:29" x14ac:dyDescent="0.2">
      <c r="A113" s="18">
        <v>43202.135243055556</v>
      </c>
      <c r="B113" s="17">
        <v>0.62222222425043605</v>
      </c>
      <c r="C113" s="17">
        <v>7.7442129629629625E-2</v>
      </c>
      <c r="D113" s="25">
        <f t="shared" si="1"/>
        <v>1.858611111111111</v>
      </c>
    </row>
    <row r="114" spans="1:29" x14ac:dyDescent="0.2">
      <c r="A114" s="18">
        <v>43202.135937500003</v>
      </c>
      <c r="B114" s="17">
        <v>0.62291666869714402</v>
      </c>
      <c r="C114" s="17">
        <v>7.8136574074074081E-2</v>
      </c>
      <c r="D114" s="25">
        <f t="shared" si="1"/>
        <v>1.8752777777777778</v>
      </c>
      <c r="P114" s="14">
        <v>-564.39800000000002</v>
      </c>
    </row>
    <row r="115" spans="1:29" x14ac:dyDescent="0.2">
      <c r="A115" s="18">
        <v>43202.136631944442</v>
      </c>
      <c r="B115" s="17">
        <v>0.62361111314385198</v>
      </c>
      <c r="C115" s="17">
        <v>7.8831018518518522E-2</v>
      </c>
      <c r="D115" s="25">
        <f t="shared" si="1"/>
        <v>1.8919444444444444</v>
      </c>
    </row>
    <row r="116" spans="1:29" x14ac:dyDescent="0.2">
      <c r="A116" s="18">
        <v>43202.137326388889</v>
      </c>
      <c r="B116" s="17">
        <v>0.62430555759055995</v>
      </c>
      <c r="C116" s="17">
        <v>7.9525462962962964E-2</v>
      </c>
      <c r="D116" s="25">
        <f t="shared" si="1"/>
        <v>1.908611111111111</v>
      </c>
    </row>
    <row r="117" spans="1:29" x14ac:dyDescent="0.2">
      <c r="A117" s="18">
        <v>43202.138020833336</v>
      </c>
      <c r="B117" s="17">
        <v>0.62500000203726802</v>
      </c>
      <c r="C117" s="17">
        <v>8.0219907407407406E-2</v>
      </c>
      <c r="D117" s="25">
        <f t="shared" si="1"/>
        <v>1.9252777777777776</v>
      </c>
    </row>
    <row r="118" spans="1:29" x14ac:dyDescent="0.2">
      <c r="A118" s="18">
        <v>43202.138715277775</v>
      </c>
      <c r="B118" s="17">
        <v>0.62569444648397599</v>
      </c>
      <c r="C118" s="17">
        <v>8.0914351851851848E-2</v>
      </c>
      <c r="D118" s="25">
        <f t="shared" si="1"/>
        <v>1.9419444444444443</v>
      </c>
      <c r="E118" s="15">
        <v>1006.866</v>
      </c>
      <c r="F118" s="14">
        <v>6.0460000000000003</v>
      </c>
      <c r="G118" s="15">
        <v>36.963000000000001</v>
      </c>
      <c r="H118" s="16">
        <v>299.666</v>
      </c>
      <c r="I118" s="15">
        <v>0</v>
      </c>
      <c r="J118" s="15">
        <v>0</v>
      </c>
      <c r="K118" s="15">
        <v>6.4749999999999996</v>
      </c>
      <c r="L118" s="15">
        <v>0</v>
      </c>
      <c r="M118" s="15">
        <v>3.0000000000000001E-3</v>
      </c>
      <c r="N118" s="15">
        <v>0</v>
      </c>
      <c r="O118" s="15">
        <v>0.38800000000000001</v>
      </c>
      <c r="P118" s="14">
        <v>-564.72299999999996</v>
      </c>
      <c r="Q118" s="16">
        <v>1.5580000000000001</v>
      </c>
      <c r="R118" s="14">
        <v>34.283999999999999</v>
      </c>
      <c r="S118" s="14">
        <v>0</v>
      </c>
      <c r="T118" s="14">
        <v>0</v>
      </c>
      <c r="U118" s="14">
        <v>0</v>
      </c>
      <c r="V118" s="14">
        <v>0</v>
      </c>
      <c r="W118" s="14">
        <v>6</v>
      </c>
      <c r="X118" s="15">
        <v>37</v>
      </c>
      <c r="Y118" s="15">
        <v>3</v>
      </c>
      <c r="Z118" s="15">
        <v>0</v>
      </c>
      <c r="AA118" s="15">
        <v>3</v>
      </c>
      <c r="AB118" s="15">
        <v>3</v>
      </c>
      <c r="AC118" s="14">
        <v>0</v>
      </c>
    </row>
    <row r="119" spans="1:29" x14ac:dyDescent="0.2">
      <c r="A119" s="18">
        <v>43202.139409722222</v>
      </c>
      <c r="B119" s="17">
        <v>0.62638889093068395</v>
      </c>
      <c r="C119" s="17">
        <v>8.160879629629629E-2</v>
      </c>
      <c r="D119" s="25">
        <f t="shared" si="1"/>
        <v>1.9586111111111109</v>
      </c>
    </row>
    <row r="120" spans="1:29" x14ac:dyDescent="0.2">
      <c r="A120" s="18">
        <v>43202.140104166669</v>
      </c>
      <c r="B120" s="17">
        <v>0.62708333537739203</v>
      </c>
      <c r="C120" s="17">
        <v>8.2303240740740746E-2</v>
      </c>
      <c r="D120" s="25">
        <f t="shared" si="1"/>
        <v>1.9752777777777779</v>
      </c>
      <c r="P120" s="14">
        <v>-565.45500000000004</v>
      </c>
    </row>
    <row r="121" spans="1:29" x14ac:dyDescent="0.2">
      <c r="A121" s="18">
        <v>43202.140798611108</v>
      </c>
      <c r="B121" s="17">
        <v>0.62777777982409999</v>
      </c>
      <c r="C121" s="17">
        <v>8.2997685185185188E-2</v>
      </c>
      <c r="D121" s="25">
        <f t="shared" si="1"/>
        <v>1.9919444444444445</v>
      </c>
    </row>
    <row r="122" spans="1:29" x14ac:dyDescent="0.2">
      <c r="A122" s="18">
        <v>43202.141493055555</v>
      </c>
      <c r="B122" s="17">
        <v>0.62847222427080895</v>
      </c>
      <c r="C122" s="17">
        <v>8.369212962962963E-2</v>
      </c>
      <c r="D122" s="25">
        <f t="shared" si="1"/>
        <v>2.0086111111111111</v>
      </c>
    </row>
    <row r="123" spans="1:29" x14ac:dyDescent="0.2">
      <c r="A123" s="18">
        <v>43202.142187500001</v>
      </c>
      <c r="B123" s="17">
        <v>0.62916666871751703</v>
      </c>
      <c r="C123" s="17">
        <v>8.4386574074074072E-2</v>
      </c>
      <c r="D123" s="25">
        <f t="shared" si="1"/>
        <v>2.0252777777777777</v>
      </c>
      <c r="R123" s="14">
        <v>35.963000000000001</v>
      </c>
    </row>
    <row r="124" spans="1:29" x14ac:dyDescent="0.2">
      <c r="A124" s="18">
        <v>43202.142881944441</v>
      </c>
      <c r="B124" s="17">
        <v>0.62986111316422499</v>
      </c>
      <c r="C124" s="17">
        <v>8.5081018518518514E-2</v>
      </c>
      <c r="D124" s="25">
        <f t="shared" si="1"/>
        <v>2.0419444444444443</v>
      </c>
    </row>
    <row r="125" spans="1:29" x14ac:dyDescent="0.2">
      <c r="A125" s="18">
        <v>43202.143576388888</v>
      </c>
      <c r="B125" s="17">
        <v>0.63055555761093296</v>
      </c>
      <c r="C125" s="17">
        <v>8.5775462962962956E-2</v>
      </c>
      <c r="D125" s="25">
        <f t="shared" si="1"/>
        <v>2.0586111111111109</v>
      </c>
    </row>
    <row r="126" spans="1:29" x14ac:dyDescent="0.2">
      <c r="A126" s="18">
        <v>43202.144270833334</v>
      </c>
      <c r="B126" s="17">
        <v>0.63125000205764104</v>
      </c>
      <c r="C126" s="17">
        <v>8.6469907407407412E-2</v>
      </c>
      <c r="D126" s="25">
        <f t="shared" si="1"/>
        <v>2.075277777777778</v>
      </c>
    </row>
    <row r="127" spans="1:29" x14ac:dyDescent="0.2">
      <c r="A127" s="18">
        <v>43202.144965277781</v>
      </c>
      <c r="B127" s="17">
        <v>0.631944446504349</v>
      </c>
      <c r="C127" s="17">
        <v>8.7164351851851854E-2</v>
      </c>
      <c r="D127" s="25">
        <f t="shared" si="1"/>
        <v>2.0919444444444446</v>
      </c>
      <c r="R127" s="14">
        <v>35.508000000000003</v>
      </c>
    </row>
    <row r="128" spans="1:29" x14ac:dyDescent="0.2">
      <c r="A128" s="18">
        <v>43202.14565972222</v>
      </c>
      <c r="B128" s="17">
        <v>0.63263889095105696</v>
      </c>
      <c r="C128" s="17">
        <v>8.7858796296296296E-2</v>
      </c>
      <c r="D128" s="25">
        <f t="shared" si="1"/>
        <v>2.1086111111111112</v>
      </c>
    </row>
    <row r="129" spans="1:18" x14ac:dyDescent="0.2">
      <c r="A129" s="18">
        <v>43202.146354166667</v>
      </c>
      <c r="B129" s="17">
        <v>0.63333333539776504</v>
      </c>
      <c r="C129" s="17">
        <v>8.8553240740740738E-2</v>
      </c>
      <c r="D129" s="25">
        <f t="shared" si="1"/>
        <v>2.1252777777777778</v>
      </c>
    </row>
    <row r="130" spans="1:18" x14ac:dyDescent="0.2">
      <c r="A130" s="18">
        <v>43202.147048611114</v>
      </c>
      <c r="B130" s="17">
        <v>0.63402777984447301</v>
      </c>
      <c r="C130" s="17">
        <v>8.924768518518518E-2</v>
      </c>
      <c r="D130" s="25">
        <f t="shared" si="1"/>
        <v>2.1419444444444444</v>
      </c>
    </row>
    <row r="131" spans="1:18" x14ac:dyDescent="0.2">
      <c r="A131" s="18">
        <v>43202.147743055553</v>
      </c>
      <c r="B131" s="17">
        <v>0.63472222429118097</v>
      </c>
      <c r="C131" s="17">
        <v>8.9942129629629636E-2</v>
      </c>
      <c r="D131" s="25">
        <f t="shared" ref="D131:D194" si="2">C131*24</f>
        <v>2.158611111111111</v>
      </c>
      <c r="P131" s="14">
        <v>-566.78899999999999</v>
      </c>
    </row>
    <row r="132" spans="1:18" x14ac:dyDescent="0.2">
      <c r="A132" s="18">
        <v>43202.1484375</v>
      </c>
      <c r="B132" s="17">
        <v>0.63541666873788905</v>
      </c>
      <c r="C132" s="17">
        <v>9.0636574074074078E-2</v>
      </c>
      <c r="D132" s="25">
        <f t="shared" si="2"/>
        <v>2.1752777777777776</v>
      </c>
    </row>
    <row r="133" spans="1:18" x14ac:dyDescent="0.2">
      <c r="A133" s="18">
        <v>43202.149131944447</v>
      </c>
      <c r="B133" s="17">
        <v>0.63611111318459701</v>
      </c>
      <c r="C133" s="17">
        <v>9.133101851851852E-2</v>
      </c>
      <c r="D133" s="25">
        <f t="shared" si="2"/>
        <v>2.1919444444444443</v>
      </c>
    </row>
    <row r="134" spans="1:18" x14ac:dyDescent="0.2">
      <c r="A134" s="18">
        <v>43202.149826388886</v>
      </c>
      <c r="B134" s="17">
        <v>0.63680555763130497</v>
      </c>
      <c r="C134" s="17">
        <v>9.2025462962962962E-2</v>
      </c>
      <c r="D134" s="25">
        <f t="shared" si="2"/>
        <v>2.2086111111111109</v>
      </c>
    </row>
    <row r="135" spans="1:18" x14ac:dyDescent="0.2">
      <c r="A135" s="18">
        <v>43202.150520833333</v>
      </c>
      <c r="B135" s="17">
        <v>0.63750000207801305</v>
      </c>
      <c r="C135" s="17">
        <v>9.2719907407407404E-2</v>
      </c>
      <c r="D135" s="25">
        <f t="shared" si="2"/>
        <v>2.2252777777777775</v>
      </c>
    </row>
    <row r="136" spans="1:18" x14ac:dyDescent="0.2">
      <c r="A136" s="18">
        <v>43202.15121527778</v>
      </c>
      <c r="B136" s="17">
        <v>0.63819444652472201</v>
      </c>
      <c r="C136" s="17">
        <v>9.3414351851851846E-2</v>
      </c>
      <c r="D136" s="25">
        <f t="shared" si="2"/>
        <v>2.2419444444444441</v>
      </c>
      <c r="R136" s="14">
        <v>35.793999999999997</v>
      </c>
    </row>
    <row r="137" spans="1:18" x14ac:dyDescent="0.2">
      <c r="A137" s="18">
        <v>43202.151909722219</v>
      </c>
      <c r="B137" s="17">
        <v>0.63888889097142998</v>
      </c>
      <c r="C137" s="17">
        <v>9.4108796296296301E-2</v>
      </c>
      <c r="D137" s="25">
        <f t="shared" si="2"/>
        <v>2.2586111111111111</v>
      </c>
      <c r="P137" s="14">
        <v>-568.20799999999997</v>
      </c>
      <c r="R137" s="14">
        <v>36.509</v>
      </c>
    </row>
    <row r="138" spans="1:18" x14ac:dyDescent="0.2">
      <c r="A138" s="18">
        <v>43202.152604166666</v>
      </c>
      <c r="B138" s="17">
        <v>0.63958333541813805</v>
      </c>
      <c r="C138" s="17">
        <v>9.4803240740740743E-2</v>
      </c>
      <c r="D138" s="25">
        <f t="shared" si="2"/>
        <v>2.2752777777777777</v>
      </c>
      <c r="R138" s="14">
        <v>36.767000000000003</v>
      </c>
    </row>
    <row r="139" spans="1:18" x14ac:dyDescent="0.2">
      <c r="A139" s="18">
        <v>43202.153298611112</v>
      </c>
      <c r="B139" s="17">
        <v>0.64027777986484602</v>
      </c>
      <c r="C139" s="17">
        <v>9.5497685185185185E-2</v>
      </c>
      <c r="D139" s="25">
        <f t="shared" si="2"/>
        <v>2.2919444444444443</v>
      </c>
    </row>
    <row r="140" spans="1:18" x14ac:dyDescent="0.2">
      <c r="A140" s="18">
        <v>43202.153993055559</v>
      </c>
      <c r="B140" s="17">
        <v>0.64097222431155398</v>
      </c>
      <c r="C140" s="17">
        <v>9.6192129629629627E-2</v>
      </c>
      <c r="D140" s="25">
        <f t="shared" si="2"/>
        <v>2.3086111111111109</v>
      </c>
    </row>
    <row r="141" spans="1:18" x14ac:dyDescent="0.2">
      <c r="A141" s="18">
        <v>43202.154687499999</v>
      </c>
      <c r="B141" s="17">
        <v>0.64166666875826195</v>
      </c>
      <c r="C141" s="17">
        <v>9.6886574074074069E-2</v>
      </c>
      <c r="D141" s="25">
        <f t="shared" si="2"/>
        <v>2.3252777777777776</v>
      </c>
    </row>
    <row r="142" spans="1:18" x14ac:dyDescent="0.2">
      <c r="A142" s="18">
        <v>43202.155381944445</v>
      </c>
      <c r="B142" s="17">
        <v>0.64236111320497002</v>
      </c>
      <c r="C142" s="17">
        <v>9.7581018518518525E-2</v>
      </c>
      <c r="D142" s="25">
        <f t="shared" si="2"/>
        <v>2.3419444444444446</v>
      </c>
      <c r="H142" s="16">
        <v>300.95999999999998</v>
      </c>
    </row>
    <row r="143" spans="1:18" x14ac:dyDescent="0.2">
      <c r="A143" s="18">
        <v>43202.156076388892</v>
      </c>
      <c r="B143" s="17">
        <v>0.64305555765167799</v>
      </c>
      <c r="C143" s="17">
        <v>9.8275462962962967E-2</v>
      </c>
      <c r="D143" s="25">
        <f t="shared" si="2"/>
        <v>2.3586111111111112</v>
      </c>
      <c r="H143" s="16">
        <v>300.25200000000001</v>
      </c>
      <c r="R143" s="14">
        <v>35.637999999999998</v>
      </c>
    </row>
    <row r="144" spans="1:18" x14ac:dyDescent="0.2">
      <c r="A144" s="18">
        <v>43202.156770833331</v>
      </c>
      <c r="B144" s="17">
        <v>0.64375000209838595</v>
      </c>
      <c r="C144" s="17">
        <v>9.8969907407407409E-2</v>
      </c>
      <c r="D144" s="25">
        <f t="shared" si="2"/>
        <v>2.3752777777777778</v>
      </c>
      <c r="P144" s="14">
        <v>-569.28200000000004</v>
      </c>
    </row>
    <row r="145" spans="1:29" x14ac:dyDescent="0.2">
      <c r="A145" s="18">
        <v>43202.157465277778</v>
      </c>
      <c r="B145" s="17">
        <v>0.64444444654509403</v>
      </c>
      <c r="C145" s="17">
        <v>9.9664351851851851E-2</v>
      </c>
      <c r="D145" s="25">
        <f t="shared" si="2"/>
        <v>2.3919444444444444</v>
      </c>
    </row>
    <row r="146" spans="1:29" x14ac:dyDescent="0.2">
      <c r="A146" s="18">
        <v>43202.158159722225</v>
      </c>
      <c r="B146" s="17">
        <v>0.64513889099180199</v>
      </c>
      <c r="C146" s="17">
        <v>0.10035879629629629</v>
      </c>
      <c r="D146" s="25">
        <f t="shared" si="2"/>
        <v>2.408611111111111</v>
      </c>
      <c r="H146" s="16">
        <v>299.13499999999999</v>
      </c>
    </row>
    <row r="147" spans="1:29" x14ac:dyDescent="0.2">
      <c r="A147" s="18">
        <v>43202.158854166664</v>
      </c>
      <c r="B147" s="17">
        <v>0.64583333543850996</v>
      </c>
      <c r="C147" s="17">
        <v>0.10105324074074074</v>
      </c>
      <c r="D147" s="25">
        <f t="shared" si="2"/>
        <v>2.4252777777777776</v>
      </c>
    </row>
    <row r="148" spans="1:29" x14ac:dyDescent="0.2">
      <c r="A148" s="18">
        <v>43202.159548611111</v>
      </c>
      <c r="B148" s="17">
        <v>0.64652777988521803</v>
      </c>
      <c r="C148" s="17">
        <v>0.10174768518518519</v>
      </c>
      <c r="D148" s="25">
        <f t="shared" si="2"/>
        <v>2.4419444444444447</v>
      </c>
      <c r="E148" s="15">
        <v>1006.866</v>
      </c>
      <c r="F148" s="14">
        <v>6.0460000000000003</v>
      </c>
      <c r="G148" s="15">
        <v>36.966999999999999</v>
      </c>
      <c r="H148" s="16">
        <v>299.50799999999998</v>
      </c>
      <c r="I148" s="15">
        <v>0</v>
      </c>
      <c r="J148" s="15">
        <v>0</v>
      </c>
      <c r="K148" s="15">
        <v>6.4749999999999996</v>
      </c>
      <c r="L148" s="15">
        <v>0</v>
      </c>
      <c r="M148" s="15">
        <v>3.0000000000000001E-3</v>
      </c>
      <c r="N148" s="15">
        <v>0</v>
      </c>
      <c r="O148" s="15">
        <v>0.38800000000000001</v>
      </c>
      <c r="P148" s="14">
        <v>-569.61</v>
      </c>
      <c r="Q148" s="16">
        <v>1.6850000000000001</v>
      </c>
      <c r="R148" s="14">
        <v>36.844999999999999</v>
      </c>
      <c r="S148" s="14">
        <v>0</v>
      </c>
      <c r="T148" s="14">
        <v>0</v>
      </c>
      <c r="U148" s="14">
        <v>0</v>
      </c>
      <c r="V148" s="14">
        <v>0</v>
      </c>
      <c r="W148" s="14">
        <v>6</v>
      </c>
      <c r="X148" s="15">
        <v>37</v>
      </c>
      <c r="Y148" s="15">
        <v>3</v>
      </c>
      <c r="Z148" s="15">
        <v>0</v>
      </c>
      <c r="AA148" s="15">
        <v>3</v>
      </c>
      <c r="AB148" s="15">
        <v>3</v>
      </c>
      <c r="AC148" s="14">
        <v>0</v>
      </c>
    </row>
    <row r="149" spans="1:29" x14ac:dyDescent="0.2">
      <c r="A149" s="18">
        <v>43202.160243055558</v>
      </c>
      <c r="B149" s="17">
        <v>0.647222224331927</v>
      </c>
      <c r="C149" s="17">
        <v>0.10244212962962963</v>
      </c>
      <c r="D149" s="25">
        <f t="shared" si="2"/>
        <v>2.4586111111111113</v>
      </c>
    </row>
    <row r="150" spans="1:29" x14ac:dyDescent="0.2">
      <c r="A150" s="18">
        <v>43202.160937499997</v>
      </c>
      <c r="B150" s="17">
        <v>0.64791666877863496</v>
      </c>
      <c r="C150" s="17">
        <v>0.10313657407407407</v>
      </c>
      <c r="D150" s="25">
        <f t="shared" si="2"/>
        <v>2.4752777777777779</v>
      </c>
    </row>
    <row r="151" spans="1:29" x14ac:dyDescent="0.2">
      <c r="A151" s="18">
        <v>43202.161631944444</v>
      </c>
      <c r="B151" s="17">
        <v>0.64861111322534304</v>
      </c>
      <c r="C151" s="17">
        <v>0.10383101851851852</v>
      </c>
      <c r="D151" s="25">
        <f t="shared" si="2"/>
        <v>2.4919444444444445</v>
      </c>
      <c r="P151" s="14">
        <v>-570.43799999999999</v>
      </c>
    </row>
    <row r="152" spans="1:29" x14ac:dyDescent="0.2">
      <c r="A152" s="18">
        <v>43202.162326388891</v>
      </c>
      <c r="B152" s="17">
        <v>0.649305557672051</v>
      </c>
      <c r="C152" s="17">
        <v>0.10452546296296296</v>
      </c>
      <c r="D152" s="25">
        <f t="shared" si="2"/>
        <v>2.5086111111111111</v>
      </c>
    </row>
    <row r="153" spans="1:29" x14ac:dyDescent="0.2">
      <c r="A153" s="18">
        <v>43202.16302083333</v>
      </c>
      <c r="B153" s="17">
        <v>0.65000000211875897</v>
      </c>
      <c r="C153" s="17">
        <v>0.1052199074074074</v>
      </c>
      <c r="D153" s="25">
        <f t="shared" si="2"/>
        <v>2.5252777777777777</v>
      </c>
    </row>
    <row r="154" spans="1:29" x14ac:dyDescent="0.2">
      <c r="A154" s="18">
        <v>43202.163715277777</v>
      </c>
      <c r="B154" s="17">
        <v>0.65069444656546704</v>
      </c>
      <c r="C154" s="17">
        <v>0.10591435185185186</v>
      </c>
      <c r="D154" s="25">
        <f t="shared" si="2"/>
        <v>2.5419444444444448</v>
      </c>
    </row>
    <row r="155" spans="1:29" x14ac:dyDescent="0.2">
      <c r="A155" s="18">
        <v>43202.164409722223</v>
      </c>
      <c r="B155" s="17">
        <v>0.65138889101217501</v>
      </c>
      <c r="C155" s="17">
        <v>0.1066087962962963</v>
      </c>
      <c r="D155" s="25">
        <f t="shared" si="2"/>
        <v>2.5586111111111114</v>
      </c>
    </row>
    <row r="156" spans="1:29" x14ac:dyDescent="0.2">
      <c r="A156" s="18">
        <v>43202.16510416667</v>
      </c>
      <c r="B156" s="17">
        <v>0.65208333545888297</v>
      </c>
      <c r="C156" s="17">
        <v>0.10730324074074074</v>
      </c>
      <c r="D156" s="25">
        <f t="shared" si="2"/>
        <v>2.575277777777778</v>
      </c>
    </row>
    <row r="157" spans="1:29" x14ac:dyDescent="0.2">
      <c r="A157" s="18">
        <v>43202.165798611109</v>
      </c>
      <c r="B157" s="17">
        <v>0.65277777990559105</v>
      </c>
      <c r="C157" s="17">
        <v>0.10799768518518518</v>
      </c>
      <c r="D157" s="25">
        <f t="shared" si="2"/>
        <v>2.5919444444444446</v>
      </c>
      <c r="H157" s="16">
        <v>300.92399999999998</v>
      </c>
      <c r="P157" s="14">
        <v>-571.43700000000001</v>
      </c>
    </row>
    <row r="158" spans="1:29" x14ac:dyDescent="0.2">
      <c r="A158" s="18">
        <v>43202.166493055556</v>
      </c>
      <c r="B158" s="17">
        <v>0.65347222435229901</v>
      </c>
      <c r="C158" s="17">
        <v>0.10869212962962962</v>
      </c>
      <c r="D158" s="25">
        <f t="shared" si="2"/>
        <v>2.6086111111111112</v>
      </c>
      <c r="H158" s="16">
        <v>298.94200000000001</v>
      </c>
    </row>
    <row r="159" spans="1:29" x14ac:dyDescent="0.2">
      <c r="A159" s="18">
        <v>43202.167187500003</v>
      </c>
      <c r="B159" s="17">
        <v>0.65416666879900698</v>
      </c>
      <c r="C159" s="17">
        <v>0.10938657407407408</v>
      </c>
      <c r="D159" s="25">
        <f t="shared" si="2"/>
        <v>2.6252777777777778</v>
      </c>
    </row>
    <row r="160" spans="1:29" x14ac:dyDescent="0.2">
      <c r="A160" s="18">
        <v>43202.167881944442</v>
      </c>
      <c r="B160" s="17">
        <v>0.65486111324571505</v>
      </c>
      <c r="C160" s="17">
        <v>0.11008101851851852</v>
      </c>
      <c r="D160" s="25">
        <f t="shared" si="2"/>
        <v>2.6419444444444444</v>
      </c>
    </row>
    <row r="161" spans="1:18" x14ac:dyDescent="0.2">
      <c r="A161" s="18">
        <v>43202.168576388889</v>
      </c>
      <c r="B161" s="17">
        <v>0.65555555769242302</v>
      </c>
      <c r="C161" s="17">
        <v>0.11077546296296296</v>
      </c>
      <c r="D161" s="25">
        <f t="shared" si="2"/>
        <v>2.658611111111111</v>
      </c>
      <c r="R161" s="14">
        <v>34.048000000000002</v>
      </c>
    </row>
    <row r="162" spans="1:18" x14ac:dyDescent="0.2">
      <c r="A162" s="18">
        <v>43202.169270833336</v>
      </c>
      <c r="B162" s="17">
        <v>0.65625000213913198</v>
      </c>
      <c r="C162" s="17">
        <v>0.11146990740740741</v>
      </c>
      <c r="D162" s="25">
        <f t="shared" si="2"/>
        <v>2.6752777777777776</v>
      </c>
    </row>
    <row r="163" spans="1:18" x14ac:dyDescent="0.2">
      <c r="A163" s="18">
        <v>43202.169965277775</v>
      </c>
      <c r="B163" s="17">
        <v>0.65694444658583995</v>
      </c>
      <c r="C163" s="17">
        <v>0.11216435185185185</v>
      </c>
      <c r="D163" s="25">
        <f t="shared" si="2"/>
        <v>2.6919444444444443</v>
      </c>
    </row>
    <row r="164" spans="1:18" x14ac:dyDescent="0.2">
      <c r="A164" s="18">
        <v>43202.170659722222</v>
      </c>
      <c r="B164" s="17">
        <v>0.65763889103254802</v>
      </c>
      <c r="C164" s="17">
        <v>0.11285879629629629</v>
      </c>
      <c r="D164" s="25">
        <f t="shared" si="2"/>
        <v>2.7086111111111109</v>
      </c>
      <c r="P164" s="14">
        <v>-572.43499999999995</v>
      </c>
    </row>
    <row r="165" spans="1:18" x14ac:dyDescent="0.2">
      <c r="A165" s="18">
        <v>43202.171354166669</v>
      </c>
      <c r="B165" s="17">
        <v>0.65833333547925599</v>
      </c>
      <c r="C165" s="17">
        <v>0.11355324074074075</v>
      </c>
      <c r="D165" s="25">
        <f t="shared" si="2"/>
        <v>2.7252777777777779</v>
      </c>
    </row>
    <row r="166" spans="1:18" x14ac:dyDescent="0.2">
      <c r="A166" s="18">
        <v>43202.172048611108</v>
      </c>
      <c r="B166" s="17">
        <v>0.65902777992596395</v>
      </c>
      <c r="C166" s="17">
        <v>0.11424768518518519</v>
      </c>
      <c r="D166" s="25">
        <f t="shared" si="2"/>
        <v>2.7419444444444445</v>
      </c>
    </row>
    <row r="167" spans="1:18" x14ac:dyDescent="0.2">
      <c r="A167" s="18">
        <v>43202.172743055555</v>
      </c>
      <c r="B167" s="17">
        <v>0.65972222437267203</v>
      </c>
      <c r="C167" s="17">
        <v>0.11494212962962963</v>
      </c>
      <c r="D167" s="25">
        <f t="shared" si="2"/>
        <v>2.7586111111111111</v>
      </c>
    </row>
    <row r="168" spans="1:18" x14ac:dyDescent="0.2">
      <c r="A168" s="18">
        <v>43202.173437500001</v>
      </c>
      <c r="B168" s="17">
        <v>0.66041666881937999</v>
      </c>
      <c r="C168" s="17">
        <v>0.11563657407407407</v>
      </c>
      <c r="D168" s="25">
        <f t="shared" si="2"/>
        <v>2.7752777777777777</v>
      </c>
      <c r="H168" s="16">
        <v>299.08100000000002</v>
      </c>
    </row>
    <row r="169" spans="1:18" x14ac:dyDescent="0.2">
      <c r="A169" s="18">
        <v>43202.174131944441</v>
      </c>
      <c r="B169" s="17">
        <v>0.66111111326608796</v>
      </c>
      <c r="C169" s="17">
        <v>0.11633101851851851</v>
      </c>
      <c r="D169" s="25">
        <f t="shared" si="2"/>
        <v>2.7919444444444443</v>
      </c>
      <c r="H169" s="16">
        <v>300.20499999999998</v>
      </c>
      <c r="P169" s="14">
        <v>-573.45100000000002</v>
      </c>
    </row>
    <row r="170" spans="1:18" x14ac:dyDescent="0.2">
      <c r="A170" s="18">
        <v>43202.174826388888</v>
      </c>
      <c r="B170" s="17">
        <v>0.66180555771279603</v>
      </c>
      <c r="C170" s="17">
        <v>0.11702546296296296</v>
      </c>
      <c r="D170" s="25">
        <f t="shared" si="2"/>
        <v>2.8086111111111109</v>
      </c>
      <c r="H170" s="16">
        <v>300.00299999999999</v>
      </c>
    </row>
    <row r="171" spans="1:18" x14ac:dyDescent="0.2">
      <c r="A171" s="18">
        <v>43202.175520833334</v>
      </c>
      <c r="B171" s="17">
        <v>0.662500002159504</v>
      </c>
      <c r="C171" s="17">
        <v>0.11771990740740741</v>
      </c>
      <c r="D171" s="25">
        <f t="shared" si="2"/>
        <v>2.825277777777778</v>
      </c>
    </row>
    <row r="172" spans="1:18" x14ac:dyDescent="0.2">
      <c r="A172" s="18">
        <v>43202.176215277781</v>
      </c>
      <c r="B172" s="17">
        <v>0.66319444660621196</v>
      </c>
      <c r="C172" s="17">
        <v>0.11841435185185185</v>
      </c>
      <c r="D172" s="25">
        <f t="shared" si="2"/>
        <v>2.8419444444444446</v>
      </c>
    </row>
    <row r="173" spans="1:18" x14ac:dyDescent="0.2">
      <c r="A173" s="18">
        <v>43202.17690972222</v>
      </c>
      <c r="B173" s="17">
        <v>0.66388889105292004</v>
      </c>
      <c r="C173" s="17">
        <v>0.1191087962962963</v>
      </c>
      <c r="D173" s="25">
        <f t="shared" si="2"/>
        <v>2.8586111111111112</v>
      </c>
    </row>
    <row r="174" spans="1:18" x14ac:dyDescent="0.2">
      <c r="A174" s="18">
        <v>43202.177604166667</v>
      </c>
      <c r="B174" s="17">
        <v>0.664583335499628</v>
      </c>
      <c r="C174" s="17">
        <v>0.11980324074074074</v>
      </c>
      <c r="D174" s="25">
        <f t="shared" si="2"/>
        <v>2.8752777777777778</v>
      </c>
      <c r="P174" s="14">
        <v>-575.07799999999997</v>
      </c>
    </row>
    <row r="175" spans="1:18" x14ac:dyDescent="0.2">
      <c r="A175" s="18">
        <v>43202.178298611114</v>
      </c>
      <c r="B175" s="17">
        <v>0.66527777994633697</v>
      </c>
      <c r="C175" s="17">
        <v>0.12049768518518518</v>
      </c>
      <c r="D175" s="25">
        <f t="shared" si="2"/>
        <v>2.8919444444444444</v>
      </c>
    </row>
    <row r="176" spans="1:18" x14ac:dyDescent="0.2">
      <c r="A176" s="18">
        <v>43202.178993055553</v>
      </c>
      <c r="B176" s="17">
        <v>0.66597222439304504</v>
      </c>
      <c r="C176" s="17">
        <v>0.12119212962962964</v>
      </c>
      <c r="D176" s="25">
        <f t="shared" si="2"/>
        <v>2.908611111111111</v>
      </c>
    </row>
    <row r="177" spans="1:29" x14ac:dyDescent="0.2">
      <c r="A177" s="18">
        <v>43202.1796875</v>
      </c>
      <c r="B177" s="17">
        <v>0.66666666883975301</v>
      </c>
      <c r="C177" s="17">
        <v>0.12188657407407408</v>
      </c>
      <c r="D177" s="25">
        <f t="shared" si="2"/>
        <v>2.9252777777777776</v>
      </c>
      <c r="R177" s="14">
        <v>36.420999999999999</v>
      </c>
    </row>
    <row r="178" spans="1:29" x14ac:dyDescent="0.2">
      <c r="A178" s="18">
        <v>43202.180381944447</v>
      </c>
      <c r="B178" s="17">
        <v>0.66736111328646097</v>
      </c>
      <c r="C178" s="17">
        <v>0.12258101851851852</v>
      </c>
      <c r="D178" s="25">
        <f t="shared" si="2"/>
        <v>2.9419444444444443</v>
      </c>
      <c r="E178" s="15">
        <v>1006.866</v>
      </c>
      <c r="F178" s="14">
        <v>6.0460000000000003</v>
      </c>
      <c r="G178" s="15">
        <v>36.966999999999999</v>
      </c>
      <c r="H178" s="16">
        <v>298.91300000000001</v>
      </c>
      <c r="I178" s="15">
        <v>0</v>
      </c>
      <c r="J178" s="15">
        <v>0</v>
      </c>
      <c r="K178" s="15">
        <v>6.4749999999999996</v>
      </c>
      <c r="L178" s="15">
        <v>0</v>
      </c>
      <c r="M178" s="15">
        <v>3.0000000000000001E-3</v>
      </c>
      <c r="N178" s="15">
        <v>0</v>
      </c>
      <c r="O178" s="15">
        <v>0.38800000000000001</v>
      </c>
      <c r="P178" s="14">
        <v>-576.16999999999996</v>
      </c>
      <c r="Q178" s="16">
        <v>0.69099999999999995</v>
      </c>
      <c r="R178" s="14">
        <v>34.819000000000003</v>
      </c>
      <c r="S178" s="14">
        <v>0</v>
      </c>
      <c r="T178" s="14">
        <v>0</v>
      </c>
      <c r="U178" s="14">
        <v>0</v>
      </c>
      <c r="V178" s="14">
        <v>0</v>
      </c>
      <c r="W178" s="14">
        <v>6</v>
      </c>
      <c r="X178" s="15">
        <v>37</v>
      </c>
      <c r="Y178" s="15">
        <v>3</v>
      </c>
      <c r="Z178" s="15">
        <v>0</v>
      </c>
      <c r="AA178" s="15">
        <v>3</v>
      </c>
      <c r="AB178" s="15">
        <v>3</v>
      </c>
      <c r="AC178" s="14">
        <v>0</v>
      </c>
    </row>
    <row r="179" spans="1:29" x14ac:dyDescent="0.2">
      <c r="A179" s="18">
        <v>43202.181076388886</v>
      </c>
      <c r="B179" s="17">
        <v>0.66805555773316905</v>
      </c>
      <c r="C179" s="17">
        <v>0.12327546296296296</v>
      </c>
      <c r="D179" s="25">
        <f t="shared" si="2"/>
        <v>2.9586111111111109</v>
      </c>
    </row>
    <row r="180" spans="1:29" x14ac:dyDescent="0.2">
      <c r="A180" s="18">
        <v>43202.181770833333</v>
      </c>
      <c r="B180" s="17">
        <v>0.66875000217987701</v>
      </c>
      <c r="C180" s="17">
        <v>0.1239699074074074</v>
      </c>
      <c r="D180" s="25">
        <f t="shared" si="2"/>
        <v>2.9752777777777775</v>
      </c>
    </row>
    <row r="181" spans="1:29" x14ac:dyDescent="0.2">
      <c r="A181" s="18">
        <v>43202.18246527778</v>
      </c>
      <c r="B181" s="17">
        <v>0.66944444662658498</v>
      </c>
      <c r="C181" s="17">
        <v>0.12466435185185185</v>
      </c>
      <c r="D181" s="25">
        <f t="shared" si="2"/>
        <v>2.9919444444444441</v>
      </c>
    </row>
    <row r="182" spans="1:29" x14ac:dyDescent="0.2">
      <c r="A182" s="18">
        <v>43202.183159722219</v>
      </c>
      <c r="B182" s="17">
        <v>0.67013889107329305</v>
      </c>
      <c r="C182" s="17">
        <v>0.12535879629629629</v>
      </c>
      <c r="D182" s="25">
        <f t="shared" si="2"/>
        <v>3.0086111111111107</v>
      </c>
    </row>
    <row r="183" spans="1:29" x14ac:dyDescent="0.2">
      <c r="A183" s="18">
        <v>43202.183854166666</v>
      </c>
      <c r="B183" s="17">
        <v>0.67083333552000102</v>
      </c>
      <c r="C183" s="17">
        <v>0.12605324074074073</v>
      </c>
      <c r="D183" s="25">
        <f t="shared" si="2"/>
        <v>3.0252777777777773</v>
      </c>
    </row>
    <row r="184" spans="1:29" x14ac:dyDescent="0.2">
      <c r="A184" s="18">
        <v>43202.184548611112</v>
      </c>
      <c r="B184" s="17">
        <v>0.67152777996670898</v>
      </c>
      <c r="C184" s="17">
        <v>0.12674768518518517</v>
      </c>
      <c r="D184" s="25">
        <f t="shared" si="2"/>
        <v>3.0419444444444439</v>
      </c>
      <c r="P184" s="14">
        <v>-574.423</v>
      </c>
    </row>
    <row r="185" spans="1:29" x14ac:dyDescent="0.2">
      <c r="A185" s="18">
        <v>43202.185243055559</v>
      </c>
      <c r="B185" s="17">
        <v>0.67222222441341695</v>
      </c>
      <c r="C185" s="17">
        <v>0.12744212962962964</v>
      </c>
      <c r="D185" s="25">
        <f t="shared" si="2"/>
        <v>3.0586111111111114</v>
      </c>
      <c r="H185" s="16">
        <v>300.89800000000002</v>
      </c>
    </row>
    <row r="186" spans="1:29" x14ac:dyDescent="0.2">
      <c r="A186" s="18">
        <v>43202.185937499999</v>
      </c>
      <c r="B186" s="17">
        <v>0.67291666886012502</v>
      </c>
      <c r="C186" s="17">
        <v>0.12813657407407408</v>
      </c>
      <c r="D186" s="25">
        <f t="shared" si="2"/>
        <v>3.075277777777778</v>
      </c>
      <c r="P186" s="14">
        <v>-575.55899999999997</v>
      </c>
    </row>
    <row r="187" spans="1:29" x14ac:dyDescent="0.2">
      <c r="A187" s="18">
        <v>43202.186631944445</v>
      </c>
      <c r="B187" s="17">
        <v>0.67361111330683299</v>
      </c>
      <c r="C187" s="17">
        <v>0.12883101851851853</v>
      </c>
      <c r="D187" s="25">
        <f t="shared" si="2"/>
        <v>3.0919444444444446</v>
      </c>
      <c r="H187" s="16">
        <v>300.78899999999999</v>
      </c>
    </row>
    <row r="188" spans="1:29" x14ac:dyDescent="0.2">
      <c r="A188" s="18">
        <v>43202.187326388892</v>
      </c>
      <c r="B188" s="17">
        <v>0.67430555775354195</v>
      </c>
      <c r="C188" s="17">
        <v>0.12952546296296297</v>
      </c>
      <c r="D188" s="25">
        <f t="shared" si="2"/>
        <v>3.1086111111111112</v>
      </c>
      <c r="H188" s="16">
        <v>301.90499999999997</v>
      </c>
    </row>
    <row r="189" spans="1:29" x14ac:dyDescent="0.2">
      <c r="A189" s="18">
        <v>43202.188020833331</v>
      </c>
      <c r="B189" s="17">
        <v>0.67500000220025003</v>
      </c>
      <c r="C189" s="17">
        <v>0.13021990740740741</v>
      </c>
      <c r="D189" s="25">
        <f t="shared" si="2"/>
        <v>3.1252777777777778</v>
      </c>
      <c r="H189" s="16">
        <v>299.12099999999998</v>
      </c>
      <c r="P189" s="14">
        <v>-576.428</v>
      </c>
    </row>
    <row r="190" spans="1:29" x14ac:dyDescent="0.2">
      <c r="A190" s="18">
        <v>43202.188715277778</v>
      </c>
      <c r="B190" s="17">
        <v>0.67569444664695799</v>
      </c>
      <c r="C190" s="17">
        <v>0.13091435185185185</v>
      </c>
      <c r="D190" s="25">
        <f t="shared" si="2"/>
        <v>3.1419444444444444</v>
      </c>
    </row>
    <row r="191" spans="1:29" x14ac:dyDescent="0.2">
      <c r="A191" s="18">
        <v>43202.189409722225</v>
      </c>
      <c r="B191" s="17">
        <v>0.67638889109366596</v>
      </c>
      <c r="C191" s="17">
        <v>0.13160879629629629</v>
      </c>
      <c r="D191" s="25">
        <f t="shared" si="2"/>
        <v>3.158611111111111</v>
      </c>
      <c r="H191" s="16">
        <v>299.47500000000002</v>
      </c>
    </row>
    <row r="192" spans="1:29" x14ac:dyDescent="0.2">
      <c r="A192" s="18">
        <v>43202.190104166664</v>
      </c>
      <c r="B192" s="17">
        <v>0.67708333554037403</v>
      </c>
      <c r="C192" s="17">
        <v>0.13230324074074074</v>
      </c>
      <c r="D192" s="25">
        <f t="shared" si="2"/>
        <v>3.1752777777777776</v>
      </c>
      <c r="H192" s="16">
        <v>302.29300000000001</v>
      </c>
    </row>
    <row r="193" spans="1:29" x14ac:dyDescent="0.2">
      <c r="A193" s="18">
        <v>43202.190798611111</v>
      </c>
      <c r="B193" s="17">
        <v>0.677777779987082</v>
      </c>
      <c r="C193" s="17">
        <v>0.13299768518518518</v>
      </c>
      <c r="D193" s="25">
        <f t="shared" si="2"/>
        <v>3.1919444444444443</v>
      </c>
      <c r="H193" s="16">
        <v>300.27699999999999</v>
      </c>
      <c r="P193" s="14">
        <v>-577.42700000000002</v>
      </c>
    </row>
    <row r="194" spans="1:29" x14ac:dyDescent="0.2">
      <c r="A194" s="18">
        <v>43202.191493055558</v>
      </c>
      <c r="B194" s="17">
        <v>0.67847222443378996</v>
      </c>
      <c r="C194" s="17">
        <v>0.13369212962962962</v>
      </c>
      <c r="D194" s="25">
        <f t="shared" si="2"/>
        <v>3.2086111111111109</v>
      </c>
    </row>
    <row r="195" spans="1:29" x14ac:dyDescent="0.2">
      <c r="A195" s="18">
        <v>43202.192187499997</v>
      </c>
      <c r="B195" s="17">
        <v>0.67916666888049804</v>
      </c>
      <c r="C195" s="17">
        <v>0.13438657407407406</v>
      </c>
      <c r="D195" s="25">
        <f t="shared" ref="D195:D258" si="3">C195*24</f>
        <v>3.2252777777777775</v>
      </c>
    </row>
    <row r="196" spans="1:29" x14ac:dyDescent="0.2">
      <c r="A196" s="18">
        <v>43202.192881944444</v>
      </c>
      <c r="B196" s="17">
        <v>0.679861113327206</v>
      </c>
      <c r="C196" s="17">
        <v>0.13508101851851853</v>
      </c>
      <c r="D196" s="25">
        <f t="shared" si="3"/>
        <v>3.241944444444445</v>
      </c>
      <c r="H196" s="16">
        <v>300.13099999999997</v>
      </c>
    </row>
    <row r="197" spans="1:29" x14ac:dyDescent="0.2">
      <c r="A197" s="18">
        <v>43202.193576388891</v>
      </c>
      <c r="B197" s="17">
        <v>0.68055555777391397</v>
      </c>
      <c r="C197" s="17">
        <v>0.13577546296296297</v>
      </c>
      <c r="D197" s="25">
        <f t="shared" si="3"/>
        <v>3.2586111111111116</v>
      </c>
      <c r="H197" s="16">
        <v>301.19600000000003</v>
      </c>
    </row>
    <row r="198" spans="1:29" x14ac:dyDescent="0.2">
      <c r="A198" s="18">
        <v>43202.19427083333</v>
      </c>
      <c r="B198" s="17">
        <v>0.68125000222062204</v>
      </c>
      <c r="C198" s="17">
        <v>0.13646990740740741</v>
      </c>
      <c r="D198" s="25">
        <f t="shared" si="3"/>
        <v>3.2752777777777782</v>
      </c>
      <c r="H198" s="16">
        <v>299.60500000000002</v>
      </c>
    </row>
    <row r="199" spans="1:29" x14ac:dyDescent="0.2">
      <c r="A199" s="18">
        <v>43202.194965277777</v>
      </c>
      <c r="B199" s="17">
        <v>0.68194444666733001</v>
      </c>
      <c r="C199" s="17">
        <v>0.13716435185185186</v>
      </c>
      <c r="D199" s="25">
        <f t="shared" si="3"/>
        <v>3.2919444444444448</v>
      </c>
      <c r="P199" s="14">
        <v>-578.90599999999995</v>
      </c>
    </row>
    <row r="200" spans="1:29" x14ac:dyDescent="0.2">
      <c r="A200" s="18">
        <v>43202.195659722223</v>
      </c>
      <c r="B200" s="17">
        <v>0.68263889111403797</v>
      </c>
      <c r="C200" s="17">
        <v>0.1378587962962963</v>
      </c>
      <c r="D200" s="25">
        <f t="shared" si="3"/>
        <v>3.3086111111111114</v>
      </c>
    </row>
    <row r="201" spans="1:29" x14ac:dyDescent="0.2">
      <c r="A201" s="18">
        <v>43202.19635416667</v>
      </c>
      <c r="B201" s="17">
        <v>0.68333333556074605</v>
      </c>
      <c r="C201" s="17">
        <v>0.13855324074074074</v>
      </c>
      <c r="D201" s="25">
        <f t="shared" si="3"/>
        <v>3.325277777777778</v>
      </c>
    </row>
    <row r="202" spans="1:29" x14ac:dyDescent="0.2">
      <c r="A202" s="18">
        <v>43202.197048611109</v>
      </c>
      <c r="B202" s="17">
        <v>0.68402778000745501</v>
      </c>
      <c r="C202" s="17">
        <v>0.13924768518518518</v>
      </c>
      <c r="D202" s="25">
        <f t="shared" si="3"/>
        <v>3.3419444444444446</v>
      </c>
      <c r="P202" s="14">
        <v>-580.279</v>
      </c>
    </row>
    <row r="203" spans="1:29" x14ac:dyDescent="0.2">
      <c r="A203" s="18">
        <v>43202.197743055556</v>
      </c>
      <c r="B203" s="17">
        <v>0.68472222445416298</v>
      </c>
      <c r="C203" s="17">
        <v>0.13994212962962962</v>
      </c>
      <c r="D203" s="25">
        <f t="shared" si="3"/>
        <v>3.3586111111111112</v>
      </c>
    </row>
    <row r="204" spans="1:29" x14ac:dyDescent="0.2">
      <c r="A204" s="18">
        <v>43202.198437500003</v>
      </c>
      <c r="B204" s="17">
        <v>0.68541666890087105</v>
      </c>
      <c r="C204" s="17">
        <v>0.14063657407407407</v>
      </c>
      <c r="D204" s="25">
        <f t="shared" si="3"/>
        <v>3.3752777777777778</v>
      </c>
      <c r="H204" s="16">
        <v>300.59399999999999</v>
      </c>
    </row>
    <row r="205" spans="1:29" x14ac:dyDescent="0.2">
      <c r="A205" s="18">
        <v>43202.199131944442</v>
      </c>
      <c r="B205" s="17">
        <v>0.68611111334757902</v>
      </c>
      <c r="C205" s="17">
        <v>0.14133101851851851</v>
      </c>
      <c r="D205" s="25">
        <f t="shared" si="3"/>
        <v>3.3919444444444444</v>
      </c>
      <c r="H205" s="16">
        <v>299.92899999999997</v>
      </c>
    </row>
    <row r="206" spans="1:29" x14ac:dyDescent="0.2">
      <c r="A206" s="18">
        <v>43202.199826388889</v>
      </c>
      <c r="B206" s="17">
        <v>0.68680555779428698</v>
      </c>
      <c r="C206" s="17">
        <v>0.14202546296296295</v>
      </c>
      <c r="D206" s="25">
        <f t="shared" si="3"/>
        <v>3.408611111111111</v>
      </c>
      <c r="H206" s="16">
        <v>300.83800000000002</v>
      </c>
      <c r="P206" s="14">
        <v>-581.06399999999996</v>
      </c>
    </row>
    <row r="207" spans="1:29" x14ac:dyDescent="0.2">
      <c r="A207" s="18">
        <v>43202.200520833336</v>
      </c>
      <c r="B207" s="17">
        <v>0.68750000224099495</v>
      </c>
      <c r="C207" s="17">
        <v>0.14271990740740742</v>
      </c>
      <c r="D207" s="25">
        <f t="shared" si="3"/>
        <v>3.4252777777777781</v>
      </c>
    </row>
    <row r="208" spans="1:29" x14ac:dyDescent="0.2">
      <c r="A208" s="18">
        <v>43202.201215277775</v>
      </c>
      <c r="B208" s="17">
        <v>0.68819444668770302</v>
      </c>
      <c r="C208" s="17">
        <v>0.14341435185185186</v>
      </c>
      <c r="D208" s="25">
        <f t="shared" si="3"/>
        <v>3.4419444444444447</v>
      </c>
      <c r="E208" s="15">
        <v>1006.866</v>
      </c>
      <c r="F208" s="14">
        <v>6.0490000000000004</v>
      </c>
      <c r="G208" s="15">
        <v>36.972000000000001</v>
      </c>
      <c r="H208" s="16">
        <v>300.42700000000002</v>
      </c>
      <c r="I208" s="15">
        <v>0</v>
      </c>
      <c r="J208" s="15">
        <v>0</v>
      </c>
      <c r="K208" s="15">
        <v>6.4749999999999996</v>
      </c>
      <c r="L208" s="15">
        <v>0</v>
      </c>
      <c r="M208" s="15">
        <v>3.0000000000000001E-3</v>
      </c>
      <c r="N208" s="15">
        <v>0</v>
      </c>
      <c r="O208" s="15">
        <v>0.38800000000000001</v>
      </c>
      <c r="P208" s="14">
        <v>-581.42100000000005</v>
      </c>
      <c r="Q208" s="16">
        <v>0.372</v>
      </c>
      <c r="R208" s="14">
        <v>36.932000000000002</v>
      </c>
      <c r="S208" s="14">
        <v>0</v>
      </c>
      <c r="T208" s="14">
        <v>0</v>
      </c>
      <c r="U208" s="14">
        <v>0</v>
      </c>
      <c r="V208" s="14">
        <v>0</v>
      </c>
      <c r="W208" s="14">
        <v>6</v>
      </c>
      <c r="X208" s="15">
        <v>37</v>
      </c>
      <c r="Y208" s="15">
        <v>3</v>
      </c>
      <c r="Z208" s="15">
        <v>0</v>
      </c>
      <c r="AA208" s="15">
        <v>3</v>
      </c>
      <c r="AB208" s="15">
        <v>3</v>
      </c>
      <c r="AC208" s="14">
        <v>0</v>
      </c>
    </row>
    <row r="209" spans="1:18" x14ac:dyDescent="0.2">
      <c r="A209" s="18">
        <v>43202.201909722222</v>
      </c>
      <c r="B209" s="17">
        <v>0.68888889113441099</v>
      </c>
      <c r="C209" s="17">
        <v>0.1441087962962963</v>
      </c>
      <c r="D209" s="25">
        <f t="shared" si="3"/>
        <v>3.4586111111111113</v>
      </c>
    </row>
    <row r="210" spans="1:18" x14ac:dyDescent="0.2">
      <c r="A210" s="18">
        <v>43202.202604166669</v>
      </c>
      <c r="B210" s="17">
        <v>0.68958333558111895</v>
      </c>
      <c r="C210" s="17">
        <v>0.14480324074074075</v>
      </c>
      <c r="D210" s="25">
        <f t="shared" si="3"/>
        <v>3.4752777777777779</v>
      </c>
      <c r="H210" s="16">
        <v>299.28100000000001</v>
      </c>
    </row>
    <row r="211" spans="1:18" x14ac:dyDescent="0.2">
      <c r="A211" s="18">
        <v>43202.203298611108</v>
      </c>
      <c r="B211" s="17">
        <v>0.69027778002782703</v>
      </c>
      <c r="C211" s="17">
        <v>0.14549768518518519</v>
      </c>
      <c r="D211" s="25">
        <f t="shared" si="3"/>
        <v>3.4919444444444445</v>
      </c>
      <c r="P211" s="14">
        <v>-582.39</v>
      </c>
    </row>
    <row r="212" spans="1:18" x14ac:dyDescent="0.2">
      <c r="A212" s="18">
        <v>43202.203993055555</v>
      </c>
      <c r="B212" s="17">
        <v>0.69097222447453499</v>
      </c>
      <c r="C212" s="17">
        <v>0.14619212962962963</v>
      </c>
      <c r="D212" s="25">
        <f t="shared" si="3"/>
        <v>3.5086111111111111</v>
      </c>
    </row>
    <row r="213" spans="1:18" x14ac:dyDescent="0.2">
      <c r="A213" s="18">
        <v>43202.204687500001</v>
      </c>
      <c r="B213" s="17">
        <v>0.69166666892124296</v>
      </c>
      <c r="C213" s="17">
        <v>0.14688657407407407</v>
      </c>
      <c r="D213" s="25">
        <f t="shared" si="3"/>
        <v>3.5252777777777777</v>
      </c>
      <c r="R213" s="14">
        <v>36.331000000000003</v>
      </c>
    </row>
    <row r="214" spans="1:18" x14ac:dyDescent="0.2">
      <c r="A214" s="18">
        <v>43202.205381944441</v>
      </c>
      <c r="B214" s="17">
        <v>0.69236111336795103</v>
      </c>
      <c r="C214" s="17">
        <v>0.14758101851851851</v>
      </c>
      <c r="D214" s="25">
        <f t="shared" si="3"/>
        <v>3.5419444444444443</v>
      </c>
      <c r="P214" s="14">
        <v>-583.41600000000005</v>
      </c>
      <c r="R214" s="14">
        <v>36.253999999999998</v>
      </c>
    </row>
    <row r="215" spans="1:18" x14ac:dyDescent="0.2">
      <c r="A215" s="18">
        <v>43202.206076388888</v>
      </c>
      <c r="B215" s="17">
        <v>0.69305555781465999</v>
      </c>
      <c r="C215" s="17">
        <v>0.14827546296296296</v>
      </c>
      <c r="D215" s="25">
        <f t="shared" si="3"/>
        <v>3.5586111111111109</v>
      </c>
    </row>
    <row r="216" spans="1:18" x14ac:dyDescent="0.2">
      <c r="A216" s="18">
        <v>43202.206770833334</v>
      </c>
      <c r="B216" s="17">
        <v>0.69375000226136796</v>
      </c>
      <c r="C216" s="17">
        <v>0.1489699074074074</v>
      </c>
      <c r="D216" s="25">
        <f t="shared" si="3"/>
        <v>3.5752777777777776</v>
      </c>
      <c r="H216" s="16">
        <v>299.40699999999998</v>
      </c>
    </row>
    <row r="217" spans="1:18" x14ac:dyDescent="0.2">
      <c r="A217" s="18">
        <v>43202.207465277781</v>
      </c>
      <c r="B217" s="17">
        <v>0.69444444670807604</v>
      </c>
      <c r="C217" s="17">
        <v>0.14966435185185184</v>
      </c>
      <c r="D217" s="25">
        <f t="shared" si="3"/>
        <v>3.5919444444444442</v>
      </c>
      <c r="H217" s="16">
        <v>300.14800000000002</v>
      </c>
      <c r="P217" s="14">
        <v>-584.41399999999999</v>
      </c>
    </row>
    <row r="218" spans="1:18" x14ac:dyDescent="0.2">
      <c r="A218" s="18">
        <v>43202.20815972222</v>
      </c>
      <c r="B218" s="17">
        <v>0.695138891154784</v>
      </c>
      <c r="C218" s="17">
        <v>0.15035879629629631</v>
      </c>
      <c r="D218" s="25">
        <f t="shared" si="3"/>
        <v>3.6086111111111112</v>
      </c>
    </row>
    <row r="219" spans="1:18" x14ac:dyDescent="0.2">
      <c r="A219" s="18">
        <v>43202.208854166667</v>
      </c>
      <c r="B219" s="17">
        <v>0.69583333560149196</v>
      </c>
      <c r="C219" s="17">
        <v>0.15105324074074075</v>
      </c>
      <c r="D219" s="25">
        <f t="shared" si="3"/>
        <v>3.6252777777777778</v>
      </c>
      <c r="R219" s="14">
        <v>36.164000000000001</v>
      </c>
    </row>
    <row r="220" spans="1:18" x14ac:dyDescent="0.2">
      <c r="A220" s="18">
        <v>43202.209548611114</v>
      </c>
      <c r="B220" s="17">
        <v>0.69652778004820004</v>
      </c>
      <c r="C220" s="17">
        <v>0.15174768518518519</v>
      </c>
      <c r="D220" s="25">
        <f t="shared" si="3"/>
        <v>3.6419444444444444</v>
      </c>
      <c r="H220" s="16">
        <v>299.49299999999999</v>
      </c>
      <c r="R220" s="14">
        <v>35.578000000000003</v>
      </c>
    </row>
    <row r="221" spans="1:18" x14ac:dyDescent="0.2">
      <c r="A221" s="18">
        <v>43202.210243055553</v>
      </c>
      <c r="B221" s="17">
        <v>0.697222224494908</v>
      </c>
      <c r="C221" s="17">
        <v>0.15244212962962964</v>
      </c>
      <c r="D221" s="25">
        <f t="shared" si="3"/>
        <v>3.658611111111111</v>
      </c>
      <c r="H221" s="16">
        <v>300.74299999999999</v>
      </c>
      <c r="P221" s="14">
        <v>-585.71900000000005</v>
      </c>
    </row>
    <row r="222" spans="1:18" x14ac:dyDescent="0.2">
      <c r="A222" s="18">
        <v>43202.2109375</v>
      </c>
      <c r="B222" s="17">
        <v>0.69791666894161597</v>
      </c>
      <c r="C222" s="17">
        <v>0.15313657407407408</v>
      </c>
      <c r="D222" s="25">
        <f t="shared" si="3"/>
        <v>3.6752777777777776</v>
      </c>
      <c r="H222" s="16">
        <v>298.80599999999998</v>
      </c>
      <c r="R222" s="14">
        <v>35.198</v>
      </c>
    </row>
    <row r="223" spans="1:18" x14ac:dyDescent="0.2">
      <c r="A223" s="18">
        <v>43202.211631944447</v>
      </c>
      <c r="B223" s="17">
        <v>0.69861111338832405</v>
      </c>
      <c r="C223" s="17">
        <v>0.15383101851851852</v>
      </c>
      <c r="D223" s="25">
        <f t="shared" si="3"/>
        <v>3.6919444444444443</v>
      </c>
    </row>
    <row r="224" spans="1:18" x14ac:dyDescent="0.2">
      <c r="A224" s="18">
        <v>43202.212326388886</v>
      </c>
      <c r="B224" s="17">
        <v>0.69930555783503201</v>
      </c>
      <c r="C224" s="17">
        <v>0.15452546296296296</v>
      </c>
      <c r="D224" s="25">
        <f t="shared" si="3"/>
        <v>3.7086111111111109</v>
      </c>
      <c r="H224" s="16">
        <v>300.678</v>
      </c>
      <c r="P224" s="14">
        <v>-587.40899999999999</v>
      </c>
    </row>
    <row r="225" spans="1:29" x14ac:dyDescent="0.2">
      <c r="A225" s="18">
        <v>43202.213020833333</v>
      </c>
      <c r="B225" s="17">
        <v>0.70000000228173997</v>
      </c>
      <c r="C225" s="17">
        <v>0.1552199074074074</v>
      </c>
      <c r="D225" s="25">
        <f t="shared" si="3"/>
        <v>3.7252777777777775</v>
      </c>
    </row>
    <row r="226" spans="1:29" x14ac:dyDescent="0.2">
      <c r="A226" s="18">
        <v>43202.21371527778</v>
      </c>
      <c r="B226" s="17">
        <v>0.70069444672844805</v>
      </c>
      <c r="C226" s="17">
        <v>0.15591435185185185</v>
      </c>
      <c r="D226" s="25">
        <f t="shared" si="3"/>
        <v>3.7419444444444441</v>
      </c>
    </row>
    <row r="227" spans="1:29" x14ac:dyDescent="0.2">
      <c r="A227" s="18">
        <v>43202.214409722219</v>
      </c>
      <c r="B227" s="17">
        <v>0.70138889117515602</v>
      </c>
      <c r="C227" s="17">
        <v>0.15660879629629629</v>
      </c>
      <c r="D227" s="25">
        <f t="shared" si="3"/>
        <v>3.7586111111111107</v>
      </c>
      <c r="P227" s="14">
        <v>-588.41499999999996</v>
      </c>
    </row>
    <row r="228" spans="1:29" x14ac:dyDescent="0.2">
      <c r="A228" s="18">
        <v>43202.215104166666</v>
      </c>
      <c r="B228" s="17">
        <v>0.70208333562186498</v>
      </c>
      <c r="C228" s="17">
        <v>0.15730324074074073</v>
      </c>
      <c r="D228" s="25">
        <f t="shared" si="3"/>
        <v>3.7752777777777773</v>
      </c>
      <c r="R228" s="14">
        <v>34.552</v>
      </c>
    </row>
    <row r="229" spans="1:29" x14ac:dyDescent="0.2">
      <c r="A229" s="18">
        <v>43202.215798611112</v>
      </c>
      <c r="B229" s="17">
        <v>0.70277778006857305</v>
      </c>
      <c r="C229" s="17">
        <v>0.15799768518518517</v>
      </c>
      <c r="D229" s="25">
        <f t="shared" si="3"/>
        <v>3.7919444444444439</v>
      </c>
    </row>
    <row r="230" spans="1:29" x14ac:dyDescent="0.2">
      <c r="A230" s="18">
        <v>43202.216493055559</v>
      </c>
      <c r="B230" s="17">
        <v>0.70347222451528102</v>
      </c>
      <c r="C230" s="17">
        <v>0.15869212962962964</v>
      </c>
      <c r="D230" s="25">
        <f t="shared" si="3"/>
        <v>3.8086111111111114</v>
      </c>
      <c r="R230" s="14">
        <v>35.308</v>
      </c>
    </row>
    <row r="231" spans="1:29" x14ac:dyDescent="0.2">
      <c r="A231" s="18">
        <v>43202.217187499999</v>
      </c>
      <c r="B231" s="17">
        <v>0.70416666896198898</v>
      </c>
      <c r="C231" s="17">
        <v>0.15938657407407408</v>
      </c>
      <c r="D231" s="25">
        <f t="shared" si="3"/>
        <v>3.825277777777778</v>
      </c>
      <c r="P231" s="14">
        <v>-590.26599999999996</v>
      </c>
    </row>
    <row r="232" spans="1:29" x14ac:dyDescent="0.2">
      <c r="A232" s="18">
        <v>43202.217881944445</v>
      </c>
      <c r="B232" s="17">
        <v>0.70486111340869695</v>
      </c>
      <c r="C232" s="17">
        <v>0.16008101851851853</v>
      </c>
      <c r="D232" s="25">
        <f t="shared" si="3"/>
        <v>3.8419444444444446</v>
      </c>
    </row>
    <row r="233" spans="1:29" x14ac:dyDescent="0.2">
      <c r="A233" s="18">
        <v>43202.218576388892</v>
      </c>
      <c r="B233" s="17">
        <v>0.70555555785540502</v>
      </c>
      <c r="C233" s="17">
        <v>0.16077546296296297</v>
      </c>
      <c r="D233" s="25">
        <f t="shared" si="3"/>
        <v>3.8586111111111112</v>
      </c>
    </row>
    <row r="234" spans="1:29" x14ac:dyDescent="0.2">
      <c r="A234" s="18">
        <v>43202.219270833331</v>
      </c>
      <c r="B234" s="17">
        <v>0.70625000230211299</v>
      </c>
      <c r="C234" s="17">
        <v>0.16146990740740741</v>
      </c>
      <c r="D234" s="25">
        <f t="shared" si="3"/>
        <v>3.8752777777777778</v>
      </c>
      <c r="P234" s="14">
        <v>-591.32500000000005</v>
      </c>
    </row>
    <row r="235" spans="1:29" x14ac:dyDescent="0.2">
      <c r="A235" s="18">
        <v>43202.219965277778</v>
      </c>
      <c r="B235" s="17">
        <v>0.70694444674882095</v>
      </c>
      <c r="C235" s="17">
        <v>0.16216435185185185</v>
      </c>
      <c r="D235" s="25">
        <f t="shared" si="3"/>
        <v>3.8919444444444444</v>
      </c>
    </row>
    <row r="236" spans="1:29" x14ac:dyDescent="0.2">
      <c r="A236" s="18">
        <v>43202.220659722225</v>
      </c>
      <c r="B236" s="17">
        <v>0.70763889119552903</v>
      </c>
      <c r="C236" s="17">
        <v>0.16285879629629629</v>
      </c>
      <c r="D236" s="25">
        <f t="shared" si="3"/>
        <v>3.908611111111111</v>
      </c>
      <c r="R236" s="14">
        <v>35.542999999999999</v>
      </c>
    </row>
    <row r="237" spans="1:29" x14ac:dyDescent="0.2">
      <c r="A237" s="18">
        <v>43202.221354166664</v>
      </c>
      <c r="B237" s="17">
        <v>0.70833333564223699</v>
      </c>
      <c r="C237" s="17">
        <v>0.16355324074074074</v>
      </c>
      <c r="D237" s="25">
        <f t="shared" si="3"/>
        <v>3.9252777777777776</v>
      </c>
      <c r="P237" s="14">
        <v>-592.23900000000003</v>
      </c>
    </row>
    <row r="238" spans="1:29" x14ac:dyDescent="0.2">
      <c r="A238" s="18">
        <v>43202.222048611111</v>
      </c>
      <c r="B238" s="17">
        <v>0.70902778008894496</v>
      </c>
      <c r="C238" s="17">
        <v>0.16424768518518518</v>
      </c>
      <c r="D238" s="25">
        <f t="shared" si="3"/>
        <v>3.9419444444444443</v>
      </c>
      <c r="E238" s="15">
        <v>1006.866</v>
      </c>
      <c r="F238" s="14">
        <v>6.0460000000000003</v>
      </c>
      <c r="G238" s="15">
        <v>36.965000000000003</v>
      </c>
      <c r="H238" s="16">
        <v>303.76799999999997</v>
      </c>
      <c r="I238" s="15">
        <v>0</v>
      </c>
      <c r="J238" s="15">
        <v>0</v>
      </c>
      <c r="K238" s="15">
        <v>6.4749999999999996</v>
      </c>
      <c r="L238" s="15">
        <v>0</v>
      </c>
      <c r="M238" s="15">
        <v>3.0000000000000001E-3</v>
      </c>
      <c r="N238" s="15">
        <v>0</v>
      </c>
      <c r="O238" s="15">
        <v>0.38800000000000001</v>
      </c>
      <c r="P238" s="14">
        <v>-592.529</v>
      </c>
      <c r="Q238" s="16">
        <v>0.52700000000000002</v>
      </c>
      <c r="R238" s="14">
        <v>35.484000000000002</v>
      </c>
      <c r="S238" s="14">
        <v>0</v>
      </c>
      <c r="T238" s="14">
        <v>0</v>
      </c>
      <c r="U238" s="14">
        <v>0</v>
      </c>
      <c r="V238" s="14">
        <v>0</v>
      </c>
      <c r="W238" s="14">
        <v>6</v>
      </c>
      <c r="X238" s="15">
        <v>37</v>
      </c>
      <c r="Y238" s="15">
        <v>3</v>
      </c>
      <c r="Z238" s="15">
        <v>0</v>
      </c>
      <c r="AA238" s="15">
        <v>3</v>
      </c>
      <c r="AB238" s="15">
        <v>3</v>
      </c>
      <c r="AC238" s="14">
        <v>0</v>
      </c>
    </row>
    <row r="239" spans="1:29" x14ac:dyDescent="0.2">
      <c r="A239" s="18">
        <v>43202.222743055558</v>
      </c>
      <c r="B239" s="17">
        <v>0.70972222453565303</v>
      </c>
      <c r="C239" s="17">
        <v>0.16494212962962962</v>
      </c>
      <c r="D239" s="25">
        <f t="shared" si="3"/>
        <v>3.9586111111111109</v>
      </c>
    </row>
    <row r="240" spans="1:29" x14ac:dyDescent="0.2">
      <c r="A240" s="18">
        <v>43202.223437499997</v>
      </c>
      <c r="B240" s="17">
        <v>0.710416668982361</v>
      </c>
      <c r="C240" s="17">
        <v>0.16563657407407406</v>
      </c>
      <c r="D240" s="25">
        <f t="shared" si="3"/>
        <v>3.9752777777777775</v>
      </c>
      <c r="P240" s="14">
        <v>-593.39800000000002</v>
      </c>
    </row>
    <row r="241" spans="1:18" x14ac:dyDescent="0.2">
      <c r="A241" s="18">
        <v>43202.224131944444</v>
      </c>
      <c r="B241" s="17">
        <v>0.71111111342906996</v>
      </c>
      <c r="C241" s="17">
        <v>0.16633101851851853</v>
      </c>
      <c r="D241" s="25">
        <f t="shared" si="3"/>
        <v>3.991944444444445</v>
      </c>
    </row>
    <row r="242" spans="1:18" x14ac:dyDescent="0.2">
      <c r="A242" s="18">
        <v>43202.224826388891</v>
      </c>
      <c r="B242" s="17">
        <v>0.71180555787577804</v>
      </c>
      <c r="C242" s="17">
        <v>0.16702546296296297</v>
      </c>
      <c r="D242" s="25">
        <f t="shared" si="3"/>
        <v>4.0086111111111116</v>
      </c>
      <c r="P242" s="14">
        <v>-594.39700000000005</v>
      </c>
    </row>
    <row r="243" spans="1:18" x14ac:dyDescent="0.2">
      <c r="A243" s="18">
        <v>43202.22552083333</v>
      </c>
      <c r="B243" s="17">
        <v>0.712500002322486</v>
      </c>
      <c r="C243" s="17">
        <v>0.16771990740740741</v>
      </c>
      <c r="D243" s="25">
        <f t="shared" si="3"/>
        <v>4.0252777777777782</v>
      </c>
    </row>
    <row r="244" spans="1:18" x14ac:dyDescent="0.2">
      <c r="A244" s="18">
        <v>43202.226215277777</v>
      </c>
      <c r="B244" s="17">
        <v>0.71319444676919397</v>
      </c>
      <c r="C244" s="17">
        <v>0.16841435185185186</v>
      </c>
      <c r="D244" s="25">
        <f t="shared" si="3"/>
        <v>4.0419444444444448</v>
      </c>
      <c r="H244" s="16">
        <v>299.81099999999998</v>
      </c>
    </row>
    <row r="245" spans="1:18" x14ac:dyDescent="0.2">
      <c r="A245" s="18">
        <v>43202.226909722223</v>
      </c>
      <c r="B245" s="17">
        <v>0.71388889121590204</v>
      </c>
      <c r="C245" s="17">
        <v>0.1691087962962963</v>
      </c>
      <c r="D245" s="25">
        <f t="shared" si="3"/>
        <v>4.0586111111111114</v>
      </c>
      <c r="H245" s="16">
        <v>299.988</v>
      </c>
      <c r="P245" s="14">
        <v>-595.41999999999996</v>
      </c>
    </row>
    <row r="246" spans="1:18" x14ac:dyDescent="0.2">
      <c r="A246" s="18">
        <v>43202.22760416667</v>
      </c>
      <c r="B246" s="17">
        <v>0.71458333566261001</v>
      </c>
      <c r="C246" s="17">
        <v>0.16980324074074074</v>
      </c>
      <c r="D246" s="25">
        <f t="shared" si="3"/>
        <v>4.075277777777778</v>
      </c>
    </row>
    <row r="247" spans="1:18" x14ac:dyDescent="0.2">
      <c r="A247" s="18">
        <v>43202.228298611109</v>
      </c>
      <c r="B247" s="17">
        <v>0.71527778010931797</v>
      </c>
      <c r="C247" s="17">
        <v>0.17049768518518518</v>
      </c>
      <c r="D247" s="25">
        <f t="shared" si="3"/>
        <v>4.0919444444444446</v>
      </c>
      <c r="P247" s="14">
        <v>-597.35900000000004</v>
      </c>
    </row>
    <row r="248" spans="1:18" x14ac:dyDescent="0.2">
      <c r="A248" s="18">
        <v>43202.228993055556</v>
      </c>
      <c r="B248" s="17">
        <v>0.71597222455602605</v>
      </c>
      <c r="C248" s="17">
        <v>0.17119212962962962</v>
      </c>
      <c r="D248" s="25">
        <f t="shared" si="3"/>
        <v>4.1086111111111112</v>
      </c>
      <c r="R248" s="14">
        <v>34.469000000000001</v>
      </c>
    </row>
    <row r="249" spans="1:18" x14ac:dyDescent="0.2">
      <c r="A249" s="18">
        <v>43202.229687500003</v>
      </c>
      <c r="B249" s="17">
        <v>0.71666666900273401</v>
      </c>
      <c r="C249" s="17">
        <v>0.17188657407407407</v>
      </c>
      <c r="D249" s="25">
        <f t="shared" si="3"/>
        <v>4.1252777777777778</v>
      </c>
      <c r="R249" s="14">
        <v>37.601999999999997</v>
      </c>
    </row>
    <row r="250" spans="1:18" x14ac:dyDescent="0.2">
      <c r="A250" s="18">
        <v>43202.230381944442</v>
      </c>
      <c r="B250" s="17">
        <v>0.71736111344944198</v>
      </c>
      <c r="C250" s="17">
        <v>0.17258101851851851</v>
      </c>
      <c r="D250" s="25">
        <f t="shared" si="3"/>
        <v>4.1419444444444444</v>
      </c>
      <c r="P250" s="14">
        <v>-598.10500000000002</v>
      </c>
    </row>
    <row r="251" spans="1:18" x14ac:dyDescent="0.2">
      <c r="A251" s="18">
        <v>43202.231076388889</v>
      </c>
      <c r="B251" s="17">
        <v>0.71805555789615005</v>
      </c>
      <c r="C251" s="17">
        <v>0.17327546296296295</v>
      </c>
      <c r="D251" s="25">
        <f t="shared" si="3"/>
        <v>4.158611111111111</v>
      </c>
    </row>
    <row r="252" spans="1:18" x14ac:dyDescent="0.2">
      <c r="A252" s="18">
        <v>43202.231770833336</v>
      </c>
      <c r="B252" s="17">
        <v>0.71875000234285802</v>
      </c>
      <c r="C252" s="17">
        <v>0.17396990740740742</v>
      </c>
      <c r="D252" s="25">
        <f t="shared" si="3"/>
        <v>4.1752777777777776</v>
      </c>
    </row>
    <row r="253" spans="1:18" x14ac:dyDescent="0.2">
      <c r="A253" s="18">
        <v>43202.232465277775</v>
      </c>
      <c r="B253" s="17">
        <v>0.71944444678956598</v>
      </c>
      <c r="C253" s="17">
        <v>0.17466435185185186</v>
      </c>
      <c r="D253" s="25">
        <f t="shared" si="3"/>
        <v>4.1919444444444451</v>
      </c>
      <c r="P253" s="14">
        <v>-599.38800000000003</v>
      </c>
      <c r="R253" s="14">
        <v>36.442</v>
      </c>
    </row>
    <row r="254" spans="1:18" x14ac:dyDescent="0.2">
      <c r="A254" s="18">
        <v>43202.233159722222</v>
      </c>
      <c r="B254" s="17">
        <v>0.72013889123627495</v>
      </c>
      <c r="C254" s="17">
        <v>0.1753587962962963</v>
      </c>
      <c r="D254" s="25">
        <f t="shared" si="3"/>
        <v>4.2086111111111109</v>
      </c>
      <c r="R254" s="14">
        <v>35.033000000000001</v>
      </c>
    </row>
    <row r="255" spans="1:18" x14ac:dyDescent="0.2">
      <c r="A255" s="18">
        <v>43202.233854166669</v>
      </c>
      <c r="B255" s="17">
        <v>0.72083333568298302</v>
      </c>
      <c r="C255" s="17">
        <v>0.17605324074074075</v>
      </c>
      <c r="D255" s="25">
        <f t="shared" si="3"/>
        <v>4.2252777777777784</v>
      </c>
    </row>
    <row r="256" spans="1:18" x14ac:dyDescent="0.2">
      <c r="A256" s="18">
        <v>43202.234548611108</v>
      </c>
      <c r="B256" s="17">
        <v>0.72152778012969099</v>
      </c>
      <c r="C256" s="17">
        <v>0.17674768518518519</v>
      </c>
      <c r="D256" s="25">
        <f t="shared" si="3"/>
        <v>4.2419444444444441</v>
      </c>
      <c r="P256" s="14">
        <v>-600.57899999999995</v>
      </c>
      <c r="R256" s="14">
        <v>35.085000000000001</v>
      </c>
    </row>
    <row r="257" spans="1:29" x14ac:dyDescent="0.2">
      <c r="A257" s="18">
        <v>43202.235243055555</v>
      </c>
      <c r="B257" s="17">
        <v>0.72222222457639895</v>
      </c>
      <c r="C257" s="17">
        <v>0.17744212962962963</v>
      </c>
      <c r="D257" s="25">
        <f t="shared" si="3"/>
        <v>4.2586111111111116</v>
      </c>
      <c r="R257" s="14">
        <v>38.304000000000002</v>
      </c>
    </row>
    <row r="258" spans="1:29" x14ac:dyDescent="0.2">
      <c r="A258" s="18">
        <v>43202.235937500001</v>
      </c>
      <c r="B258" s="17">
        <v>0.72291666902310703</v>
      </c>
      <c r="C258" s="17">
        <v>0.17813657407407407</v>
      </c>
      <c r="D258" s="25">
        <f t="shared" si="3"/>
        <v>4.2752777777777773</v>
      </c>
    </row>
    <row r="259" spans="1:29" x14ac:dyDescent="0.2">
      <c r="A259" s="18">
        <v>43202.236631944441</v>
      </c>
      <c r="B259" s="17">
        <v>0.72361111346981499</v>
      </c>
      <c r="C259" s="17">
        <v>0.17883101851851851</v>
      </c>
      <c r="D259" s="25">
        <f t="shared" ref="D259:D322" si="4">C259*24</f>
        <v>4.2919444444444448</v>
      </c>
      <c r="H259" s="16">
        <v>300.089</v>
      </c>
      <c r="P259" s="14">
        <v>-601.74400000000003</v>
      </c>
    </row>
    <row r="260" spans="1:29" x14ac:dyDescent="0.2">
      <c r="A260" s="18">
        <v>43202.237326388888</v>
      </c>
      <c r="B260" s="17">
        <v>0.72430555791652296</v>
      </c>
      <c r="C260" s="17">
        <v>0.17952546296296296</v>
      </c>
      <c r="D260" s="25">
        <f t="shared" si="4"/>
        <v>4.3086111111111105</v>
      </c>
      <c r="H260" s="16">
        <v>300.05900000000003</v>
      </c>
    </row>
    <row r="261" spans="1:29" x14ac:dyDescent="0.2">
      <c r="A261" s="18">
        <v>43202.238020833334</v>
      </c>
      <c r="B261" s="17">
        <v>0.72500000236323103</v>
      </c>
      <c r="C261" s="17">
        <v>0.1802199074074074</v>
      </c>
      <c r="D261" s="25">
        <f t="shared" si="4"/>
        <v>4.325277777777778</v>
      </c>
      <c r="P261" s="14">
        <v>-602.61800000000005</v>
      </c>
    </row>
    <row r="262" spans="1:29" x14ac:dyDescent="0.2">
      <c r="A262" s="18">
        <v>43202.238715277781</v>
      </c>
      <c r="B262" s="17">
        <v>0.725694446809939</v>
      </c>
      <c r="C262" s="17">
        <v>0.18091435185185184</v>
      </c>
      <c r="D262" s="25">
        <f t="shared" si="4"/>
        <v>4.3419444444444437</v>
      </c>
      <c r="R262" s="14">
        <v>36.057000000000002</v>
      </c>
    </row>
    <row r="263" spans="1:29" x14ac:dyDescent="0.2">
      <c r="A263" s="18">
        <v>43202.23940972222</v>
      </c>
      <c r="B263" s="17">
        <v>0.72638889125664696</v>
      </c>
      <c r="C263" s="17">
        <v>0.18160879629629631</v>
      </c>
      <c r="D263" s="25">
        <f t="shared" si="4"/>
        <v>4.3586111111111112</v>
      </c>
      <c r="H263" s="16">
        <v>299.46100000000001</v>
      </c>
      <c r="R263" s="14">
        <v>34.142000000000003</v>
      </c>
    </row>
    <row r="264" spans="1:29" x14ac:dyDescent="0.2">
      <c r="A264" s="18">
        <v>43202.240104166667</v>
      </c>
      <c r="B264" s="17">
        <v>0.72708333570335504</v>
      </c>
      <c r="C264" s="17">
        <v>0.18230324074074075</v>
      </c>
      <c r="D264" s="25">
        <f t="shared" si="4"/>
        <v>4.3752777777777778</v>
      </c>
      <c r="P264" s="14">
        <v>-603.53200000000004</v>
      </c>
      <c r="R264" s="14">
        <v>35.337000000000003</v>
      </c>
    </row>
    <row r="265" spans="1:29" x14ac:dyDescent="0.2">
      <c r="A265" s="18">
        <v>43202.240798611114</v>
      </c>
      <c r="B265" s="17">
        <v>0.727777780150063</v>
      </c>
      <c r="C265" s="17">
        <v>0.18299768518518519</v>
      </c>
      <c r="D265" s="25">
        <f t="shared" si="4"/>
        <v>4.3919444444444444</v>
      </c>
    </row>
    <row r="266" spans="1:29" x14ac:dyDescent="0.2">
      <c r="A266" s="18">
        <v>43202.241493055553</v>
      </c>
      <c r="B266" s="17">
        <v>0.72847222459677097</v>
      </c>
      <c r="C266" s="17">
        <v>0.18369212962962964</v>
      </c>
      <c r="D266" s="25">
        <f t="shared" si="4"/>
        <v>4.408611111111111</v>
      </c>
    </row>
    <row r="267" spans="1:29" x14ac:dyDescent="0.2">
      <c r="A267" s="18">
        <v>43202.2421875</v>
      </c>
      <c r="B267" s="17">
        <v>0.72916666904347904</v>
      </c>
      <c r="C267" s="17">
        <v>0.18438657407407408</v>
      </c>
      <c r="D267" s="25">
        <f t="shared" si="4"/>
        <v>4.4252777777777776</v>
      </c>
    </row>
    <row r="268" spans="1:29" x14ac:dyDescent="0.2">
      <c r="A268" s="18">
        <v>43202.242881944447</v>
      </c>
      <c r="B268" s="17">
        <v>0.72986111349018801</v>
      </c>
      <c r="C268" s="17">
        <v>0.18508101851851852</v>
      </c>
      <c r="D268" s="25">
        <f t="shared" si="4"/>
        <v>4.4419444444444443</v>
      </c>
      <c r="E268" s="15">
        <v>1006.866</v>
      </c>
      <c r="F268" s="14">
        <v>6.0460000000000003</v>
      </c>
      <c r="G268" s="15">
        <v>36.97</v>
      </c>
      <c r="H268" s="16">
        <v>299.53399999999999</v>
      </c>
      <c r="I268" s="15">
        <v>0</v>
      </c>
      <c r="J268" s="15">
        <v>0</v>
      </c>
      <c r="K268" s="15">
        <v>6.4749999999999996</v>
      </c>
      <c r="L268" s="15">
        <v>0</v>
      </c>
      <c r="M268" s="15">
        <v>3.0000000000000001E-3</v>
      </c>
      <c r="N268" s="15">
        <v>0</v>
      </c>
      <c r="O268" s="15">
        <v>0.38800000000000001</v>
      </c>
      <c r="P268" s="14">
        <v>-605.21</v>
      </c>
      <c r="Q268" s="16">
        <v>1.9239999999999999</v>
      </c>
      <c r="R268" s="14">
        <v>36.164000000000001</v>
      </c>
      <c r="S268" s="14">
        <v>0</v>
      </c>
      <c r="T268" s="14">
        <v>0</v>
      </c>
      <c r="U268" s="14">
        <v>0</v>
      </c>
      <c r="V268" s="14">
        <v>0</v>
      </c>
      <c r="W268" s="14">
        <v>6</v>
      </c>
      <c r="X268" s="15">
        <v>37</v>
      </c>
      <c r="Y268" s="15">
        <v>3</v>
      </c>
      <c r="Z268" s="15">
        <v>0</v>
      </c>
      <c r="AA268" s="15">
        <v>3</v>
      </c>
      <c r="AB268" s="15">
        <v>3</v>
      </c>
      <c r="AC268" s="14">
        <v>0</v>
      </c>
    </row>
    <row r="269" spans="1:29" x14ac:dyDescent="0.2">
      <c r="A269" s="18">
        <v>43202.243576388886</v>
      </c>
      <c r="B269" s="17">
        <v>0.73055555793689597</v>
      </c>
      <c r="C269" s="17">
        <v>0.18577546296296296</v>
      </c>
      <c r="D269" s="25">
        <f t="shared" si="4"/>
        <v>4.4586111111111109</v>
      </c>
    </row>
    <row r="270" spans="1:29" x14ac:dyDescent="0.2">
      <c r="A270" s="18">
        <v>43202.244270833333</v>
      </c>
      <c r="B270" s="17">
        <v>0.73125000238360405</v>
      </c>
      <c r="C270" s="17">
        <v>0.1864699074074074</v>
      </c>
      <c r="D270" s="25">
        <f t="shared" si="4"/>
        <v>4.4752777777777775</v>
      </c>
      <c r="P270" s="14">
        <v>-605.92600000000004</v>
      </c>
    </row>
    <row r="271" spans="1:29" x14ac:dyDescent="0.2">
      <c r="A271" s="18">
        <v>43202.24496527778</v>
      </c>
      <c r="B271" s="17">
        <v>0.73194444683031201</v>
      </c>
      <c r="C271" s="17">
        <v>0.18716435185185185</v>
      </c>
      <c r="D271" s="25">
        <f t="shared" si="4"/>
        <v>4.4919444444444441</v>
      </c>
    </row>
    <row r="272" spans="1:29" x14ac:dyDescent="0.2">
      <c r="A272" s="18">
        <v>43202.245659722219</v>
      </c>
      <c r="B272" s="17">
        <v>0.73263889127701998</v>
      </c>
      <c r="C272" s="17">
        <v>0.18785879629629629</v>
      </c>
      <c r="D272" s="25">
        <f t="shared" si="4"/>
        <v>4.5086111111111107</v>
      </c>
    </row>
    <row r="273" spans="1:18" x14ac:dyDescent="0.2">
      <c r="A273" s="18">
        <v>43202.246354166666</v>
      </c>
      <c r="B273" s="17">
        <v>0.73333333572372805</v>
      </c>
      <c r="C273" s="17">
        <v>0.18855324074074073</v>
      </c>
      <c r="D273" s="25">
        <f t="shared" si="4"/>
        <v>4.5252777777777773</v>
      </c>
      <c r="P273" s="14">
        <v>-607.37400000000002</v>
      </c>
    </row>
    <row r="274" spans="1:18" x14ac:dyDescent="0.2">
      <c r="A274" s="18">
        <v>43202.247048611112</v>
      </c>
      <c r="B274" s="17">
        <v>0.73402778017043602</v>
      </c>
      <c r="C274" s="17">
        <v>0.18924768518518517</v>
      </c>
      <c r="D274" s="25">
        <f t="shared" si="4"/>
        <v>4.5419444444444439</v>
      </c>
    </row>
    <row r="275" spans="1:18" x14ac:dyDescent="0.2">
      <c r="A275" s="18">
        <v>43202.247743055559</v>
      </c>
      <c r="B275" s="17">
        <v>0.73472222461714398</v>
      </c>
      <c r="C275" s="17">
        <v>0.18994212962962964</v>
      </c>
      <c r="D275" s="25">
        <f t="shared" si="4"/>
        <v>4.5586111111111114</v>
      </c>
      <c r="H275" s="16">
        <v>301.74400000000003</v>
      </c>
    </row>
    <row r="276" spans="1:18" x14ac:dyDescent="0.2">
      <c r="A276" s="18">
        <v>43202.248437499999</v>
      </c>
      <c r="B276" s="17">
        <v>0.73541666906385195</v>
      </c>
      <c r="C276" s="17">
        <v>0.19063657407407408</v>
      </c>
      <c r="D276" s="25">
        <f t="shared" si="4"/>
        <v>4.575277777777778</v>
      </c>
      <c r="P276" s="14">
        <v>-608.37599999999998</v>
      </c>
      <c r="R276" s="14">
        <v>37.692</v>
      </c>
    </row>
    <row r="277" spans="1:18" x14ac:dyDescent="0.2">
      <c r="A277" s="18">
        <v>43202.249131944445</v>
      </c>
      <c r="B277" s="17">
        <v>0.73611111351056002</v>
      </c>
      <c r="C277" s="17">
        <v>0.19133101851851853</v>
      </c>
      <c r="D277" s="25">
        <f t="shared" si="4"/>
        <v>4.5919444444444446</v>
      </c>
    </row>
    <row r="278" spans="1:18" x14ac:dyDescent="0.2">
      <c r="A278" s="18">
        <v>43202.249826388892</v>
      </c>
      <c r="B278" s="17">
        <v>0.73680555795726799</v>
      </c>
      <c r="C278" s="17">
        <v>0.19202546296296297</v>
      </c>
      <c r="D278" s="25">
        <f t="shared" si="4"/>
        <v>4.6086111111111112</v>
      </c>
      <c r="H278" s="16">
        <v>299.62900000000002</v>
      </c>
      <c r="R278" s="14">
        <v>37.439</v>
      </c>
    </row>
    <row r="279" spans="1:18" x14ac:dyDescent="0.2">
      <c r="A279" s="18">
        <v>43202.250520833331</v>
      </c>
      <c r="B279" s="17">
        <v>0.73750000240397595</v>
      </c>
      <c r="C279" s="17">
        <v>0.19271990740740741</v>
      </c>
      <c r="D279" s="25">
        <f t="shared" si="4"/>
        <v>4.6252777777777778</v>
      </c>
      <c r="R279" s="14">
        <v>33.685000000000002</v>
      </c>
    </row>
    <row r="280" spans="1:18" x14ac:dyDescent="0.2">
      <c r="A280" s="18">
        <v>43202.251215277778</v>
      </c>
      <c r="B280" s="17">
        <v>0.73819444685068403</v>
      </c>
      <c r="C280" s="17">
        <v>0.19341435185185185</v>
      </c>
      <c r="D280" s="25">
        <f t="shared" si="4"/>
        <v>4.6419444444444444</v>
      </c>
      <c r="P280" s="14">
        <v>-609.375</v>
      </c>
      <c r="R280" s="14">
        <v>35.253</v>
      </c>
    </row>
    <row r="281" spans="1:18" x14ac:dyDescent="0.2">
      <c r="A281" s="18">
        <v>43202.251909722225</v>
      </c>
      <c r="B281" s="17">
        <v>0.73888889129739299</v>
      </c>
      <c r="C281" s="17">
        <v>0.19410879629629629</v>
      </c>
      <c r="D281" s="25">
        <f t="shared" si="4"/>
        <v>4.658611111111111</v>
      </c>
      <c r="R281" s="14">
        <v>36.579000000000001</v>
      </c>
    </row>
    <row r="282" spans="1:18" x14ac:dyDescent="0.2">
      <c r="A282" s="18">
        <v>43202.252604166664</v>
      </c>
      <c r="B282" s="17">
        <v>0.73958333574410096</v>
      </c>
      <c r="C282" s="17">
        <v>0.19480324074074074</v>
      </c>
      <c r="D282" s="25">
        <f t="shared" si="4"/>
        <v>4.6752777777777776</v>
      </c>
    </row>
    <row r="283" spans="1:18" x14ac:dyDescent="0.2">
      <c r="A283" s="18">
        <v>43202.253298611111</v>
      </c>
      <c r="B283" s="17">
        <v>0.74027778019080903</v>
      </c>
      <c r="C283" s="17">
        <v>0.19549768518518518</v>
      </c>
      <c r="D283" s="25">
        <f t="shared" si="4"/>
        <v>4.6919444444444443</v>
      </c>
    </row>
    <row r="284" spans="1:18" x14ac:dyDescent="0.2">
      <c r="A284" s="18">
        <v>43202.253993055558</v>
      </c>
      <c r="B284" s="17">
        <v>0.740972224637517</v>
      </c>
      <c r="C284" s="17">
        <v>0.19619212962962962</v>
      </c>
      <c r="D284" s="25">
        <f t="shared" si="4"/>
        <v>4.7086111111111109</v>
      </c>
    </row>
    <row r="285" spans="1:18" x14ac:dyDescent="0.2">
      <c r="A285" s="18">
        <v>43202.254687499997</v>
      </c>
      <c r="B285" s="17">
        <v>0.74166666908422496</v>
      </c>
      <c r="C285" s="17">
        <v>0.19688657407407406</v>
      </c>
      <c r="D285" s="25">
        <f t="shared" si="4"/>
        <v>4.7252777777777775</v>
      </c>
      <c r="P285" s="14">
        <v>-611.173</v>
      </c>
    </row>
    <row r="286" spans="1:18" x14ac:dyDescent="0.2">
      <c r="A286" s="18">
        <v>43202.255381944444</v>
      </c>
      <c r="B286" s="17">
        <v>0.74236111353093304</v>
      </c>
      <c r="C286" s="17">
        <v>0.19758101851851853</v>
      </c>
      <c r="D286" s="25">
        <f t="shared" si="4"/>
        <v>4.741944444444445</v>
      </c>
    </row>
    <row r="287" spans="1:18" x14ac:dyDescent="0.2">
      <c r="A287" s="18">
        <v>43202.256076388891</v>
      </c>
      <c r="B287" s="17">
        <v>0.743055557977641</v>
      </c>
      <c r="C287" s="17">
        <v>0.19827546296296297</v>
      </c>
      <c r="D287" s="25">
        <f t="shared" si="4"/>
        <v>4.7586111111111116</v>
      </c>
      <c r="P287" s="14">
        <v>-612.375</v>
      </c>
    </row>
    <row r="288" spans="1:18" x14ac:dyDescent="0.2">
      <c r="A288" s="18">
        <v>43202.25677083333</v>
      </c>
      <c r="B288" s="17">
        <v>0.74375000242434897</v>
      </c>
      <c r="C288" s="17">
        <v>0.19896990740740741</v>
      </c>
      <c r="D288" s="25">
        <f t="shared" si="4"/>
        <v>4.7752777777777782</v>
      </c>
    </row>
    <row r="289" spans="1:29" x14ac:dyDescent="0.2">
      <c r="A289" s="18">
        <v>43202.257465277777</v>
      </c>
      <c r="B289" s="17">
        <v>0.74444444687105704</v>
      </c>
      <c r="C289" s="17">
        <v>0.19966435185185186</v>
      </c>
      <c r="D289" s="25">
        <f t="shared" si="4"/>
        <v>4.7919444444444448</v>
      </c>
      <c r="R289" s="14">
        <v>35.484000000000002</v>
      </c>
    </row>
    <row r="290" spans="1:29" x14ac:dyDescent="0.2">
      <c r="A290" s="18">
        <v>43202.258159722223</v>
      </c>
      <c r="B290" s="17">
        <v>0.74513889131776501</v>
      </c>
      <c r="C290" s="17">
        <v>0.2003587962962963</v>
      </c>
      <c r="D290" s="25">
        <f t="shared" si="4"/>
        <v>4.8086111111111114</v>
      </c>
      <c r="R290" s="14">
        <v>35.997999999999998</v>
      </c>
    </row>
    <row r="291" spans="1:29" x14ac:dyDescent="0.2">
      <c r="A291" s="18">
        <v>43202.25885416667</v>
      </c>
      <c r="B291" s="17">
        <v>0.74583333576447297</v>
      </c>
      <c r="C291" s="17">
        <v>0.20105324074074074</v>
      </c>
      <c r="D291" s="25">
        <f t="shared" si="4"/>
        <v>4.825277777777778</v>
      </c>
      <c r="H291" s="16">
        <v>300.54700000000003</v>
      </c>
    </row>
    <row r="292" spans="1:29" x14ac:dyDescent="0.2">
      <c r="A292" s="18">
        <v>43202.259548611109</v>
      </c>
      <c r="B292" s="17">
        <v>0.74652778021118105</v>
      </c>
      <c r="C292" s="17">
        <v>0.20174768518518518</v>
      </c>
      <c r="D292" s="25">
        <f t="shared" si="4"/>
        <v>4.8419444444444446</v>
      </c>
      <c r="H292" s="16">
        <v>299.89600000000002</v>
      </c>
    </row>
    <row r="293" spans="1:29" x14ac:dyDescent="0.2">
      <c r="A293" s="18">
        <v>43202.260243055556</v>
      </c>
      <c r="B293" s="17">
        <v>0.74722222465788901</v>
      </c>
      <c r="C293" s="17">
        <v>0.20244212962962962</v>
      </c>
      <c r="D293" s="25">
        <f t="shared" si="4"/>
        <v>4.8586111111111112</v>
      </c>
      <c r="H293" s="16">
        <v>300.00599999999997</v>
      </c>
      <c r="P293" s="14">
        <v>-613.43600000000004</v>
      </c>
    </row>
    <row r="294" spans="1:29" x14ac:dyDescent="0.2">
      <c r="A294" s="18">
        <v>43202.260937500003</v>
      </c>
      <c r="B294" s="17">
        <v>0.74791666910459798</v>
      </c>
      <c r="C294" s="17">
        <v>0.20313657407407407</v>
      </c>
      <c r="D294" s="25">
        <f t="shared" si="4"/>
        <v>4.8752777777777778</v>
      </c>
    </row>
    <row r="295" spans="1:29" x14ac:dyDescent="0.2">
      <c r="A295" s="18">
        <v>43202.261631944442</v>
      </c>
      <c r="B295" s="17">
        <v>0.74861111355130605</v>
      </c>
      <c r="C295" s="17">
        <v>0.20383101851851851</v>
      </c>
      <c r="D295" s="25">
        <f t="shared" si="4"/>
        <v>4.8919444444444444</v>
      </c>
      <c r="R295" s="14">
        <v>34.661999999999999</v>
      </c>
    </row>
    <row r="296" spans="1:29" x14ac:dyDescent="0.2">
      <c r="A296" s="18">
        <v>43202.262326388889</v>
      </c>
      <c r="B296" s="17">
        <v>0.74930555799801402</v>
      </c>
      <c r="C296" s="17">
        <v>0.20452546296296295</v>
      </c>
      <c r="D296" s="25">
        <f t="shared" si="4"/>
        <v>4.908611111111111</v>
      </c>
      <c r="P296" s="14">
        <v>-615.22900000000004</v>
      </c>
      <c r="R296" s="14">
        <v>35.555</v>
      </c>
    </row>
    <row r="297" spans="1:29" x14ac:dyDescent="0.2">
      <c r="A297" s="18">
        <v>43202.263020833336</v>
      </c>
      <c r="B297" s="17">
        <v>0.75000000244472198</v>
      </c>
      <c r="C297" s="17">
        <v>0.20521990740740742</v>
      </c>
      <c r="D297" s="25">
        <f t="shared" si="4"/>
        <v>4.9252777777777776</v>
      </c>
      <c r="R297" s="14">
        <v>36.593000000000004</v>
      </c>
    </row>
    <row r="298" spans="1:29" x14ac:dyDescent="0.2">
      <c r="A298" s="18">
        <v>43202.263715277775</v>
      </c>
      <c r="B298" s="17">
        <v>0.75069444689142995</v>
      </c>
      <c r="C298" s="17">
        <v>0.20591435185185186</v>
      </c>
      <c r="D298" s="25">
        <f t="shared" si="4"/>
        <v>4.9419444444444451</v>
      </c>
      <c r="E298" s="15">
        <v>1006.866</v>
      </c>
      <c r="F298" s="14">
        <v>6.05</v>
      </c>
      <c r="G298" s="15">
        <v>36.963000000000001</v>
      </c>
      <c r="H298" s="16">
        <v>300.49400000000003</v>
      </c>
      <c r="I298" s="15">
        <v>0</v>
      </c>
      <c r="J298" s="15">
        <v>0</v>
      </c>
      <c r="K298" s="15">
        <v>6.4749999999999996</v>
      </c>
      <c r="L298" s="15">
        <v>0</v>
      </c>
      <c r="M298" s="15">
        <v>3.0000000000000001E-3</v>
      </c>
      <c r="N298" s="15">
        <v>0</v>
      </c>
      <c r="O298" s="15">
        <v>0.38800000000000001</v>
      </c>
      <c r="P298" s="14">
        <v>-616.26800000000003</v>
      </c>
      <c r="Q298" s="16">
        <v>1.2150000000000001</v>
      </c>
      <c r="R298" s="14">
        <v>36.073</v>
      </c>
      <c r="S298" s="14">
        <v>0</v>
      </c>
      <c r="T298" s="14">
        <v>0</v>
      </c>
      <c r="U298" s="14">
        <v>0</v>
      </c>
      <c r="V298" s="14">
        <v>0</v>
      </c>
      <c r="W298" s="14">
        <v>6</v>
      </c>
      <c r="X298" s="15">
        <v>37</v>
      </c>
      <c r="Y298" s="15">
        <v>3</v>
      </c>
      <c r="Z298" s="15">
        <v>0</v>
      </c>
      <c r="AA298" s="15">
        <v>3</v>
      </c>
      <c r="AB298" s="15">
        <v>3</v>
      </c>
      <c r="AC298" s="14">
        <v>0</v>
      </c>
    </row>
    <row r="299" spans="1:29" x14ac:dyDescent="0.2">
      <c r="A299" s="18">
        <v>43202.264409722222</v>
      </c>
      <c r="B299" s="17">
        <v>0.75138889133813802</v>
      </c>
      <c r="C299" s="17">
        <v>0.2066087962962963</v>
      </c>
      <c r="D299" s="25">
        <f t="shared" si="4"/>
        <v>4.9586111111111109</v>
      </c>
      <c r="P299" s="14">
        <v>-616.22900000000004</v>
      </c>
    </row>
    <row r="300" spans="1:29" x14ac:dyDescent="0.2">
      <c r="A300" s="18">
        <v>43202.265104166669</v>
      </c>
      <c r="B300" s="17">
        <v>0.75208333578484599</v>
      </c>
      <c r="C300" s="17">
        <v>0.20730324074074075</v>
      </c>
      <c r="D300" s="25">
        <f t="shared" si="4"/>
        <v>4.9752777777777784</v>
      </c>
    </row>
    <row r="301" spans="1:29" x14ac:dyDescent="0.2">
      <c r="A301" s="18">
        <v>43202.265798611108</v>
      </c>
      <c r="B301" s="17">
        <v>0.75277778023155395</v>
      </c>
      <c r="C301" s="17">
        <v>0.20799768518518519</v>
      </c>
      <c r="D301" s="25">
        <f t="shared" si="4"/>
        <v>4.9919444444444441</v>
      </c>
    </row>
    <row r="302" spans="1:29" x14ac:dyDescent="0.2">
      <c r="A302" s="18">
        <v>43202.266493055555</v>
      </c>
      <c r="B302" s="17">
        <v>0.75347222467826203</v>
      </c>
      <c r="C302" s="17">
        <v>0.20869212962962963</v>
      </c>
      <c r="D302" s="25">
        <f t="shared" si="4"/>
        <v>5.0086111111111116</v>
      </c>
    </row>
    <row r="303" spans="1:29" x14ac:dyDescent="0.2">
      <c r="A303" s="18">
        <v>43202.267187500001</v>
      </c>
      <c r="B303" s="17">
        <v>0.75416666912496999</v>
      </c>
      <c r="C303" s="17">
        <v>0.20938657407407407</v>
      </c>
      <c r="D303" s="25">
        <f t="shared" si="4"/>
        <v>5.0252777777777773</v>
      </c>
    </row>
    <row r="304" spans="1:29" x14ac:dyDescent="0.2">
      <c r="A304" s="18">
        <v>43202.267881944441</v>
      </c>
      <c r="B304" s="17">
        <v>0.75486111357167796</v>
      </c>
      <c r="C304" s="17">
        <v>0.21008101851851851</v>
      </c>
      <c r="D304" s="25">
        <f t="shared" si="4"/>
        <v>5.0419444444444448</v>
      </c>
      <c r="R304" s="14">
        <v>35.484000000000002</v>
      </c>
    </row>
    <row r="305" spans="1:18" x14ac:dyDescent="0.2">
      <c r="A305" s="18">
        <v>43202.268576388888</v>
      </c>
      <c r="B305" s="17">
        <v>0.75555555801838603</v>
      </c>
      <c r="C305" s="17">
        <v>0.21077546296296296</v>
      </c>
      <c r="D305" s="25">
        <f t="shared" si="4"/>
        <v>5.0586111111111105</v>
      </c>
      <c r="H305" s="16">
        <v>299.10500000000002</v>
      </c>
    </row>
    <row r="306" spans="1:18" x14ac:dyDescent="0.2">
      <c r="A306" s="18">
        <v>43202.269270833334</v>
      </c>
      <c r="B306" s="17">
        <v>0.756250002465094</v>
      </c>
      <c r="C306" s="17">
        <v>0.2114699074074074</v>
      </c>
      <c r="D306" s="25">
        <f t="shared" si="4"/>
        <v>5.075277777777778</v>
      </c>
      <c r="H306" s="16">
        <v>299.37099999999998</v>
      </c>
      <c r="P306" s="14">
        <v>-617.35599999999999</v>
      </c>
      <c r="R306" s="14">
        <v>35.308</v>
      </c>
    </row>
    <row r="307" spans="1:18" x14ac:dyDescent="0.2">
      <c r="A307" s="18">
        <v>43202.269965277781</v>
      </c>
      <c r="B307" s="17">
        <v>0.75694444691180296</v>
      </c>
      <c r="C307" s="17">
        <v>0.21216435185185184</v>
      </c>
      <c r="D307" s="25">
        <f t="shared" si="4"/>
        <v>5.0919444444444437</v>
      </c>
      <c r="H307" s="16">
        <v>300.39699999999999</v>
      </c>
      <c r="R307" s="14">
        <v>35.814</v>
      </c>
    </row>
    <row r="308" spans="1:18" x14ac:dyDescent="0.2">
      <c r="A308" s="18">
        <v>43202.27065972222</v>
      </c>
      <c r="B308" s="17">
        <v>0.75763889135851104</v>
      </c>
      <c r="C308" s="17">
        <v>0.21285879629629631</v>
      </c>
      <c r="D308" s="25">
        <f t="shared" si="4"/>
        <v>5.1086111111111112</v>
      </c>
    </row>
    <row r="309" spans="1:18" x14ac:dyDescent="0.2">
      <c r="A309" s="18">
        <v>43202.271354166667</v>
      </c>
      <c r="B309" s="17">
        <v>0.758333335805219</v>
      </c>
      <c r="C309" s="17">
        <v>0.21355324074074075</v>
      </c>
      <c r="D309" s="25">
        <f t="shared" si="4"/>
        <v>5.1252777777777778</v>
      </c>
    </row>
    <row r="310" spans="1:18" x14ac:dyDescent="0.2">
      <c r="A310" s="18">
        <v>43202.272048611114</v>
      </c>
      <c r="B310" s="17">
        <v>0.75902778025192696</v>
      </c>
      <c r="C310" s="17">
        <v>0.21424768518518519</v>
      </c>
      <c r="D310" s="25">
        <f t="shared" si="4"/>
        <v>5.1419444444444444</v>
      </c>
      <c r="H310" s="16">
        <v>299.28500000000003</v>
      </c>
    </row>
    <row r="311" spans="1:18" x14ac:dyDescent="0.2">
      <c r="A311" s="18">
        <v>43202.272743055553</v>
      </c>
      <c r="B311" s="17">
        <v>0.75972222469863504</v>
      </c>
      <c r="C311" s="17">
        <v>0.21494212962962964</v>
      </c>
      <c r="D311" s="25">
        <f t="shared" si="4"/>
        <v>5.158611111111111</v>
      </c>
      <c r="H311" s="16">
        <v>299.041</v>
      </c>
    </row>
    <row r="312" spans="1:18" x14ac:dyDescent="0.2">
      <c r="A312" s="18">
        <v>43202.2734375</v>
      </c>
      <c r="B312" s="17">
        <v>0.760416669145343</v>
      </c>
      <c r="C312" s="17">
        <v>0.21563657407407408</v>
      </c>
      <c r="D312" s="25">
        <f t="shared" si="4"/>
        <v>5.1752777777777776</v>
      </c>
    </row>
    <row r="313" spans="1:18" x14ac:dyDescent="0.2">
      <c r="A313" s="18">
        <v>43202.274131944447</v>
      </c>
      <c r="B313" s="17">
        <v>0.76111111359205097</v>
      </c>
      <c r="C313" s="17">
        <v>0.21633101851851852</v>
      </c>
      <c r="D313" s="25">
        <f t="shared" si="4"/>
        <v>5.1919444444444443</v>
      </c>
      <c r="H313" s="16">
        <v>299.666</v>
      </c>
      <c r="P313" s="14">
        <v>-618.44100000000003</v>
      </c>
    </row>
    <row r="314" spans="1:18" x14ac:dyDescent="0.2">
      <c r="A314" s="18">
        <v>43202.274826388886</v>
      </c>
      <c r="B314" s="17">
        <v>0.76180555803875905</v>
      </c>
      <c r="C314" s="17">
        <v>0.21702546296296296</v>
      </c>
      <c r="D314" s="25">
        <f t="shared" si="4"/>
        <v>5.2086111111111109</v>
      </c>
    </row>
    <row r="315" spans="1:18" x14ac:dyDescent="0.2">
      <c r="A315" s="18">
        <v>43202.275520833333</v>
      </c>
      <c r="B315" s="17">
        <v>0.76250000248546701</v>
      </c>
      <c r="C315" s="17">
        <v>0.2177199074074074</v>
      </c>
      <c r="D315" s="25">
        <f t="shared" si="4"/>
        <v>5.2252777777777775</v>
      </c>
    </row>
    <row r="316" spans="1:18" x14ac:dyDescent="0.2">
      <c r="A316" s="18">
        <v>43202.27621527778</v>
      </c>
      <c r="B316" s="17">
        <v>0.76319444693217497</v>
      </c>
      <c r="C316" s="17">
        <v>0.21841435185185185</v>
      </c>
      <c r="D316" s="25">
        <f t="shared" si="4"/>
        <v>5.2419444444444441</v>
      </c>
      <c r="R316" s="14">
        <v>36.503999999999998</v>
      </c>
    </row>
    <row r="317" spans="1:18" x14ac:dyDescent="0.2">
      <c r="A317" s="18">
        <v>43202.276909722219</v>
      </c>
      <c r="B317" s="17">
        <v>0.76388889137888305</v>
      </c>
      <c r="C317" s="17">
        <v>0.21910879629629629</v>
      </c>
      <c r="D317" s="25">
        <f t="shared" si="4"/>
        <v>5.2586111111111107</v>
      </c>
      <c r="R317" s="14">
        <v>37.015000000000001</v>
      </c>
    </row>
    <row r="318" spans="1:18" x14ac:dyDescent="0.2">
      <c r="A318" s="18">
        <v>43202.277604166666</v>
      </c>
      <c r="B318" s="17">
        <v>0.76458333582559102</v>
      </c>
      <c r="C318" s="17">
        <v>0.21980324074074073</v>
      </c>
      <c r="D318" s="25">
        <f t="shared" si="4"/>
        <v>5.2752777777777773</v>
      </c>
    </row>
    <row r="319" spans="1:18" x14ac:dyDescent="0.2">
      <c r="A319" s="18">
        <v>43202.278298611112</v>
      </c>
      <c r="B319" s="17">
        <v>0.76527778027229898</v>
      </c>
      <c r="C319" s="17">
        <v>0.22049768518518517</v>
      </c>
      <c r="D319" s="25">
        <f t="shared" si="4"/>
        <v>5.2919444444444439</v>
      </c>
    </row>
    <row r="320" spans="1:18" x14ac:dyDescent="0.2">
      <c r="A320" s="18">
        <v>43202.278993055559</v>
      </c>
      <c r="B320" s="17">
        <v>0.76597222471900805</v>
      </c>
      <c r="C320" s="17">
        <v>0.22119212962962964</v>
      </c>
      <c r="D320" s="25">
        <f t="shared" si="4"/>
        <v>5.3086111111111114</v>
      </c>
    </row>
    <row r="321" spans="1:29" x14ac:dyDescent="0.2">
      <c r="A321" s="18">
        <v>43202.279687499999</v>
      </c>
      <c r="B321" s="17">
        <v>0.76666666916571602</v>
      </c>
      <c r="C321" s="17">
        <v>0.22188657407407408</v>
      </c>
      <c r="D321" s="25">
        <f t="shared" si="4"/>
        <v>5.325277777777778</v>
      </c>
    </row>
    <row r="322" spans="1:29" x14ac:dyDescent="0.2">
      <c r="A322" s="18">
        <v>43202.280381944445</v>
      </c>
      <c r="B322" s="17">
        <v>0.76736111361242398</v>
      </c>
      <c r="C322" s="17">
        <v>0.22258101851851853</v>
      </c>
      <c r="D322" s="25">
        <f t="shared" si="4"/>
        <v>5.3419444444444446</v>
      </c>
    </row>
    <row r="323" spans="1:29" x14ac:dyDescent="0.2">
      <c r="A323" s="18">
        <v>43202.281076388892</v>
      </c>
      <c r="B323" s="17">
        <v>0.76805555805913195</v>
      </c>
      <c r="C323" s="17">
        <v>0.22327546296296297</v>
      </c>
      <c r="D323" s="25">
        <f t="shared" ref="D323:D386" si="5">C323*24</f>
        <v>5.3586111111111112</v>
      </c>
    </row>
    <row r="324" spans="1:29" x14ac:dyDescent="0.2">
      <c r="A324" s="18">
        <v>43202.281770833331</v>
      </c>
      <c r="B324" s="17">
        <v>0.76875000250584002</v>
      </c>
      <c r="C324" s="17">
        <v>0.22396990740740741</v>
      </c>
      <c r="D324" s="25">
        <f t="shared" si="5"/>
        <v>5.3752777777777778</v>
      </c>
    </row>
    <row r="325" spans="1:29" x14ac:dyDescent="0.2">
      <c r="A325" s="18">
        <v>43202.282465277778</v>
      </c>
      <c r="B325" s="17">
        <v>0.76944444695254799</v>
      </c>
      <c r="C325" s="17">
        <v>0.22466435185185185</v>
      </c>
      <c r="D325" s="25">
        <f t="shared" si="5"/>
        <v>5.3919444444444444</v>
      </c>
    </row>
    <row r="326" spans="1:29" x14ac:dyDescent="0.2">
      <c r="A326" s="18">
        <v>43202.283159722225</v>
      </c>
      <c r="B326" s="17">
        <v>0.77013889139925595</v>
      </c>
      <c r="C326" s="17">
        <v>0.22535879629629629</v>
      </c>
      <c r="D326" s="25">
        <f t="shared" si="5"/>
        <v>5.408611111111111</v>
      </c>
      <c r="R326" s="14">
        <v>36.933999999999997</v>
      </c>
    </row>
    <row r="327" spans="1:29" x14ac:dyDescent="0.2">
      <c r="A327" s="18">
        <v>43202.283854166664</v>
      </c>
      <c r="B327" s="17">
        <v>0.77083333584596403</v>
      </c>
      <c r="C327" s="17">
        <v>0.22605324074074074</v>
      </c>
      <c r="D327" s="25">
        <f t="shared" si="5"/>
        <v>5.4252777777777776</v>
      </c>
      <c r="P327" s="14">
        <v>-619.70899999999995</v>
      </c>
    </row>
    <row r="328" spans="1:29" x14ac:dyDescent="0.2">
      <c r="A328" s="18">
        <v>43202.284548611111</v>
      </c>
      <c r="B328" s="17">
        <v>0.77152778029267199</v>
      </c>
      <c r="C328" s="17">
        <v>0.22674768518518518</v>
      </c>
      <c r="D328" s="25">
        <f t="shared" si="5"/>
        <v>5.4419444444444443</v>
      </c>
      <c r="E328" s="15">
        <v>1006.866</v>
      </c>
      <c r="F328" s="14">
        <v>6.05</v>
      </c>
      <c r="G328" s="15">
        <v>36.965000000000003</v>
      </c>
      <c r="H328" s="16">
        <v>300.35500000000002</v>
      </c>
      <c r="I328" s="15">
        <v>0</v>
      </c>
      <c r="J328" s="15">
        <v>0</v>
      </c>
      <c r="K328" s="15">
        <v>6.4749999999999996</v>
      </c>
      <c r="L328" s="15">
        <v>0</v>
      </c>
      <c r="M328" s="15">
        <v>3.0000000000000001E-3</v>
      </c>
      <c r="N328" s="15">
        <v>0</v>
      </c>
      <c r="O328" s="15">
        <v>0.38800000000000001</v>
      </c>
      <c r="P328" s="14">
        <v>-620.36500000000001</v>
      </c>
      <c r="Q328" s="16">
        <v>0.35299999999999998</v>
      </c>
      <c r="R328" s="14">
        <v>37.098999999999997</v>
      </c>
      <c r="S328" s="14">
        <v>0</v>
      </c>
      <c r="T328" s="14">
        <v>0</v>
      </c>
      <c r="U328" s="14">
        <v>0</v>
      </c>
      <c r="V328" s="14">
        <v>0</v>
      </c>
      <c r="W328" s="14">
        <v>6</v>
      </c>
      <c r="X328" s="15">
        <v>37</v>
      </c>
      <c r="Y328" s="15">
        <v>3</v>
      </c>
      <c r="Z328" s="15">
        <v>0</v>
      </c>
      <c r="AA328" s="15">
        <v>3</v>
      </c>
      <c r="AB328" s="15">
        <v>3</v>
      </c>
      <c r="AC328" s="14">
        <v>0</v>
      </c>
    </row>
    <row r="329" spans="1:29" x14ac:dyDescent="0.2">
      <c r="A329" s="18">
        <v>43202.285243055558</v>
      </c>
      <c r="B329" s="17">
        <v>0.77222222473937996</v>
      </c>
      <c r="C329" s="17">
        <v>0.22744212962962962</v>
      </c>
      <c r="D329" s="25">
        <f t="shared" si="5"/>
        <v>5.4586111111111109</v>
      </c>
    </row>
    <row r="330" spans="1:29" x14ac:dyDescent="0.2">
      <c r="A330" s="18">
        <v>43202.285937499997</v>
      </c>
      <c r="B330" s="17">
        <v>0.77291666918608803</v>
      </c>
      <c r="C330" s="17">
        <v>0.22813657407407406</v>
      </c>
      <c r="D330" s="25">
        <f t="shared" si="5"/>
        <v>5.4752777777777775</v>
      </c>
      <c r="R330" s="14">
        <v>35.518999999999998</v>
      </c>
    </row>
    <row r="331" spans="1:29" x14ac:dyDescent="0.2">
      <c r="A331" s="18">
        <v>43202.286631944444</v>
      </c>
      <c r="B331" s="17">
        <v>0.773611113632796</v>
      </c>
      <c r="C331" s="17">
        <v>0.22883101851851853</v>
      </c>
      <c r="D331" s="25">
        <f t="shared" si="5"/>
        <v>5.491944444444445</v>
      </c>
    </row>
    <row r="332" spans="1:29" x14ac:dyDescent="0.2">
      <c r="A332" s="18">
        <v>43202.287326388891</v>
      </c>
      <c r="B332" s="17">
        <v>0.77430555807950396</v>
      </c>
      <c r="C332" s="17">
        <v>0.22952546296296297</v>
      </c>
      <c r="D332" s="25">
        <f t="shared" si="5"/>
        <v>5.5086111111111116</v>
      </c>
      <c r="R332" s="14">
        <v>36.097000000000001</v>
      </c>
    </row>
    <row r="333" spans="1:29" x14ac:dyDescent="0.2">
      <c r="A333" s="18">
        <v>43202.28802083333</v>
      </c>
      <c r="B333" s="17">
        <v>0.77500000252621204</v>
      </c>
      <c r="C333" s="17">
        <v>0.23021990740740741</v>
      </c>
      <c r="D333" s="25">
        <f t="shared" si="5"/>
        <v>5.5252777777777782</v>
      </c>
    </row>
    <row r="334" spans="1:29" x14ac:dyDescent="0.2">
      <c r="A334" s="18">
        <v>43202.288715277777</v>
      </c>
      <c r="B334" s="17">
        <v>0.775694446972921</v>
      </c>
      <c r="C334" s="17">
        <v>0.23091435185185186</v>
      </c>
      <c r="D334" s="25">
        <f t="shared" si="5"/>
        <v>5.5419444444444448</v>
      </c>
    </row>
    <row r="335" spans="1:29" x14ac:dyDescent="0.2">
      <c r="A335" s="18">
        <v>43202.289409722223</v>
      </c>
      <c r="B335" s="17">
        <v>0.77638889141962897</v>
      </c>
      <c r="C335" s="17">
        <v>0.2316087962962963</v>
      </c>
      <c r="D335" s="25">
        <f t="shared" si="5"/>
        <v>5.5586111111111114</v>
      </c>
    </row>
    <row r="336" spans="1:29" x14ac:dyDescent="0.2">
      <c r="A336" s="18">
        <v>43202.29010416667</v>
      </c>
      <c r="B336" s="17">
        <v>0.77708333586633704</v>
      </c>
      <c r="C336" s="17">
        <v>0.23230324074074074</v>
      </c>
      <c r="D336" s="25">
        <f t="shared" si="5"/>
        <v>5.575277777777778</v>
      </c>
      <c r="P336" s="14">
        <v>-620.55899999999997</v>
      </c>
    </row>
    <row r="337" spans="1:18" x14ac:dyDescent="0.2">
      <c r="A337" s="18">
        <v>43202.290798611109</v>
      </c>
      <c r="B337" s="17">
        <v>0.77777778031304501</v>
      </c>
      <c r="C337" s="17">
        <v>0.23299768518518518</v>
      </c>
      <c r="D337" s="25">
        <f t="shared" si="5"/>
        <v>5.5919444444444446</v>
      </c>
      <c r="H337" s="16">
        <v>298.964</v>
      </c>
    </row>
    <row r="338" spans="1:18" x14ac:dyDescent="0.2">
      <c r="A338" s="18">
        <v>43202.291493055556</v>
      </c>
      <c r="B338" s="17">
        <v>0.77847222475975297</v>
      </c>
      <c r="C338" s="17">
        <v>0.23369212962962962</v>
      </c>
      <c r="D338" s="25">
        <f t="shared" si="5"/>
        <v>5.6086111111111112</v>
      </c>
      <c r="H338" s="16">
        <v>299.24099999999999</v>
      </c>
      <c r="P338" s="14">
        <v>-619.346</v>
      </c>
    </row>
    <row r="339" spans="1:18" x14ac:dyDescent="0.2">
      <c r="A339" s="18">
        <v>43202.292187500003</v>
      </c>
      <c r="B339" s="17">
        <v>0.77916666920646105</v>
      </c>
      <c r="C339" s="17">
        <v>0.23438657407407407</v>
      </c>
      <c r="D339" s="25">
        <f t="shared" si="5"/>
        <v>5.6252777777777778</v>
      </c>
      <c r="H339" s="16">
        <v>301.63799999999998</v>
      </c>
      <c r="R339" s="14">
        <v>36.081000000000003</v>
      </c>
    </row>
    <row r="340" spans="1:18" x14ac:dyDescent="0.2">
      <c r="A340" s="18">
        <v>43202.292881944442</v>
      </c>
      <c r="B340" s="17">
        <v>0.77986111365316901</v>
      </c>
      <c r="C340" s="17">
        <v>0.23508101851851851</v>
      </c>
      <c r="D340" s="25">
        <f t="shared" si="5"/>
        <v>5.6419444444444444</v>
      </c>
      <c r="H340" s="16">
        <v>299.85199999999998</v>
      </c>
      <c r="R340" s="14">
        <v>36.503999999999998</v>
      </c>
    </row>
    <row r="341" spans="1:18" x14ac:dyDescent="0.2">
      <c r="A341" s="18">
        <v>43202.293576388889</v>
      </c>
      <c r="B341" s="17">
        <v>0.78055555809987698</v>
      </c>
      <c r="C341" s="17">
        <v>0.23577546296296295</v>
      </c>
      <c r="D341" s="25">
        <f t="shared" si="5"/>
        <v>5.658611111111111</v>
      </c>
      <c r="H341" s="16">
        <v>301.07400000000001</v>
      </c>
    </row>
    <row r="342" spans="1:18" x14ac:dyDescent="0.2">
      <c r="A342" s="18">
        <v>43202.294270833336</v>
      </c>
      <c r="B342" s="17">
        <v>0.78125000254658505</v>
      </c>
      <c r="C342" s="17">
        <v>0.23646990740740742</v>
      </c>
      <c r="D342" s="25">
        <f t="shared" si="5"/>
        <v>5.6752777777777776</v>
      </c>
      <c r="H342" s="16">
        <v>299.16399999999999</v>
      </c>
      <c r="R342" s="14">
        <v>36.597000000000001</v>
      </c>
    </row>
    <row r="343" spans="1:18" x14ac:dyDescent="0.2">
      <c r="A343" s="18">
        <v>43202.294965277775</v>
      </c>
      <c r="B343" s="17">
        <v>0.78194444699329302</v>
      </c>
      <c r="C343" s="17">
        <v>0.23716435185185186</v>
      </c>
      <c r="D343" s="25">
        <f t="shared" si="5"/>
        <v>5.6919444444444451</v>
      </c>
    </row>
    <row r="344" spans="1:18" x14ac:dyDescent="0.2">
      <c r="A344" s="18">
        <v>43202.295659722222</v>
      </c>
      <c r="B344" s="17">
        <v>0.78263889144000098</v>
      </c>
      <c r="C344" s="17">
        <v>0.2378587962962963</v>
      </c>
      <c r="D344" s="25">
        <f t="shared" si="5"/>
        <v>5.7086111111111109</v>
      </c>
    </row>
    <row r="345" spans="1:18" x14ac:dyDescent="0.2">
      <c r="A345" s="18">
        <v>43202.296354166669</v>
      </c>
      <c r="B345" s="17">
        <v>0.78333333588670895</v>
      </c>
      <c r="C345" s="17">
        <v>0.23855324074074075</v>
      </c>
      <c r="D345" s="25">
        <f t="shared" si="5"/>
        <v>5.7252777777777784</v>
      </c>
    </row>
    <row r="346" spans="1:18" x14ac:dyDescent="0.2">
      <c r="A346" s="18">
        <v>43202.297048611108</v>
      </c>
      <c r="B346" s="17">
        <v>0.78402778033341702</v>
      </c>
      <c r="C346" s="17">
        <v>0.23924768518518519</v>
      </c>
      <c r="D346" s="25">
        <f t="shared" si="5"/>
        <v>5.7419444444444441</v>
      </c>
    </row>
    <row r="347" spans="1:18" x14ac:dyDescent="0.2">
      <c r="A347" s="18">
        <v>43202.297743055555</v>
      </c>
      <c r="B347" s="17">
        <v>0.78472222478012599</v>
      </c>
      <c r="C347" s="17">
        <v>0.23994212962962963</v>
      </c>
      <c r="D347" s="25">
        <f t="shared" si="5"/>
        <v>5.7586111111111116</v>
      </c>
    </row>
    <row r="348" spans="1:18" x14ac:dyDescent="0.2">
      <c r="A348" s="18">
        <v>43202.298437500001</v>
      </c>
      <c r="B348" s="17">
        <v>0.78541666922683395</v>
      </c>
      <c r="C348" s="17">
        <v>0.24063657407407407</v>
      </c>
      <c r="D348" s="25">
        <f t="shared" si="5"/>
        <v>5.7752777777777773</v>
      </c>
    </row>
    <row r="349" spans="1:18" x14ac:dyDescent="0.2">
      <c r="A349" s="18">
        <v>43202.299131944441</v>
      </c>
      <c r="B349" s="17">
        <v>0.78611111367354203</v>
      </c>
      <c r="C349" s="17">
        <v>0.24133101851851851</v>
      </c>
      <c r="D349" s="25">
        <f t="shared" si="5"/>
        <v>5.7919444444444448</v>
      </c>
      <c r="G349" s="15">
        <v>37.002000000000002</v>
      </c>
    </row>
    <row r="350" spans="1:18" x14ac:dyDescent="0.2">
      <c r="A350" s="18">
        <v>43202.299826388888</v>
      </c>
      <c r="B350" s="17">
        <v>0.78680555812024999</v>
      </c>
      <c r="C350" s="17">
        <v>0.24202546296296296</v>
      </c>
      <c r="D350" s="25">
        <f t="shared" si="5"/>
        <v>5.8086111111111105</v>
      </c>
    </row>
    <row r="351" spans="1:18" x14ac:dyDescent="0.2">
      <c r="A351" s="18">
        <v>43202.300520833334</v>
      </c>
      <c r="B351" s="17">
        <v>0.78750000256695796</v>
      </c>
      <c r="C351" s="17">
        <v>0.2427199074074074</v>
      </c>
      <c r="D351" s="25">
        <f t="shared" si="5"/>
        <v>5.825277777777778</v>
      </c>
    </row>
    <row r="352" spans="1:18" x14ac:dyDescent="0.2">
      <c r="A352" s="18">
        <v>43202.301215277781</v>
      </c>
      <c r="B352" s="17">
        <v>0.78819444701366603</v>
      </c>
      <c r="C352" s="17">
        <v>0.24341435185185184</v>
      </c>
      <c r="D352" s="25">
        <f t="shared" si="5"/>
        <v>5.8419444444444437</v>
      </c>
    </row>
    <row r="353" spans="1:29" x14ac:dyDescent="0.2">
      <c r="A353" s="18">
        <v>43202.30190972222</v>
      </c>
      <c r="B353" s="17">
        <v>0.788888891460374</v>
      </c>
      <c r="C353" s="17">
        <v>0.24410879629629631</v>
      </c>
      <c r="D353" s="25">
        <f t="shared" si="5"/>
        <v>5.8586111111111112</v>
      </c>
    </row>
    <row r="354" spans="1:29" x14ac:dyDescent="0.2">
      <c r="A354" s="18">
        <v>43202.302604166667</v>
      </c>
      <c r="B354" s="17">
        <v>0.78958333590708196</v>
      </c>
      <c r="C354" s="17">
        <v>0.24480324074074075</v>
      </c>
      <c r="D354" s="25">
        <f t="shared" si="5"/>
        <v>5.8752777777777778</v>
      </c>
      <c r="H354" s="16">
        <v>299.78399999999999</v>
      </c>
      <c r="R354" s="14">
        <v>36.764000000000003</v>
      </c>
    </row>
    <row r="355" spans="1:29" x14ac:dyDescent="0.2">
      <c r="A355" s="18">
        <v>43202.303298611114</v>
      </c>
      <c r="B355" s="17">
        <v>0.79027778035379004</v>
      </c>
      <c r="C355" s="17">
        <v>0.24549768518518519</v>
      </c>
      <c r="D355" s="25">
        <f t="shared" si="5"/>
        <v>5.8919444444444444</v>
      </c>
      <c r="H355" s="16">
        <v>349.548</v>
      </c>
      <c r="P355" s="14">
        <v>-621.34900000000005</v>
      </c>
      <c r="R355" s="14">
        <v>39.948</v>
      </c>
    </row>
    <row r="356" spans="1:29" x14ac:dyDescent="0.2">
      <c r="A356" s="18">
        <v>43202.303993055553</v>
      </c>
      <c r="B356" s="17">
        <v>0.790972224800498</v>
      </c>
      <c r="C356" s="17">
        <v>0.24619212962962964</v>
      </c>
      <c r="D356" s="25">
        <f t="shared" si="5"/>
        <v>5.908611111111111</v>
      </c>
      <c r="H356" s="16">
        <v>350.45699999999999</v>
      </c>
      <c r="R356" s="14">
        <v>39.850999999999999</v>
      </c>
    </row>
    <row r="357" spans="1:29" x14ac:dyDescent="0.2">
      <c r="A357" s="18">
        <v>43202.3046875</v>
      </c>
      <c r="B357" s="17">
        <v>0.79166666924720597</v>
      </c>
      <c r="C357" s="17">
        <v>0.24688657407407408</v>
      </c>
      <c r="D357" s="25">
        <f t="shared" si="5"/>
        <v>5.9252777777777776</v>
      </c>
      <c r="P357" s="14">
        <v>-621.91300000000001</v>
      </c>
      <c r="R357" s="14">
        <v>36.328000000000003</v>
      </c>
    </row>
    <row r="358" spans="1:29" x14ac:dyDescent="0.2">
      <c r="A358" s="18">
        <v>43202.305381944447</v>
      </c>
      <c r="B358" s="17">
        <v>0.79236111369391404</v>
      </c>
      <c r="C358" s="17">
        <v>0.24758101851851852</v>
      </c>
      <c r="D358" s="25">
        <f t="shared" si="5"/>
        <v>5.9419444444444443</v>
      </c>
      <c r="E358" s="15">
        <v>1006.866</v>
      </c>
      <c r="F358" s="14">
        <v>6.05</v>
      </c>
      <c r="G358" s="15">
        <v>36.99</v>
      </c>
      <c r="H358" s="16">
        <v>350.07299999999998</v>
      </c>
      <c r="I358" s="15">
        <v>0</v>
      </c>
      <c r="J358" s="15">
        <v>0</v>
      </c>
      <c r="K358" s="15">
        <v>6.4749999999999996</v>
      </c>
      <c r="L358" s="15">
        <v>0</v>
      </c>
      <c r="M358" s="15">
        <v>3.0000000000000001E-3</v>
      </c>
      <c r="N358" s="15">
        <v>0</v>
      </c>
      <c r="O358" s="15">
        <v>0.38800000000000001</v>
      </c>
      <c r="P358" s="14">
        <v>-622.16399999999999</v>
      </c>
      <c r="Q358" s="16">
        <v>0.84699999999999998</v>
      </c>
      <c r="R358" s="14">
        <v>37.11</v>
      </c>
      <c r="S358" s="14">
        <v>0</v>
      </c>
      <c r="T358" s="14">
        <v>0</v>
      </c>
      <c r="U358" s="14">
        <v>0</v>
      </c>
      <c r="V358" s="14">
        <v>0</v>
      </c>
      <c r="W358" s="14">
        <v>6</v>
      </c>
      <c r="X358" s="15">
        <v>37</v>
      </c>
      <c r="Y358" s="15">
        <v>3</v>
      </c>
      <c r="Z358" s="15">
        <v>0</v>
      </c>
      <c r="AA358" s="15">
        <v>3</v>
      </c>
      <c r="AB358" s="15">
        <v>3</v>
      </c>
      <c r="AC358" s="14">
        <v>0</v>
      </c>
    </row>
    <row r="359" spans="1:29" x14ac:dyDescent="0.2">
      <c r="A359" s="18">
        <v>43202.306076388886</v>
      </c>
      <c r="B359" s="17">
        <v>0.79305555814062201</v>
      </c>
      <c r="C359" s="17">
        <v>0.24827546296296296</v>
      </c>
      <c r="D359" s="25">
        <f t="shared" si="5"/>
        <v>5.9586111111111109</v>
      </c>
      <c r="R359" s="14">
        <v>39.531999999999996</v>
      </c>
    </row>
    <row r="360" spans="1:29" x14ac:dyDescent="0.2">
      <c r="A360" s="18">
        <v>43202.306770833333</v>
      </c>
      <c r="B360" s="17">
        <v>0.79375000258733097</v>
      </c>
      <c r="C360" s="17">
        <v>0.2489699074074074</v>
      </c>
      <c r="D360" s="25">
        <f t="shared" si="5"/>
        <v>5.9752777777777775</v>
      </c>
    </row>
    <row r="361" spans="1:29" x14ac:dyDescent="0.2">
      <c r="A361" s="18">
        <v>43202.30746527778</v>
      </c>
      <c r="B361" s="17">
        <v>0.79444444703403905</v>
      </c>
      <c r="C361" s="17">
        <v>0.24966435185185185</v>
      </c>
      <c r="D361" s="25">
        <f t="shared" si="5"/>
        <v>5.9919444444444441</v>
      </c>
    </row>
    <row r="362" spans="1:29" x14ac:dyDescent="0.2">
      <c r="A362" s="18">
        <v>43202.308159722219</v>
      </c>
      <c r="B362" s="17">
        <v>0.79513889148074701</v>
      </c>
      <c r="C362" s="17">
        <v>0.25035879629629632</v>
      </c>
      <c r="D362" s="25">
        <f t="shared" si="5"/>
        <v>6.0086111111111116</v>
      </c>
    </row>
    <row r="363" spans="1:29" x14ac:dyDescent="0.2">
      <c r="A363" s="18">
        <v>43202.308854166666</v>
      </c>
      <c r="B363" s="17">
        <v>0.79583333592745498</v>
      </c>
      <c r="C363" s="17">
        <v>0.25105324074074076</v>
      </c>
      <c r="D363" s="25">
        <f t="shared" si="5"/>
        <v>6.0252777777777782</v>
      </c>
      <c r="R363" s="14">
        <v>39.661999999999999</v>
      </c>
    </row>
    <row r="364" spans="1:29" x14ac:dyDescent="0.2">
      <c r="A364" s="18">
        <v>43202.309548611112</v>
      </c>
      <c r="B364" s="17">
        <v>0.79652778037416305</v>
      </c>
      <c r="C364" s="17">
        <v>0.2517476851851852</v>
      </c>
      <c r="D364" s="25">
        <f t="shared" si="5"/>
        <v>6.0419444444444448</v>
      </c>
      <c r="R364" s="14">
        <v>39.372999999999998</v>
      </c>
    </row>
    <row r="365" spans="1:29" x14ac:dyDescent="0.2">
      <c r="A365" s="18">
        <v>43202.310243055559</v>
      </c>
      <c r="B365" s="17">
        <v>0.79722222482087102</v>
      </c>
      <c r="C365" s="17">
        <v>0.25244212962962964</v>
      </c>
      <c r="D365" s="25">
        <f t="shared" si="5"/>
        <v>6.0586111111111114</v>
      </c>
    </row>
    <row r="366" spans="1:29" x14ac:dyDescent="0.2">
      <c r="A366" s="18">
        <v>43202.310937499999</v>
      </c>
      <c r="B366" s="17">
        <v>0.79791666926757898</v>
      </c>
      <c r="C366" s="17">
        <v>0.25313657407407408</v>
      </c>
      <c r="D366" s="25">
        <f t="shared" si="5"/>
        <v>6.075277777777778</v>
      </c>
    </row>
    <row r="367" spans="1:29" x14ac:dyDescent="0.2">
      <c r="A367" s="18">
        <v>43202.311631944445</v>
      </c>
      <c r="B367" s="17">
        <v>0.79861111371428695</v>
      </c>
      <c r="C367" s="17">
        <v>0.25383101851851853</v>
      </c>
      <c r="D367" s="25">
        <f t="shared" si="5"/>
        <v>6.0919444444444446</v>
      </c>
    </row>
    <row r="368" spans="1:29" x14ac:dyDescent="0.2">
      <c r="A368" s="18">
        <v>43202.312326388892</v>
      </c>
      <c r="B368" s="17">
        <v>0.79930555816099502</v>
      </c>
      <c r="C368" s="17">
        <v>0.25452546296296297</v>
      </c>
      <c r="D368" s="25">
        <f t="shared" si="5"/>
        <v>6.1086111111111112</v>
      </c>
      <c r="R368" s="14">
        <v>37.871000000000002</v>
      </c>
    </row>
    <row r="369" spans="1:18" x14ac:dyDescent="0.2">
      <c r="A369" s="18">
        <v>43202.313020833331</v>
      </c>
      <c r="B369" s="17">
        <v>0.80000000260770299</v>
      </c>
      <c r="C369" s="17">
        <v>0.25521990740740741</v>
      </c>
      <c r="D369" s="25">
        <f t="shared" si="5"/>
        <v>6.1252777777777778</v>
      </c>
      <c r="R369" s="14">
        <v>36.807000000000002</v>
      </c>
    </row>
    <row r="370" spans="1:18" x14ac:dyDescent="0.2">
      <c r="A370" s="18">
        <v>43202.313715277778</v>
      </c>
      <c r="B370" s="17">
        <v>0.80069444705441095</v>
      </c>
      <c r="C370" s="17">
        <v>0.25591435185185185</v>
      </c>
      <c r="D370" s="25">
        <f t="shared" si="5"/>
        <v>6.1419444444444444</v>
      </c>
      <c r="R370" s="14">
        <v>36.252000000000002</v>
      </c>
    </row>
    <row r="371" spans="1:18" x14ac:dyDescent="0.2">
      <c r="A371" s="18">
        <v>43202.314409722225</v>
      </c>
      <c r="B371" s="17">
        <v>0.80138889150111903</v>
      </c>
      <c r="C371" s="17">
        <v>0.25660879629629629</v>
      </c>
      <c r="D371" s="25">
        <f t="shared" si="5"/>
        <v>6.158611111111111</v>
      </c>
      <c r="R371" s="14">
        <v>36.496000000000002</v>
      </c>
    </row>
    <row r="372" spans="1:18" x14ac:dyDescent="0.2">
      <c r="A372" s="18">
        <v>43202.315104166664</v>
      </c>
      <c r="B372" s="17">
        <v>0.80208333594782699</v>
      </c>
      <c r="C372" s="17">
        <v>0.25730324074074074</v>
      </c>
      <c r="D372" s="25">
        <f t="shared" si="5"/>
        <v>6.1752777777777776</v>
      </c>
    </row>
    <row r="373" spans="1:18" x14ac:dyDescent="0.2">
      <c r="A373" s="18">
        <v>43202.315798611111</v>
      </c>
      <c r="B373" s="17">
        <v>0.80277778039453596</v>
      </c>
      <c r="C373" s="17">
        <v>0.25799768518518518</v>
      </c>
      <c r="D373" s="25">
        <f t="shared" si="5"/>
        <v>6.1919444444444443</v>
      </c>
    </row>
    <row r="374" spans="1:18" x14ac:dyDescent="0.2">
      <c r="A374" s="18">
        <v>43202.316493055558</v>
      </c>
      <c r="B374" s="17">
        <v>0.80347222484124403</v>
      </c>
      <c r="C374" s="17">
        <v>0.25869212962962962</v>
      </c>
      <c r="D374" s="25">
        <f t="shared" si="5"/>
        <v>6.2086111111111109</v>
      </c>
    </row>
    <row r="375" spans="1:18" x14ac:dyDescent="0.2">
      <c r="A375" s="18">
        <v>43202.317187499997</v>
      </c>
      <c r="B375" s="17">
        <v>0.804166669287952</v>
      </c>
      <c r="C375" s="17">
        <v>0.25938657407407406</v>
      </c>
      <c r="D375" s="25">
        <f t="shared" si="5"/>
        <v>6.2252777777777775</v>
      </c>
    </row>
    <row r="376" spans="1:18" x14ac:dyDescent="0.2">
      <c r="A376" s="18">
        <v>43202.317881944444</v>
      </c>
      <c r="B376" s="17">
        <v>0.80486111373465996</v>
      </c>
      <c r="C376" s="17">
        <v>0.2600810185185185</v>
      </c>
      <c r="D376" s="25">
        <f t="shared" si="5"/>
        <v>6.2419444444444441</v>
      </c>
    </row>
    <row r="377" spans="1:18" x14ac:dyDescent="0.2">
      <c r="A377" s="18">
        <v>43202.318576388891</v>
      </c>
      <c r="B377" s="17">
        <v>0.80555555818136804</v>
      </c>
      <c r="C377" s="17">
        <v>0.26077546296296295</v>
      </c>
      <c r="D377" s="25">
        <f t="shared" si="5"/>
        <v>6.2586111111111107</v>
      </c>
    </row>
    <row r="378" spans="1:18" x14ac:dyDescent="0.2">
      <c r="A378" s="18">
        <v>43202.31927083333</v>
      </c>
      <c r="B378" s="17">
        <v>0.806250002628076</v>
      </c>
      <c r="C378" s="17">
        <v>0.26146990740740739</v>
      </c>
      <c r="D378" s="25">
        <f t="shared" si="5"/>
        <v>6.2752777777777773</v>
      </c>
    </row>
    <row r="379" spans="1:18" x14ac:dyDescent="0.2">
      <c r="A379" s="18">
        <v>43202.319965277777</v>
      </c>
      <c r="B379" s="17">
        <v>0.80694444707478397</v>
      </c>
      <c r="C379" s="17">
        <v>0.26216435185185183</v>
      </c>
      <c r="D379" s="25">
        <f t="shared" si="5"/>
        <v>6.2919444444444439</v>
      </c>
    </row>
    <row r="380" spans="1:18" x14ac:dyDescent="0.2">
      <c r="A380" s="18">
        <v>43202.320659722223</v>
      </c>
      <c r="B380" s="17">
        <v>0.80763889152149204</v>
      </c>
      <c r="C380" s="17">
        <v>0.26285879629629627</v>
      </c>
      <c r="D380" s="25">
        <f t="shared" si="5"/>
        <v>6.3086111111111105</v>
      </c>
    </row>
    <row r="381" spans="1:18" x14ac:dyDescent="0.2">
      <c r="A381" s="18">
        <v>43202.32135416667</v>
      </c>
      <c r="B381" s="17">
        <v>0.80833333596820001</v>
      </c>
      <c r="C381" s="17">
        <v>0.26355324074074077</v>
      </c>
      <c r="D381" s="25">
        <f t="shared" si="5"/>
        <v>6.325277777777778</v>
      </c>
    </row>
    <row r="382" spans="1:18" x14ac:dyDescent="0.2">
      <c r="A382" s="18">
        <v>43202.322048611109</v>
      </c>
      <c r="B382" s="17">
        <v>0.80902778041490797</v>
      </c>
      <c r="C382" s="17">
        <v>0.26424768518518521</v>
      </c>
      <c r="D382" s="25">
        <f t="shared" si="5"/>
        <v>6.3419444444444455</v>
      </c>
    </row>
    <row r="383" spans="1:18" x14ac:dyDescent="0.2">
      <c r="A383" s="18">
        <v>43202.322743055556</v>
      </c>
      <c r="B383" s="17">
        <v>0.80972222486161605</v>
      </c>
      <c r="C383" s="17">
        <v>0.26494212962962965</v>
      </c>
      <c r="D383" s="25">
        <f t="shared" si="5"/>
        <v>6.3586111111111112</v>
      </c>
    </row>
    <row r="384" spans="1:18" x14ac:dyDescent="0.2">
      <c r="A384" s="18">
        <v>43202.323437500003</v>
      </c>
      <c r="B384" s="17">
        <v>0.81041666930832401</v>
      </c>
      <c r="C384" s="17">
        <v>0.26563657407407409</v>
      </c>
      <c r="D384" s="25">
        <f t="shared" si="5"/>
        <v>6.3752777777777787</v>
      </c>
    </row>
    <row r="385" spans="1:29" x14ac:dyDescent="0.2">
      <c r="A385" s="18">
        <v>43202.324131944442</v>
      </c>
      <c r="B385" s="17">
        <v>0.81111111375503198</v>
      </c>
      <c r="C385" s="17">
        <v>0.26633101851851854</v>
      </c>
      <c r="D385" s="25">
        <f t="shared" si="5"/>
        <v>6.3919444444444444</v>
      </c>
    </row>
    <row r="386" spans="1:29" x14ac:dyDescent="0.2">
      <c r="A386" s="18">
        <v>43202.324826388889</v>
      </c>
      <c r="B386" s="17">
        <v>0.81180555820174105</v>
      </c>
      <c r="C386" s="17">
        <v>0.26702546296296298</v>
      </c>
      <c r="D386" s="25">
        <f t="shared" si="5"/>
        <v>6.4086111111111119</v>
      </c>
    </row>
    <row r="387" spans="1:29" x14ac:dyDescent="0.2">
      <c r="A387" s="18">
        <v>43202.325520833336</v>
      </c>
      <c r="B387" s="17">
        <v>0.81250000264844902</v>
      </c>
      <c r="C387" s="17">
        <v>0.26771990740740742</v>
      </c>
      <c r="D387" s="25">
        <f t="shared" ref="D387:D450" si="6">C387*24</f>
        <v>6.4252777777777776</v>
      </c>
    </row>
    <row r="388" spans="1:29" x14ac:dyDescent="0.2">
      <c r="A388" s="18">
        <v>43202.326215277775</v>
      </c>
      <c r="B388" s="17">
        <v>0.81319444709515698</v>
      </c>
      <c r="C388" s="17">
        <v>0.26841435185185186</v>
      </c>
      <c r="D388" s="25">
        <f t="shared" si="6"/>
        <v>6.4419444444444451</v>
      </c>
      <c r="E388" s="15">
        <v>1006.866</v>
      </c>
      <c r="F388" s="14">
        <v>6.0540000000000003</v>
      </c>
      <c r="G388" s="15">
        <v>37.03</v>
      </c>
      <c r="H388" s="16">
        <v>349.65699999999998</v>
      </c>
      <c r="I388" s="15">
        <v>0</v>
      </c>
      <c r="J388" s="15">
        <v>0</v>
      </c>
      <c r="K388" s="15">
        <v>6.4749999999999996</v>
      </c>
      <c r="L388" s="15">
        <v>0</v>
      </c>
      <c r="M388" s="15">
        <v>3.0000000000000001E-3</v>
      </c>
      <c r="N388" s="15">
        <v>0</v>
      </c>
      <c r="O388" s="15">
        <v>0.38800000000000001</v>
      </c>
      <c r="P388" s="14">
        <v>-622.351</v>
      </c>
      <c r="Q388" s="16">
        <v>1.1299999999999999</v>
      </c>
      <c r="R388" s="14">
        <v>38.947000000000003</v>
      </c>
      <c r="S388" s="14">
        <v>0</v>
      </c>
      <c r="T388" s="14">
        <v>0</v>
      </c>
      <c r="U388" s="14">
        <v>0</v>
      </c>
      <c r="V388" s="14">
        <v>0</v>
      </c>
      <c r="W388" s="14">
        <v>6</v>
      </c>
      <c r="X388" s="15">
        <v>37</v>
      </c>
      <c r="Y388" s="15">
        <v>3</v>
      </c>
      <c r="Z388" s="15">
        <v>0</v>
      </c>
      <c r="AA388" s="15">
        <v>3</v>
      </c>
      <c r="AB388" s="15">
        <v>3</v>
      </c>
      <c r="AC388" s="14">
        <v>0</v>
      </c>
    </row>
    <row r="389" spans="1:29" x14ac:dyDescent="0.2">
      <c r="A389" s="18">
        <v>43202.326909722222</v>
      </c>
      <c r="B389" s="17">
        <v>0.81388889154186495</v>
      </c>
      <c r="C389" s="17">
        <v>0.2691087962962963</v>
      </c>
      <c r="D389" s="25">
        <f t="shared" si="6"/>
        <v>6.4586111111111109</v>
      </c>
    </row>
    <row r="390" spans="1:29" x14ac:dyDescent="0.2">
      <c r="A390" s="18">
        <v>43202.327604166669</v>
      </c>
      <c r="B390" s="17">
        <v>0.81458333598857302</v>
      </c>
      <c r="C390" s="17">
        <v>0.26980324074074075</v>
      </c>
      <c r="D390" s="25">
        <f t="shared" si="6"/>
        <v>6.4752777777777784</v>
      </c>
    </row>
    <row r="391" spans="1:29" x14ac:dyDescent="0.2">
      <c r="A391" s="18">
        <v>43202.328298611108</v>
      </c>
      <c r="B391" s="17">
        <v>0.81527778043528099</v>
      </c>
      <c r="C391" s="17">
        <v>0.27049768518518519</v>
      </c>
      <c r="D391" s="25">
        <f t="shared" si="6"/>
        <v>6.4919444444444441</v>
      </c>
    </row>
    <row r="392" spans="1:29" x14ac:dyDescent="0.2">
      <c r="A392" s="18">
        <v>43202.328993055555</v>
      </c>
      <c r="B392" s="17">
        <v>0.81597222488198895</v>
      </c>
      <c r="C392" s="17">
        <v>0.27119212962962963</v>
      </c>
      <c r="D392" s="25">
        <f t="shared" si="6"/>
        <v>6.5086111111111116</v>
      </c>
    </row>
    <row r="393" spans="1:29" x14ac:dyDescent="0.2">
      <c r="A393" s="18">
        <v>43202.329687500001</v>
      </c>
      <c r="B393" s="17">
        <v>0.81666666932869703</v>
      </c>
      <c r="C393" s="17">
        <v>0.27188657407407407</v>
      </c>
      <c r="D393" s="25">
        <f t="shared" si="6"/>
        <v>6.5252777777777773</v>
      </c>
    </row>
    <row r="394" spans="1:29" x14ac:dyDescent="0.2">
      <c r="A394" s="18">
        <v>43202.330381944441</v>
      </c>
      <c r="B394" s="17">
        <v>0.81736111377540499</v>
      </c>
      <c r="C394" s="17">
        <v>0.27258101851851851</v>
      </c>
      <c r="D394" s="25">
        <f t="shared" si="6"/>
        <v>6.5419444444444448</v>
      </c>
      <c r="P394" s="14">
        <v>-623.33600000000001</v>
      </c>
    </row>
    <row r="395" spans="1:29" x14ac:dyDescent="0.2">
      <c r="A395" s="18">
        <v>43202.331076388888</v>
      </c>
      <c r="B395" s="17">
        <v>0.81805555822211296</v>
      </c>
      <c r="C395" s="17">
        <v>0.27327546296296296</v>
      </c>
      <c r="D395" s="25">
        <f t="shared" si="6"/>
        <v>6.5586111111111105</v>
      </c>
      <c r="R395" s="14">
        <v>37.575000000000003</v>
      </c>
    </row>
    <row r="396" spans="1:29" x14ac:dyDescent="0.2">
      <c r="A396" s="18">
        <v>43202.331770833334</v>
      </c>
      <c r="B396" s="17">
        <v>0.81875000266882103</v>
      </c>
      <c r="C396" s="17">
        <v>0.2739699074074074</v>
      </c>
      <c r="D396" s="25">
        <f t="shared" si="6"/>
        <v>6.575277777777778</v>
      </c>
      <c r="R396" s="14">
        <v>39.320999999999998</v>
      </c>
    </row>
    <row r="397" spans="1:29" x14ac:dyDescent="0.2">
      <c r="A397" s="18">
        <v>43202.332465277781</v>
      </c>
      <c r="B397" s="17">
        <v>0.819444447115529</v>
      </c>
      <c r="C397" s="17">
        <v>0.27466435185185184</v>
      </c>
      <c r="D397" s="25">
        <f t="shared" si="6"/>
        <v>6.5919444444444437</v>
      </c>
      <c r="R397" s="14">
        <v>40.015999999999998</v>
      </c>
    </row>
    <row r="398" spans="1:29" x14ac:dyDescent="0.2">
      <c r="A398" s="18">
        <v>43202.33315972222</v>
      </c>
      <c r="B398" s="17">
        <v>0.82013889156223696</v>
      </c>
      <c r="C398" s="17">
        <v>0.27535879629629628</v>
      </c>
      <c r="D398" s="25">
        <f t="shared" si="6"/>
        <v>6.6086111111111112</v>
      </c>
      <c r="R398" s="14">
        <v>35.798000000000002</v>
      </c>
    </row>
    <row r="399" spans="1:29" x14ac:dyDescent="0.2">
      <c r="A399" s="18">
        <v>43202.333854166667</v>
      </c>
      <c r="B399" s="17">
        <v>0.82083333600894504</v>
      </c>
      <c r="C399" s="17">
        <v>0.27605324074074072</v>
      </c>
      <c r="D399" s="25">
        <f t="shared" si="6"/>
        <v>6.6252777777777769</v>
      </c>
      <c r="R399" s="14">
        <v>39.771000000000001</v>
      </c>
    </row>
    <row r="400" spans="1:29" x14ac:dyDescent="0.2">
      <c r="A400" s="18">
        <v>43202.334548611114</v>
      </c>
      <c r="B400" s="17">
        <v>0.821527780455654</v>
      </c>
      <c r="C400" s="17">
        <v>0.27674768518518517</v>
      </c>
      <c r="D400" s="25">
        <f t="shared" si="6"/>
        <v>6.6419444444444444</v>
      </c>
    </row>
    <row r="401" spans="1:18" x14ac:dyDescent="0.2">
      <c r="A401" s="18">
        <v>43202.335243055553</v>
      </c>
      <c r="B401" s="17">
        <v>0.82222222490236196</v>
      </c>
      <c r="C401" s="17">
        <v>0.27744212962962961</v>
      </c>
      <c r="D401" s="25">
        <f t="shared" si="6"/>
        <v>6.6586111111111101</v>
      </c>
    </row>
    <row r="402" spans="1:18" x14ac:dyDescent="0.2">
      <c r="A402" s="18">
        <v>43202.3359375</v>
      </c>
      <c r="B402" s="17">
        <v>0.82291666934907004</v>
      </c>
      <c r="C402" s="17">
        <v>0.27813657407407405</v>
      </c>
      <c r="D402" s="25">
        <f t="shared" si="6"/>
        <v>6.6752777777777776</v>
      </c>
    </row>
    <row r="403" spans="1:18" x14ac:dyDescent="0.2">
      <c r="A403" s="18">
        <v>43202.336631944447</v>
      </c>
      <c r="B403" s="17">
        <v>0.823611113795778</v>
      </c>
      <c r="C403" s="17">
        <v>0.27883101851851849</v>
      </c>
      <c r="D403" s="25">
        <f t="shared" si="6"/>
        <v>6.6919444444444434</v>
      </c>
      <c r="R403" s="14">
        <v>39.771000000000001</v>
      </c>
    </row>
    <row r="404" spans="1:18" x14ac:dyDescent="0.2">
      <c r="A404" s="18">
        <v>43202.337326388886</v>
      </c>
      <c r="B404" s="17">
        <v>0.82430555824248597</v>
      </c>
      <c r="C404" s="17">
        <v>0.27952546296296299</v>
      </c>
      <c r="D404" s="25">
        <f t="shared" si="6"/>
        <v>6.7086111111111117</v>
      </c>
      <c r="P404" s="14">
        <v>-624.06100000000004</v>
      </c>
      <c r="R404" s="14">
        <v>38.427999999999997</v>
      </c>
    </row>
    <row r="405" spans="1:18" x14ac:dyDescent="0.2">
      <c r="A405" s="18">
        <v>43202.338020833333</v>
      </c>
      <c r="B405" s="17">
        <v>0.82500000268919405</v>
      </c>
      <c r="C405" s="17">
        <v>0.28021990740740743</v>
      </c>
      <c r="D405" s="25">
        <f t="shared" si="6"/>
        <v>6.7252777777777784</v>
      </c>
    </row>
    <row r="406" spans="1:18" x14ac:dyDescent="0.2">
      <c r="A406" s="18">
        <v>43202.33871527778</v>
      </c>
      <c r="B406" s="17">
        <v>0.82569444713590201</v>
      </c>
      <c r="C406" s="17">
        <v>0.28091435185185187</v>
      </c>
      <c r="D406" s="25">
        <f t="shared" si="6"/>
        <v>6.741944444444445</v>
      </c>
      <c r="H406" s="16">
        <v>347.85899999999998</v>
      </c>
    </row>
    <row r="407" spans="1:18" x14ac:dyDescent="0.2">
      <c r="A407" s="18">
        <v>43202.339409722219</v>
      </c>
      <c r="B407" s="17">
        <v>0.82638889158260997</v>
      </c>
      <c r="C407" s="17">
        <v>0.28160879629629632</v>
      </c>
      <c r="D407" s="25">
        <f t="shared" si="6"/>
        <v>6.7586111111111116</v>
      </c>
      <c r="H407" s="16">
        <v>350.86399999999998</v>
      </c>
    </row>
    <row r="408" spans="1:18" x14ac:dyDescent="0.2">
      <c r="A408" s="18">
        <v>43202.340104166666</v>
      </c>
      <c r="B408" s="17">
        <v>0.82708333602931805</v>
      </c>
      <c r="C408" s="17">
        <v>0.28230324074074076</v>
      </c>
      <c r="D408" s="25">
        <f t="shared" si="6"/>
        <v>6.7752777777777782</v>
      </c>
      <c r="H408" s="16">
        <v>350.90199999999999</v>
      </c>
    </row>
    <row r="409" spans="1:18" x14ac:dyDescent="0.2">
      <c r="A409" s="18">
        <v>43202.340798611112</v>
      </c>
      <c r="B409" s="17">
        <v>0.82777778047602601</v>
      </c>
      <c r="C409" s="17">
        <v>0.2829976851851852</v>
      </c>
      <c r="D409" s="25">
        <f t="shared" si="6"/>
        <v>6.7919444444444448</v>
      </c>
      <c r="H409" s="16">
        <v>348.827</v>
      </c>
    </row>
    <row r="410" spans="1:18" x14ac:dyDescent="0.2">
      <c r="A410" s="18">
        <v>43202.341493055559</v>
      </c>
      <c r="B410" s="17">
        <v>0.82847222492273398</v>
      </c>
      <c r="C410" s="17">
        <v>0.28369212962962964</v>
      </c>
      <c r="D410" s="25">
        <f t="shared" si="6"/>
        <v>6.8086111111111114</v>
      </c>
    </row>
    <row r="411" spans="1:18" x14ac:dyDescent="0.2">
      <c r="A411" s="18">
        <v>43202.342187499999</v>
      </c>
      <c r="B411" s="17">
        <v>0.82916666936944206</v>
      </c>
      <c r="C411" s="17">
        <v>0.28438657407407408</v>
      </c>
      <c r="D411" s="25">
        <f t="shared" si="6"/>
        <v>6.825277777777778</v>
      </c>
    </row>
    <row r="412" spans="1:18" x14ac:dyDescent="0.2">
      <c r="A412" s="18">
        <v>43202.342881944445</v>
      </c>
      <c r="B412" s="17">
        <v>0.82986111381615002</v>
      </c>
      <c r="C412" s="17">
        <v>0.28508101851851853</v>
      </c>
      <c r="D412" s="25">
        <f t="shared" si="6"/>
        <v>6.8419444444444446</v>
      </c>
    </row>
    <row r="413" spans="1:18" x14ac:dyDescent="0.2">
      <c r="A413" s="18">
        <v>43202.343576388892</v>
      </c>
      <c r="B413" s="17">
        <v>0.83055555826285898</v>
      </c>
      <c r="C413" s="17">
        <v>0.28577546296296297</v>
      </c>
      <c r="D413" s="25">
        <f t="shared" si="6"/>
        <v>6.8586111111111112</v>
      </c>
    </row>
    <row r="414" spans="1:18" x14ac:dyDescent="0.2">
      <c r="A414" s="18">
        <v>43202.344270833331</v>
      </c>
      <c r="B414" s="17">
        <v>0.83125000270956695</v>
      </c>
      <c r="C414" s="17">
        <v>0.28646990740740741</v>
      </c>
      <c r="D414" s="25">
        <f t="shared" si="6"/>
        <v>6.8752777777777778</v>
      </c>
    </row>
    <row r="415" spans="1:18" x14ac:dyDescent="0.2">
      <c r="A415" s="18">
        <v>43202.344965277778</v>
      </c>
      <c r="B415" s="17">
        <v>0.83194444715627502</v>
      </c>
      <c r="C415" s="17">
        <v>0.28716435185185185</v>
      </c>
      <c r="D415" s="25">
        <f t="shared" si="6"/>
        <v>6.8919444444444444</v>
      </c>
      <c r="R415" s="14">
        <v>38.728999999999999</v>
      </c>
    </row>
    <row r="416" spans="1:18" x14ac:dyDescent="0.2">
      <c r="A416" s="18">
        <v>43202.345659722225</v>
      </c>
      <c r="B416" s="17">
        <v>0.83263889160298299</v>
      </c>
      <c r="C416" s="17">
        <v>0.28785879629629629</v>
      </c>
      <c r="D416" s="25">
        <f t="shared" si="6"/>
        <v>6.908611111111111</v>
      </c>
      <c r="R416" s="14">
        <v>37.267000000000003</v>
      </c>
    </row>
    <row r="417" spans="1:29" x14ac:dyDescent="0.2">
      <c r="A417" s="18">
        <v>43202.346354166664</v>
      </c>
      <c r="B417" s="17">
        <v>0.83333333604969095</v>
      </c>
      <c r="C417" s="17">
        <v>0.28855324074074074</v>
      </c>
      <c r="D417" s="25">
        <f t="shared" si="6"/>
        <v>6.9252777777777776</v>
      </c>
      <c r="R417" s="14">
        <v>38.112000000000002</v>
      </c>
    </row>
    <row r="418" spans="1:29" x14ac:dyDescent="0.2">
      <c r="A418" s="18">
        <v>43202.347048611111</v>
      </c>
      <c r="B418" s="17">
        <v>0.83402778049639903</v>
      </c>
      <c r="C418" s="17">
        <v>0.28924768518518518</v>
      </c>
      <c r="D418" s="25">
        <f t="shared" si="6"/>
        <v>6.9419444444444443</v>
      </c>
      <c r="E418" s="15">
        <v>1006.866</v>
      </c>
      <c r="F418" s="14">
        <v>6.0540000000000003</v>
      </c>
      <c r="G418" s="15">
        <v>37.037999999999997</v>
      </c>
      <c r="H418" s="16">
        <v>350.39</v>
      </c>
      <c r="I418" s="15">
        <v>0</v>
      </c>
      <c r="J418" s="15">
        <v>0</v>
      </c>
      <c r="K418" s="15">
        <v>6.4749999999999996</v>
      </c>
      <c r="L418" s="15">
        <v>0</v>
      </c>
      <c r="M418" s="15">
        <v>3.0000000000000001E-3</v>
      </c>
      <c r="N418" s="15">
        <v>0</v>
      </c>
      <c r="O418" s="15">
        <v>0.38800000000000001</v>
      </c>
      <c r="P418" s="14">
        <v>-625.34199999999998</v>
      </c>
      <c r="Q418" s="16">
        <v>2.0430000000000001</v>
      </c>
      <c r="R418" s="14">
        <v>38.405999999999999</v>
      </c>
      <c r="S418" s="14">
        <v>0</v>
      </c>
      <c r="T418" s="14">
        <v>0</v>
      </c>
      <c r="U418" s="14">
        <v>0</v>
      </c>
      <c r="V418" s="14">
        <v>0</v>
      </c>
      <c r="W418" s="14">
        <v>6</v>
      </c>
      <c r="X418" s="15">
        <v>37</v>
      </c>
      <c r="Y418" s="15">
        <v>3</v>
      </c>
      <c r="Z418" s="15">
        <v>0</v>
      </c>
      <c r="AA418" s="15">
        <v>3</v>
      </c>
      <c r="AB418" s="15">
        <v>3</v>
      </c>
      <c r="AC418" s="14">
        <v>0</v>
      </c>
    </row>
    <row r="419" spans="1:29" x14ac:dyDescent="0.2">
      <c r="A419" s="18">
        <v>43202.347743055558</v>
      </c>
      <c r="B419" s="17">
        <v>0.83472222494310699</v>
      </c>
      <c r="C419" s="17">
        <v>0.28994212962962962</v>
      </c>
      <c r="D419" s="25">
        <f t="shared" si="6"/>
        <v>6.9586111111111109</v>
      </c>
    </row>
    <row r="420" spans="1:29" x14ac:dyDescent="0.2">
      <c r="A420" s="18">
        <v>43202.348437499997</v>
      </c>
      <c r="B420" s="17">
        <v>0.83541666938981496</v>
      </c>
      <c r="C420" s="17">
        <v>0.29063657407407406</v>
      </c>
      <c r="D420" s="25">
        <f t="shared" si="6"/>
        <v>6.9752777777777775</v>
      </c>
    </row>
    <row r="421" spans="1:29" x14ac:dyDescent="0.2">
      <c r="A421" s="18">
        <v>43202.349131944444</v>
      </c>
      <c r="B421" s="17">
        <v>0.83611111383652303</v>
      </c>
      <c r="C421" s="17">
        <v>0.2913310185185185</v>
      </c>
      <c r="D421" s="25">
        <f t="shared" si="6"/>
        <v>6.9919444444444441</v>
      </c>
    </row>
    <row r="422" spans="1:29" x14ac:dyDescent="0.2">
      <c r="A422" s="18">
        <v>43202.349826388891</v>
      </c>
      <c r="B422" s="17">
        <v>0.836805558283231</v>
      </c>
      <c r="C422" s="17">
        <v>0.29202546296296295</v>
      </c>
      <c r="D422" s="25">
        <f t="shared" si="6"/>
        <v>7.0086111111111107</v>
      </c>
    </row>
    <row r="423" spans="1:29" x14ac:dyDescent="0.2">
      <c r="A423" s="18">
        <v>43202.35052083333</v>
      </c>
      <c r="B423" s="17">
        <v>0.83750000272993896</v>
      </c>
      <c r="C423" s="17">
        <v>0.29271990740740739</v>
      </c>
      <c r="D423" s="25">
        <f t="shared" si="6"/>
        <v>7.0252777777777773</v>
      </c>
    </row>
    <row r="424" spans="1:29" x14ac:dyDescent="0.2">
      <c r="A424" s="18">
        <v>43202.351215277777</v>
      </c>
      <c r="B424" s="17">
        <v>0.83819444717664704</v>
      </c>
      <c r="C424" s="17">
        <v>0.29341435185185183</v>
      </c>
      <c r="D424" s="25">
        <f t="shared" si="6"/>
        <v>7.0419444444444439</v>
      </c>
    </row>
    <row r="425" spans="1:29" x14ac:dyDescent="0.2">
      <c r="A425" s="18">
        <v>43202.351909722223</v>
      </c>
      <c r="B425" s="17">
        <v>0.838888891623355</v>
      </c>
      <c r="C425" s="17">
        <v>0.29410879629629627</v>
      </c>
      <c r="D425" s="25">
        <f t="shared" si="6"/>
        <v>7.0586111111111105</v>
      </c>
    </row>
    <row r="426" spans="1:29" x14ac:dyDescent="0.2">
      <c r="A426" s="18">
        <v>43202.35260416667</v>
      </c>
      <c r="B426" s="17">
        <v>0.83958333607006397</v>
      </c>
      <c r="C426" s="17">
        <v>0.29480324074074077</v>
      </c>
      <c r="D426" s="25">
        <f t="shared" si="6"/>
        <v>7.075277777777778</v>
      </c>
      <c r="H426" s="16">
        <v>351.71800000000002</v>
      </c>
      <c r="P426" s="14">
        <v>-626.75599999999997</v>
      </c>
    </row>
    <row r="427" spans="1:29" x14ac:dyDescent="0.2">
      <c r="A427" s="18">
        <v>43202.353298611109</v>
      </c>
      <c r="B427" s="17">
        <v>0.84027778051677204</v>
      </c>
      <c r="C427" s="17">
        <v>0.29549768518518521</v>
      </c>
      <c r="D427" s="25">
        <f t="shared" si="6"/>
        <v>7.0919444444444455</v>
      </c>
      <c r="H427" s="16">
        <v>348.65899999999999</v>
      </c>
    </row>
    <row r="428" spans="1:29" x14ac:dyDescent="0.2">
      <c r="A428" s="18">
        <v>43202.353993055556</v>
      </c>
      <c r="B428" s="17">
        <v>0.84097222496348001</v>
      </c>
      <c r="C428" s="17">
        <v>0.29619212962962965</v>
      </c>
      <c r="D428" s="25">
        <f t="shared" si="6"/>
        <v>7.1086111111111112</v>
      </c>
      <c r="H428" s="16">
        <v>349.774</v>
      </c>
    </row>
    <row r="429" spans="1:29" x14ac:dyDescent="0.2">
      <c r="A429" s="18">
        <v>43202.354687500003</v>
      </c>
      <c r="B429" s="17">
        <v>0.84166666941018797</v>
      </c>
      <c r="C429" s="17">
        <v>0.29688657407407409</v>
      </c>
      <c r="D429" s="25">
        <f t="shared" si="6"/>
        <v>7.1252777777777787</v>
      </c>
      <c r="H429" s="16">
        <v>352.93200000000002</v>
      </c>
    </row>
    <row r="430" spans="1:29" x14ac:dyDescent="0.2">
      <c r="A430" s="18">
        <v>43202.355381944442</v>
      </c>
      <c r="B430" s="17">
        <v>0.84236111385689605</v>
      </c>
      <c r="C430" s="17">
        <v>0.29758101851851854</v>
      </c>
      <c r="D430" s="25">
        <f t="shared" si="6"/>
        <v>7.1419444444444444</v>
      </c>
      <c r="H430" s="16">
        <v>348.57499999999999</v>
      </c>
      <c r="P430" s="14">
        <v>-628.30399999999997</v>
      </c>
    </row>
    <row r="431" spans="1:29" x14ac:dyDescent="0.2">
      <c r="A431" s="18">
        <v>43202.356076388889</v>
      </c>
      <c r="B431" s="17">
        <v>0.84305555830360401</v>
      </c>
      <c r="C431" s="17">
        <v>0.29827546296296298</v>
      </c>
      <c r="D431" s="25">
        <f t="shared" si="6"/>
        <v>7.1586111111111119</v>
      </c>
      <c r="H431" s="16">
        <v>351.01100000000002</v>
      </c>
    </row>
    <row r="432" spans="1:29" x14ac:dyDescent="0.2">
      <c r="A432" s="18">
        <v>43202.356770833336</v>
      </c>
      <c r="B432" s="17">
        <v>0.84375000275031198</v>
      </c>
      <c r="C432" s="17">
        <v>0.29896990740740742</v>
      </c>
      <c r="D432" s="25">
        <f t="shared" si="6"/>
        <v>7.1752777777777776</v>
      </c>
      <c r="H432" s="16">
        <v>350.22</v>
      </c>
    </row>
    <row r="433" spans="1:29" x14ac:dyDescent="0.2">
      <c r="A433" s="18">
        <v>43202.357465277775</v>
      </c>
      <c r="B433" s="17">
        <v>0.84444444719702005</v>
      </c>
      <c r="C433" s="17">
        <v>0.29966435185185186</v>
      </c>
      <c r="D433" s="25">
        <f t="shared" si="6"/>
        <v>7.1919444444444451</v>
      </c>
      <c r="H433" s="16">
        <v>348.858</v>
      </c>
    </row>
    <row r="434" spans="1:29" x14ac:dyDescent="0.2">
      <c r="A434" s="18">
        <v>43202.358159722222</v>
      </c>
      <c r="B434" s="17">
        <v>0.84513889164372802</v>
      </c>
      <c r="C434" s="17">
        <v>0.3003587962962963</v>
      </c>
      <c r="D434" s="25">
        <f t="shared" si="6"/>
        <v>7.2086111111111109</v>
      </c>
      <c r="H434" s="16">
        <v>350.18700000000001</v>
      </c>
    </row>
    <row r="435" spans="1:29" x14ac:dyDescent="0.2">
      <c r="A435" s="18">
        <v>43202.358854166669</v>
      </c>
      <c r="B435" s="17">
        <v>0.84583333609043598</v>
      </c>
      <c r="C435" s="17">
        <v>0.30105324074074075</v>
      </c>
      <c r="D435" s="25">
        <f t="shared" si="6"/>
        <v>7.2252777777777784</v>
      </c>
    </row>
    <row r="436" spans="1:29" x14ac:dyDescent="0.2">
      <c r="A436" s="18">
        <v>43202.359548611108</v>
      </c>
      <c r="B436" s="17">
        <v>0.84652778053714395</v>
      </c>
      <c r="C436" s="17">
        <v>0.30174768518518519</v>
      </c>
      <c r="D436" s="25">
        <f t="shared" si="6"/>
        <v>7.2419444444444441</v>
      </c>
    </row>
    <row r="437" spans="1:29" x14ac:dyDescent="0.2">
      <c r="A437" s="18">
        <v>43202.360243055555</v>
      </c>
      <c r="B437" s="17">
        <v>0.84722222498385202</v>
      </c>
      <c r="C437" s="17">
        <v>0.30244212962962963</v>
      </c>
      <c r="D437" s="25">
        <f t="shared" si="6"/>
        <v>7.2586111111111116</v>
      </c>
      <c r="H437" s="16">
        <v>350.14499999999998</v>
      </c>
    </row>
    <row r="438" spans="1:29" x14ac:dyDescent="0.2">
      <c r="A438" s="18">
        <v>43202.360937500001</v>
      </c>
      <c r="B438" s="17">
        <v>0.84791666943055999</v>
      </c>
      <c r="C438" s="17">
        <v>0.30313657407407407</v>
      </c>
      <c r="D438" s="25">
        <f t="shared" si="6"/>
        <v>7.2752777777777773</v>
      </c>
      <c r="H438" s="16">
        <v>348.67399999999998</v>
      </c>
    </row>
    <row r="439" spans="1:29" x14ac:dyDescent="0.2">
      <c r="A439" s="18">
        <v>43202.361631944441</v>
      </c>
      <c r="B439" s="17">
        <v>0.84861111387726895</v>
      </c>
      <c r="C439" s="17">
        <v>0.30383101851851851</v>
      </c>
      <c r="D439" s="25">
        <f t="shared" si="6"/>
        <v>7.2919444444444448</v>
      </c>
      <c r="H439" s="16">
        <v>351.38900000000001</v>
      </c>
    </row>
    <row r="440" spans="1:29" x14ac:dyDescent="0.2">
      <c r="A440" s="18">
        <v>43202.362326388888</v>
      </c>
      <c r="B440" s="17">
        <v>0.84930555832397703</v>
      </c>
      <c r="C440" s="17">
        <v>0.30452546296296296</v>
      </c>
      <c r="D440" s="25">
        <f t="shared" si="6"/>
        <v>7.3086111111111105</v>
      </c>
      <c r="R440" s="14">
        <v>37.19</v>
      </c>
    </row>
    <row r="441" spans="1:29" x14ac:dyDescent="0.2">
      <c r="A441" s="18">
        <v>43202.363020833334</v>
      </c>
      <c r="B441" s="17">
        <v>0.85000000277068499</v>
      </c>
      <c r="C441" s="17">
        <v>0.3052199074074074</v>
      </c>
      <c r="D441" s="25">
        <f t="shared" si="6"/>
        <v>7.325277777777778</v>
      </c>
      <c r="R441" s="14">
        <v>37.732999999999997</v>
      </c>
    </row>
    <row r="442" spans="1:29" x14ac:dyDescent="0.2">
      <c r="A442" s="18">
        <v>43202.363715277781</v>
      </c>
      <c r="B442" s="17">
        <v>0.85069444721739296</v>
      </c>
      <c r="C442" s="17">
        <v>0.30591435185185184</v>
      </c>
      <c r="D442" s="25">
        <f t="shared" si="6"/>
        <v>7.3419444444444437</v>
      </c>
    </row>
    <row r="443" spans="1:29" x14ac:dyDescent="0.2">
      <c r="A443" s="18">
        <v>43202.36440972222</v>
      </c>
      <c r="B443" s="17">
        <v>0.85138889166410103</v>
      </c>
      <c r="C443" s="17">
        <v>0.30660879629629628</v>
      </c>
      <c r="D443" s="25">
        <f t="shared" si="6"/>
        <v>7.3586111111111112</v>
      </c>
    </row>
    <row r="444" spans="1:29" x14ac:dyDescent="0.2">
      <c r="A444" s="18">
        <v>43202.365104166667</v>
      </c>
      <c r="B444" s="17">
        <v>0.852083336110809</v>
      </c>
      <c r="C444" s="17">
        <v>0.30730324074074072</v>
      </c>
      <c r="D444" s="25">
        <f t="shared" si="6"/>
        <v>7.3752777777777769</v>
      </c>
      <c r="P444" s="14">
        <v>-629.33399999999995</v>
      </c>
    </row>
    <row r="445" spans="1:29" x14ac:dyDescent="0.2">
      <c r="A445" s="18">
        <v>43202.365798611114</v>
      </c>
      <c r="B445" s="17">
        <v>0.85277778055751696</v>
      </c>
      <c r="C445" s="17">
        <v>0.30799768518518517</v>
      </c>
      <c r="D445" s="25">
        <f t="shared" si="6"/>
        <v>7.3919444444444444</v>
      </c>
    </row>
    <row r="446" spans="1:29" x14ac:dyDescent="0.2">
      <c r="A446" s="18">
        <v>43202.366493055553</v>
      </c>
      <c r="B446" s="17">
        <v>0.85347222500422504</v>
      </c>
      <c r="C446" s="17">
        <v>0.30869212962962961</v>
      </c>
      <c r="D446" s="25">
        <f t="shared" si="6"/>
        <v>7.4086111111111101</v>
      </c>
    </row>
    <row r="447" spans="1:29" x14ac:dyDescent="0.2">
      <c r="A447" s="18">
        <v>43202.3671875</v>
      </c>
      <c r="B447" s="17">
        <v>0.854166669450933</v>
      </c>
      <c r="C447" s="17">
        <v>0.30938657407407405</v>
      </c>
      <c r="D447" s="25">
        <f t="shared" si="6"/>
        <v>7.4252777777777776</v>
      </c>
    </row>
    <row r="448" spans="1:29" x14ac:dyDescent="0.2">
      <c r="A448" s="18">
        <v>43202.367881944447</v>
      </c>
      <c r="B448" s="17">
        <v>0.85486111389764097</v>
      </c>
      <c r="C448" s="17">
        <v>0.31008101851851849</v>
      </c>
      <c r="D448" s="25">
        <f t="shared" si="6"/>
        <v>7.4419444444444434</v>
      </c>
      <c r="E448" s="15">
        <v>1006.866</v>
      </c>
      <c r="F448" s="14">
        <v>6.0549999999999997</v>
      </c>
      <c r="G448" s="15">
        <v>37.034999999999997</v>
      </c>
      <c r="H448" s="16">
        <v>351.07100000000003</v>
      </c>
      <c r="I448" s="15">
        <v>0</v>
      </c>
      <c r="J448" s="15">
        <v>0</v>
      </c>
      <c r="K448" s="15">
        <v>6.4749999999999996</v>
      </c>
      <c r="L448" s="15">
        <v>0</v>
      </c>
      <c r="M448" s="15">
        <v>3.0000000000000001E-3</v>
      </c>
      <c r="N448" s="15">
        <v>0</v>
      </c>
      <c r="O448" s="15">
        <v>0.38800000000000001</v>
      </c>
      <c r="P448" s="14">
        <v>-630.33299999999997</v>
      </c>
      <c r="Q448" s="16">
        <v>1.49</v>
      </c>
      <c r="R448" s="14">
        <v>37.726999999999997</v>
      </c>
      <c r="S448" s="14">
        <v>0</v>
      </c>
      <c r="T448" s="14">
        <v>0</v>
      </c>
      <c r="U448" s="14">
        <v>0</v>
      </c>
      <c r="V448" s="14">
        <v>0</v>
      </c>
      <c r="W448" s="14">
        <v>6</v>
      </c>
      <c r="X448" s="15">
        <v>37</v>
      </c>
      <c r="Y448" s="15">
        <v>3</v>
      </c>
      <c r="Z448" s="15">
        <v>0</v>
      </c>
      <c r="AA448" s="15">
        <v>3</v>
      </c>
      <c r="AB448" s="15">
        <v>3</v>
      </c>
      <c r="AC448" s="14">
        <v>0</v>
      </c>
    </row>
    <row r="449" spans="1:18" x14ac:dyDescent="0.2">
      <c r="A449" s="18">
        <v>43202.368576388886</v>
      </c>
      <c r="B449" s="17">
        <v>0.85555555834434904</v>
      </c>
      <c r="C449" s="17">
        <v>0.31077546296296299</v>
      </c>
      <c r="D449" s="25">
        <f t="shared" si="6"/>
        <v>7.4586111111111117</v>
      </c>
    </row>
    <row r="450" spans="1:18" x14ac:dyDescent="0.2">
      <c r="A450" s="18">
        <v>43202.369270833333</v>
      </c>
      <c r="B450" s="17">
        <v>0.85625000279105701</v>
      </c>
      <c r="C450" s="17">
        <v>0.31146990740740743</v>
      </c>
      <c r="D450" s="25">
        <f t="shared" si="6"/>
        <v>7.4752777777777784</v>
      </c>
    </row>
    <row r="451" spans="1:18" x14ac:dyDescent="0.2">
      <c r="A451" s="18">
        <v>43202.36996527778</v>
      </c>
      <c r="B451" s="17">
        <v>0.85694444723776497</v>
      </c>
      <c r="C451" s="17">
        <v>0.31216435185185187</v>
      </c>
      <c r="D451" s="25">
        <f t="shared" ref="D451:D514" si="7">C451*24</f>
        <v>7.491944444444445</v>
      </c>
    </row>
    <row r="452" spans="1:18" x14ac:dyDescent="0.2">
      <c r="A452" s="18">
        <v>43202.370659722219</v>
      </c>
      <c r="B452" s="17">
        <v>0.85763889168447305</v>
      </c>
      <c r="C452" s="17">
        <v>0.31285879629629632</v>
      </c>
      <c r="D452" s="25">
        <f t="shared" si="7"/>
        <v>7.5086111111111116</v>
      </c>
      <c r="R452" s="14">
        <v>37.65</v>
      </c>
    </row>
    <row r="453" spans="1:18" x14ac:dyDescent="0.2">
      <c r="A453" s="18">
        <v>43202.371354166666</v>
      </c>
      <c r="B453" s="17">
        <v>0.85833333613118201</v>
      </c>
      <c r="C453" s="17">
        <v>0.31355324074074076</v>
      </c>
      <c r="D453" s="25">
        <f t="shared" si="7"/>
        <v>7.5252777777777782</v>
      </c>
      <c r="R453" s="14">
        <v>35.914999999999999</v>
      </c>
    </row>
    <row r="454" spans="1:18" x14ac:dyDescent="0.2">
      <c r="A454" s="18">
        <v>43202.372048611112</v>
      </c>
      <c r="B454" s="17">
        <v>0.85902778057788998</v>
      </c>
      <c r="C454" s="17">
        <v>0.3142476851851852</v>
      </c>
      <c r="D454" s="25">
        <f t="shared" si="7"/>
        <v>7.5419444444444448</v>
      </c>
    </row>
    <row r="455" spans="1:18" x14ac:dyDescent="0.2">
      <c r="A455" s="18">
        <v>43202.372743055559</v>
      </c>
      <c r="B455" s="17">
        <v>0.85972222502459805</v>
      </c>
      <c r="C455" s="17">
        <v>0.31494212962962964</v>
      </c>
      <c r="D455" s="25">
        <f t="shared" si="7"/>
        <v>7.5586111111111114</v>
      </c>
    </row>
    <row r="456" spans="1:18" x14ac:dyDescent="0.2">
      <c r="A456" s="18">
        <v>43202.373437499999</v>
      </c>
      <c r="B456" s="17">
        <v>0.86041666947130602</v>
      </c>
      <c r="C456" s="17">
        <v>0.31563657407407408</v>
      </c>
      <c r="D456" s="25">
        <f t="shared" si="7"/>
        <v>7.575277777777778</v>
      </c>
      <c r="H456" s="16">
        <v>349.98500000000001</v>
      </c>
    </row>
    <row r="457" spans="1:18" x14ac:dyDescent="0.2">
      <c r="A457" s="18">
        <v>43202.374131944445</v>
      </c>
      <c r="B457" s="17">
        <v>0.86111111391801398</v>
      </c>
      <c r="C457" s="17">
        <v>0.31633101851851853</v>
      </c>
      <c r="D457" s="25">
        <f t="shared" si="7"/>
        <v>7.5919444444444446</v>
      </c>
      <c r="H457" s="16">
        <v>349.64</v>
      </c>
    </row>
    <row r="458" spans="1:18" x14ac:dyDescent="0.2">
      <c r="A458" s="18">
        <v>43202.374826388892</v>
      </c>
      <c r="B458" s="17">
        <v>0.86180555836472195</v>
      </c>
      <c r="C458" s="17">
        <v>0.31702546296296297</v>
      </c>
      <c r="D458" s="25">
        <f t="shared" si="7"/>
        <v>7.6086111111111112</v>
      </c>
      <c r="H458" s="16">
        <v>350.26100000000002</v>
      </c>
    </row>
    <row r="459" spans="1:18" x14ac:dyDescent="0.2">
      <c r="A459" s="18">
        <v>43202.375520833331</v>
      </c>
      <c r="B459" s="17">
        <v>0.86250000281143002</v>
      </c>
      <c r="C459" s="17">
        <v>0.31771990740740741</v>
      </c>
      <c r="D459" s="25">
        <f t="shared" si="7"/>
        <v>7.6252777777777778</v>
      </c>
    </row>
    <row r="460" spans="1:18" x14ac:dyDescent="0.2">
      <c r="A460" s="18">
        <v>43202.376215277778</v>
      </c>
      <c r="B460" s="17">
        <v>0.86319444725813799</v>
      </c>
      <c r="C460" s="17">
        <v>0.31841435185185185</v>
      </c>
      <c r="D460" s="25">
        <f t="shared" si="7"/>
        <v>7.6419444444444444</v>
      </c>
    </row>
    <row r="461" spans="1:18" x14ac:dyDescent="0.2">
      <c r="A461" s="18">
        <v>43202.376909722225</v>
      </c>
      <c r="B461" s="17">
        <v>0.86388889170484595</v>
      </c>
      <c r="C461" s="17">
        <v>0.31910879629629629</v>
      </c>
      <c r="D461" s="25">
        <f t="shared" si="7"/>
        <v>7.658611111111111</v>
      </c>
      <c r="H461" s="16">
        <v>350.488</v>
      </c>
    </row>
    <row r="462" spans="1:18" x14ac:dyDescent="0.2">
      <c r="A462" s="18">
        <v>43202.377604166664</v>
      </c>
      <c r="B462" s="17">
        <v>0.86458333615155403</v>
      </c>
      <c r="C462" s="17">
        <v>0.31980324074074074</v>
      </c>
      <c r="D462" s="25">
        <f t="shared" si="7"/>
        <v>7.6752777777777776</v>
      </c>
      <c r="H462" s="16">
        <v>349.53199999999998</v>
      </c>
    </row>
    <row r="463" spans="1:18" x14ac:dyDescent="0.2">
      <c r="A463" s="18">
        <v>43202.378298611111</v>
      </c>
      <c r="B463" s="17">
        <v>0.86527778059826199</v>
      </c>
      <c r="C463" s="17">
        <v>0.32049768518518518</v>
      </c>
      <c r="D463" s="25">
        <f t="shared" si="7"/>
        <v>7.6919444444444443</v>
      </c>
    </row>
    <row r="464" spans="1:18" x14ac:dyDescent="0.2">
      <c r="A464" s="18">
        <v>43202.378993055558</v>
      </c>
      <c r="B464" s="17">
        <v>0.86597222504496996</v>
      </c>
      <c r="C464" s="17">
        <v>0.32119212962962962</v>
      </c>
      <c r="D464" s="25">
        <f t="shared" si="7"/>
        <v>7.7086111111111109</v>
      </c>
    </row>
    <row r="465" spans="1:29" x14ac:dyDescent="0.2">
      <c r="A465" s="18">
        <v>43202.379687499997</v>
      </c>
      <c r="B465" s="17">
        <v>0.86666666949167803</v>
      </c>
      <c r="C465" s="17">
        <v>0.32188657407407406</v>
      </c>
      <c r="D465" s="25">
        <f t="shared" si="7"/>
        <v>7.7252777777777775</v>
      </c>
    </row>
    <row r="466" spans="1:29" x14ac:dyDescent="0.2">
      <c r="A466" s="18">
        <v>43202.380381944444</v>
      </c>
      <c r="B466" s="17">
        <v>0.867361113938387</v>
      </c>
      <c r="C466" s="17">
        <v>0.3225810185185185</v>
      </c>
      <c r="D466" s="25">
        <f t="shared" si="7"/>
        <v>7.7419444444444441</v>
      </c>
    </row>
    <row r="467" spans="1:29" x14ac:dyDescent="0.2">
      <c r="A467" s="18">
        <v>43202.381076388891</v>
      </c>
      <c r="B467" s="17">
        <v>0.86805555838509496</v>
      </c>
      <c r="C467" s="17">
        <v>0.32327546296296295</v>
      </c>
      <c r="D467" s="25">
        <f t="shared" si="7"/>
        <v>7.7586111111111107</v>
      </c>
    </row>
    <row r="468" spans="1:29" x14ac:dyDescent="0.2">
      <c r="A468" s="18">
        <v>43202.38177083333</v>
      </c>
      <c r="B468" s="17">
        <v>0.86875000283180304</v>
      </c>
      <c r="C468" s="17">
        <v>0.32396990740740739</v>
      </c>
      <c r="D468" s="25">
        <f t="shared" si="7"/>
        <v>7.7752777777777773</v>
      </c>
      <c r="P468" s="14">
        <v>-631.53399999999999</v>
      </c>
    </row>
    <row r="469" spans="1:29" x14ac:dyDescent="0.2">
      <c r="A469" s="18">
        <v>43202.382465277777</v>
      </c>
      <c r="B469" s="17">
        <v>0.869444447278511</v>
      </c>
      <c r="C469" s="17">
        <v>0.32466435185185183</v>
      </c>
      <c r="D469" s="25">
        <f t="shared" si="7"/>
        <v>7.7919444444444439</v>
      </c>
    </row>
    <row r="470" spans="1:29" x14ac:dyDescent="0.2">
      <c r="A470" s="18">
        <v>43202.383159722223</v>
      </c>
      <c r="B470" s="17">
        <v>0.87013889172521897</v>
      </c>
      <c r="C470" s="17">
        <v>0.32535879629629627</v>
      </c>
      <c r="D470" s="25">
        <f t="shared" si="7"/>
        <v>7.8086111111111105</v>
      </c>
    </row>
    <row r="471" spans="1:29" x14ac:dyDescent="0.2">
      <c r="A471" s="18">
        <v>43202.38385416667</v>
      </c>
      <c r="B471" s="17">
        <v>0.87083333617192704</v>
      </c>
      <c r="C471" s="17">
        <v>0.32605324074074077</v>
      </c>
      <c r="D471" s="25">
        <f t="shared" si="7"/>
        <v>7.825277777777778</v>
      </c>
    </row>
    <row r="472" spans="1:29" x14ac:dyDescent="0.2">
      <c r="A472" s="18">
        <v>43202.384548611109</v>
      </c>
      <c r="B472" s="17">
        <v>0.87152778061863501</v>
      </c>
      <c r="C472" s="17">
        <v>0.32674768518518521</v>
      </c>
      <c r="D472" s="25">
        <f t="shared" si="7"/>
        <v>7.8419444444444455</v>
      </c>
    </row>
    <row r="473" spans="1:29" x14ac:dyDescent="0.2">
      <c r="A473" s="18">
        <v>43202.385243055556</v>
      </c>
      <c r="B473" s="17">
        <v>0.87222222506534297</v>
      </c>
      <c r="C473" s="17">
        <v>0.32744212962962965</v>
      </c>
      <c r="D473" s="25">
        <f t="shared" si="7"/>
        <v>7.8586111111111112</v>
      </c>
    </row>
    <row r="474" spans="1:29" x14ac:dyDescent="0.2">
      <c r="A474" s="18">
        <v>43202.385937500003</v>
      </c>
      <c r="B474" s="17">
        <v>0.87291666951205105</v>
      </c>
      <c r="C474" s="17">
        <v>0.32813657407407409</v>
      </c>
      <c r="D474" s="25">
        <f t="shared" si="7"/>
        <v>7.8752777777777787</v>
      </c>
      <c r="P474" s="14">
        <v>-632.66</v>
      </c>
      <c r="R474" s="14">
        <v>36.496000000000002</v>
      </c>
    </row>
    <row r="475" spans="1:29" x14ac:dyDescent="0.2">
      <c r="A475" s="18">
        <v>43202.386631944442</v>
      </c>
      <c r="B475" s="17">
        <v>0.87361111395875901</v>
      </c>
      <c r="C475" s="17">
        <v>0.32883101851851854</v>
      </c>
      <c r="D475" s="25">
        <f t="shared" si="7"/>
        <v>7.8919444444444444</v>
      </c>
      <c r="R475" s="14">
        <v>38.039000000000001</v>
      </c>
    </row>
    <row r="476" spans="1:29" x14ac:dyDescent="0.2">
      <c r="A476" s="18">
        <v>43202.387326388889</v>
      </c>
      <c r="B476" s="17">
        <v>0.87430555840546698</v>
      </c>
      <c r="C476" s="17">
        <v>0.32952546296296298</v>
      </c>
      <c r="D476" s="25">
        <f t="shared" si="7"/>
        <v>7.9086111111111119</v>
      </c>
      <c r="R476" s="14">
        <v>38.191000000000003</v>
      </c>
    </row>
    <row r="477" spans="1:29" x14ac:dyDescent="0.2">
      <c r="A477" s="18">
        <v>43202.388020833336</v>
      </c>
      <c r="B477" s="17">
        <v>0.87500000285217505</v>
      </c>
      <c r="C477" s="17">
        <v>0.33021990740740742</v>
      </c>
      <c r="D477" s="25">
        <f t="shared" si="7"/>
        <v>7.9252777777777776</v>
      </c>
      <c r="R477" s="14">
        <v>37.805</v>
      </c>
    </row>
    <row r="478" spans="1:29" x14ac:dyDescent="0.2">
      <c r="A478" s="18">
        <v>43202.388715277775</v>
      </c>
      <c r="B478" s="17">
        <v>0.87569444729888302</v>
      </c>
      <c r="C478" s="17">
        <v>0.33091435185185186</v>
      </c>
      <c r="D478" s="25">
        <f t="shared" si="7"/>
        <v>7.9419444444444451</v>
      </c>
      <c r="E478" s="15">
        <v>1006.866</v>
      </c>
      <c r="F478" s="14">
        <v>6.0540000000000003</v>
      </c>
      <c r="G478" s="15">
        <v>37.046999999999997</v>
      </c>
      <c r="H478" s="16">
        <v>350.15800000000002</v>
      </c>
      <c r="I478" s="15">
        <v>0</v>
      </c>
      <c r="J478" s="15">
        <v>0</v>
      </c>
      <c r="K478" s="15">
        <v>6.4749999999999996</v>
      </c>
      <c r="L478" s="15">
        <v>0</v>
      </c>
      <c r="M478" s="15">
        <v>3.0000000000000001E-3</v>
      </c>
      <c r="N478" s="15">
        <v>0</v>
      </c>
      <c r="O478" s="15">
        <v>0.38800000000000001</v>
      </c>
      <c r="P478" s="14">
        <v>-633.67999999999995</v>
      </c>
      <c r="Q478" s="16">
        <v>0.999</v>
      </c>
      <c r="R478" s="14">
        <v>36.564</v>
      </c>
      <c r="S478" s="14">
        <v>0</v>
      </c>
      <c r="T478" s="14">
        <v>0</v>
      </c>
      <c r="U478" s="14">
        <v>0</v>
      </c>
      <c r="V478" s="14">
        <v>0</v>
      </c>
      <c r="W478" s="14">
        <v>6</v>
      </c>
      <c r="X478" s="15">
        <v>37</v>
      </c>
      <c r="Y478" s="15">
        <v>3</v>
      </c>
      <c r="Z478" s="15">
        <v>0</v>
      </c>
      <c r="AA478" s="15">
        <v>3</v>
      </c>
      <c r="AB478" s="15">
        <v>3</v>
      </c>
      <c r="AC478" s="14">
        <v>0</v>
      </c>
    </row>
    <row r="479" spans="1:29" x14ac:dyDescent="0.2">
      <c r="A479" s="18">
        <v>43202.389409722222</v>
      </c>
      <c r="B479" s="17">
        <v>0.87638889174559198</v>
      </c>
      <c r="C479" s="17">
        <v>0.3316087962962963</v>
      </c>
      <c r="D479" s="25">
        <f t="shared" si="7"/>
        <v>7.9586111111111109</v>
      </c>
      <c r="P479" s="14">
        <v>-634.14700000000005</v>
      </c>
    </row>
    <row r="480" spans="1:29" x14ac:dyDescent="0.2">
      <c r="A480" s="18">
        <v>43202.390104166669</v>
      </c>
      <c r="B480" s="17">
        <v>0.87708333619229994</v>
      </c>
      <c r="C480" s="17">
        <v>0.33230324074074075</v>
      </c>
      <c r="D480" s="25">
        <f t="shared" si="7"/>
        <v>7.9752777777777784</v>
      </c>
    </row>
    <row r="481" spans="1:18" x14ac:dyDescent="0.2">
      <c r="A481" s="18">
        <v>43202.390798611108</v>
      </c>
      <c r="B481" s="17">
        <v>0.87777778063900802</v>
      </c>
      <c r="C481" s="17">
        <v>0.33299768518518519</v>
      </c>
      <c r="D481" s="25">
        <f t="shared" si="7"/>
        <v>7.9919444444444441</v>
      </c>
      <c r="R481" s="14">
        <v>38.484000000000002</v>
      </c>
    </row>
    <row r="482" spans="1:18" x14ac:dyDescent="0.2">
      <c r="A482" s="18">
        <v>43202.391493055555</v>
      </c>
      <c r="B482" s="17">
        <v>0.87847222508571599</v>
      </c>
      <c r="C482" s="17">
        <v>0.33369212962962963</v>
      </c>
      <c r="D482" s="25">
        <f t="shared" si="7"/>
        <v>8.0086111111111116</v>
      </c>
      <c r="P482" s="14">
        <v>-635.18700000000001</v>
      </c>
    </row>
    <row r="483" spans="1:18" x14ac:dyDescent="0.2">
      <c r="A483" s="18">
        <v>43202.392187500001</v>
      </c>
      <c r="B483" s="17">
        <v>0.87916666953242395</v>
      </c>
      <c r="C483" s="17">
        <v>0.33438657407407407</v>
      </c>
      <c r="D483" s="25">
        <f t="shared" si="7"/>
        <v>8.0252777777777773</v>
      </c>
    </row>
    <row r="484" spans="1:18" x14ac:dyDescent="0.2">
      <c r="A484" s="18">
        <v>43202.392881944441</v>
      </c>
      <c r="B484" s="17">
        <v>0.87986111397913203</v>
      </c>
      <c r="C484" s="17">
        <v>0.33508101851851851</v>
      </c>
      <c r="D484" s="25">
        <f t="shared" si="7"/>
        <v>8.0419444444444448</v>
      </c>
    </row>
    <row r="485" spans="1:18" x14ac:dyDescent="0.2">
      <c r="A485" s="18">
        <v>43202.393576388888</v>
      </c>
      <c r="B485" s="17">
        <v>0.88055555842583999</v>
      </c>
      <c r="C485" s="17">
        <v>0.33577546296296296</v>
      </c>
      <c r="D485" s="25">
        <f t="shared" si="7"/>
        <v>8.0586111111111105</v>
      </c>
    </row>
    <row r="486" spans="1:18" x14ac:dyDescent="0.2">
      <c r="A486" s="18">
        <v>43202.394270833334</v>
      </c>
      <c r="B486" s="17">
        <v>0.88125000287254796</v>
      </c>
      <c r="C486" s="17">
        <v>0.3364699074074074</v>
      </c>
      <c r="D486" s="25">
        <f t="shared" si="7"/>
        <v>8.075277777777778</v>
      </c>
    </row>
    <row r="487" spans="1:18" x14ac:dyDescent="0.2">
      <c r="A487" s="18">
        <v>43202.394965277781</v>
      </c>
      <c r="B487" s="17">
        <v>0.88194444731925603</v>
      </c>
      <c r="C487" s="17">
        <v>0.33716435185185184</v>
      </c>
      <c r="D487" s="25">
        <f t="shared" si="7"/>
        <v>8.0919444444444437</v>
      </c>
    </row>
    <row r="488" spans="1:18" x14ac:dyDescent="0.2">
      <c r="A488" s="18">
        <v>43202.39565972222</v>
      </c>
      <c r="B488" s="17">
        <v>0.882638891765964</v>
      </c>
      <c r="C488" s="17">
        <v>0.33785879629629628</v>
      </c>
      <c r="D488" s="25">
        <f t="shared" si="7"/>
        <v>8.1086111111111112</v>
      </c>
    </row>
    <row r="489" spans="1:18" x14ac:dyDescent="0.2">
      <c r="A489" s="18">
        <v>43202.396354166667</v>
      </c>
      <c r="B489" s="17">
        <v>0.88333333621267196</v>
      </c>
      <c r="C489" s="17">
        <v>0.33855324074074072</v>
      </c>
      <c r="D489" s="25">
        <f t="shared" si="7"/>
        <v>8.1252777777777769</v>
      </c>
    </row>
    <row r="490" spans="1:18" x14ac:dyDescent="0.2">
      <c r="A490" s="18">
        <v>43202.397048611114</v>
      </c>
      <c r="B490" s="17">
        <v>0.88402778065938004</v>
      </c>
      <c r="C490" s="17">
        <v>0.33924768518518517</v>
      </c>
      <c r="D490" s="25">
        <f t="shared" si="7"/>
        <v>8.1419444444444444</v>
      </c>
      <c r="R490" s="14">
        <v>37.871000000000002</v>
      </c>
    </row>
    <row r="491" spans="1:18" x14ac:dyDescent="0.2">
      <c r="A491" s="18">
        <v>43202.397743055553</v>
      </c>
      <c r="B491" s="17">
        <v>0.884722225106088</v>
      </c>
      <c r="C491" s="17">
        <v>0.33994212962962961</v>
      </c>
      <c r="D491" s="25">
        <f t="shared" si="7"/>
        <v>8.1586111111111101</v>
      </c>
      <c r="P491" s="14">
        <v>-636.25800000000004</v>
      </c>
      <c r="R491" s="14">
        <v>36.008000000000003</v>
      </c>
    </row>
    <row r="492" spans="1:18" x14ac:dyDescent="0.2">
      <c r="A492" s="18">
        <v>43202.3984375</v>
      </c>
      <c r="B492" s="17">
        <v>0.88541666955279696</v>
      </c>
      <c r="C492" s="17">
        <v>0.34063657407407405</v>
      </c>
      <c r="D492" s="25">
        <f t="shared" si="7"/>
        <v>8.1752777777777776</v>
      </c>
    </row>
    <row r="493" spans="1:18" x14ac:dyDescent="0.2">
      <c r="A493" s="18">
        <v>43202.399131944447</v>
      </c>
      <c r="B493" s="17">
        <v>0.88611111399950504</v>
      </c>
      <c r="C493" s="17">
        <v>0.34133101851851849</v>
      </c>
      <c r="D493" s="25">
        <f t="shared" si="7"/>
        <v>8.1919444444444434</v>
      </c>
    </row>
    <row r="494" spans="1:18" x14ac:dyDescent="0.2">
      <c r="A494" s="18">
        <v>43202.399826388886</v>
      </c>
      <c r="B494" s="17">
        <v>0.886805558446213</v>
      </c>
      <c r="C494" s="17">
        <v>0.34202546296296299</v>
      </c>
      <c r="D494" s="25">
        <f t="shared" si="7"/>
        <v>8.2086111111111109</v>
      </c>
    </row>
    <row r="495" spans="1:18" x14ac:dyDescent="0.2">
      <c r="A495" s="18">
        <v>43202.400520833333</v>
      </c>
      <c r="B495" s="17">
        <v>0.88750000289292097</v>
      </c>
      <c r="C495" s="17">
        <v>0.34271990740740743</v>
      </c>
      <c r="D495" s="25">
        <f t="shared" si="7"/>
        <v>8.2252777777777784</v>
      </c>
    </row>
    <row r="496" spans="1:18" x14ac:dyDescent="0.2">
      <c r="A496" s="18">
        <v>43202.40121527778</v>
      </c>
      <c r="B496" s="17">
        <v>0.88819444733962905</v>
      </c>
      <c r="C496" s="17">
        <v>0.34341435185185187</v>
      </c>
      <c r="D496" s="25">
        <f t="shared" si="7"/>
        <v>8.2419444444444458</v>
      </c>
    </row>
    <row r="497" spans="1:29" x14ac:dyDescent="0.2">
      <c r="A497" s="18">
        <v>43202.401909722219</v>
      </c>
      <c r="B497" s="17">
        <v>0.88888889178633701</v>
      </c>
      <c r="C497" s="17">
        <v>0.34410879629629632</v>
      </c>
      <c r="D497" s="25">
        <f t="shared" si="7"/>
        <v>8.2586111111111116</v>
      </c>
      <c r="H497" s="16">
        <v>351.38099999999997</v>
      </c>
    </row>
    <row r="498" spans="1:29" x14ac:dyDescent="0.2">
      <c r="A498" s="18">
        <v>43202.402604166666</v>
      </c>
      <c r="B498" s="17">
        <v>0.88958333623304497</v>
      </c>
      <c r="C498" s="17">
        <v>0.34480324074074076</v>
      </c>
      <c r="D498" s="25">
        <f t="shared" si="7"/>
        <v>8.2752777777777773</v>
      </c>
      <c r="H498" s="16">
        <v>349.11</v>
      </c>
    </row>
    <row r="499" spans="1:29" x14ac:dyDescent="0.2">
      <c r="A499" s="18">
        <v>43202.403298611112</v>
      </c>
      <c r="B499" s="17">
        <v>0.89027778067975305</v>
      </c>
      <c r="C499" s="17">
        <v>0.3454976851851852</v>
      </c>
      <c r="D499" s="25">
        <f t="shared" si="7"/>
        <v>8.2919444444444448</v>
      </c>
    </row>
    <row r="500" spans="1:29" x14ac:dyDescent="0.2">
      <c r="A500" s="18">
        <v>43202.403993055559</v>
      </c>
      <c r="B500" s="17">
        <v>0.89097222512646101</v>
      </c>
      <c r="C500" s="17">
        <v>0.34619212962962964</v>
      </c>
      <c r="D500" s="25">
        <f t="shared" si="7"/>
        <v>8.3086111111111123</v>
      </c>
    </row>
    <row r="501" spans="1:29" x14ac:dyDescent="0.2">
      <c r="A501" s="18">
        <v>43202.404687499999</v>
      </c>
      <c r="B501" s="17">
        <v>0.89166666957316898</v>
      </c>
      <c r="C501" s="17">
        <v>0.34688657407407408</v>
      </c>
      <c r="D501" s="25">
        <f t="shared" si="7"/>
        <v>8.325277777777778</v>
      </c>
    </row>
    <row r="502" spans="1:29" x14ac:dyDescent="0.2">
      <c r="A502" s="18">
        <v>43202.405381944445</v>
      </c>
      <c r="B502" s="17">
        <v>0.89236111401987706</v>
      </c>
      <c r="C502" s="17">
        <v>0.34758101851851853</v>
      </c>
      <c r="D502" s="25">
        <f t="shared" si="7"/>
        <v>8.3419444444444437</v>
      </c>
      <c r="H502" s="16">
        <v>349.83499999999998</v>
      </c>
    </row>
    <row r="503" spans="1:29" x14ac:dyDescent="0.2">
      <c r="A503" s="18">
        <v>43202.406076388892</v>
      </c>
      <c r="B503" s="17">
        <v>0.89305555846658502</v>
      </c>
      <c r="C503" s="17">
        <v>0.34827546296296297</v>
      </c>
      <c r="D503" s="25">
        <f t="shared" si="7"/>
        <v>8.3586111111111112</v>
      </c>
      <c r="H503" s="16">
        <v>352.42</v>
      </c>
    </row>
    <row r="504" spans="1:29" x14ac:dyDescent="0.2">
      <c r="A504" s="18">
        <v>43202.406770833331</v>
      </c>
      <c r="B504" s="17">
        <v>0.89375000291329298</v>
      </c>
      <c r="C504" s="17">
        <v>0.34896990740740741</v>
      </c>
      <c r="D504" s="25">
        <f t="shared" si="7"/>
        <v>8.3752777777777787</v>
      </c>
      <c r="H504" s="16">
        <v>351.41</v>
      </c>
    </row>
    <row r="505" spans="1:29" x14ac:dyDescent="0.2">
      <c r="A505" s="18">
        <v>43202.407465277778</v>
      </c>
      <c r="B505" s="17">
        <v>0.89444444736000195</v>
      </c>
      <c r="C505" s="17">
        <v>0.34966435185185185</v>
      </c>
      <c r="D505" s="25">
        <f t="shared" si="7"/>
        <v>8.3919444444444444</v>
      </c>
      <c r="H505" s="16">
        <v>348.82299999999998</v>
      </c>
    </row>
    <row r="506" spans="1:29" x14ac:dyDescent="0.2">
      <c r="A506" s="18">
        <v>43202.408159722225</v>
      </c>
      <c r="B506" s="17">
        <v>0.89513889180671002</v>
      </c>
      <c r="C506" s="17">
        <v>0.35035879629629629</v>
      </c>
      <c r="D506" s="25">
        <f t="shared" si="7"/>
        <v>8.4086111111111101</v>
      </c>
    </row>
    <row r="507" spans="1:29" x14ac:dyDescent="0.2">
      <c r="A507" s="18">
        <v>43202.408854166664</v>
      </c>
      <c r="B507" s="17">
        <v>0.89583333625341799</v>
      </c>
      <c r="C507" s="17">
        <v>0.35105324074074074</v>
      </c>
      <c r="D507" s="25">
        <f t="shared" si="7"/>
        <v>8.4252777777777776</v>
      </c>
    </row>
    <row r="508" spans="1:29" x14ac:dyDescent="0.2">
      <c r="A508" s="18">
        <v>43202.409548611111</v>
      </c>
      <c r="B508" s="17">
        <v>0.89652778070012595</v>
      </c>
      <c r="C508" s="17">
        <v>0.35174768518518518</v>
      </c>
      <c r="D508" s="25">
        <f t="shared" si="7"/>
        <v>8.4419444444444451</v>
      </c>
      <c r="E508" s="15">
        <v>1006.866</v>
      </c>
      <c r="F508" s="14">
        <v>6.0570000000000004</v>
      </c>
      <c r="G508" s="15">
        <v>37.045000000000002</v>
      </c>
      <c r="H508" s="16">
        <v>349.39100000000002</v>
      </c>
      <c r="I508" s="15">
        <v>0</v>
      </c>
      <c r="J508" s="15">
        <v>0</v>
      </c>
      <c r="K508" s="15">
        <v>6.4749999999999996</v>
      </c>
      <c r="L508" s="15">
        <v>0</v>
      </c>
      <c r="M508" s="15">
        <v>3.0000000000000001E-3</v>
      </c>
      <c r="N508" s="15">
        <v>0</v>
      </c>
      <c r="O508" s="15">
        <v>0.38800000000000001</v>
      </c>
      <c r="P508" s="14">
        <v>-635.28</v>
      </c>
      <c r="Q508" s="16">
        <v>1.1020000000000001</v>
      </c>
      <c r="R508" s="14">
        <v>37.42</v>
      </c>
      <c r="S508" s="14">
        <v>0</v>
      </c>
      <c r="T508" s="14">
        <v>0</v>
      </c>
      <c r="U508" s="14">
        <v>0</v>
      </c>
      <c r="V508" s="14">
        <v>0</v>
      </c>
      <c r="W508" s="14">
        <v>6</v>
      </c>
      <c r="X508" s="15">
        <v>37</v>
      </c>
      <c r="Y508" s="15">
        <v>3</v>
      </c>
      <c r="Z508" s="15">
        <v>0</v>
      </c>
      <c r="AA508" s="15">
        <v>3</v>
      </c>
      <c r="AB508" s="15">
        <v>3</v>
      </c>
      <c r="AC508" s="14">
        <v>0</v>
      </c>
    </row>
    <row r="509" spans="1:29" x14ac:dyDescent="0.2">
      <c r="A509" s="18">
        <v>43202.410243055558</v>
      </c>
      <c r="B509" s="17">
        <v>0.89722222514683403</v>
      </c>
      <c r="C509" s="17">
        <v>0.35244212962962962</v>
      </c>
      <c r="D509" s="25">
        <f t="shared" si="7"/>
        <v>8.4586111111111109</v>
      </c>
      <c r="P509" s="14">
        <v>-634.697</v>
      </c>
    </row>
    <row r="510" spans="1:29" x14ac:dyDescent="0.2">
      <c r="A510" s="18">
        <v>43202.410937499997</v>
      </c>
      <c r="B510" s="17">
        <v>0.89791666959354199</v>
      </c>
      <c r="C510" s="17">
        <v>0.35313657407407406</v>
      </c>
      <c r="D510" s="25">
        <f t="shared" si="7"/>
        <v>8.4752777777777766</v>
      </c>
    </row>
    <row r="511" spans="1:29" x14ac:dyDescent="0.2">
      <c r="A511" s="18">
        <v>43202.411631944444</v>
      </c>
      <c r="B511" s="17">
        <v>0.89861111404024996</v>
      </c>
      <c r="C511" s="17">
        <v>0.3538310185185185</v>
      </c>
      <c r="D511" s="25">
        <f t="shared" si="7"/>
        <v>8.4919444444444441</v>
      </c>
    </row>
    <row r="512" spans="1:29" x14ac:dyDescent="0.2">
      <c r="A512" s="18">
        <v>43202.412326388891</v>
      </c>
      <c r="B512" s="17">
        <v>0.89930555848695803</v>
      </c>
      <c r="C512" s="17">
        <v>0.35452546296296295</v>
      </c>
      <c r="D512" s="25">
        <f t="shared" si="7"/>
        <v>8.5086111111111116</v>
      </c>
      <c r="H512" s="16">
        <v>350.86</v>
      </c>
    </row>
    <row r="513" spans="1:18" x14ac:dyDescent="0.2">
      <c r="A513" s="18">
        <v>43202.41302083333</v>
      </c>
      <c r="B513" s="17">
        <v>0.900000002933666</v>
      </c>
      <c r="C513" s="17">
        <v>0.35521990740740739</v>
      </c>
      <c r="D513" s="25">
        <f t="shared" si="7"/>
        <v>8.5252777777777773</v>
      </c>
      <c r="R513" s="14">
        <v>33.939</v>
      </c>
    </row>
    <row r="514" spans="1:18" x14ac:dyDescent="0.2">
      <c r="A514" s="18">
        <v>43202.413715277777</v>
      </c>
      <c r="B514" s="17">
        <v>0.90069444738037396</v>
      </c>
      <c r="C514" s="17">
        <v>0.35591435185185183</v>
      </c>
      <c r="D514" s="25">
        <f t="shared" si="7"/>
        <v>8.541944444444443</v>
      </c>
      <c r="R514" s="14">
        <v>38.908999999999999</v>
      </c>
    </row>
    <row r="515" spans="1:18" x14ac:dyDescent="0.2">
      <c r="A515" s="18">
        <v>43202.414409722223</v>
      </c>
      <c r="B515" s="17">
        <v>0.90138889182708204</v>
      </c>
      <c r="C515" s="17">
        <v>0.35660879629629627</v>
      </c>
      <c r="D515" s="25">
        <f t="shared" ref="D515:D578" si="8">C515*24</f>
        <v>8.5586111111111105</v>
      </c>
      <c r="R515" s="14">
        <v>36.959000000000003</v>
      </c>
    </row>
    <row r="516" spans="1:18" x14ac:dyDescent="0.2">
      <c r="A516" s="18">
        <v>43202.41510416667</v>
      </c>
      <c r="B516" s="17">
        <v>0.90208333627379</v>
      </c>
      <c r="C516" s="17">
        <v>0.35730324074074077</v>
      </c>
      <c r="D516" s="25">
        <f t="shared" si="8"/>
        <v>8.575277777777778</v>
      </c>
      <c r="P516" s="14">
        <v>-636.24199999999996</v>
      </c>
    </row>
    <row r="517" spans="1:18" x14ac:dyDescent="0.2">
      <c r="A517" s="18">
        <v>43202.415798611109</v>
      </c>
      <c r="B517" s="17">
        <v>0.90277778072049797</v>
      </c>
      <c r="C517" s="17">
        <v>0.35799768518518521</v>
      </c>
      <c r="D517" s="25">
        <f t="shared" si="8"/>
        <v>8.5919444444444455</v>
      </c>
    </row>
    <row r="518" spans="1:18" x14ac:dyDescent="0.2">
      <c r="A518" s="18">
        <v>43202.416493055556</v>
      </c>
      <c r="B518" s="17">
        <v>0.90347222516720604</v>
      </c>
      <c r="C518" s="17">
        <v>0.35869212962962965</v>
      </c>
      <c r="D518" s="25">
        <f t="shared" si="8"/>
        <v>8.6086111111111112</v>
      </c>
    </row>
    <row r="519" spans="1:18" x14ac:dyDescent="0.2">
      <c r="A519" s="18">
        <v>43202.417187500003</v>
      </c>
      <c r="B519" s="17">
        <v>0.90416666961391501</v>
      </c>
      <c r="C519" s="17">
        <v>0.35938657407407409</v>
      </c>
      <c r="D519" s="25">
        <f t="shared" si="8"/>
        <v>8.6252777777777787</v>
      </c>
    </row>
    <row r="520" spans="1:18" x14ac:dyDescent="0.2">
      <c r="A520" s="18">
        <v>43202.417881944442</v>
      </c>
      <c r="B520" s="17">
        <v>0.90486111406062297</v>
      </c>
      <c r="C520" s="17">
        <v>0.36008101851851854</v>
      </c>
      <c r="D520" s="25">
        <f t="shared" si="8"/>
        <v>8.6419444444444444</v>
      </c>
    </row>
    <row r="521" spans="1:18" x14ac:dyDescent="0.2">
      <c r="A521" s="18">
        <v>43202.418576388889</v>
      </c>
      <c r="B521" s="17">
        <v>0.90555555850733105</v>
      </c>
      <c r="C521" s="17">
        <v>0.36077546296296298</v>
      </c>
      <c r="D521" s="25">
        <f t="shared" si="8"/>
        <v>8.6586111111111119</v>
      </c>
    </row>
    <row r="522" spans="1:18" x14ac:dyDescent="0.2">
      <c r="A522" s="18">
        <v>43202.419270833336</v>
      </c>
      <c r="B522" s="17">
        <v>0.90625000295403901</v>
      </c>
      <c r="C522" s="17">
        <v>0.36146990740740742</v>
      </c>
      <c r="D522" s="25">
        <f t="shared" si="8"/>
        <v>8.6752777777777776</v>
      </c>
    </row>
    <row r="523" spans="1:18" x14ac:dyDescent="0.2">
      <c r="A523" s="18">
        <v>43202.419965277775</v>
      </c>
      <c r="B523" s="17">
        <v>0.90694444740074698</v>
      </c>
      <c r="C523" s="17">
        <v>0.36216435185185186</v>
      </c>
      <c r="D523" s="25">
        <f t="shared" si="8"/>
        <v>8.6919444444444451</v>
      </c>
    </row>
    <row r="524" spans="1:18" x14ac:dyDescent="0.2">
      <c r="A524" s="18">
        <v>43202.420659722222</v>
      </c>
      <c r="B524" s="17">
        <v>0.90763889184745505</v>
      </c>
      <c r="C524" s="17">
        <v>0.3628587962962963</v>
      </c>
      <c r="D524" s="25">
        <f t="shared" si="8"/>
        <v>8.7086111111111109</v>
      </c>
    </row>
    <row r="525" spans="1:18" x14ac:dyDescent="0.2">
      <c r="A525" s="18">
        <v>43202.421354166669</v>
      </c>
      <c r="B525" s="17">
        <v>0.90833333629416302</v>
      </c>
      <c r="C525" s="17">
        <v>0.36355324074074075</v>
      </c>
      <c r="D525" s="25">
        <f t="shared" si="8"/>
        <v>8.7252777777777784</v>
      </c>
    </row>
    <row r="526" spans="1:18" x14ac:dyDescent="0.2">
      <c r="A526" s="18">
        <v>43202.422048611108</v>
      </c>
      <c r="B526" s="17">
        <v>0.90902778074087098</v>
      </c>
      <c r="C526" s="17">
        <v>0.36424768518518519</v>
      </c>
      <c r="D526" s="25">
        <f t="shared" si="8"/>
        <v>8.7419444444444441</v>
      </c>
    </row>
    <row r="527" spans="1:18" x14ac:dyDescent="0.2">
      <c r="A527" s="18">
        <v>43202.422743055555</v>
      </c>
      <c r="B527" s="17">
        <v>0.90972222518757895</v>
      </c>
      <c r="C527" s="17">
        <v>0.36494212962962963</v>
      </c>
      <c r="D527" s="25">
        <f t="shared" si="8"/>
        <v>8.7586111111111116</v>
      </c>
      <c r="R527" s="14">
        <v>35.267000000000003</v>
      </c>
    </row>
    <row r="528" spans="1:18" x14ac:dyDescent="0.2">
      <c r="A528" s="18">
        <v>43202.423437500001</v>
      </c>
      <c r="B528" s="17">
        <v>0.91041666963428702</v>
      </c>
      <c r="C528" s="17">
        <v>0.36563657407407407</v>
      </c>
      <c r="D528" s="25">
        <f t="shared" si="8"/>
        <v>8.7752777777777773</v>
      </c>
      <c r="R528" s="14">
        <v>37.344999999999999</v>
      </c>
    </row>
    <row r="529" spans="1:29" x14ac:dyDescent="0.2">
      <c r="A529" s="18">
        <v>43202.424131944441</v>
      </c>
      <c r="B529" s="17">
        <v>0.91111111408099499</v>
      </c>
      <c r="C529" s="17">
        <v>0.36633101851851851</v>
      </c>
      <c r="D529" s="25">
        <f t="shared" si="8"/>
        <v>8.7919444444444448</v>
      </c>
    </row>
    <row r="530" spans="1:29" x14ac:dyDescent="0.2">
      <c r="A530" s="18">
        <v>43202.424826388888</v>
      </c>
      <c r="B530" s="17">
        <v>0.91180555852770295</v>
      </c>
      <c r="C530" s="17">
        <v>0.36702546296296296</v>
      </c>
      <c r="D530" s="25">
        <f t="shared" si="8"/>
        <v>8.8086111111111105</v>
      </c>
      <c r="H530" s="16">
        <v>347.97899999999998</v>
      </c>
    </row>
    <row r="531" spans="1:29" x14ac:dyDescent="0.2">
      <c r="A531" s="18">
        <v>43202.425520833334</v>
      </c>
      <c r="B531" s="17">
        <v>0.91250000297441103</v>
      </c>
      <c r="C531" s="17">
        <v>0.3677199074074074</v>
      </c>
      <c r="D531" s="25">
        <f t="shared" si="8"/>
        <v>8.825277777777778</v>
      </c>
      <c r="H531" s="16">
        <v>348.16199999999998</v>
      </c>
    </row>
    <row r="532" spans="1:29" x14ac:dyDescent="0.2">
      <c r="A532" s="18">
        <v>43202.426215277781</v>
      </c>
      <c r="B532" s="17">
        <v>0.91319444742111999</v>
      </c>
      <c r="C532" s="17">
        <v>0.36841435185185184</v>
      </c>
      <c r="D532" s="25">
        <f t="shared" si="8"/>
        <v>8.8419444444444437</v>
      </c>
    </row>
    <row r="533" spans="1:29" x14ac:dyDescent="0.2">
      <c r="A533" s="18">
        <v>43202.42690972222</v>
      </c>
      <c r="B533" s="17">
        <v>0.91388889186782796</v>
      </c>
      <c r="C533" s="17">
        <v>0.36910879629629628</v>
      </c>
      <c r="D533" s="25">
        <f t="shared" si="8"/>
        <v>8.8586111111111112</v>
      </c>
    </row>
    <row r="534" spans="1:29" x14ac:dyDescent="0.2">
      <c r="A534" s="18">
        <v>43202.427604166667</v>
      </c>
      <c r="B534" s="17">
        <v>0.91458333631453603</v>
      </c>
      <c r="C534" s="17">
        <v>0.36980324074074072</v>
      </c>
      <c r="D534" s="25">
        <f t="shared" si="8"/>
        <v>8.8752777777777769</v>
      </c>
      <c r="P534" s="14">
        <v>-637.14200000000005</v>
      </c>
    </row>
    <row r="535" spans="1:29" x14ac:dyDescent="0.2">
      <c r="A535" s="18">
        <v>43202.428298611114</v>
      </c>
      <c r="B535" s="17">
        <v>0.915277780761244</v>
      </c>
      <c r="C535" s="17">
        <v>0.37049768518518517</v>
      </c>
      <c r="D535" s="25">
        <f t="shared" si="8"/>
        <v>8.8919444444444444</v>
      </c>
      <c r="H535" s="16">
        <v>348.69400000000002</v>
      </c>
      <c r="R535" s="14">
        <v>34.536000000000001</v>
      </c>
    </row>
    <row r="536" spans="1:29" x14ac:dyDescent="0.2">
      <c r="A536" s="18">
        <v>43202.428993055553</v>
      </c>
      <c r="B536" s="17">
        <v>0.91597222520795196</v>
      </c>
      <c r="C536" s="17">
        <v>0.37119212962962961</v>
      </c>
      <c r="D536" s="25">
        <f t="shared" si="8"/>
        <v>8.9086111111111101</v>
      </c>
      <c r="H536" s="16">
        <v>350.27699999999999</v>
      </c>
    </row>
    <row r="537" spans="1:29" x14ac:dyDescent="0.2">
      <c r="A537" s="18">
        <v>43202.4296875</v>
      </c>
      <c r="B537" s="17">
        <v>0.91666666965466004</v>
      </c>
      <c r="C537" s="17">
        <v>0.37188657407407405</v>
      </c>
      <c r="D537" s="25">
        <f t="shared" si="8"/>
        <v>8.9252777777777776</v>
      </c>
    </row>
    <row r="538" spans="1:29" x14ac:dyDescent="0.2">
      <c r="A538" s="18">
        <v>43202.430381944447</v>
      </c>
      <c r="B538" s="17">
        <v>0.917361114101368</v>
      </c>
      <c r="C538" s="17">
        <v>0.37258101851851849</v>
      </c>
      <c r="D538" s="25">
        <f t="shared" si="8"/>
        <v>8.9419444444444434</v>
      </c>
      <c r="E538" s="15">
        <v>1006.866</v>
      </c>
      <c r="F538" s="14">
        <v>6.0590000000000002</v>
      </c>
      <c r="G538" s="15">
        <v>37.039000000000001</v>
      </c>
      <c r="H538" s="16">
        <v>350.35899999999998</v>
      </c>
      <c r="I538" s="15">
        <v>0</v>
      </c>
      <c r="J538" s="15">
        <v>0</v>
      </c>
      <c r="K538" s="15">
        <v>6.4749999999999996</v>
      </c>
      <c r="L538" s="15">
        <v>0</v>
      </c>
      <c r="M538" s="15">
        <v>3.0000000000000001E-3</v>
      </c>
      <c r="N538" s="15">
        <v>0</v>
      </c>
      <c r="O538" s="15">
        <v>0.38800000000000001</v>
      </c>
      <c r="P538" s="14">
        <v>-637.322</v>
      </c>
      <c r="Q538" s="16">
        <v>0.82399999999999995</v>
      </c>
      <c r="R538" s="14">
        <v>37.19</v>
      </c>
      <c r="S538" s="14">
        <v>0</v>
      </c>
      <c r="T538" s="14">
        <v>0</v>
      </c>
      <c r="U538" s="14">
        <v>0</v>
      </c>
      <c r="V538" s="14">
        <v>0</v>
      </c>
      <c r="W538" s="14">
        <v>6</v>
      </c>
      <c r="X538" s="15">
        <v>37</v>
      </c>
      <c r="Y538" s="15">
        <v>3</v>
      </c>
      <c r="Z538" s="15">
        <v>0</v>
      </c>
      <c r="AA538" s="15">
        <v>3</v>
      </c>
      <c r="AB538" s="15">
        <v>3</v>
      </c>
      <c r="AC538" s="14">
        <v>0</v>
      </c>
    </row>
    <row r="539" spans="1:29" x14ac:dyDescent="0.2">
      <c r="A539" s="18">
        <v>43202.431076388886</v>
      </c>
      <c r="B539" s="17">
        <v>0.91805555854807597</v>
      </c>
      <c r="C539" s="17">
        <v>0.37327546296296299</v>
      </c>
      <c r="D539" s="25">
        <f t="shared" si="8"/>
        <v>8.9586111111111109</v>
      </c>
    </row>
    <row r="540" spans="1:29" x14ac:dyDescent="0.2">
      <c r="A540" s="18">
        <v>43202.431770833333</v>
      </c>
      <c r="B540" s="17">
        <v>0.91875000299478404</v>
      </c>
      <c r="C540" s="17">
        <v>0.37396990740740743</v>
      </c>
      <c r="D540" s="25">
        <f t="shared" si="8"/>
        <v>8.9752777777777784</v>
      </c>
    </row>
    <row r="541" spans="1:29" x14ac:dyDescent="0.2">
      <c r="A541" s="18">
        <v>43202.43246527778</v>
      </c>
      <c r="B541" s="17">
        <v>0.91944444744149201</v>
      </c>
      <c r="C541" s="17">
        <v>0.37466435185185187</v>
      </c>
      <c r="D541" s="25">
        <f t="shared" si="8"/>
        <v>8.9919444444444458</v>
      </c>
      <c r="R541" s="14">
        <v>36.238999999999997</v>
      </c>
    </row>
    <row r="542" spans="1:29" x14ac:dyDescent="0.2">
      <c r="A542" s="18">
        <v>43202.433159722219</v>
      </c>
      <c r="B542" s="17">
        <v>0.92013889188819997</v>
      </c>
      <c r="C542" s="17">
        <v>0.37535879629629632</v>
      </c>
      <c r="D542" s="25">
        <f t="shared" si="8"/>
        <v>9.0086111111111116</v>
      </c>
      <c r="R542" s="14">
        <v>36.030999999999999</v>
      </c>
    </row>
    <row r="543" spans="1:29" x14ac:dyDescent="0.2">
      <c r="A543" s="18">
        <v>43202.433854166666</v>
      </c>
      <c r="B543" s="17">
        <v>0.92083333633490805</v>
      </c>
      <c r="C543" s="17">
        <v>0.37605324074074076</v>
      </c>
      <c r="D543" s="25">
        <f t="shared" si="8"/>
        <v>9.0252777777777773</v>
      </c>
    </row>
    <row r="544" spans="1:29" x14ac:dyDescent="0.2">
      <c r="A544" s="18">
        <v>43202.434548611112</v>
      </c>
      <c r="B544" s="17">
        <v>0.92152778078161601</v>
      </c>
      <c r="C544" s="17">
        <v>0.3767476851851852</v>
      </c>
      <c r="D544" s="25">
        <f t="shared" si="8"/>
        <v>9.0419444444444448</v>
      </c>
    </row>
    <row r="545" spans="1:18" x14ac:dyDescent="0.2">
      <c r="A545" s="18">
        <v>43202.435243055559</v>
      </c>
      <c r="B545" s="17">
        <v>0.92222222522832498</v>
      </c>
      <c r="C545" s="17">
        <v>0.37744212962962964</v>
      </c>
      <c r="D545" s="25">
        <f t="shared" si="8"/>
        <v>9.0586111111111123</v>
      </c>
    </row>
    <row r="546" spans="1:18" x14ac:dyDescent="0.2">
      <c r="A546" s="18">
        <v>43202.435937499999</v>
      </c>
      <c r="B546" s="17">
        <v>0.92291666967503305</v>
      </c>
      <c r="C546" s="17">
        <v>0.37813657407407408</v>
      </c>
      <c r="D546" s="25">
        <f t="shared" si="8"/>
        <v>9.075277777777778</v>
      </c>
    </row>
    <row r="547" spans="1:18" x14ac:dyDescent="0.2">
      <c r="A547" s="18">
        <v>43202.436631944445</v>
      </c>
      <c r="B547" s="17">
        <v>0.92361111412174102</v>
      </c>
      <c r="C547" s="17">
        <v>0.37883101851851853</v>
      </c>
      <c r="D547" s="25">
        <f t="shared" si="8"/>
        <v>9.0919444444444437</v>
      </c>
    </row>
    <row r="548" spans="1:18" x14ac:dyDescent="0.2">
      <c r="A548" s="18">
        <v>43202.437326388892</v>
      </c>
      <c r="B548" s="17">
        <v>0.92430555856844898</v>
      </c>
      <c r="C548" s="17">
        <v>0.37952546296296297</v>
      </c>
      <c r="D548" s="25">
        <f t="shared" si="8"/>
        <v>9.1086111111111112</v>
      </c>
      <c r="H548" s="16">
        <v>350.13099999999997</v>
      </c>
    </row>
    <row r="549" spans="1:18" x14ac:dyDescent="0.2">
      <c r="A549" s="18">
        <v>43202.438020833331</v>
      </c>
      <c r="B549" s="17">
        <v>0.92500000301515695</v>
      </c>
      <c r="C549" s="17">
        <v>0.38021990740740741</v>
      </c>
      <c r="D549" s="25">
        <f t="shared" si="8"/>
        <v>9.1252777777777787</v>
      </c>
      <c r="H549" s="16">
        <v>349.18799999999999</v>
      </c>
    </row>
    <row r="550" spans="1:18" x14ac:dyDescent="0.2">
      <c r="A550" s="18">
        <v>43202.438715277778</v>
      </c>
      <c r="B550" s="17">
        <v>0.92569444746186502</v>
      </c>
      <c r="C550" s="17">
        <v>0.38091435185185185</v>
      </c>
      <c r="D550" s="25">
        <f t="shared" si="8"/>
        <v>9.1419444444444444</v>
      </c>
      <c r="H550" s="16">
        <v>351.30399999999997</v>
      </c>
    </row>
    <row r="551" spans="1:18" x14ac:dyDescent="0.2">
      <c r="A551" s="18">
        <v>43202.439409722225</v>
      </c>
      <c r="B551" s="17">
        <v>0.92638889190857299</v>
      </c>
      <c r="C551" s="17">
        <v>0.38160879629629629</v>
      </c>
      <c r="D551" s="25">
        <f t="shared" si="8"/>
        <v>9.1586111111111101</v>
      </c>
      <c r="H551" s="16">
        <v>349.995</v>
      </c>
    </row>
    <row r="552" spans="1:18" x14ac:dyDescent="0.2">
      <c r="A552" s="18">
        <v>43202.440104166664</v>
      </c>
      <c r="B552" s="17">
        <v>0.92708333635528095</v>
      </c>
      <c r="C552" s="17">
        <v>0.38230324074074074</v>
      </c>
      <c r="D552" s="25">
        <f t="shared" si="8"/>
        <v>9.1752777777777776</v>
      </c>
    </row>
    <row r="553" spans="1:18" x14ac:dyDescent="0.2">
      <c r="A553" s="18">
        <v>43202.440798611111</v>
      </c>
      <c r="B553" s="17">
        <v>0.92777778080198903</v>
      </c>
      <c r="C553" s="17">
        <v>0.38299768518518518</v>
      </c>
      <c r="D553" s="25">
        <f t="shared" si="8"/>
        <v>9.1919444444444451</v>
      </c>
      <c r="R553" s="14">
        <v>35.113999999999997</v>
      </c>
    </row>
    <row r="554" spans="1:18" x14ac:dyDescent="0.2">
      <c r="A554" s="18">
        <v>43202.441493055558</v>
      </c>
      <c r="B554" s="17">
        <v>0.92847222524869699</v>
      </c>
      <c r="C554" s="17">
        <v>0.38369212962962962</v>
      </c>
      <c r="D554" s="25">
        <f t="shared" si="8"/>
        <v>9.2086111111111109</v>
      </c>
    </row>
    <row r="555" spans="1:18" x14ac:dyDescent="0.2">
      <c r="A555" s="18">
        <v>43202.442187499997</v>
      </c>
      <c r="B555" s="17">
        <v>0.92916666969540496</v>
      </c>
      <c r="C555" s="17">
        <v>0.38438657407407406</v>
      </c>
      <c r="D555" s="25">
        <f t="shared" si="8"/>
        <v>9.2252777777777766</v>
      </c>
    </row>
    <row r="556" spans="1:18" x14ac:dyDescent="0.2">
      <c r="A556" s="18">
        <v>43202.442881944444</v>
      </c>
      <c r="B556" s="17">
        <v>0.92986111414211303</v>
      </c>
      <c r="C556" s="17">
        <v>0.3850810185185185</v>
      </c>
      <c r="D556" s="25">
        <f t="shared" si="8"/>
        <v>9.2419444444444441</v>
      </c>
    </row>
    <row r="557" spans="1:18" x14ac:dyDescent="0.2">
      <c r="A557" s="18">
        <v>43202.443576388891</v>
      </c>
      <c r="B557" s="17">
        <v>0.930555558588821</v>
      </c>
      <c r="C557" s="17">
        <v>0.38577546296296295</v>
      </c>
      <c r="D557" s="25">
        <f t="shared" si="8"/>
        <v>9.2586111111111116</v>
      </c>
      <c r="P557" s="14">
        <v>-638.255</v>
      </c>
    </row>
    <row r="558" spans="1:18" x14ac:dyDescent="0.2">
      <c r="A558" s="18">
        <v>43202.44427083333</v>
      </c>
      <c r="B558" s="17">
        <v>0.93125000303552996</v>
      </c>
      <c r="C558" s="17">
        <v>0.38646990740740739</v>
      </c>
      <c r="D558" s="25">
        <f t="shared" si="8"/>
        <v>9.2752777777777773</v>
      </c>
    </row>
    <row r="559" spans="1:18" x14ac:dyDescent="0.2">
      <c r="A559" s="18">
        <v>43202.444965277777</v>
      </c>
      <c r="B559" s="17">
        <v>0.93194444748223804</v>
      </c>
      <c r="C559" s="17">
        <v>0.38716435185185183</v>
      </c>
      <c r="D559" s="25">
        <f t="shared" si="8"/>
        <v>9.291944444444443</v>
      </c>
    </row>
    <row r="560" spans="1:18" x14ac:dyDescent="0.2">
      <c r="A560" s="18">
        <v>43202.445659722223</v>
      </c>
      <c r="B560" s="17">
        <v>0.932638891928946</v>
      </c>
      <c r="C560" s="17">
        <v>0.38785879629629627</v>
      </c>
      <c r="D560" s="25">
        <f t="shared" si="8"/>
        <v>9.3086111111111105</v>
      </c>
    </row>
    <row r="561" spans="1:29" x14ac:dyDescent="0.2">
      <c r="A561" s="18">
        <v>43202.44635416667</v>
      </c>
      <c r="B561" s="17">
        <v>0.93333333637565397</v>
      </c>
      <c r="C561" s="17">
        <v>0.38855324074074077</v>
      </c>
      <c r="D561" s="25">
        <f t="shared" si="8"/>
        <v>9.325277777777778</v>
      </c>
    </row>
    <row r="562" spans="1:29" x14ac:dyDescent="0.2">
      <c r="A562" s="18">
        <v>43202.447048611109</v>
      </c>
      <c r="B562" s="17">
        <v>0.93402778082236204</v>
      </c>
      <c r="C562" s="17">
        <v>0.38924768518518521</v>
      </c>
      <c r="D562" s="25">
        <f t="shared" si="8"/>
        <v>9.3419444444444455</v>
      </c>
    </row>
    <row r="563" spans="1:29" x14ac:dyDescent="0.2">
      <c r="A563" s="18">
        <v>43202.447743055556</v>
      </c>
      <c r="B563" s="17">
        <v>0.93472222526907001</v>
      </c>
      <c r="C563" s="17">
        <v>0.38994212962962965</v>
      </c>
      <c r="D563" s="25">
        <f t="shared" si="8"/>
        <v>9.3586111111111112</v>
      </c>
    </row>
    <row r="564" spans="1:29" x14ac:dyDescent="0.2">
      <c r="A564" s="18">
        <v>43202.448437500003</v>
      </c>
      <c r="B564" s="17">
        <v>0.93541666971577797</v>
      </c>
      <c r="C564" s="17">
        <v>0.39063657407407409</v>
      </c>
      <c r="D564" s="25">
        <f t="shared" si="8"/>
        <v>9.3752777777777787</v>
      </c>
    </row>
    <row r="565" spans="1:29" x14ac:dyDescent="0.2">
      <c r="A565" s="18">
        <v>43202.449131944442</v>
      </c>
      <c r="B565" s="17">
        <v>0.93611111416248605</v>
      </c>
      <c r="C565" s="17">
        <v>0.39133101851851854</v>
      </c>
      <c r="D565" s="25">
        <f t="shared" si="8"/>
        <v>9.3919444444444444</v>
      </c>
    </row>
    <row r="566" spans="1:29" x14ac:dyDescent="0.2">
      <c r="A566" s="18">
        <v>43202.449826388889</v>
      </c>
      <c r="B566" s="17">
        <v>0.93680555860919401</v>
      </c>
      <c r="C566" s="17">
        <v>0.39202546296296298</v>
      </c>
      <c r="D566" s="25">
        <f t="shared" si="8"/>
        <v>9.4086111111111119</v>
      </c>
    </row>
    <row r="567" spans="1:29" x14ac:dyDescent="0.2">
      <c r="A567" s="18">
        <v>43202.450520833336</v>
      </c>
      <c r="B567" s="17">
        <v>0.93750000305590198</v>
      </c>
      <c r="C567" s="17">
        <v>0.39271990740740742</v>
      </c>
      <c r="D567" s="25">
        <f t="shared" si="8"/>
        <v>9.4252777777777776</v>
      </c>
      <c r="R567" s="14">
        <v>37.65</v>
      </c>
    </row>
    <row r="568" spans="1:29" x14ac:dyDescent="0.2">
      <c r="A568" s="18">
        <v>43202.451215277775</v>
      </c>
      <c r="B568" s="17">
        <v>0.93819444750261005</v>
      </c>
      <c r="C568" s="17">
        <v>0.39341435185185186</v>
      </c>
      <c r="D568" s="25">
        <f t="shared" si="8"/>
        <v>9.4419444444444451</v>
      </c>
      <c r="E568" s="15">
        <v>1006.866</v>
      </c>
      <c r="F568" s="14">
        <v>6.0579999999999998</v>
      </c>
      <c r="G568" s="15">
        <v>37.033999999999999</v>
      </c>
      <c r="H568" s="16">
        <v>350.09199999999998</v>
      </c>
      <c r="I568" s="15">
        <v>0</v>
      </c>
      <c r="J568" s="15">
        <v>0</v>
      </c>
      <c r="K568" s="15">
        <v>6.4749999999999996</v>
      </c>
      <c r="L568" s="15">
        <v>0</v>
      </c>
      <c r="M568" s="15">
        <v>3.0000000000000001E-3</v>
      </c>
      <c r="N568" s="15">
        <v>0</v>
      </c>
      <c r="O568" s="15">
        <v>0.38800000000000001</v>
      </c>
      <c r="P568" s="14">
        <v>-638.36199999999997</v>
      </c>
      <c r="Q568" s="16">
        <v>1.016</v>
      </c>
      <c r="R568" s="14">
        <v>36.728000000000002</v>
      </c>
      <c r="S568" s="14">
        <v>0</v>
      </c>
      <c r="T568" s="14">
        <v>0</v>
      </c>
      <c r="U568" s="14">
        <v>0</v>
      </c>
      <c r="V568" s="14">
        <v>0</v>
      </c>
      <c r="W568" s="14">
        <v>6</v>
      </c>
      <c r="X568" s="15">
        <v>37</v>
      </c>
      <c r="Y568" s="15">
        <v>3</v>
      </c>
      <c r="Z568" s="15">
        <v>0</v>
      </c>
      <c r="AA568" s="15">
        <v>3</v>
      </c>
      <c r="AB568" s="15">
        <v>3</v>
      </c>
      <c r="AC568" s="14">
        <v>0</v>
      </c>
    </row>
    <row r="569" spans="1:29" x14ac:dyDescent="0.2">
      <c r="A569" s="18">
        <v>43202.451909722222</v>
      </c>
      <c r="B569" s="17">
        <v>0.93888889194931802</v>
      </c>
      <c r="C569" s="17">
        <v>0.3941087962962963</v>
      </c>
      <c r="D569" s="25">
        <f t="shared" si="8"/>
        <v>9.4586111111111109</v>
      </c>
    </row>
    <row r="570" spans="1:29" x14ac:dyDescent="0.2">
      <c r="A570" s="18">
        <v>43202.452604166669</v>
      </c>
      <c r="B570" s="17">
        <v>0.93958333639602598</v>
      </c>
      <c r="C570" s="17">
        <v>0.39480324074074075</v>
      </c>
      <c r="D570" s="25">
        <f t="shared" si="8"/>
        <v>9.4752777777777784</v>
      </c>
    </row>
    <row r="571" spans="1:29" x14ac:dyDescent="0.2">
      <c r="A571" s="18">
        <v>43202.453298611108</v>
      </c>
      <c r="B571" s="17">
        <v>0.94027778084273494</v>
      </c>
      <c r="C571" s="17">
        <v>0.39549768518518519</v>
      </c>
      <c r="D571" s="25">
        <f t="shared" si="8"/>
        <v>9.4919444444444441</v>
      </c>
    </row>
    <row r="572" spans="1:29" x14ac:dyDescent="0.2">
      <c r="A572" s="18">
        <v>43202.453993055555</v>
      </c>
      <c r="B572" s="17">
        <v>0.94097222528944302</v>
      </c>
      <c r="C572" s="17">
        <v>0.39619212962962963</v>
      </c>
      <c r="D572" s="25">
        <f t="shared" si="8"/>
        <v>9.5086111111111116</v>
      </c>
    </row>
    <row r="573" spans="1:29" x14ac:dyDescent="0.2">
      <c r="A573" s="18">
        <v>43202.454687500001</v>
      </c>
      <c r="B573" s="17">
        <v>0.94166666973615099</v>
      </c>
      <c r="C573" s="17">
        <v>0.39688657407407407</v>
      </c>
      <c r="D573" s="25">
        <f t="shared" si="8"/>
        <v>9.5252777777777773</v>
      </c>
    </row>
    <row r="574" spans="1:29" x14ac:dyDescent="0.2">
      <c r="A574" s="18">
        <v>43202.455381944441</v>
      </c>
      <c r="B574" s="17">
        <v>0.94236111418285895</v>
      </c>
      <c r="C574" s="17">
        <v>0.39758101851851851</v>
      </c>
      <c r="D574" s="25">
        <f t="shared" si="8"/>
        <v>9.5419444444444448</v>
      </c>
      <c r="H574" s="16">
        <v>349.89299999999997</v>
      </c>
      <c r="R574" s="14">
        <v>35.317</v>
      </c>
    </row>
    <row r="575" spans="1:29" x14ac:dyDescent="0.2">
      <c r="A575" s="18">
        <v>43202.456076388888</v>
      </c>
      <c r="B575" s="17">
        <v>0.94305555862956703</v>
      </c>
      <c r="C575" s="17">
        <v>0.39827546296296296</v>
      </c>
      <c r="D575" s="25">
        <f t="shared" si="8"/>
        <v>9.5586111111111105</v>
      </c>
      <c r="H575" s="16">
        <v>349.91199999999998</v>
      </c>
    </row>
    <row r="576" spans="1:29" x14ac:dyDescent="0.2">
      <c r="A576" s="18">
        <v>43202.456770833334</v>
      </c>
      <c r="B576" s="17">
        <v>0.94375000307627499</v>
      </c>
      <c r="C576" s="17">
        <v>0.3989699074074074</v>
      </c>
      <c r="D576" s="25">
        <f t="shared" si="8"/>
        <v>9.575277777777778</v>
      </c>
      <c r="H576" s="16">
        <v>349.39400000000001</v>
      </c>
      <c r="P576" s="14">
        <v>-639.32100000000003</v>
      </c>
    </row>
    <row r="577" spans="1:18" x14ac:dyDescent="0.2">
      <c r="A577" s="18">
        <v>43202.457465277781</v>
      </c>
      <c r="B577" s="17">
        <v>0.94444444752298295</v>
      </c>
      <c r="C577" s="17">
        <v>0.39966435185185184</v>
      </c>
      <c r="D577" s="25">
        <f t="shared" si="8"/>
        <v>9.5919444444444437</v>
      </c>
      <c r="R577" s="14">
        <v>36.415999999999997</v>
      </c>
    </row>
    <row r="578" spans="1:18" x14ac:dyDescent="0.2">
      <c r="A578" s="18">
        <v>43202.45815972222</v>
      </c>
      <c r="B578" s="17">
        <v>0.94513889196969103</v>
      </c>
      <c r="C578" s="17">
        <v>0.40035879629629628</v>
      </c>
      <c r="D578" s="25">
        <f t="shared" si="8"/>
        <v>9.6086111111111112</v>
      </c>
    </row>
    <row r="579" spans="1:18" x14ac:dyDescent="0.2">
      <c r="A579" s="18">
        <v>43202.458854166667</v>
      </c>
      <c r="B579" s="17">
        <v>0.945833336416399</v>
      </c>
      <c r="C579" s="17">
        <v>0.40105324074074072</v>
      </c>
      <c r="D579" s="25">
        <f t="shared" ref="D579:D642" si="9">C579*24</f>
        <v>9.6252777777777769</v>
      </c>
    </row>
    <row r="580" spans="1:18" x14ac:dyDescent="0.2">
      <c r="A580" s="18">
        <v>43202.459548611114</v>
      </c>
      <c r="B580" s="17">
        <v>0.94652778086310696</v>
      </c>
      <c r="C580" s="17">
        <v>0.40174768518518517</v>
      </c>
      <c r="D580" s="25">
        <f t="shared" si="9"/>
        <v>9.6419444444444444</v>
      </c>
      <c r="P580" s="14">
        <v>-639.51800000000003</v>
      </c>
      <c r="R580" s="14">
        <v>37.65</v>
      </c>
    </row>
    <row r="581" spans="1:18" x14ac:dyDescent="0.2">
      <c r="A581" s="18">
        <v>43202.460243055553</v>
      </c>
      <c r="B581" s="17">
        <v>0.94722222530981504</v>
      </c>
      <c r="C581" s="17">
        <v>0.40244212962962961</v>
      </c>
      <c r="D581" s="25">
        <f t="shared" si="9"/>
        <v>9.6586111111111101</v>
      </c>
      <c r="P581" s="14">
        <v>-635.31899999999996</v>
      </c>
      <c r="R581" s="14">
        <v>36.350999999999999</v>
      </c>
    </row>
    <row r="582" spans="1:18" x14ac:dyDescent="0.2">
      <c r="A582" s="18">
        <v>43202.4609375</v>
      </c>
      <c r="B582" s="17">
        <v>0.947916669756523</v>
      </c>
      <c r="C582" s="17">
        <v>0.40313657407407405</v>
      </c>
      <c r="D582" s="25">
        <f t="shared" si="9"/>
        <v>9.6752777777777776</v>
      </c>
    </row>
    <row r="583" spans="1:18" x14ac:dyDescent="0.2">
      <c r="A583" s="18">
        <v>43202.461631944447</v>
      </c>
      <c r="B583" s="17">
        <v>0.94861111420323097</v>
      </c>
      <c r="C583" s="17">
        <v>0.40383101851851849</v>
      </c>
      <c r="D583" s="25">
        <f t="shared" si="9"/>
        <v>9.6919444444444434</v>
      </c>
      <c r="R583" s="14">
        <v>37.652000000000001</v>
      </c>
    </row>
    <row r="584" spans="1:18" x14ac:dyDescent="0.2">
      <c r="A584" s="18">
        <v>43202.462326388886</v>
      </c>
      <c r="B584" s="17">
        <v>0.94930555864993904</v>
      </c>
      <c r="C584" s="17">
        <v>0.40452546296296299</v>
      </c>
      <c r="D584" s="25">
        <f t="shared" si="9"/>
        <v>9.7086111111111109</v>
      </c>
    </row>
    <row r="585" spans="1:18" x14ac:dyDescent="0.2">
      <c r="A585" s="18">
        <v>43202.463020833333</v>
      </c>
      <c r="B585" s="17">
        <v>0.950000003096648</v>
      </c>
      <c r="C585" s="17">
        <v>0.40521990740740743</v>
      </c>
      <c r="D585" s="25">
        <f t="shared" si="9"/>
        <v>9.7252777777777784</v>
      </c>
    </row>
    <row r="586" spans="1:18" x14ac:dyDescent="0.2">
      <c r="A586" s="18">
        <v>43202.46371527778</v>
      </c>
      <c r="B586" s="17">
        <v>0.95069444754335597</v>
      </c>
      <c r="C586" s="17">
        <v>0.40591435185185187</v>
      </c>
      <c r="D586" s="25">
        <f t="shared" si="9"/>
        <v>9.7419444444444458</v>
      </c>
      <c r="P586" s="14">
        <v>-636.36500000000001</v>
      </c>
    </row>
    <row r="587" spans="1:18" x14ac:dyDescent="0.2">
      <c r="A587" s="18">
        <v>43202.464409722219</v>
      </c>
      <c r="B587" s="17">
        <v>0.95138889199006405</v>
      </c>
      <c r="C587" s="17">
        <v>0.40660879629629632</v>
      </c>
      <c r="D587" s="25">
        <f t="shared" si="9"/>
        <v>9.7586111111111116</v>
      </c>
      <c r="R587" s="14">
        <v>37.726999999999997</v>
      </c>
    </row>
    <row r="588" spans="1:18" x14ac:dyDescent="0.2">
      <c r="A588" s="18">
        <v>43202.465104166666</v>
      </c>
      <c r="B588" s="17">
        <v>0.95208333643677201</v>
      </c>
      <c r="C588" s="17">
        <v>0.40730324074074076</v>
      </c>
      <c r="D588" s="25">
        <f t="shared" si="9"/>
        <v>9.7752777777777773</v>
      </c>
      <c r="R588" s="14">
        <v>34.274000000000001</v>
      </c>
    </row>
    <row r="589" spans="1:18" x14ac:dyDescent="0.2">
      <c r="A589" s="18">
        <v>43202.465798611112</v>
      </c>
      <c r="B589" s="17">
        <v>0.95277778088347997</v>
      </c>
      <c r="C589" s="17">
        <v>0.4079976851851852</v>
      </c>
      <c r="D589" s="25">
        <f t="shared" si="9"/>
        <v>9.7919444444444448</v>
      </c>
      <c r="R589" s="14">
        <v>36.491999999999997</v>
      </c>
    </row>
    <row r="590" spans="1:18" x14ac:dyDescent="0.2">
      <c r="A590" s="18">
        <v>43202.466493055559</v>
      </c>
      <c r="B590" s="17">
        <v>0.95347222533018805</v>
      </c>
      <c r="C590" s="17">
        <v>0.40869212962962964</v>
      </c>
      <c r="D590" s="25">
        <f t="shared" si="9"/>
        <v>9.8086111111111123</v>
      </c>
    </row>
    <row r="591" spans="1:18" x14ac:dyDescent="0.2">
      <c r="A591" s="18">
        <v>43202.467187499999</v>
      </c>
      <c r="B591" s="17">
        <v>0.95416666977689601</v>
      </c>
      <c r="C591" s="17">
        <v>0.40938657407407408</v>
      </c>
      <c r="D591" s="25">
        <f t="shared" si="9"/>
        <v>9.825277777777778</v>
      </c>
      <c r="H591" s="16">
        <v>349.767</v>
      </c>
    </row>
    <row r="592" spans="1:18" x14ac:dyDescent="0.2">
      <c r="A592" s="18">
        <v>43202.467881944445</v>
      </c>
      <c r="B592" s="17">
        <v>0.95486111422360398</v>
      </c>
      <c r="C592" s="17">
        <v>0.41008101851851853</v>
      </c>
      <c r="D592" s="25">
        <f t="shared" si="9"/>
        <v>9.8419444444444437</v>
      </c>
      <c r="H592" s="16">
        <v>348.25700000000001</v>
      </c>
    </row>
    <row r="593" spans="1:29" x14ac:dyDescent="0.2">
      <c r="A593" s="18">
        <v>43202.468576388892</v>
      </c>
      <c r="B593" s="17">
        <v>0.95555555867031206</v>
      </c>
      <c r="C593" s="17">
        <v>0.41077546296296297</v>
      </c>
      <c r="D593" s="25">
        <f t="shared" si="9"/>
        <v>9.8586111111111112</v>
      </c>
      <c r="P593" s="14">
        <v>-637.74599999999998</v>
      </c>
    </row>
    <row r="594" spans="1:29" x14ac:dyDescent="0.2">
      <c r="A594" s="18">
        <v>43202.469270833331</v>
      </c>
      <c r="B594" s="17">
        <v>0.95625000311702002</v>
      </c>
      <c r="C594" s="17">
        <v>0.41146990740740741</v>
      </c>
      <c r="D594" s="25">
        <f t="shared" si="9"/>
        <v>9.8752777777777787</v>
      </c>
    </row>
    <row r="595" spans="1:29" x14ac:dyDescent="0.2">
      <c r="A595" s="18">
        <v>43202.469965277778</v>
      </c>
      <c r="B595" s="17">
        <v>0.95694444756372798</v>
      </c>
      <c r="C595" s="17">
        <v>0.41216435185185185</v>
      </c>
      <c r="D595" s="25">
        <f t="shared" si="9"/>
        <v>9.8919444444444444</v>
      </c>
    </row>
    <row r="596" spans="1:29" x14ac:dyDescent="0.2">
      <c r="A596" s="18">
        <v>43202.470659722225</v>
      </c>
      <c r="B596" s="17">
        <v>0.95763889201043595</v>
      </c>
      <c r="C596" s="17">
        <v>0.41285879629629629</v>
      </c>
      <c r="D596" s="25">
        <f t="shared" si="9"/>
        <v>9.9086111111111101</v>
      </c>
    </row>
    <row r="597" spans="1:29" x14ac:dyDescent="0.2">
      <c r="A597" s="18">
        <v>43202.471354166664</v>
      </c>
      <c r="B597" s="17">
        <v>0.95833333645714402</v>
      </c>
      <c r="C597" s="17">
        <v>0.41355324074074074</v>
      </c>
      <c r="D597" s="25">
        <f t="shared" si="9"/>
        <v>9.9252777777777776</v>
      </c>
    </row>
    <row r="598" spans="1:29" x14ac:dyDescent="0.2">
      <c r="A598" s="18">
        <v>43202.472048611111</v>
      </c>
      <c r="B598" s="17">
        <v>0.95902778090385299</v>
      </c>
      <c r="C598" s="17">
        <v>0.41424768518518518</v>
      </c>
      <c r="D598" s="25">
        <f t="shared" si="9"/>
        <v>9.9419444444444451</v>
      </c>
      <c r="E598" s="15">
        <v>1006.866</v>
      </c>
      <c r="F598" s="14">
        <v>6.0590000000000002</v>
      </c>
      <c r="G598" s="15">
        <v>37.042999999999999</v>
      </c>
      <c r="H598" s="16">
        <v>348.50299999999999</v>
      </c>
      <c r="I598" s="15">
        <v>0</v>
      </c>
      <c r="J598" s="15">
        <v>0</v>
      </c>
      <c r="K598" s="15">
        <v>6.4749999999999996</v>
      </c>
      <c r="L598" s="15">
        <v>0</v>
      </c>
      <c r="M598" s="15">
        <v>3.0000000000000001E-3</v>
      </c>
      <c r="N598" s="15">
        <v>0</v>
      </c>
      <c r="O598" s="15">
        <v>0.38800000000000001</v>
      </c>
      <c r="P598" s="14">
        <v>-638.21799999999996</v>
      </c>
      <c r="Q598" s="16">
        <v>1.107</v>
      </c>
      <c r="R598" s="14">
        <v>36.555</v>
      </c>
      <c r="S598" s="14">
        <v>0</v>
      </c>
      <c r="T598" s="14">
        <v>0</v>
      </c>
      <c r="U598" s="14">
        <v>0</v>
      </c>
      <c r="V598" s="14">
        <v>0</v>
      </c>
      <c r="W598" s="14">
        <v>6</v>
      </c>
      <c r="X598" s="15">
        <v>37</v>
      </c>
      <c r="Y598" s="15">
        <v>3</v>
      </c>
      <c r="Z598" s="15">
        <v>0</v>
      </c>
      <c r="AA598" s="15">
        <v>3</v>
      </c>
      <c r="AB598" s="15">
        <v>3</v>
      </c>
      <c r="AC598" s="14">
        <v>0</v>
      </c>
    </row>
    <row r="599" spans="1:29" x14ac:dyDescent="0.2">
      <c r="A599" s="18">
        <v>43202.472743055558</v>
      </c>
      <c r="B599" s="17">
        <v>0.95972222535056095</v>
      </c>
      <c r="C599" s="17">
        <v>0.41494212962962962</v>
      </c>
      <c r="D599" s="25">
        <f t="shared" si="9"/>
        <v>9.9586111111111109</v>
      </c>
    </row>
    <row r="600" spans="1:29" x14ac:dyDescent="0.2">
      <c r="A600" s="18">
        <v>43202.473437499997</v>
      </c>
      <c r="B600" s="17">
        <v>0.96041666979726903</v>
      </c>
      <c r="C600" s="17">
        <v>0.41563657407407406</v>
      </c>
      <c r="D600" s="25">
        <f t="shared" si="9"/>
        <v>9.9752777777777766</v>
      </c>
    </row>
    <row r="601" spans="1:29" x14ac:dyDescent="0.2">
      <c r="A601" s="18">
        <v>43202.474131944444</v>
      </c>
      <c r="B601" s="17">
        <v>0.96111111424397699</v>
      </c>
      <c r="C601" s="17">
        <v>0.4163310185185185</v>
      </c>
      <c r="D601" s="25">
        <f t="shared" si="9"/>
        <v>9.9919444444444441</v>
      </c>
    </row>
    <row r="602" spans="1:29" x14ac:dyDescent="0.2">
      <c r="A602" s="18">
        <v>43202.474826388891</v>
      </c>
      <c r="B602" s="17">
        <v>0.96180555869068496</v>
      </c>
      <c r="C602" s="17">
        <v>0.41702546296296295</v>
      </c>
      <c r="D602" s="25">
        <f t="shared" si="9"/>
        <v>10.008611111111112</v>
      </c>
      <c r="G602" s="15">
        <v>37.052999999999997</v>
      </c>
    </row>
    <row r="603" spans="1:29" x14ac:dyDescent="0.2">
      <c r="A603" s="18">
        <v>43202.47552083333</v>
      </c>
      <c r="B603" s="17">
        <v>0.96250000313739303</v>
      </c>
      <c r="C603" s="17">
        <v>0.41771990740740739</v>
      </c>
      <c r="D603" s="25">
        <f t="shared" si="9"/>
        <v>10.025277777777777</v>
      </c>
    </row>
    <row r="604" spans="1:29" x14ac:dyDescent="0.2">
      <c r="A604" s="18">
        <v>43202.476215277777</v>
      </c>
      <c r="B604" s="17">
        <v>0.963194447584101</v>
      </c>
      <c r="C604" s="17">
        <v>0.41841435185185183</v>
      </c>
      <c r="D604" s="25">
        <f t="shared" si="9"/>
        <v>10.041944444444443</v>
      </c>
    </row>
    <row r="605" spans="1:29" x14ac:dyDescent="0.2">
      <c r="A605" s="18">
        <v>43202.476909722223</v>
      </c>
      <c r="B605" s="17">
        <v>0.96388889203080896</v>
      </c>
      <c r="C605" s="17">
        <v>0.41910879629629627</v>
      </c>
      <c r="D605" s="25">
        <f t="shared" si="9"/>
        <v>10.058611111111111</v>
      </c>
      <c r="R605" s="14">
        <v>34.311</v>
      </c>
    </row>
    <row r="606" spans="1:29" x14ac:dyDescent="0.2">
      <c r="A606" s="18">
        <v>43202.47760416667</v>
      </c>
      <c r="B606" s="17">
        <v>0.96458333647751704</v>
      </c>
      <c r="C606" s="17">
        <v>0.41980324074074077</v>
      </c>
      <c r="D606" s="25">
        <f t="shared" si="9"/>
        <v>10.075277777777778</v>
      </c>
    </row>
    <row r="607" spans="1:29" x14ac:dyDescent="0.2">
      <c r="A607" s="18">
        <v>43202.478298611109</v>
      </c>
      <c r="B607" s="17">
        <v>0.965277780924225</v>
      </c>
      <c r="C607" s="17">
        <v>0.42049768518518521</v>
      </c>
      <c r="D607" s="25">
        <f t="shared" si="9"/>
        <v>10.091944444444445</v>
      </c>
    </row>
    <row r="608" spans="1:29" x14ac:dyDescent="0.2">
      <c r="A608" s="18">
        <v>43202.478993055556</v>
      </c>
      <c r="B608" s="17">
        <v>0.96597222537093297</v>
      </c>
      <c r="C608" s="17">
        <v>0.42119212962962965</v>
      </c>
      <c r="D608" s="25">
        <f t="shared" si="9"/>
        <v>10.108611111111111</v>
      </c>
    </row>
    <row r="609" spans="1:18" x14ac:dyDescent="0.2">
      <c r="A609" s="18">
        <v>43202.479687500003</v>
      </c>
      <c r="B609" s="17">
        <v>0.96666666981764104</v>
      </c>
      <c r="C609" s="17">
        <v>0.42188657407407409</v>
      </c>
      <c r="D609" s="25">
        <f t="shared" si="9"/>
        <v>10.125277777777779</v>
      </c>
    </row>
    <row r="610" spans="1:18" x14ac:dyDescent="0.2">
      <c r="A610" s="18">
        <v>43202.480381944442</v>
      </c>
      <c r="B610" s="17">
        <v>0.96736111426434901</v>
      </c>
      <c r="C610" s="17">
        <v>0.42258101851851854</v>
      </c>
      <c r="D610" s="25">
        <f t="shared" si="9"/>
        <v>10.141944444444444</v>
      </c>
    </row>
    <row r="611" spans="1:18" x14ac:dyDescent="0.2">
      <c r="A611" s="18">
        <v>43202.481076388889</v>
      </c>
      <c r="B611" s="17">
        <v>0.96805555871105797</v>
      </c>
      <c r="C611" s="17">
        <v>0.42327546296296298</v>
      </c>
      <c r="D611" s="25">
        <f t="shared" si="9"/>
        <v>10.158611111111112</v>
      </c>
    </row>
    <row r="612" spans="1:18" x14ac:dyDescent="0.2">
      <c r="A612" s="18">
        <v>43202.481770833336</v>
      </c>
      <c r="B612" s="17">
        <v>0.96875000315776605</v>
      </c>
      <c r="C612" s="17">
        <v>0.42396990740740742</v>
      </c>
      <c r="D612" s="25">
        <f t="shared" si="9"/>
        <v>10.175277777777778</v>
      </c>
    </row>
    <row r="613" spans="1:18" x14ac:dyDescent="0.2">
      <c r="A613" s="18">
        <v>43202.482465277775</v>
      </c>
      <c r="B613" s="17">
        <v>0.96944444760447401</v>
      </c>
      <c r="C613" s="17">
        <v>0.42466435185185186</v>
      </c>
      <c r="D613" s="25">
        <f t="shared" si="9"/>
        <v>10.191944444444445</v>
      </c>
    </row>
    <row r="614" spans="1:18" x14ac:dyDescent="0.2">
      <c r="A614" s="18">
        <v>43202.483159722222</v>
      </c>
      <c r="B614" s="17">
        <v>0.97013889205118198</v>
      </c>
      <c r="C614" s="17">
        <v>0.4253587962962963</v>
      </c>
      <c r="D614" s="25">
        <f t="shared" si="9"/>
        <v>10.208611111111111</v>
      </c>
    </row>
    <row r="615" spans="1:18" x14ac:dyDescent="0.2">
      <c r="A615" s="18">
        <v>43202.483854166669</v>
      </c>
      <c r="B615" s="17">
        <v>0.97083333649789005</v>
      </c>
      <c r="C615" s="17">
        <v>0.42605324074074075</v>
      </c>
      <c r="D615" s="25">
        <f t="shared" si="9"/>
        <v>10.225277777777778</v>
      </c>
    </row>
    <row r="616" spans="1:18" x14ac:dyDescent="0.2">
      <c r="A616" s="18">
        <v>43202.484548611108</v>
      </c>
      <c r="B616" s="17">
        <v>0.97152778094459802</v>
      </c>
      <c r="C616" s="17">
        <v>0.42674768518518519</v>
      </c>
      <c r="D616" s="25">
        <f t="shared" si="9"/>
        <v>10.241944444444444</v>
      </c>
      <c r="R616" s="14">
        <v>36.098999999999997</v>
      </c>
    </row>
    <row r="617" spans="1:18" x14ac:dyDescent="0.2">
      <c r="A617" s="18">
        <v>43202.485243055555</v>
      </c>
      <c r="B617" s="17">
        <v>0.97222222539130598</v>
      </c>
      <c r="C617" s="17">
        <v>0.42744212962962963</v>
      </c>
      <c r="D617" s="25">
        <f t="shared" si="9"/>
        <v>10.258611111111112</v>
      </c>
      <c r="P617" s="14">
        <v>-638.84500000000003</v>
      </c>
      <c r="R617" s="14">
        <v>32.325000000000003</v>
      </c>
    </row>
    <row r="618" spans="1:18" x14ac:dyDescent="0.2">
      <c r="A618" s="18">
        <v>43202.485937500001</v>
      </c>
      <c r="B618" s="17">
        <v>0.97291666983801395</v>
      </c>
      <c r="C618" s="17">
        <v>0.42813657407407407</v>
      </c>
      <c r="D618" s="25">
        <f t="shared" si="9"/>
        <v>10.275277777777777</v>
      </c>
    </row>
    <row r="619" spans="1:18" x14ac:dyDescent="0.2">
      <c r="A619" s="18">
        <v>43202.486631944441</v>
      </c>
      <c r="B619" s="17">
        <v>0.97361111428472202</v>
      </c>
      <c r="C619" s="17">
        <v>0.42883101851851851</v>
      </c>
      <c r="D619" s="25">
        <f t="shared" si="9"/>
        <v>10.291944444444445</v>
      </c>
    </row>
    <row r="620" spans="1:18" x14ac:dyDescent="0.2">
      <c r="A620" s="18">
        <v>43202.487326388888</v>
      </c>
      <c r="B620" s="17">
        <v>0.97430555873142999</v>
      </c>
      <c r="C620" s="17">
        <v>0.42952546296296296</v>
      </c>
      <c r="D620" s="25">
        <f t="shared" si="9"/>
        <v>10.308611111111111</v>
      </c>
      <c r="R620" s="14">
        <v>36.572000000000003</v>
      </c>
    </row>
    <row r="621" spans="1:18" x14ac:dyDescent="0.2">
      <c r="A621" s="18">
        <v>43202.488020833334</v>
      </c>
      <c r="B621" s="17">
        <v>0.97500000317813795</v>
      </c>
      <c r="C621" s="17">
        <v>0.4302199074074074</v>
      </c>
      <c r="D621" s="25">
        <f t="shared" si="9"/>
        <v>10.325277777777778</v>
      </c>
      <c r="R621" s="14">
        <v>33.183</v>
      </c>
    </row>
    <row r="622" spans="1:18" x14ac:dyDescent="0.2">
      <c r="A622" s="18">
        <v>43202.488715277781</v>
      </c>
      <c r="B622" s="17">
        <v>0.97569444762484603</v>
      </c>
      <c r="C622" s="17">
        <v>0.43091435185185184</v>
      </c>
      <c r="D622" s="25">
        <f t="shared" si="9"/>
        <v>10.341944444444444</v>
      </c>
    </row>
    <row r="623" spans="1:18" x14ac:dyDescent="0.2">
      <c r="A623" s="18">
        <v>43202.48940972222</v>
      </c>
      <c r="B623" s="17">
        <v>0.97638889207155399</v>
      </c>
      <c r="C623" s="17">
        <v>0.43160879629629628</v>
      </c>
      <c r="D623" s="25">
        <f t="shared" si="9"/>
        <v>10.358611111111111</v>
      </c>
      <c r="P623" s="14">
        <v>-640.31600000000003</v>
      </c>
    </row>
    <row r="624" spans="1:18" x14ac:dyDescent="0.2">
      <c r="A624" s="18">
        <v>43202.490104166667</v>
      </c>
      <c r="B624" s="17">
        <v>0.97708333651826296</v>
      </c>
      <c r="C624" s="17">
        <v>0.43230324074074072</v>
      </c>
      <c r="D624" s="25">
        <f t="shared" si="9"/>
        <v>10.375277777777777</v>
      </c>
    </row>
    <row r="625" spans="1:29" x14ac:dyDescent="0.2">
      <c r="A625" s="18">
        <v>43202.490798611114</v>
      </c>
      <c r="B625" s="17">
        <v>0.97777778096497103</v>
      </c>
      <c r="C625" s="17">
        <v>0.43299768518518517</v>
      </c>
      <c r="D625" s="25">
        <f t="shared" si="9"/>
        <v>10.391944444444444</v>
      </c>
    </row>
    <row r="626" spans="1:29" x14ac:dyDescent="0.2">
      <c r="A626" s="18">
        <v>43202.491493055553</v>
      </c>
      <c r="B626" s="17">
        <v>0.978472225411679</v>
      </c>
      <c r="C626" s="17">
        <v>0.43369212962962961</v>
      </c>
      <c r="D626" s="25">
        <f t="shared" si="9"/>
        <v>10.40861111111111</v>
      </c>
    </row>
    <row r="627" spans="1:29" x14ac:dyDescent="0.2">
      <c r="A627" s="18">
        <v>43202.4921875</v>
      </c>
      <c r="B627" s="17">
        <v>0.97916666985838696</v>
      </c>
      <c r="C627" s="17">
        <v>0.43438657407407405</v>
      </c>
      <c r="D627" s="25">
        <f t="shared" si="9"/>
        <v>10.425277777777778</v>
      </c>
      <c r="H627" s="16">
        <v>351.14100000000002</v>
      </c>
    </row>
    <row r="628" spans="1:29" x14ac:dyDescent="0.2">
      <c r="A628" s="18">
        <v>43202.492881944447</v>
      </c>
      <c r="B628" s="17">
        <v>0.97986111430509504</v>
      </c>
      <c r="C628" s="17">
        <v>0.43508101851851849</v>
      </c>
      <c r="D628" s="25">
        <f t="shared" si="9"/>
        <v>10.441944444444443</v>
      </c>
      <c r="E628" s="15">
        <v>1006.866</v>
      </c>
      <c r="F628" s="14">
        <v>6.0590000000000002</v>
      </c>
      <c r="G628" s="15">
        <v>37.042999999999999</v>
      </c>
      <c r="H628" s="16">
        <v>346.56200000000001</v>
      </c>
      <c r="I628" s="15">
        <v>0</v>
      </c>
      <c r="J628" s="15">
        <v>0</v>
      </c>
      <c r="K628" s="15">
        <v>6.4749999999999996</v>
      </c>
      <c r="L628" s="15">
        <v>0</v>
      </c>
      <c r="M628" s="15">
        <v>3.0000000000000001E-3</v>
      </c>
      <c r="N628" s="15">
        <v>0</v>
      </c>
      <c r="O628" s="15">
        <v>0.38800000000000001</v>
      </c>
      <c r="P628" s="14">
        <v>-640.803</v>
      </c>
      <c r="Q628" s="16">
        <v>0</v>
      </c>
      <c r="R628" s="14">
        <v>35.683999999999997</v>
      </c>
      <c r="S628" s="14">
        <v>0</v>
      </c>
      <c r="T628" s="14">
        <v>0</v>
      </c>
      <c r="U628" s="14">
        <v>0</v>
      </c>
      <c r="V628" s="14">
        <v>0</v>
      </c>
      <c r="W628" s="14">
        <v>6</v>
      </c>
      <c r="X628" s="15">
        <v>37</v>
      </c>
      <c r="Y628" s="15">
        <v>3</v>
      </c>
      <c r="Z628" s="15">
        <v>0</v>
      </c>
      <c r="AA628" s="15">
        <v>3</v>
      </c>
      <c r="AB628" s="15">
        <v>3</v>
      </c>
      <c r="AC628" s="14">
        <v>0</v>
      </c>
    </row>
    <row r="629" spans="1:29" x14ac:dyDescent="0.2">
      <c r="A629" s="18">
        <v>43202.493576388886</v>
      </c>
      <c r="B629" s="17">
        <v>0.980555558751803</v>
      </c>
      <c r="C629" s="17">
        <v>0.43577546296296299</v>
      </c>
      <c r="D629" s="25">
        <f t="shared" si="9"/>
        <v>10.458611111111111</v>
      </c>
      <c r="H629" s="16">
        <v>349.64</v>
      </c>
    </row>
    <row r="630" spans="1:29" x14ac:dyDescent="0.2">
      <c r="A630" s="18">
        <v>43202.494270833333</v>
      </c>
      <c r="B630" s="17">
        <v>0.98125000319851097</v>
      </c>
      <c r="C630" s="17">
        <v>0.43646990740740743</v>
      </c>
      <c r="D630" s="25">
        <f t="shared" si="9"/>
        <v>10.475277777777778</v>
      </c>
      <c r="H630" s="16">
        <v>350.50799999999998</v>
      </c>
      <c r="P630" s="14">
        <v>-641.31399999999996</v>
      </c>
    </row>
    <row r="631" spans="1:29" x14ac:dyDescent="0.2">
      <c r="A631" s="18">
        <v>43202.49496527778</v>
      </c>
      <c r="B631" s="17">
        <v>0.98194444764521904</v>
      </c>
      <c r="C631" s="17">
        <v>0.43716435185185187</v>
      </c>
      <c r="D631" s="25">
        <f t="shared" si="9"/>
        <v>10.491944444444446</v>
      </c>
      <c r="H631" s="16">
        <v>352.14800000000002</v>
      </c>
    </row>
    <row r="632" spans="1:29" x14ac:dyDescent="0.2">
      <c r="A632" s="18">
        <v>43202.495659722219</v>
      </c>
      <c r="B632" s="17">
        <v>0.98263889209192701</v>
      </c>
      <c r="C632" s="17">
        <v>0.43785879629629632</v>
      </c>
      <c r="D632" s="25">
        <f t="shared" si="9"/>
        <v>10.508611111111112</v>
      </c>
      <c r="H632" s="16">
        <v>354.16399999999999</v>
      </c>
    </row>
    <row r="633" spans="1:29" x14ac:dyDescent="0.2">
      <c r="A633" s="18">
        <v>43202.496354166666</v>
      </c>
      <c r="B633" s="17">
        <v>0.98333333653863497</v>
      </c>
      <c r="C633" s="17">
        <v>0.43855324074074076</v>
      </c>
      <c r="D633" s="25">
        <f t="shared" si="9"/>
        <v>10.525277777777777</v>
      </c>
      <c r="H633" s="16">
        <v>349.654</v>
      </c>
      <c r="R633" s="14">
        <v>34.234999999999999</v>
      </c>
    </row>
    <row r="634" spans="1:29" x14ac:dyDescent="0.2">
      <c r="A634" s="18">
        <v>43202.497048611112</v>
      </c>
      <c r="B634" s="17">
        <v>0.98402778098534305</v>
      </c>
      <c r="C634" s="17">
        <v>0.4392476851851852</v>
      </c>
      <c r="D634" s="25">
        <f t="shared" si="9"/>
        <v>10.541944444444445</v>
      </c>
      <c r="P634" s="14">
        <v>-642.32100000000003</v>
      </c>
    </row>
    <row r="635" spans="1:29" x14ac:dyDescent="0.2">
      <c r="A635" s="18">
        <v>43202.497743055559</v>
      </c>
      <c r="B635" s="17">
        <v>0.98472222543205101</v>
      </c>
      <c r="C635" s="17">
        <v>0.43994212962962964</v>
      </c>
      <c r="D635" s="25">
        <f t="shared" si="9"/>
        <v>10.558611111111112</v>
      </c>
    </row>
    <row r="636" spans="1:29" x14ac:dyDescent="0.2">
      <c r="A636" s="18">
        <v>43202.498437499999</v>
      </c>
      <c r="B636" s="17">
        <v>0.98541666987875898</v>
      </c>
      <c r="C636" s="17">
        <v>0.44063657407407408</v>
      </c>
      <c r="D636" s="25">
        <f t="shared" si="9"/>
        <v>10.575277777777778</v>
      </c>
    </row>
    <row r="637" spans="1:29" x14ac:dyDescent="0.2">
      <c r="A637" s="18">
        <v>43202.499131944445</v>
      </c>
      <c r="B637" s="17">
        <v>0.98611111432546805</v>
      </c>
      <c r="C637" s="17">
        <v>0.44133101851851853</v>
      </c>
      <c r="D637" s="25">
        <f t="shared" si="9"/>
        <v>10.591944444444444</v>
      </c>
    </row>
    <row r="638" spans="1:29" x14ac:dyDescent="0.2">
      <c r="A638" s="18">
        <v>43202.499826388892</v>
      </c>
      <c r="B638" s="17">
        <v>0.98680555877217602</v>
      </c>
      <c r="C638" s="17">
        <v>0.44202546296296297</v>
      </c>
      <c r="D638" s="25">
        <f t="shared" si="9"/>
        <v>10.608611111111111</v>
      </c>
    </row>
    <row r="639" spans="1:29" x14ac:dyDescent="0.2">
      <c r="A639" s="18">
        <v>43202.500520833331</v>
      </c>
      <c r="B639" s="17">
        <v>0.98750000321888398</v>
      </c>
      <c r="C639" s="17">
        <v>0.44271990740740741</v>
      </c>
      <c r="D639" s="25">
        <f t="shared" si="9"/>
        <v>10.625277777777779</v>
      </c>
      <c r="R639" s="14">
        <v>37.345999999999997</v>
      </c>
    </row>
    <row r="640" spans="1:29" x14ac:dyDescent="0.2">
      <c r="A640" s="18">
        <v>43202.501215277778</v>
      </c>
      <c r="B640" s="17">
        <v>0.98819444766559195</v>
      </c>
      <c r="C640" s="17">
        <v>0.44341435185185185</v>
      </c>
      <c r="D640" s="25">
        <f t="shared" si="9"/>
        <v>10.641944444444444</v>
      </c>
    </row>
    <row r="641" spans="1:18" x14ac:dyDescent="0.2">
      <c r="A641" s="18">
        <v>43202.501909722225</v>
      </c>
      <c r="B641" s="17">
        <v>0.98888889211230002</v>
      </c>
      <c r="C641" s="17">
        <v>0.44410879629629629</v>
      </c>
      <c r="D641" s="25">
        <f t="shared" si="9"/>
        <v>10.65861111111111</v>
      </c>
    </row>
    <row r="642" spans="1:18" x14ac:dyDescent="0.2">
      <c r="A642" s="18">
        <v>43202.502604166664</v>
      </c>
      <c r="B642" s="17">
        <v>0.98958333655900799</v>
      </c>
      <c r="C642" s="17">
        <v>0.44480324074074074</v>
      </c>
      <c r="D642" s="25">
        <f t="shared" si="9"/>
        <v>10.675277777777778</v>
      </c>
    </row>
    <row r="643" spans="1:18" x14ac:dyDescent="0.2">
      <c r="A643" s="18">
        <v>43202.503298611111</v>
      </c>
      <c r="B643" s="17">
        <v>0.99027778100571595</v>
      </c>
      <c r="C643" s="17">
        <v>0.44549768518518518</v>
      </c>
      <c r="D643" s="25">
        <f t="shared" ref="D643:D706" si="10">C643*24</f>
        <v>10.691944444444445</v>
      </c>
      <c r="H643" s="16">
        <v>351.44</v>
      </c>
    </row>
    <row r="644" spans="1:18" x14ac:dyDescent="0.2">
      <c r="A644" s="18">
        <v>43202.503993055558</v>
      </c>
      <c r="B644" s="17">
        <v>0.99097222545242403</v>
      </c>
      <c r="C644" s="17">
        <v>0.44619212962962962</v>
      </c>
      <c r="D644" s="25">
        <f t="shared" si="10"/>
        <v>10.708611111111111</v>
      </c>
      <c r="R644" s="14">
        <v>34.646000000000001</v>
      </c>
    </row>
    <row r="645" spans="1:18" x14ac:dyDescent="0.2">
      <c r="A645" s="18">
        <v>43202.504687499997</v>
      </c>
      <c r="B645" s="17">
        <v>0.99166666989913199</v>
      </c>
      <c r="C645" s="17">
        <v>0.44688657407407406</v>
      </c>
      <c r="D645" s="25">
        <f t="shared" si="10"/>
        <v>10.725277777777777</v>
      </c>
      <c r="H645" s="16">
        <v>348.37299999999999</v>
      </c>
    </row>
    <row r="646" spans="1:18" x14ac:dyDescent="0.2">
      <c r="A646" s="18">
        <v>43202.505381944444</v>
      </c>
      <c r="B646" s="17">
        <v>0.99236111434583996</v>
      </c>
      <c r="C646" s="17">
        <v>0.4475810185185185</v>
      </c>
      <c r="D646" s="25">
        <f t="shared" si="10"/>
        <v>10.741944444444444</v>
      </c>
      <c r="R646" s="14">
        <v>37.42</v>
      </c>
    </row>
    <row r="647" spans="1:18" x14ac:dyDescent="0.2">
      <c r="A647" s="18">
        <v>43202.506076388891</v>
      </c>
      <c r="B647" s="17">
        <v>0.99305555879254803</v>
      </c>
      <c r="C647" s="17">
        <v>0.44827546296296295</v>
      </c>
      <c r="D647" s="25">
        <f t="shared" si="10"/>
        <v>10.758611111111112</v>
      </c>
      <c r="H647" s="16">
        <v>351.24900000000002</v>
      </c>
      <c r="R647" s="14">
        <v>33.621000000000002</v>
      </c>
    </row>
    <row r="648" spans="1:18" x14ac:dyDescent="0.2">
      <c r="A648" s="18">
        <v>43202.50677083333</v>
      </c>
      <c r="B648" s="17">
        <v>0.993750003239256</v>
      </c>
      <c r="C648" s="17">
        <v>0.44896990740740739</v>
      </c>
      <c r="D648" s="25">
        <f t="shared" si="10"/>
        <v>10.775277777777777</v>
      </c>
      <c r="H648" s="16">
        <v>348.84199999999998</v>
      </c>
      <c r="R648" s="14">
        <v>37.344999999999999</v>
      </c>
    </row>
    <row r="649" spans="1:18" x14ac:dyDescent="0.2">
      <c r="A649" s="18">
        <v>43202.507465277777</v>
      </c>
      <c r="B649" s="17">
        <v>0.99444444768596396</v>
      </c>
      <c r="C649" s="17">
        <v>0.44966435185185183</v>
      </c>
      <c r="D649" s="25">
        <f t="shared" si="10"/>
        <v>10.791944444444443</v>
      </c>
      <c r="R649" s="14">
        <v>37.267000000000003</v>
      </c>
    </row>
    <row r="650" spans="1:18" x14ac:dyDescent="0.2">
      <c r="A650" s="18">
        <v>43202.508159722223</v>
      </c>
      <c r="B650" s="17">
        <v>0.99513889213267204</v>
      </c>
      <c r="C650" s="17">
        <v>0.45035879629629627</v>
      </c>
      <c r="D650" s="25">
        <f t="shared" si="10"/>
        <v>10.808611111111111</v>
      </c>
      <c r="R650" s="14">
        <v>35.847000000000001</v>
      </c>
    </row>
    <row r="651" spans="1:18" x14ac:dyDescent="0.2">
      <c r="A651" s="18">
        <v>43202.50885416667</v>
      </c>
      <c r="B651" s="17">
        <v>0.995833336579381</v>
      </c>
      <c r="C651" s="17">
        <v>0.45105324074074077</v>
      </c>
      <c r="D651" s="25">
        <f t="shared" si="10"/>
        <v>10.825277777777778</v>
      </c>
    </row>
    <row r="652" spans="1:18" x14ac:dyDescent="0.2">
      <c r="A652" s="18">
        <v>43202.509548611109</v>
      </c>
      <c r="B652" s="17">
        <v>0.99652778102608897</v>
      </c>
      <c r="C652" s="17">
        <v>0.45174768518518521</v>
      </c>
      <c r="D652" s="25">
        <f t="shared" si="10"/>
        <v>10.841944444444445</v>
      </c>
    </row>
    <row r="653" spans="1:18" x14ac:dyDescent="0.2">
      <c r="A653" s="18">
        <v>43202.510243055556</v>
      </c>
      <c r="B653" s="17">
        <v>0.99722222547279704</v>
      </c>
      <c r="C653" s="17">
        <v>0.45244212962962965</v>
      </c>
      <c r="D653" s="25">
        <f t="shared" si="10"/>
        <v>10.858611111111111</v>
      </c>
    </row>
    <row r="654" spans="1:18" x14ac:dyDescent="0.2">
      <c r="A654" s="18">
        <v>43202.510937500003</v>
      </c>
      <c r="B654" s="17">
        <v>0.99791666991950501</v>
      </c>
      <c r="C654" s="17">
        <v>0.45313657407407409</v>
      </c>
      <c r="D654" s="25">
        <f t="shared" si="10"/>
        <v>10.875277777777779</v>
      </c>
    </row>
    <row r="655" spans="1:18" x14ac:dyDescent="0.2">
      <c r="A655" s="18">
        <v>43202.511631944442</v>
      </c>
      <c r="B655" s="17">
        <v>0.99861111436621297</v>
      </c>
      <c r="C655" s="17">
        <v>0.45383101851851854</v>
      </c>
      <c r="D655" s="25">
        <f t="shared" si="10"/>
        <v>10.891944444444444</v>
      </c>
    </row>
    <row r="656" spans="1:18" x14ac:dyDescent="0.2">
      <c r="A656" s="18">
        <v>43202.512326388889</v>
      </c>
      <c r="B656" s="17">
        <v>0.99930555881292105</v>
      </c>
      <c r="C656" s="17">
        <v>0.45452546296296298</v>
      </c>
      <c r="D656" s="25">
        <f t="shared" si="10"/>
        <v>10.908611111111112</v>
      </c>
    </row>
    <row r="657" spans="1:29" x14ac:dyDescent="0.2">
      <c r="A657" s="18">
        <v>43202.513020833336</v>
      </c>
      <c r="B657" s="17">
        <v>1.0000000032596299</v>
      </c>
      <c r="C657" s="17">
        <v>0.45521990740740742</v>
      </c>
      <c r="D657" s="25">
        <f t="shared" si="10"/>
        <v>10.925277777777778</v>
      </c>
    </row>
    <row r="658" spans="1:29" x14ac:dyDescent="0.2">
      <c r="A658" s="18">
        <v>43202.513715277775</v>
      </c>
      <c r="B658" s="17">
        <v>1.00069444770634</v>
      </c>
      <c r="C658" s="17">
        <v>0.45591435185185186</v>
      </c>
      <c r="D658" s="25">
        <f t="shared" si="10"/>
        <v>10.941944444444445</v>
      </c>
      <c r="E658" s="15">
        <v>1006.866</v>
      </c>
      <c r="F658" s="14">
        <v>6.0609999999999999</v>
      </c>
      <c r="G658" s="15">
        <v>37.040999999999997</v>
      </c>
      <c r="H658" s="16">
        <v>348.553</v>
      </c>
      <c r="I658" s="15">
        <v>0</v>
      </c>
      <c r="J658" s="15">
        <v>0</v>
      </c>
      <c r="K658" s="15">
        <v>6.4749999999999996</v>
      </c>
      <c r="L658" s="15">
        <v>0</v>
      </c>
      <c r="M658" s="15">
        <v>3.0000000000000001E-3</v>
      </c>
      <c r="N658" s="15">
        <v>0</v>
      </c>
      <c r="O658" s="15">
        <v>0.38800000000000001</v>
      </c>
      <c r="P658" s="14">
        <v>-642.90200000000004</v>
      </c>
      <c r="Q658" s="16">
        <v>1.59</v>
      </c>
      <c r="R658" s="14">
        <v>35.368000000000002</v>
      </c>
      <c r="S658" s="14">
        <v>0</v>
      </c>
      <c r="T658" s="14">
        <v>0</v>
      </c>
      <c r="U658" s="14">
        <v>0</v>
      </c>
      <c r="V658" s="14">
        <v>0</v>
      </c>
      <c r="W658" s="14">
        <v>6</v>
      </c>
      <c r="X658" s="15">
        <v>37</v>
      </c>
      <c r="Y658" s="15">
        <v>3</v>
      </c>
      <c r="Z658" s="15">
        <v>0</v>
      </c>
      <c r="AA658" s="15">
        <v>3</v>
      </c>
      <c r="AB658" s="15">
        <v>3</v>
      </c>
      <c r="AC658" s="14">
        <v>0</v>
      </c>
    </row>
    <row r="659" spans="1:29" x14ac:dyDescent="0.2">
      <c r="A659" s="18">
        <v>43202.514409722222</v>
      </c>
      <c r="B659" s="17">
        <v>1.00138889215305</v>
      </c>
      <c r="C659" s="17">
        <v>0.4566087962962963</v>
      </c>
      <c r="D659" s="25">
        <f t="shared" si="10"/>
        <v>10.958611111111111</v>
      </c>
    </row>
    <row r="660" spans="1:29" x14ac:dyDescent="0.2">
      <c r="A660" s="18">
        <v>43202.515104166669</v>
      </c>
      <c r="B660" s="17">
        <v>1.0020833365997499</v>
      </c>
      <c r="C660" s="17">
        <v>0.45730324074074075</v>
      </c>
      <c r="D660" s="25">
        <f t="shared" si="10"/>
        <v>10.975277777777778</v>
      </c>
    </row>
    <row r="661" spans="1:29" x14ac:dyDescent="0.2">
      <c r="A661" s="18">
        <v>43202.515798611108</v>
      </c>
      <c r="B661" s="17">
        <v>1.00277778104646</v>
      </c>
      <c r="C661" s="17">
        <v>0.45799768518518519</v>
      </c>
      <c r="D661" s="25">
        <f t="shared" si="10"/>
        <v>10.991944444444444</v>
      </c>
    </row>
    <row r="662" spans="1:29" x14ac:dyDescent="0.2">
      <c r="A662" s="18">
        <v>43202.516493055555</v>
      </c>
      <c r="B662" s="17">
        <v>1.0034722254931701</v>
      </c>
      <c r="C662" s="17">
        <v>0.45869212962962963</v>
      </c>
      <c r="D662" s="25">
        <f t="shared" si="10"/>
        <v>11.008611111111112</v>
      </c>
    </row>
    <row r="663" spans="1:29" x14ac:dyDescent="0.2">
      <c r="A663" s="18">
        <v>43202.517187500001</v>
      </c>
      <c r="B663" s="17">
        <v>1.0041666699398799</v>
      </c>
      <c r="C663" s="17">
        <v>0.45938657407407407</v>
      </c>
      <c r="D663" s="25">
        <f t="shared" si="10"/>
        <v>11.025277777777777</v>
      </c>
    </row>
    <row r="664" spans="1:29" x14ac:dyDescent="0.2">
      <c r="A664" s="18">
        <v>43202.517881944441</v>
      </c>
      <c r="B664" s="17">
        <v>1.00486111438659</v>
      </c>
      <c r="C664" s="17">
        <v>0.46008101851851851</v>
      </c>
      <c r="D664" s="25">
        <f t="shared" si="10"/>
        <v>11.041944444444445</v>
      </c>
      <c r="H664" s="16">
        <v>351.14699999999999</v>
      </c>
    </row>
    <row r="665" spans="1:29" x14ac:dyDescent="0.2">
      <c r="A665" s="18">
        <v>43202.518576388888</v>
      </c>
      <c r="B665" s="17">
        <v>1.0055555588332901</v>
      </c>
      <c r="C665" s="17">
        <v>0.46077546296296296</v>
      </c>
      <c r="D665" s="25">
        <f t="shared" si="10"/>
        <v>11.058611111111111</v>
      </c>
    </row>
    <row r="666" spans="1:29" x14ac:dyDescent="0.2">
      <c r="A666" s="18">
        <v>43202.519270833334</v>
      </c>
      <c r="B666" s="17">
        <v>1.0062500032799999</v>
      </c>
      <c r="C666" s="17">
        <v>0.4614699074074074</v>
      </c>
      <c r="D666" s="25">
        <f t="shared" si="10"/>
        <v>11.075277777777778</v>
      </c>
      <c r="H666" s="16">
        <v>350.69600000000003</v>
      </c>
    </row>
    <row r="667" spans="1:29" x14ac:dyDescent="0.2">
      <c r="A667" s="18">
        <v>43202.519965277781</v>
      </c>
      <c r="B667" s="17">
        <v>1.00694444772671</v>
      </c>
      <c r="C667" s="17">
        <v>0.46216435185185184</v>
      </c>
      <c r="D667" s="25">
        <f t="shared" si="10"/>
        <v>11.091944444444444</v>
      </c>
      <c r="H667" s="16">
        <v>348.7</v>
      </c>
      <c r="P667" s="14">
        <v>-644.11400000000003</v>
      </c>
    </row>
    <row r="668" spans="1:29" x14ac:dyDescent="0.2">
      <c r="A668" s="18">
        <v>43202.52065972222</v>
      </c>
      <c r="B668" s="17">
        <v>1.0076388921734201</v>
      </c>
      <c r="C668" s="17">
        <v>0.46285879629629628</v>
      </c>
      <c r="D668" s="25">
        <f t="shared" si="10"/>
        <v>11.108611111111111</v>
      </c>
    </row>
    <row r="669" spans="1:29" x14ac:dyDescent="0.2">
      <c r="A669" s="18">
        <v>43202.521354166667</v>
      </c>
      <c r="B669" s="17">
        <v>1.0083333366201299</v>
      </c>
      <c r="C669" s="17">
        <v>0.46355324074074072</v>
      </c>
      <c r="D669" s="25">
        <f t="shared" si="10"/>
        <v>11.125277777777777</v>
      </c>
    </row>
    <row r="670" spans="1:29" x14ac:dyDescent="0.2">
      <c r="A670" s="18">
        <v>43202.522048611114</v>
      </c>
      <c r="B670" s="17">
        <v>1.00902778106683</v>
      </c>
      <c r="C670" s="17">
        <v>0.46424768518518517</v>
      </c>
      <c r="D670" s="25">
        <f t="shared" si="10"/>
        <v>11.141944444444444</v>
      </c>
    </row>
    <row r="671" spans="1:29" x14ac:dyDescent="0.2">
      <c r="A671" s="18">
        <v>43202.522743055553</v>
      </c>
      <c r="B671" s="17">
        <v>1.0097222255135401</v>
      </c>
      <c r="C671" s="17">
        <v>0.46494212962962961</v>
      </c>
      <c r="D671" s="25">
        <f t="shared" si="10"/>
        <v>11.15861111111111</v>
      </c>
    </row>
    <row r="672" spans="1:29" x14ac:dyDescent="0.2">
      <c r="A672" s="18">
        <v>43202.5234375</v>
      </c>
      <c r="B672" s="17">
        <v>1.0104166699602499</v>
      </c>
      <c r="C672" s="17">
        <v>0.46563657407407405</v>
      </c>
      <c r="D672" s="25">
        <f t="shared" si="10"/>
        <v>11.175277777777778</v>
      </c>
    </row>
    <row r="673" spans="1:29" x14ac:dyDescent="0.2">
      <c r="A673" s="18">
        <v>43202.524131944447</v>
      </c>
      <c r="B673" s="17">
        <v>1.01111111440696</v>
      </c>
      <c r="C673" s="17">
        <v>0.46633101851851849</v>
      </c>
      <c r="D673" s="25">
        <f t="shared" si="10"/>
        <v>11.191944444444443</v>
      </c>
    </row>
    <row r="674" spans="1:29" x14ac:dyDescent="0.2">
      <c r="A674" s="18">
        <v>43202.524826388886</v>
      </c>
      <c r="B674" s="17">
        <v>1.0118055588536701</v>
      </c>
      <c r="C674" s="17">
        <v>0.46702546296296299</v>
      </c>
      <c r="D674" s="25">
        <f t="shared" si="10"/>
        <v>11.208611111111111</v>
      </c>
    </row>
    <row r="675" spans="1:29" x14ac:dyDescent="0.2">
      <c r="A675" s="18">
        <v>43202.525520833333</v>
      </c>
      <c r="B675" s="17">
        <v>1.0125000033003699</v>
      </c>
      <c r="C675" s="17">
        <v>0.46771990740740743</v>
      </c>
      <c r="D675" s="25">
        <f t="shared" si="10"/>
        <v>11.225277777777778</v>
      </c>
    </row>
    <row r="676" spans="1:29" x14ac:dyDescent="0.2">
      <c r="A676" s="18">
        <v>43202.52621527778</v>
      </c>
      <c r="B676" s="17">
        <v>1.01319444774708</v>
      </c>
      <c r="C676" s="17">
        <v>0.46841435185185187</v>
      </c>
      <c r="D676" s="25">
        <f t="shared" si="10"/>
        <v>11.241944444444446</v>
      </c>
    </row>
    <row r="677" spans="1:29" x14ac:dyDescent="0.2">
      <c r="A677" s="18">
        <v>43202.526909722219</v>
      </c>
      <c r="B677" s="17">
        <v>1.0138888921937901</v>
      </c>
      <c r="C677" s="17">
        <v>0.46910879629629632</v>
      </c>
      <c r="D677" s="25">
        <f t="shared" si="10"/>
        <v>11.258611111111112</v>
      </c>
    </row>
    <row r="678" spans="1:29" x14ac:dyDescent="0.2">
      <c r="A678" s="18">
        <v>43202.527604166666</v>
      </c>
      <c r="B678" s="17">
        <v>1.0145833366404999</v>
      </c>
      <c r="C678" s="17">
        <v>0.46980324074074076</v>
      </c>
      <c r="D678" s="25">
        <f t="shared" si="10"/>
        <v>11.275277777777777</v>
      </c>
    </row>
    <row r="679" spans="1:29" x14ac:dyDescent="0.2">
      <c r="A679" s="18">
        <v>43202.528298611112</v>
      </c>
      <c r="B679" s="17">
        <v>1.01527778108721</v>
      </c>
      <c r="C679" s="17">
        <v>0.4704976851851852</v>
      </c>
      <c r="D679" s="25">
        <f t="shared" si="10"/>
        <v>11.291944444444445</v>
      </c>
    </row>
    <row r="680" spans="1:29" x14ac:dyDescent="0.2">
      <c r="A680" s="18">
        <v>43202.528993055559</v>
      </c>
      <c r="B680" s="17">
        <v>1.0159722255339101</v>
      </c>
      <c r="C680" s="17">
        <v>0.47119212962962964</v>
      </c>
      <c r="D680" s="25">
        <f t="shared" si="10"/>
        <v>11.308611111111112</v>
      </c>
      <c r="R680" s="14">
        <v>34.887</v>
      </c>
    </row>
    <row r="681" spans="1:29" x14ac:dyDescent="0.2">
      <c r="A681" s="18">
        <v>43202.529687499999</v>
      </c>
      <c r="B681" s="17">
        <v>1.0166666699806199</v>
      </c>
      <c r="C681" s="17">
        <v>0.47188657407407408</v>
      </c>
      <c r="D681" s="25">
        <f t="shared" si="10"/>
        <v>11.325277777777778</v>
      </c>
      <c r="R681" s="14">
        <v>38.256999999999998</v>
      </c>
    </row>
    <row r="682" spans="1:29" x14ac:dyDescent="0.2">
      <c r="A682" s="18">
        <v>43202.530381944445</v>
      </c>
      <c r="B682" s="17">
        <v>1.01736111442733</v>
      </c>
      <c r="C682" s="17">
        <v>0.47258101851851853</v>
      </c>
      <c r="D682" s="25">
        <f t="shared" si="10"/>
        <v>11.341944444444444</v>
      </c>
    </row>
    <row r="683" spans="1:29" x14ac:dyDescent="0.2">
      <c r="A683" s="18">
        <v>43202.531076388892</v>
      </c>
      <c r="B683" s="17">
        <v>1.0180555588740401</v>
      </c>
      <c r="C683" s="17">
        <v>0.47327546296296297</v>
      </c>
      <c r="D683" s="25">
        <f t="shared" si="10"/>
        <v>11.358611111111111</v>
      </c>
      <c r="R683" s="14">
        <v>36.491999999999997</v>
      </c>
    </row>
    <row r="684" spans="1:29" x14ac:dyDescent="0.2">
      <c r="A684" s="18">
        <v>43202.531770833331</v>
      </c>
      <c r="B684" s="17">
        <v>1.0187500033207499</v>
      </c>
      <c r="C684" s="17">
        <v>0.47396990740740741</v>
      </c>
      <c r="D684" s="25">
        <f t="shared" si="10"/>
        <v>11.375277777777779</v>
      </c>
      <c r="H684" s="16">
        <v>349.96100000000001</v>
      </c>
      <c r="R684" s="14">
        <v>34.292999999999999</v>
      </c>
    </row>
    <row r="685" spans="1:29" x14ac:dyDescent="0.2">
      <c r="A685" s="18">
        <v>43202.532465277778</v>
      </c>
      <c r="B685" s="17">
        <v>1.01944444776746</v>
      </c>
      <c r="C685" s="17">
        <v>0.47466435185185185</v>
      </c>
      <c r="D685" s="25">
        <f t="shared" si="10"/>
        <v>11.391944444444444</v>
      </c>
      <c r="P685" s="14">
        <v>-645.26300000000003</v>
      </c>
    </row>
    <row r="686" spans="1:29" x14ac:dyDescent="0.2">
      <c r="A686" s="18">
        <v>43202.533159722225</v>
      </c>
      <c r="B686" s="17">
        <v>1.0201388922141601</v>
      </c>
      <c r="C686" s="17">
        <v>0.47535879629629629</v>
      </c>
      <c r="D686" s="25">
        <f t="shared" si="10"/>
        <v>11.40861111111111</v>
      </c>
    </row>
    <row r="687" spans="1:29" x14ac:dyDescent="0.2">
      <c r="A687" s="18">
        <v>43202.533854166664</v>
      </c>
      <c r="B687" s="17">
        <v>1.0208333366608699</v>
      </c>
      <c r="C687" s="17">
        <v>0.47605324074074074</v>
      </c>
      <c r="D687" s="25">
        <f t="shared" si="10"/>
        <v>11.425277777777778</v>
      </c>
      <c r="H687" s="16">
        <v>348.74799999999999</v>
      </c>
    </row>
    <row r="688" spans="1:29" x14ac:dyDescent="0.2">
      <c r="A688" s="18">
        <v>43202.534548611111</v>
      </c>
      <c r="B688" s="17">
        <v>1.02152778110758</v>
      </c>
      <c r="C688" s="17">
        <v>0.47674768518518518</v>
      </c>
      <c r="D688" s="25">
        <f t="shared" si="10"/>
        <v>11.441944444444445</v>
      </c>
      <c r="E688" s="15">
        <v>1006.866</v>
      </c>
      <c r="F688" s="14">
        <v>6.0670000000000002</v>
      </c>
      <c r="G688" s="15">
        <v>37.042000000000002</v>
      </c>
      <c r="H688" s="16">
        <v>349.88</v>
      </c>
      <c r="I688" s="15">
        <v>0</v>
      </c>
      <c r="J688" s="15">
        <v>0</v>
      </c>
      <c r="K688" s="15">
        <v>6.4749999999999996</v>
      </c>
      <c r="L688" s="15">
        <v>0</v>
      </c>
      <c r="M688" s="15">
        <v>3.0000000000000001E-3</v>
      </c>
      <c r="N688" s="15">
        <v>0</v>
      </c>
      <c r="O688" s="15">
        <v>0.38800000000000001</v>
      </c>
      <c r="P688" s="14">
        <v>-645.65800000000002</v>
      </c>
      <c r="Q688" s="16">
        <v>1.2809999999999999</v>
      </c>
      <c r="R688" s="14">
        <v>34.887</v>
      </c>
      <c r="S688" s="14">
        <v>0</v>
      </c>
      <c r="T688" s="14">
        <v>0</v>
      </c>
      <c r="U688" s="14">
        <v>0</v>
      </c>
      <c r="V688" s="14">
        <v>0</v>
      </c>
      <c r="W688" s="14">
        <v>6</v>
      </c>
      <c r="X688" s="15">
        <v>37</v>
      </c>
      <c r="Y688" s="15">
        <v>3</v>
      </c>
      <c r="Z688" s="15">
        <v>0</v>
      </c>
      <c r="AA688" s="15">
        <v>3</v>
      </c>
      <c r="AB688" s="15">
        <v>3</v>
      </c>
      <c r="AC688" s="14">
        <v>0</v>
      </c>
    </row>
    <row r="689" spans="1:18" x14ac:dyDescent="0.2">
      <c r="A689" s="18">
        <v>43202.535243055558</v>
      </c>
      <c r="B689" s="17">
        <v>1.0222222255542901</v>
      </c>
      <c r="C689" s="17">
        <v>0.47744212962962962</v>
      </c>
      <c r="D689" s="25">
        <f t="shared" si="10"/>
        <v>11.458611111111111</v>
      </c>
      <c r="H689" s="16">
        <v>350.36700000000002</v>
      </c>
    </row>
    <row r="690" spans="1:18" x14ac:dyDescent="0.2">
      <c r="A690" s="18">
        <v>43202.535937499997</v>
      </c>
      <c r="B690" s="17">
        <v>1.022916670001</v>
      </c>
      <c r="C690" s="17">
        <v>0.47813657407407406</v>
      </c>
      <c r="D690" s="25">
        <f t="shared" si="10"/>
        <v>11.475277777777777</v>
      </c>
    </row>
    <row r="691" spans="1:18" x14ac:dyDescent="0.2">
      <c r="A691" s="18">
        <v>43202.536631944444</v>
      </c>
      <c r="B691" s="17">
        <v>1.0236111144477</v>
      </c>
      <c r="C691" s="17">
        <v>0.4788310185185185</v>
      </c>
      <c r="D691" s="25">
        <f t="shared" si="10"/>
        <v>11.491944444444444</v>
      </c>
      <c r="P691" s="14">
        <v>-646.30399999999997</v>
      </c>
    </row>
    <row r="692" spans="1:18" x14ac:dyDescent="0.2">
      <c r="A692" s="18">
        <v>43202.537326388891</v>
      </c>
      <c r="B692" s="17">
        <v>1.0243055588944101</v>
      </c>
      <c r="C692" s="17">
        <v>0.47952546296296295</v>
      </c>
      <c r="D692" s="25">
        <f t="shared" si="10"/>
        <v>11.508611111111112</v>
      </c>
    </row>
    <row r="693" spans="1:18" x14ac:dyDescent="0.2">
      <c r="A693" s="18">
        <v>43202.53802083333</v>
      </c>
      <c r="B693" s="17">
        <v>1.02500000334112</v>
      </c>
      <c r="C693" s="17">
        <v>0.48021990740740739</v>
      </c>
      <c r="D693" s="25">
        <f t="shared" si="10"/>
        <v>11.525277777777777</v>
      </c>
    </row>
    <row r="694" spans="1:18" x14ac:dyDescent="0.2">
      <c r="A694" s="18">
        <v>43202.538715277777</v>
      </c>
      <c r="B694" s="17">
        <v>1.02569444778783</v>
      </c>
      <c r="C694" s="17">
        <v>0.48091435185185183</v>
      </c>
      <c r="D694" s="25">
        <f t="shared" si="10"/>
        <v>11.541944444444443</v>
      </c>
    </row>
    <row r="695" spans="1:18" x14ac:dyDescent="0.2">
      <c r="A695" s="18">
        <v>43202.539409722223</v>
      </c>
      <c r="B695" s="17">
        <v>1.0263888922345401</v>
      </c>
      <c r="C695" s="17">
        <v>0.48160879629629627</v>
      </c>
      <c r="D695" s="25">
        <f t="shared" si="10"/>
        <v>11.558611111111111</v>
      </c>
      <c r="R695" s="14">
        <v>33.991</v>
      </c>
    </row>
    <row r="696" spans="1:18" x14ac:dyDescent="0.2">
      <c r="A696" s="18">
        <v>43202.54010416667</v>
      </c>
      <c r="B696" s="17">
        <v>1.02708333668124</v>
      </c>
      <c r="C696" s="17">
        <v>0.48230324074074077</v>
      </c>
      <c r="D696" s="25">
        <f t="shared" si="10"/>
        <v>11.575277777777778</v>
      </c>
      <c r="H696" s="16">
        <v>348.09300000000002</v>
      </c>
      <c r="R696" s="14">
        <v>35.863999999999997</v>
      </c>
    </row>
    <row r="697" spans="1:18" x14ac:dyDescent="0.2">
      <c r="A697" s="18">
        <v>43202.540798611109</v>
      </c>
      <c r="B697" s="17">
        <v>1.02777778112795</v>
      </c>
      <c r="C697" s="17">
        <v>0.48299768518518521</v>
      </c>
      <c r="D697" s="25">
        <f t="shared" si="10"/>
        <v>11.591944444444445</v>
      </c>
      <c r="H697" s="16">
        <v>350.23599999999999</v>
      </c>
    </row>
    <row r="698" spans="1:18" x14ac:dyDescent="0.2">
      <c r="A698" s="18">
        <v>43202.541493055556</v>
      </c>
      <c r="B698" s="17">
        <v>1.0284722255746599</v>
      </c>
      <c r="C698" s="17">
        <v>0.48369212962962965</v>
      </c>
      <c r="D698" s="25">
        <f t="shared" si="10"/>
        <v>11.608611111111111</v>
      </c>
    </row>
    <row r="699" spans="1:18" x14ac:dyDescent="0.2">
      <c r="A699" s="18">
        <v>43202.542187500003</v>
      </c>
      <c r="B699" s="17">
        <v>1.02916667002137</v>
      </c>
      <c r="C699" s="17">
        <v>0.48438657407407409</v>
      </c>
      <c r="D699" s="25">
        <f t="shared" si="10"/>
        <v>11.625277777777779</v>
      </c>
      <c r="P699" s="14">
        <v>-647.30399999999997</v>
      </c>
    </row>
    <row r="700" spans="1:18" x14ac:dyDescent="0.2">
      <c r="A700" s="18">
        <v>43202.542881944442</v>
      </c>
      <c r="B700" s="17">
        <v>1.02986111446808</v>
      </c>
      <c r="C700" s="17">
        <v>0.48508101851851854</v>
      </c>
      <c r="D700" s="25">
        <f t="shared" si="10"/>
        <v>11.641944444444444</v>
      </c>
    </row>
    <row r="701" spans="1:18" x14ac:dyDescent="0.2">
      <c r="A701" s="18">
        <v>43202.543576388889</v>
      </c>
      <c r="B701" s="17">
        <v>1.0305555589147799</v>
      </c>
      <c r="C701" s="17">
        <v>0.48577546296296298</v>
      </c>
      <c r="D701" s="25">
        <f t="shared" si="10"/>
        <v>11.658611111111112</v>
      </c>
    </row>
    <row r="702" spans="1:18" x14ac:dyDescent="0.2">
      <c r="A702" s="18">
        <v>43202.544270833336</v>
      </c>
      <c r="B702" s="17">
        <v>1.03125000336149</v>
      </c>
      <c r="C702" s="17">
        <v>0.48646990740740742</v>
      </c>
      <c r="D702" s="25">
        <f t="shared" si="10"/>
        <v>11.675277777777778</v>
      </c>
      <c r="H702" s="16">
        <v>351.6</v>
      </c>
    </row>
    <row r="703" spans="1:18" x14ac:dyDescent="0.2">
      <c r="A703" s="18">
        <v>43202.544965277775</v>
      </c>
      <c r="B703" s="17">
        <v>1.0319444478082</v>
      </c>
      <c r="C703" s="17">
        <v>0.48716435185185186</v>
      </c>
      <c r="D703" s="25">
        <f t="shared" si="10"/>
        <v>11.691944444444445</v>
      </c>
    </row>
    <row r="704" spans="1:18" x14ac:dyDescent="0.2">
      <c r="A704" s="18">
        <v>43202.545659722222</v>
      </c>
      <c r="B704" s="17">
        <v>1.0326388922549099</v>
      </c>
      <c r="C704" s="17">
        <v>0.4878587962962963</v>
      </c>
      <c r="D704" s="25">
        <f t="shared" si="10"/>
        <v>11.708611111111111</v>
      </c>
      <c r="H704" s="16">
        <v>348.64</v>
      </c>
      <c r="P704" s="14">
        <v>-648.29899999999998</v>
      </c>
      <c r="R704" s="14">
        <v>38.209000000000003</v>
      </c>
    </row>
    <row r="705" spans="1:29" x14ac:dyDescent="0.2">
      <c r="A705" s="18">
        <v>43202.546354166669</v>
      </c>
      <c r="B705" s="17">
        <v>1.03333333670162</v>
      </c>
      <c r="C705" s="17">
        <v>0.48855324074074075</v>
      </c>
      <c r="D705" s="25">
        <f t="shared" si="10"/>
        <v>11.725277777777778</v>
      </c>
      <c r="H705" s="16">
        <v>348.96600000000001</v>
      </c>
    </row>
    <row r="706" spans="1:29" x14ac:dyDescent="0.2">
      <c r="A706" s="18">
        <v>43202.547048611108</v>
      </c>
      <c r="B706" s="17">
        <v>1.0340277811483201</v>
      </c>
      <c r="C706" s="17">
        <v>0.48924768518518519</v>
      </c>
      <c r="D706" s="25">
        <f t="shared" si="10"/>
        <v>11.741944444444444</v>
      </c>
    </row>
    <row r="707" spans="1:29" x14ac:dyDescent="0.2">
      <c r="A707" s="18">
        <v>43202.547743055555</v>
      </c>
      <c r="B707" s="17">
        <v>1.0347222255950299</v>
      </c>
      <c r="C707" s="17">
        <v>0.48994212962962963</v>
      </c>
      <c r="D707" s="25">
        <f t="shared" ref="D707:D770" si="11">C707*24</f>
        <v>11.758611111111112</v>
      </c>
      <c r="R707" s="14">
        <v>37.112000000000002</v>
      </c>
    </row>
    <row r="708" spans="1:29" x14ac:dyDescent="0.2">
      <c r="A708" s="18">
        <v>43202.548437500001</v>
      </c>
      <c r="B708" s="17">
        <v>1.03541667004174</v>
      </c>
      <c r="C708" s="17">
        <v>0.49063657407407407</v>
      </c>
      <c r="D708" s="25">
        <f t="shared" si="11"/>
        <v>11.775277777777777</v>
      </c>
    </row>
    <row r="709" spans="1:29" x14ac:dyDescent="0.2">
      <c r="A709" s="18">
        <v>43202.549131944441</v>
      </c>
      <c r="B709" s="17">
        <v>1.0361111144884501</v>
      </c>
      <c r="C709" s="17">
        <v>0.49133101851851851</v>
      </c>
      <c r="D709" s="25">
        <f t="shared" si="11"/>
        <v>11.791944444444445</v>
      </c>
    </row>
    <row r="710" spans="1:29" x14ac:dyDescent="0.2">
      <c r="A710" s="18">
        <v>43202.549826388888</v>
      </c>
      <c r="B710" s="17">
        <v>1.0368055589351599</v>
      </c>
      <c r="C710" s="17">
        <v>0.49202546296296296</v>
      </c>
      <c r="D710" s="25">
        <f t="shared" si="11"/>
        <v>11.808611111111111</v>
      </c>
      <c r="P710" s="14">
        <v>-649.29899999999998</v>
      </c>
    </row>
    <row r="711" spans="1:29" x14ac:dyDescent="0.2">
      <c r="A711" s="18">
        <v>43202.550520833334</v>
      </c>
      <c r="B711" s="17">
        <v>1.03750000338187</v>
      </c>
      <c r="C711" s="17">
        <v>0.4927199074074074</v>
      </c>
      <c r="D711" s="25">
        <f t="shared" si="11"/>
        <v>11.825277777777778</v>
      </c>
    </row>
    <row r="712" spans="1:29" x14ac:dyDescent="0.2">
      <c r="A712" s="18">
        <v>43202.551215277781</v>
      </c>
      <c r="B712" s="17">
        <v>1.0381944478285701</v>
      </c>
      <c r="C712" s="17">
        <v>0.49341435185185184</v>
      </c>
      <c r="D712" s="25">
        <f t="shared" si="11"/>
        <v>11.841944444444444</v>
      </c>
    </row>
    <row r="713" spans="1:29" x14ac:dyDescent="0.2">
      <c r="A713" s="18">
        <v>43202.55190972222</v>
      </c>
      <c r="B713" s="17">
        <v>1.0388888922752799</v>
      </c>
      <c r="C713" s="17">
        <v>0.49410879629629628</v>
      </c>
      <c r="D713" s="25">
        <f t="shared" si="11"/>
        <v>11.858611111111111</v>
      </c>
      <c r="P713" s="14">
        <v>-650.40200000000004</v>
      </c>
    </row>
    <row r="714" spans="1:29" x14ac:dyDescent="0.2">
      <c r="A714" s="18">
        <v>43202.552604166667</v>
      </c>
      <c r="B714" s="17">
        <v>1.03958333672199</v>
      </c>
      <c r="C714" s="17">
        <v>0.49480324074074072</v>
      </c>
      <c r="D714" s="25">
        <f t="shared" si="11"/>
        <v>11.875277777777777</v>
      </c>
    </row>
    <row r="715" spans="1:29" x14ac:dyDescent="0.2">
      <c r="A715" s="18">
        <v>43202.553298611114</v>
      </c>
      <c r="B715" s="17">
        <v>1.0402777811687001</v>
      </c>
      <c r="C715" s="17">
        <v>0.49549768518518517</v>
      </c>
      <c r="D715" s="25">
        <f t="shared" si="11"/>
        <v>11.891944444444444</v>
      </c>
    </row>
    <row r="716" spans="1:29" x14ac:dyDescent="0.2">
      <c r="A716" s="18">
        <v>43202.553993055553</v>
      </c>
      <c r="B716" s="17">
        <v>1.0409722256154099</v>
      </c>
      <c r="C716" s="17">
        <v>0.49619212962962961</v>
      </c>
      <c r="D716" s="25">
        <f t="shared" si="11"/>
        <v>11.90861111111111</v>
      </c>
    </row>
    <row r="717" spans="1:29" x14ac:dyDescent="0.2">
      <c r="A717" s="18">
        <v>43202.5546875</v>
      </c>
      <c r="B717" s="17">
        <v>1.04166667006211</v>
      </c>
      <c r="C717" s="17">
        <v>0.49688657407407405</v>
      </c>
      <c r="D717" s="25">
        <f t="shared" si="11"/>
        <v>11.925277777777778</v>
      </c>
    </row>
    <row r="718" spans="1:29" x14ac:dyDescent="0.2">
      <c r="A718" s="18">
        <v>43202.555381944447</v>
      </c>
      <c r="B718" s="17">
        <v>1.0423611145088201</v>
      </c>
      <c r="C718" s="17">
        <v>0.49758101851851849</v>
      </c>
      <c r="D718" s="25">
        <f t="shared" si="11"/>
        <v>11.941944444444443</v>
      </c>
      <c r="E718" s="15">
        <v>1006.866</v>
      </c>
      <c r="F718" s="14">
        <v>6.0670000000000002</v>
      </c>
      <c r="G718" s="15">
        <v>37.043999999999997</v>
      </c>
      <c r="H718" s="16">
        <v>350.42599999999999</v>
      </c>
      <c r="I718" s="15">
        <v>0</v>
      </c>
      <c r="J718" s="15">
        <v>0</v>
      </c>
      <c r="K718" s="15">
        <v>6.4749999999999996</v>
      </c>
      <c r="L718" s="15">
        <v>0</v>
      </c>
      <c r="M718" s="15">
        <v>3.0000000000000001E-3</v>
      </c>
      <c r="N718" s="15">
        <v>0</v>
      </c>
      <c r="O718" s="15">
        <v>0.38800000000000001</v>
      </c>
      <c r="P718" s="14">
        <v>-651.16999999999996</v>
      </c>
      <c r="Q718" s="16">
        <v>0.59</v>
      </c>
      <c r="R718" s="14">
        <v>35.155000000000001</v>
      </c>
      <c r="S718" s="14">
        <v>0</v>
      </c>
      <c r="T718" s="14">
        <v>0</v>
      </c>
      <c r="U718" s="14">
        <v>0</v>
      </c>
      <c r="V718" s="14">
        <v>0</v>
      </c>
      <c r="W718" s="14">
        <v>6</v>
      </c>
      <c r="X718" s="15">
        <v>37</v>
      </c>
      <c r="Y718" s="15">
        <v>3</v>
      </c>
      <c r="Z718" s="15">
        <v>0</v>
      </c>
      <c r="AA718" s="15">
        <v>3</v>
      </c>
      <c r="AB718" s="15">
        <v>3</v>
      </c>
      <c r="AC718" s="14">
        <v>0</v>
      </c>
    </row>
    <row r="719" spans="1:29" x14ac:dyDescent="0.2">
      <c r="A719" s="18">
        <v>43202.556076388886</v>
      </c>
      <c r="B719" s="17">
        <v>1.0430555589555299</v>
      </c>
      <c r="C719" s="17">
        <v>0.49827546296296299</v>
      </c>
      <c r="D719" s="25">
        <f t="shared" si="11"/>
        <v>11.958611111111111</v>
      </c>
      <c r="P719" s="14">
        <v>-651.726</v>
      </c>
      <c r="R719" s="14">
        <v>38.887999999999998</v>
      </c>
    </row>
    <row r="720" spans="1:29" x14ac:dyDescent="0.2">
      <c r="A720" s="18">
        <v>43202.556770833333</v>
      </c>
      <c r="B720" s="17">
        <v>1.04375000340224</v>
      </c>
      <c r="C720" s="17">
        <v>0.49896990740740743</v>
      </c>
      <c r="D720" s="25">
        <f t="shared" si="11"/>
        <v>11.975277777777778</v>
      </c>
      <c r="R720" s="14">
        <v>35.368000000000002</v>
      </c>
    </row>
    <row r="721" spans="1:18" x14ac:dyDescent="0.2">
      <c r="A721" s="18">
        <v>43202.55746527778</v>
      </c>
      <c r="B721" s="17">
        <v>1.0444444478489501</v>
      </c>
      <c r="C721" s="17">
        <v>0.49966435185185187</v>
      </c>
      <c r="D721" s="25">
        <f t="shared" si="11"/>
        <v>11.991944444444446</v>
      </c>
    </row>
    <row r="722" spans="1:18" x14ac:dyDescent="0.2">
      <c r="A722" s="18">
        <v>43202.558159722219</v>
      </c>
      <c r="B722" s="17">
        <v>1.0451388922956499</v>
      </c>
      <c r="C722" s="17">
        <v>0.50035879629629632</v>
      </c>
      <c r="D722" s="25">
        <f t="shared" si="11"/>
        <v>12.008611111111112</v>
      </c>
    </row>
    <row r="723" spans="1:18" x14ac:dyDescent="0.2">
      <c r="A723" s="18">
        <v>43202.558854166666</v>
      </c>
      <c r="B723" s="17">
        <v>1.04583333674236</v>
      </c>
      <c r="C723" s="17">
        <v>0.50105324074074076</v>
      </c>
      <c r="D723" s="25">
        <f t="shared" si="11"/>
        <v>12.025277777777777</v>
      </c>
      <c r="P723" s="14">
        <v>-652.66600000000005</v>
      </c>
    </row>
    <row r="724" spans="1:18" x14ac:dyDescent="0.2">
      <c r="A724" s="18">
        <v>43202.559548611112</v>
      </c>
      <c r="B724" s="17">
        <v>1.0465277811890701</v>
      </c>
      <c r="C724" s="17">
        <v>0.5017476851851852</v>
      </c>
      <c r="D724" s="25">
        <f t="shared" si="11"/>
        <v>12.041944444444445</v>
      </c>
    </row>
    <row r="725" spans="1:18" x14ac:dyDescent="0.2">
      <c r="A725" s="18">
        <v>43202.560243055559</v>
      </c>
      <c r="B725" s="17">
        <v>1.0472222256357799</v>
      </c>
      <c r="C725" s="17">
        <v>0.50244212962962964</v>
      </c>
      <c r="D725" s="25">
        <f t="shared" si="11"/>
        <v>12.058611111111112</v>
      </c>
      <c r="P725" s="14">
        <v>-653.28899999999999</v>
      </c>
      <c r="R725" s="14">
        <v>35.694000000000003</v>
      </c>
    </row>
    <row r="726" spans="1:18" x14ac:dyDescent="0.2">
      <c r="A726" s="18">
        <v>43202.560937499999</v>
      </c>
      <c r="B726" s="17">
        <v>1.04791667008249</v>
      </c>
      <c r="C726" s="17">
        <v>0.50313657407407408</v>
      </c>
      <c r="D726" s="25">
        <f t="shared" si="11"/>
        <v>12.075277777777778</v>
      </c>
      <c r="P726" s="14">
        <v>-649.63199999999995</v>
      </c>
    </row>
    <row r="727" spans="1:18" x14ac:dyDescent="0.2">
      <c r="A727" s="18">
        <v>43202.561631944445</v>
      </c>
      <c r="B727" s="17">
        <v>1.0486111145291901</v>
      </c>
      <c r="C727" s="17">
        <v>0.50383101851851853</v>
      </c>
      <c r="D727" s="25">
        <f t="shared" si="11"/>
        <v>12.091944444444444</v>
      </c>
      <c r="H727" s="16">
        <v>348.56400000000002</v>
      </c>
      <c r="R727" s="14">
        <v>34.180999999999997</v>
      </c>
    </row>
    <row r="728" spans="1:18" x14ac:dyDescent="0.2">
      <c r="A728" s="18">
        <v>43202.562326388892</v>
      </c>
      <c r="B728" s="17">
        <v>1.0493055589758999</v>
      </c>
      <c r="C728" s="17">
        <v>0.50452546296296297</v>
      </c>
      <c r="D728" s="25">
        <f t="shared" si="11"/>
        <v>12.108611111111111</v>
      </c>
      <c r="R728" s="14">
        <v>36.731000000000002</v>
      </c>
    </row>
    <row r="729" spans="1:18" x14ac:dyDescent="0.2">
      <c r="A729" s="18">
        <v>43202.563020833331</v>
      </c>
      <c r="B729" s="17">
        <v>1.05000000342261</v>
      </c>
      <c r="C729" s="17">
        <v>0.50521990740740741</v>
      </c>
      <c r="D729" s="25">
        <f t="shared" si="11"/>
        <v>12.125277777777779</v>
      </c>
      <c r="P729" s="14">
        <v>-651.29700000000003</v>
      </c>
    </row>
    <row r="730" spans="1:18" x14ac:dyDescent="0.2">
      <c r="A730" s="18">
        <v>43202.563715277778</v>
      </c>
      <c r="B730" s="17">
        <v>1.0506944478693201</v>
      </c>
      <c r="C730" s="17">
        <v>0.50591435185185185</v>
      </c>
      <c r="D730" s="25">
        <f t="shared" si="11"/>
        <v>12.141944444444444</v>
      </c>
    </row>
    <row r="731" spans="1:18" x14ac:dyDescent="0.2">
      <c r="A731" s="18">
        <v>43202.564409722225</v>
      </c>
      <c r="B731" s="17">
        <v>1.0513888923160299</v>
      </c>
      <c r="C731" s="17">
        <v>0.50660879629629629</v>
      </c>
      <c r="D731" s="25">
        <f t="shared" si="11"/>
        <v>12.15861111111111</v>
      </c>
      <c r="H731" s="16">
        <v>348.80099999999999</v>
      </c>
      <c r="P731" s="14">
        <v>-652.37199999999996</v>
      </c>
      <c r="R731" s="14">
        <v>36.500999999999998</v>
      </c>
    </row>
    <row r="732" spans="1:18" x14ac:dyDescent="0.2">
      <c r="A732" s="18">
        <v>43202.565104166664</v>
      </c>
      <c r="B732" s="17">
        <v>1.05208333676273</v>
      </c>
      <c r="C732" s="17">
        <v>0.50730324074074074</v>
      </c>
      <c r="D732" s="25">
        <f t="shared" si="11"/>
        <v>12.175277777777778</v>
      </c>
      <c r="H732" s="16">
        <v>351.39</v>
      </c>
      <c r="R732" s="14">
        <v>36.426000000000002</v>
      </c>
    </row>
    <row r="733" spans="1:18" x14ac:dyDescent="0.2">
      <c r="A733" s="18">
        <v>43202.565798611111</v>
      </c>
      <c r="B733" s="17">
        <v>1.0527777812094401</v>
      </c>
      <c r="C733" s="17">
        <v>0.50799768518518518</v>
      </c>
      <c r="D733" s="25">
        <f t="shared" si="11"/>
        <v>12.191944444444445</v>
      </c>
      <c r="H733" s="16">
        <v>350.72300000000001</v>
      </c>
      <c r="R733" s="14">
        <v>36.802</v>
      </c>
    </row>
    <row r="734" spans="1:18" x14ac:dyDescent="0.2">
      <c r="A734" s="18">
        <v>43202.566493055558</v>
      </c>
      <c r="B734" s="17">
        <v>1.05347222565615</v>
      </c>
      <c r="C734" s="17">
        <v>0.50869212962962962</v>
      </c>
      <c r="D734" s="25">
        <f t="shared" si="11"/>
        <v>12.208611111111111</v>
      </c>
      <c r="H734" s="16">
        <v>348.83199999999999</v>
      </c>
      <c r="P734" s="14">
        <v>-653.59100000000001</v>
      </c>
      <c r="R734" s="14">
        <v>35.317</v>
      </c>
    </row>
    <row r="735" spans="1:18" x14ac:dyDescent="0.2">
      <c r="A735" s="18">
        <v>43202.567187499997</v>
      </c>
      <c r="B735" s="17">
        <v>1.05416667010286</v>
      </c>
      <c r="C735" s="17">
        <v>0.50938657407407406</v>
      </c>
      <c r="D735" s="25">
        <f t="shared" si="11"/>
        <v>12.225277777777777</v>
      </c>
    </row>
    <row r="736" spans="1:18" x14ac:dyDescent="0.2">
      <c r="A736" s="18">
        <v>43202.567881944444</v>
      </c>
      <c r="B736" s="17">
        <v>1.0548611145495701</v>
      </c>
      <c r="C736" s="17">
        <v>0.5100810185185185</v>
      </c>
      <c r="D736" s="25">
        <f t="shared" si="11"/>
        <v>12.241944444444444</v>
      </c>
    </row>
    <row r="737" spans="1:29" x14ac:dyDescent="0.2">
      <c r="A737" s="18">
        <v>43202.568576388891</v>
      </c>
      <c r="B737" s="17">
        <v>1.05555555899628</v>
      </c>
      <c r="C737" s="17">
        <v>0.51077546296296295</v>
      </c>
      <c r="D737" s="25">
        <f t="shared" si="11"/>
        <v>12.258611111111112</v>
      </c>
    </row>
    <row r="738" spans="1:29" x14ac:dyDescent="0.2">
      <c r="A738" s="18">
        <v>43202.56927083333</v>
      </c>
      <c r="B738" s="17">
        <v>1.05625000344298</v>
      </c>
      <c r="C738" s="17">
        <v>0.51146990740740739</v>
      </c>
      <c r="D738" s="25">
        <f t="shared" si="11"/>
        <v>12.275277777777777</v>
      </c>
    </row>
    <row r="739" spans="1:29" x14ac:dyDescent="0.2">
      <c r="A739" s="18">
        <v>43202.569965277777</v>
      </c>
      <c r="B739" s="17">
        <v>1.0569444478896901</v>
      </c>
      <c r="C739" s="17">
        <v>0.51216435185185183</v>
      </c>
      <c r="D739" s="25">
        <f t="shared" si="11"/>
        <v>12.291944444444443</v>
      </c>
      <c r="P739" s="14">
        <v>-655.48699999999997</v>
      </c>
    </row>
    <row r="740" spans="1:29" x14ac:dyDescent="0.2">
      <c r="A740" s="18">
        <v>43202.570659722223</v>
      </c>
      <c r="B740" s="17">
        <v>1.0576388923364</v>
      </c>
      <c r="C740" s="17">
        <v>0.51285879629629627</v>
      </c>
      <c r="D740" s="25">
        <f t="shared" si="11"/>
        <v>12.308611111111111</v>
      </c>
      <c r="H740" s="16">
        <v>345.48200000000003</v>
      </c>
      <c r="R740" s="14">
        <v>35.770000000000003</v>
      </c>
    </row>
    <row r="741" spans="1:29" x14ac:dyDescent="0.2">
      <c r="A741" s="18">
        <v>43202.57135416667</v>
      </c>
      <c r="B741" s="17">
        <v>1.05833333678311</v>
      </c>
      <c r="C741" s="17">
        <v>0.51355324074074071</v>
      </c>
      <c r="D741" s="25">
        <f t="shared" si="11"/>
        <v>12.325277777777778</v>
      </c>
      <c r="H741" s="16">
        <v>352.28800000000001</v>
      </c>
      <c r="R741" s="14">
        <v>37.113</v>
      </c>
    </row>
    <row r="742" spans="1:29" x14ac:dyDescent="0.2">
      <c r="A742" s="18">
        <v>43202.572048611109</v>
      </c>
      <c r="B742" s="17">
        <v>1.0590277812298201</v>
      </c>
      <c r="C742" s="17">
        <v>0.51424768518518515</v>
      </c>
      <c r="D742" s="25">
        <f t="shared" si="11"/>
        <v>12.341944444444444</v>
      </c>
      <c r="H742" s="16">
        <v>349.20499999999998</v>
      </c>
      <c r="R742" s="14">
        <v>36.649000000000001</v>
      </c>
    </row>
    <row r="743" spans="1:29" x14ac:dyDescent="0.2">
      <c r="A743" s="18">
        <v>43202.572743055556</v>
      </c>
      <c r="B743" s="17">
        <v>1.05972222567652</v>
      </c>
      <c r="C743" s="17">
        <v>0.5149421296296296</v>
      </c>
      <c r="D743" s="25">
        <f t="shared" si="11"/>
        <v>12.358611111111109</v>
      </c>
      <c r="R743" s="14">
        <v>35.863999999999997</v>
      </c>
    </row>
    <row r="744" spans="1:29" x14ac:dyDescent="0.2">
      <c r="A744" s="18">
        <v>43202.573437500003</v>
      </c>
      <c r="B744" s="17">
        <v>1.06041667012323</v>
      </c>
      <c r="C744" s="17">
        <v>0.51563657407407404</v>
      </c>
      <c r="D744" s="25">
        <f t="shared" si="11"/>
        <v>12.375277777777777</v>
      </c>
      <c r="R744" s="14">
        <v>37.030999999999999</v>
      </c>
    </row>
    <row r="745" spans="1:29" x14ac:dyDescent="0.2">
      <c r="A745" s="18">
        <v>43202.574131944442</v>
      </c>
      <c r="B745" s="17">
        <v>1.0611111145699399</v>
      </c>
      <c r="C745" s="17">
        <v>0.51633101851851848</v>
      </c>
      <c r="D745" s="25">
        <f t="shared" si="11"/>
        <v>12.391944444444444</v>
      </c>
    </row>
    <row r="746" spans="1:29" x14ac:dyDescent="0.2">
      <c r="A746" s="18">
        <v>43202.574826388889</v>
      </c>
      <c r="B746" s="17">
        <v>1.06180555901665</v>
      </c>
      <c r="C746" s="17">
        <v>0.51702546296296292</v>
      </c>
      <c r="D746" s="25">
        <f t="shared" si="11"/>
        <v>12.40861111111111</v>
      </c>
    </row>
    <row r="747" spans="1:29" x14ac:dyDescent="0.2">
      <c r="A747" s="18">
        <v>43202.575520833336</v>
      </c>
      <c r="B747" s="17">
        <v>1.06250000346336</v>
      </c>
      <c r="C747" s="17">
        <v>0.51771990740740736</v>
      </c>
      <c r="D747" s="25">
        <f t="shared" si="11"/>
        <v>12.425277777777776</v>
      </c>
    </row>
    <row r="748" spans="1:29" x14ac:dyDescent="0.2">
      <c r="A748" s="18">
        <v>43202.576215277775</v>
      </c>
      <c r="B748" s="17">
        <v>1.0631944479100599</v>
      </c>
      <c r="C748" s="17">
        <v>0.51841435185185181</v>
      </c>
      <c r="D748" s="25">
        <f t="shared" si="11"/>
        <v>12.441944444444443</v>
      </c>
      <c r="E748" s="15">
        <v>1006.866</v>
      </c>
      <c r="F748" s="14">
        <v>6.0659999999999998</v>
      </c>
      <c r="G748" s="15">
        <v>37.040999999999997</v>
      </c>
      <c r="H748" s="16">
        <v>348.34500000000003</v>
      </c>
      <c r="I748" s="15">
        <v>0</v>
      </c>
      <c r="J748" s="15">
        <v>0</v>
      </c>
      <c r="K748" s="15">
        <v>6.4749999999999996</v>
      </c>
      <c r="L748" s="15">
        <v>0</v>
      </c>
      <c r="M748" s="15">
        <v>3.0000000000000001E-3</v>
      </c>
      <c r="N748" s="15">
        <v>0</v>
      </c>
      <c r="O748" s="15">
        <v>0.38800000000000001</v>
      </c>
      <c r="P748" s="14">
        <v>-656.327</v>
      </c>
      <c r="Q748" s="16">
        <v>0.80400000000000005</v>
      </c>
      <c r="R748" s="14">
        <v>38.118000000000002</v>
      </c>
      <c r="S748" s="14">
        <v>0</v>
      </c>
      <c r="T748" s="14">
        <v>0</v>
      </c>
      <c r="U748" s="14">
        <v>0</v>
      </c>
      <c r="V748" s="14">
        <v>0</v>
      </c>
      <c r="W748" s="14">
        <v>6</v>
      </c>
      <c r="X748" s="15">
        <v>37</v>
      </c>
      <c r="Y748" s="15">
        <v>3</v>
      </c>
      <c r="Z748" s="15">
        <v>0</v>
      </c>
      <c r="AA748" s="15">
        <v>3</v>
      </c>
      <c r="AB748" s="15">
        <v>3</v>
      </c>
      <c r="AC748" s="14">
        <v>0</v>
      </c>
    </row>
    <row r="749" spans="1:29" x14ac:dyDescent="0.2">
      <c r="A749" s="18">
        <v>43202.576909722222</v>
      </c>
      <c r="B749" s="17">
        <v>1.06388889235677</v>
      </c>
      <c r="C749" s="17">
        <v>0.51910879629629625</v>
      </c>
      <c r="D749" s="25">
        <f t="shared" si="11"/>
        <v>12.458611111111111</v>
      </c>
    </row>
    <row r="750" spans="1:29" x14ac:dyDescent="0.2">
      <c r="A750" s="18">
        <v>43202.577604166669</v>
      </c>
      <c r="B750" s="17">
        <v>1.0645833368034801</v>
      </c>
      <c r="C750" s="17">
        <v>0.51980324074074069</v>
      </c>
      <c r="D750" s="25">
        <f t="shared" si="11"/>
        <v>12.475277777777777</v>
      </c>
      <c r="R750" s="14">
        <v>37.575000000000003</v>
      </c>
    </row>
    <row r="751" spans="1:29" x14ac:dyDescent="0.2">
      <c r="A751" s="18">
        <v>43202.578298611108</v>
      </c>
      <c r="B751" s="17">
        <v>1.0652777812501899</v>
      </c>
      <c r="C751" s="17">
        <v>0.52049768518518513</v>
      </c>
      <c r="D751" s="25">
        <f t="shared" si="11"/>
        <v>12.491944444444442</v>
      </c>
      <c r="P751" s="14">
        <v>-656.29600000000005</v>
      </c>
      <c r="R751" s="14">
        <v>35.368000000000002</v>
      </c>
    </row>
    <row r="752" spans="1:29" x14ac:dyDescent="0.2">
      <c r="A752" s="18">
        <v>43202.578993055555</v>
      </c>
      <c r="B752" s="17">
        <v>1.0659722256969</v>
      </c>
      <c r="C752" s="17">
        <v>0.52119212962962957</v>
      </c>
      <c r="D752" s="25">
        <f t="shared" si="11"/>
        <v>12.50861111111111</v>
      </c>
    </row>
    <row r="753" spans="1:8" x14ac:dyDescent="0.2">
      <c r="A753" s="18">
        <v>43202.579687500001</v>
      </c>
      <c r="B753" s="17">
        <v>1.0666666701436001</v>
      </c>
      <c r="C753" s="17">
        <v>0.52188657407407413</v>
      </c>
      <c r="D753" s="25">
        <f t="shared" si="11"/>
        <v>12.525277777777779</v>
      </c>
    </row>
    <row r="754" spans="1:8" x14ac:dyDescent="0.2">
      <c r="A754" s="18">
        <v>43202.580381944441</v>
      </c>
      <c r="B754" s="17">
        <v>1.0673611145903099</v>
      </c>
      <c r="C754" s="17">
        <v>0.52258101851851857</v>
      </c>
      <c r="D754" s="25">
        <f t="shared" si="11"/>
        <v>12.541944444444447</v>
      </c>
      <c r="H754" s="16">
        <v>349.339</v>
      </c>
    </row>
    <row r="755" spans="1:8" x14ac:dyDescent="0.2">
      <c r="A755" s="18">
        <v>43202.581076388888</v>
      </c>
      <c r="B755" s="17">
        <v>1.06805555903702</v>
      </c>
      <c r="C755" s="17">
        <v>0.52327546296296301</v>
      </c>
      <c r="D755" s="25">
        <f t="shared" si="11"/>
        <v>12.558611111111112</v>
      </c>
      <c r="H755" s="16">
        <v>356.11599999999999</v>
      </c>
    </row>
    <row r="756" spans="1:8" x14ac:dyDescent="0.2">
      <c r="A756" s="18">
        <v>43202.581770833334</v>
      </c>
      <c r="B756" s="17">
        <v>1.0687500034837301</v>
      </c>
      <c r="C756" s="17">
        <v>0.52396990740740745</v>
      </c>
      <c r="D756" s="25">
        <f t="shared" si="11"/>
        <v>12.575277777777778</v>
      </c>
      <c r="H756" s="16">
        <v>349.28399999999999</v>
      </c>
    </row>
    <row r="757" spans="1:8" x14ac:dyDescent="0.2">
      <c r="A757" s="18">
        <v>43202.582465277781</v>
      </c>
      <c r="B757" s="17">
        <v>1.0694444479304399</v>
      </c>
      <c r="C757" s="17">
        <v>0.5246643518518519</v>
      </c>
      <c r="D757" s="25">
        <f t="shared" si="11"/>
        <v>12.591944444444445</v>
      </c>
    </row>
    <row r="758" spans="1:8" x14ac:dyDescent="0.2">
      <c r="A758" s="18">
        <v>43202.58315972222</v>
      </c>
      <c r="B758" s="17">
        <v>1.07013889237714</v>
      </c>
      <c r="C758" s="17">
        <v>0.52535879629629634</v>
      </c>
      <c r="D758" s="25">
        <f t="shared" si="11"/>
        <v>12.608611111111113</v>
      </c>
    </row>
    <row r="759" spans="1:8" x14ac:dyDescent="0.2">
      <c r="A759" s="18">
        <v>43202.583854166667</v>
      </c>
      <c r="B759" s="17">
        <v>1.0708333368238501</v>
      </c>
      <c r="C759" s="17">
        <v>0.52605324074074078</v>
      </c>
      <c r="D759" s="25">
        <f t="shared" si="11"/>
        <v>12.625277777777779</v>
      </c>
    </row>
    <row r="760" spans="1:8" x14ac:dyDescent="0.2">
      <c r="A760" s="18">
        <v>43202.584548611114</v>
      </c>
      <c r="B760" s="17">
        <v>1.0715277812705599</v>
      </c>
      <c r="C760" s="17">
        <v>0.52674768518518522</v>
      </c>
      <c r="D760" s="25">
        <f t="shared" si="11"/>
        <v>12.641944444444444</v>
      </c>
    </row>
    <row r="761" spans="1:8" x14ac:dyDescent="0.2">
      <c r="A761" s="18">
        <v>43202.585243055553</v>
      </c>
      <c r="B761" s="17">
        <v>1.07222222571727</v>
      </c>
      <c r="C761" s="17">
        <v>0.52744212962962966</v>
      </c>
      <c r="D761" s="25">
        <f t="shared" si="11"/>
        <v>12.658611111111112</v>
      </c>
    </row>
    <row r="762" spans="1:8" x14ac:dyDescent="0.2">
      <c r="A762" s="18">
        <v>43202.5859375</v>
      </c>
      <c r="B762" s="17">
        <v>1.0729166701639801</v>
      </c>
      <c r="C762" s="17">
        <v>0.52813657407407411</v>
      </c>
      <c r="D762" s="25">
        <f t="shared" si="11"/>
        <v>12.675277777777779</v>
      </c>
    </row>
    <row r="763" spans="1:8" x14ac:dyDescent="0.2">
      <c r="A763" s="18">
        <v>43202.586631944447</v>
      </c>
      <c r="B763" s="17">
        <v>1.0736111146106899</v>
      </c>
      <c r="C763" s="17">
        <v>0.52883101851851855</v>
      </c>
      <c r="D763" s="25">
        <f t="shared" si="11"/>
        <v>12.691944444444445</v>
      </c>
    </row>
    <row r="764" spans="1:8" x14ac:dyDescent="0.2">
      <c r="A764" s="18">
        <v>43202.587326388886</v>
      </c>
      <c r="B764" s="17">
        <v>1.07430555905739</v>
      </c>
      <c r="C764" s="17">
        <v>0.52952546296296299</v>
      </c>
      <c r="D764" s="25">
        <f t="shared" si="11"/>
        <v>12.708611111111111</v>
      </c>
    </row>
    <row r="765" spans="1:8" x14ac:dyDescent="0.2">
      <c r="A765" s="18">
        <v>43202.588020833333</v>
      </c>
      <c r="B765" s="17">
        <v>1.0750000035041001</v>
      </c>
      <c r="C765" s="17">
        <v>0.53021990740740743</v>
      </c>
      <c r="D765" s="25">
        <f t="shared" si="11"/>
        <v>12.725277777777778</v>
      </c>
    </row>
    <row r="766" spans="1:8" x14ac:dyDescent="0.2">
      <c r="A766" s="18">
        <v>43202.58871527778</v>
      </c>
      <c r="B766" s="17">
        <v>1.0756944479508099</v>
      </c>
      <c r="C766" s="17">
        <v>0.53091435185185187</v>
      </c>
      <c r="D766" s="25">
        <f t="shared" si="11"/>
        <v>12.741944444444446</v>
      </c>
    </row>
    <row r="767" spans="1:8" x14ac:dyDescent="0.2">
      <c r="A767" s="18">
        <v>43202.589409722219</v>
      </c>
      <c r="B767" s="17">
        <v>1.07638889239752</v>
      </c>
      <c r="C767" s="17">
        <v>0.53160879629629632</v>
      </c>
      <c r="D767" s="25">
        <f t="shared" si="11"/>
        <v>12.758611111111112</v>
      </c>
    </row>
    <row r="768" spans="1:8" x14ac:dyDescent="0.2">
      <c r="A768" s="18">
        <v>43202.590104166666</v>
      </c>
      <c r="B768" s="17">
        <v>1.0770833368442301</v>
      </c>
      <c r="C768" s="17">
        <v>0.53230324074074076</v>
      </c>
      <c r="D768" s="25">
        <f t="shared" si="11"/>
        <v>12.775277777777777</v>
      </c>
    </row>
    <row r="769" spans="1:29" x14ac:dyDescent="0.2">
      <c r="A769" s="18">
        <v>43202.590798611112</v>
      </c>
      <c r="B769" s="17">
        <v>1.0777777812909299</v>
      </c>
      <c r="C769" s="17">
        <v>0.5329976851851852</v>
      </c>
      <c r="D769" s="25">
        <f t="shared" si="11"/>
        <v>12.791944444444445</v>
      </c>
      <c r="R769" s="14">
        <v>36.491999999999997</v>
      </c>
    </row>
    <row r="770" spans="1:29" x14ac:dyDescent="0.2">
      <c r="A770" s="18">
        <v>43202.591493055559</v>
      </c>
      <c r="B770" s="17">
        <v>1.07847222573764</v>
      </c>
      <c r="C770" s="17">
        <v>0.53369212962962964</v>
      </c>
      <c r="D770" s="25">
        <f t="shared" si="11"/>
        <v>12.808611111111112</v>
      </c>
    </row>
    <row r="771" spans="1:29" x14ac:dyDescent="0.2">
      <c r="A771" s="18">
        <v>43202.592187499999</v>
      </c>
      <c r="B771" s="17">
        <v>1.0791666701843501</v>
      </c>
      <c r="C771" s="17">
        <v>0.53438657407407408</v>
      </c>
      <c r="D771" s="25">
        <f t="shared" ref="D771:D834" si="12">C771*24</f>
        <v>12.825277777777778</v>
      </c>
      <c r="H771" s="16">
        <v>350.12599999999998</v>
      </c>
      <c r="R771" s="14">
        <v>36.883000000000003</v>
      </c>
    </row>
    <row r="772" spans="1:29" x14ac:dyDescent="0.2">
      <c r="A772" s="18">
        <v>43202.592881944445</v>
      </c>
      <c r="B772" s="17">
        <v>1.0798611146310599</v>
      </c>
      <c r="C772" s="17">
        <v>0.53508101851851853</v>
      </c>
      <c r="D772" s="25">
        <f t="shared" si="12"/>
        <v>12.841944444444444</v>
      </c>
      <c r="H772" s="16">
        <v>350.05399999999997</v>
      </c>
      <c r="R772" s="14">
        <v>35.066000000000003</v>
      </c>
    </row>
    <row r="773" spans="1:29" x14ac:dyDescent="0.2">
      <c r="A773" s="18">
        <v>43202.593576388892</v>
      </c>
      <c r="B773" s="17">
        <v>1.08055555907777</v>
      </c>
      <c r="C773" s="17">
        <v>0.53577546296296297</v>
      </c>
      <c r="D773" s="25">
        <f t="shared" si="12"/>
        <v>12.858611111111111</v>
      </c>
      <c r="H773" s="16">
        <v>350.62599999999998</v>
      </c>
      <c r="R773" s="14">
        <v>36.960999999999999</v>
      </c>
    </row>
    <row r="774" spans="1:29" x14ac:dyDescent="0.2">
      <c r="A774" s="18">
        <v>43202.594270833331</v>
      </c>
      <c r="B774" s="17">
        <v>1.0812500035244701</v>
      </c>
      <c r="C774" s="17">
        <v>0.53646990740740741</v>
      </c>
      <c r="D774" s="25">
        <f t="shared" si="12"/>
        <v>12.875277777777779</v>
      </c>
      <c r="R774" s="14">
        <v>36.58</v>
      </c>
    </row>
    <row r="775" spans="1:29" x14ac:dyDescent="0.2">
      <c r="A775" s="18">
        <v>43202.594965277778</v>
      </c>
      <c r="B775" s="17">
        <v>1.0819444479711799</v>
      </c>
      <c r="C775" s="17">
        <v>0.53716435185185185</v>
      </c>
      <c r="D775" s="25">
        <f t="shared" si="12"/>
        <v>12.891944444444444</v>
      </c>
    </row>
    <row r="776" spans="1:29" x14ac:dyDescent="0.2">
      <c r="A776" s="18">
        <v>43202.595659722225</v>
      </c>
      <c r="B776" s="17">
        <v>1.08263889241789</v>
      </c>
      <c r="C776" s="17">
        <v>0.53785879629629629</v>
      </c>
      <c r="D776" s="25">
        <f t="shared" si="12"/>
        <v>12.90861111111111</v>
      </c>
      <c r="R776" s="14">
        <v>34.679000000000002</v>
      </c>
    </row>
    <row r="777" spans="1:29" x14ac:dyDescent="0.2">
      <c r="A777" s="18">
        <v>43202.596354166664</v>
      </c>
      <c r="B777" s="17">
        <v>1.0833333368646001</v>
      </c>
      <c r="C777" s="17">
        <v>0.53855324074074074</v>
      </c>
      <c r="D777" s="25">
        <f t="shared" si="12"/>
        <v>12.925277777777778</v>
      </c>
    </row>
    <row r="778" spans="1:29" x14ac:dyDescent="0.2">
      <c r="A778" s="18">
        <v>43202.597048611111</v>
      </c>
      <c r="B778" s="17">
        <v>1.0840277813113099</v>
      </c>
      <c r="C778" s="17">
        <v>0.53924768518518518</v>
      </c>
      <c r="D778" s="25">
        <f t="shared" si="12"/>
        <v>12.941944444444445</v>
      </c>
      <c r="E778" s="15">
        <v>1006.866</v>
      </c>
      <c r="F778" s="14">
        <v>6.069</v>
      </c>
      <c r="G778" s="15">
        <v>37.039000000000001</v>
      </c>
      <c r="H778" s="16">
        <v>350.25200000000001</v>
      </c>
      <c r="I778" s="15">
        <v>0</v>
      </c>
      <c r="J778" s="15">
        <v>0</v>
      </c>
      <c r="K778" s="15">
        <v>6.4749999999999996</v>
      </c>
      <c r="L778" s="15">
        <v>0</v>
      </c>
      <c r="M778" s="15">
        <v>3.0000000000000001E-3</v>
      </c>
      <c r="N778" s="15">
        <v>0</v>
      </c>
      <c r="O778" s="15">
        <v>0.38800000000000001</v>
      </c>
      <c r="P778" s="14">
        <v>-656.69399999999996</v>
      </c>
      <c r="Q778" s="16">
        <v>0.64900000000000002</v>
      </c>
      <c r="R778" s="14">
        <v>34.991</v>
      </c>
      <c r="S778" s="14">
        <v>0</v>
      </c>
      <c r="T778" s="14">
        <v>0</v>
      </c>
      <c r="U778" s="14">
        <v>0</v>
      </c>
      <c r="V778" s="14">
        <v>0</v>
      </c>
      <c r="W778" s="14">
        <v>6</v>
      </c>
      <c r="X778" s="15">
        <v>37</v>
      </c>
      <c r="Y778" s="15">
        <v>3</v>
      </c>
      <c r="Z778" s="15">
        <v>0</v>
      </c>
      <c r="AA778" s="15">
        <v>3</v>
      </c>
      <c r="AB778" s="15">
        <v>3</v>
      </c>
      <c r="AC778" s="14">
        <v>0</v>
      </c>
    </row>
    <row r="779" spans="1:29" x14ac:dyDescent="0.2">
      <c r="A779" s="18">
        <v>43202.597743055558</v>
      </c>
      <c r="B779" s="17">
        <v>1.08472222575801</v>
      </c>
      <c r="C779" s="17">
        <v>0.53994212962962962</v>
      </c>
      <c r="D779" s="25">
        <f t="shared" si="12"/>
        <v>12.958611111111111</v>
      </c>
    </row>
    <row r="780" spans="1:29" x14ac:dyDescent="0.2">
      <c r="A780" s="18">
        <v>43202.598437499997</v>
      </c>
      <c r="B780" s="17">
        <v>1.0854166702047201</v>
      </c>
      <c r="C780" s="17">
        <v>0.54063657407407406</v>
      </c>
      <c r="D780" s="25">
        <f t="shared" si="12"/>
        <v>12.975277777777777</v>
      </c>
    </row>
    <row r="781" spans="1:29" x14ac:dyDescent="0.2">
      <c r="A781" s="18">
        <v>43202.599131944444</v>
      </c>
      <c r="B781" s="17">
        <v>1.08611111465143</v>
      </c>
      <c r="C781" s="17">
        <v>0.5413310185185185</v>
      </c>
      <c r="D781" s="25">
        <f t="shared" si="12"/>
        <v>12.991944444444444</v>
      </c>
      <c r="H781" s="16">
        <v>350.233</v>
      </c>
    </row>
    <row r="782" spans="1:29" x14ac:dyDescent="0.2">
      <c r="A782" s="18">
        <v>43202.599826388891</v>
      </c>
      <c r="B782" s="17">
        <v>1.08680555909814</v>
      </c>
      <c r="C782" s="17">
        <v>0.54202546296296295</v>
      </c>
      <c r="D782" s="25">
        <f t="shared" si="12"/>
        <v>13.008611111111112</v>
      </c>
    </row>
    <row r="783" spans="1:29" x14ac:dyDescent="0.2">
      <c r="A783" s="18">
        <v>43202.60052083333</v>
      </c>
      <c r="B783" s="17">
        <v>1.0875000035448501</v>
      </c>
      <c r="C783" s="17">
        <v>0.54271990740740739</v>
      </c>
      <c r="D783" s="25">
        <f t="shared" si="12"/>
        <v>13.025277777777777</v>
      </c>
    </row>
    <row r="784" spans="1:29" x14ac:dyDescent="0.2">
      <c r="A784" s="18">
        <v>43202.601215277777</v>
      </c>
      <c r="B784" s="17">
        <v>1.08819444799155</v>
      </c>
      <c r="C784" s="17">
        <v>0.54341435185185183</v>
      </c>
      <c r="D784" s="25">
        <f t="shared" si="12"/>
        <v>13.041944444444443</v>
      </c>
    </row>
    <row r="785" spans="1:18" x14ac:dyDescent="0.2">
      <c r="A785" s="18">
        <v>43202.601909722223</v>
      </c>
      <c r="B785" s="17">
        <v>1.08888889243826</v>
      </c>
      <c r="C785" s="17">
        <v>0.54410879629629627</v>
      </c>
      <c r="D785" s="25">
        <f t="shared" si="12"/>
        <v>13.058611111111111</v>
      </c>
    </row>
    <row r="786" spans="1:18" x14ac:dyDescent="0.2">
      <c r="A786" s="18">
        <v>43202.60260416667</v>
      </c>
      <c r="B786" s="17">
        <v>1.0895833368849701</v>
      </c>
      <c r="C786" s="17">
        <v>0.54480324074074071</v>
      </c>
      <c r="D786" s="25">
        <f t="shared" si="12"/>
        <v>13.075277777777778</v>
      </c>
      <c r="H786" s="16">
        <v>349.524</v>
      </c>
      <c r="R786" s="14">
        <v>33.939</v>
      </c>
    </row>
    <row r="787" spans="1:18" x14ac:dyDescent="0.2">
      <c r="A787" s="18">
        <v>43202.603298611109</v>
      </c>
      <c r="B787" s="17">
        <v>1.09027778133168</v>
      </c>
      <c r="C787" s="17">
        <v>0.54549768518518515</v>
      </c>
      <c r="D787" s="25">
        <f t="shared" si="12"/>
        <v>13.091944444444444</v>
      </c>
      <c r="R787" s="14">
        <v>36.420999999999999</v>
      </c>
    </row>
    <row r="788" spans="1:18" x14ac:dyDescent="0.2">
      <c r="A788" s="18">
        <v>43202.603993055556</v>
      </c>
      <c r="B788" s="17">
        <v>1.09097222577839</v>
      </c>
      <c r="C788" s="17">
        <v>0.5461921296296296</v>
      </c>
      <c r="D788" s="25">
        <f t="shared" si="12"/>
        <v>13.108611111111109</v>
      </c>
    </row>
    <row r="789" spans="1:18" x14ac:dyDescent="0.2">
      <c r="A789" s="18">
        <v>43202.604687500003</v>
      </c>
      <c r="B789" s="17">
        <v>1.0916666702251001</v>
      </c>
      <c r="C789" s="17">
        <v>0.54688657407407404</v>
      </c>
      <c r="D789" s="25">
        <f t="shared" si="12"/>
        <v>13.125277777777777</v>
      </c>
      <c r="P789" s="14">
        <v>-658.28399999999999</v>
      </c>
      <c r="R789" s="14">
        <v>36.415999999999997</v>
      </c>
    </row>
    <row r="790" spans="1:18" x14ac:dyDescent="0.2">
      <c r="A790" s="18">
        <v>43202.605381944442</v>
      </c>
      <c r="B790" s="17">
        <v>1.0923611146718</v>
      </c>
      <c r="C790" s="17">
        <v>0.54758101851851848</v>
      </c>
      <c r="D790" s="25">
        <f t="shared" si="12"/>
        <v>13.141944444444444</v>
      </c>
      <c r="H790" s="16">
        <v>349.858</v>
      </c>
    </row>
    <row r="791" spans="1:18" x14ac:dyDescent="0.2">
      <c r="A791" s="18">
        <v>43202.606076388889</v>
      </c>
      <c r="B791" s="17">
        <v>1.09305555911851</v>
      </c>
      <c r="C791" s="17">
        <v>0.54827546296296292</v>
      </c>
      <c r="D791" s="25">
        <f t="shared" si="12"/>
        <v>13.15861111111111</v>
      </c>
      <c r="H791" s="16">
        <v>348.52600000000001</v>
      </c>
    </row>
    <row r="792" spans="1:18" x14ac:dyDescent="0.2">
      <c r="A792" s="18">
        <v>43202.606770833336</v>
      </c>
      <c r="B792" s="17">
        <v>1.0937500035652199</v>
      </c>
      <c r="C792" s="17">
        <v>0.54896990740740736</v>
      </c>
      <c r="D792" s="25">
        <f t="shared" si="12"/>
        <v>13.175277777777776</v>
      </c>
      <c r="H792" s="16">
        <v>351.697</v>
      </c>
    </row>
    <row r="793" spans="1:18" x14ac:dyDescent="0.2">
      <c r="A793" s="18">
        <v>43202.607465277775</v>
      </c>
      <c r="B793" s="17">
        <v>1.09444444801193</v>
      </c>
      <c r="C793" s="17">
        <v>0.54966435185185181</v>
      </c>
      <c r="D793" s="25">
        <f t="shared" si="12"/>
        <v>13.191944444444443</v>
      </c>
    </row>
    <row r="794" spans="1:18" x14ac:dyDescent="0.2">
      <c r="A794" s="18">
        <v>43202.608159722222</v>
      </c>
      <c r="B794" s="17">
        <v>1.09513889245864</v>
      </c>
      <c r="C794" s="17">
        <v>0.55035879629629625</v>
      </c>
      <c r="D794" s="25">
        <f t="shared" si="12"/>
        <v>13.208611111111111</v>
      </c>
    </row>
    <row r="795" spans="1:18" x14ac:dyDescent="0.2">
      <c r="A795" s="18">
        <v>43202.608854166669</v>
      </c>
      <c r="B795" s="17">
        <v>1.0958333369053399</v>
      </c>
      <c r="C795" s="17">
        <v>0.55105324074074069</v>
      </c>
      <c r="D795" s="25">
        <f t="shared" si="12"/>
        <v>13.225277777777777</v>
      </c>
      <c r="R795" s="14">
        <v>35.140999999999998</v>
      </c>
    </row>
    <row r="796" spans="1:18" x14ac:dyDescent="0.2">
      <c r="A796" s="18">
        <v>43202.609548611108</v>
      </c>
      <c r="B796" s="17">
        <v>1.09652778135205</v>
      </c>
      <c r="C796" s="17">
        <v>0.55174768518518513</v>
      </c>
      <c r="D796" s="25">
        <f t="shared" si="12"/>
        <v>13.241944444444442</v>
      </c>
      <c r="P796" s="14">
        <v>-659.3</v>
      </c>
      <c r="R796" s="14">
        <v>36.491999999999997</v>
      </c>
    </row>
    <row r="797" spans="1:18" x14ac:dyDescent="0.2">
      <c r="A797" s="18">
        <v>43202.610243055555</v>
      </c>
      <c r="B797" s="17">
        <v>1.0972222257987601</v>
      </c>
      <c r="C797" s="17">
        <v>0.55244212962962957</v>
      </c>
      <c r="D797" s="25">
        <f t="shared" si="12"/>
        <v>13.25861111111111</v>
      </c>
    </row>
    <row r="798" spans="1:18" x14ac:dyDescent="0.2">
      <c r="A798" s="18">
        <v>43202.610937500001</v>
      </c>
      <c r="B798" s="17">
        <v>1.0979166702454699</v>
      </c>
      <c r="C798" s="17">
        <v>0.55313657407407413</v>
      </c>
      <c r="D798" s="25">
        <f t="shared" si="12"/>
        <v>13.275277777777779</v>
      </c>
    </row>
    <row r="799" spans="1:18" x14ac:dyDescent="0.2">
      <c r="A799" s="18">
        <v>43202.611631944441</v>
      </c>
      <c r="B799" s="17">
        <v>1.09861111469218</v>
      </c>
      <c r="C799" s="17">
        <v>0.55383101851851857</v>
      </c>
      <c r="D799" s="25">
        <f t="shared" si="12"/>
        <v>13.291944444444447</v>
      </c>
    </row>
    <row r="800" spans="1:18" x14ac:dyDescent="0.2">
      <c r="A800" s="18">
        <v>43202.612326388888</v>
      </c>
      <c r="B800" s="17">
        <v>1.0993055591388801</v>
      </c>
      <c r="C800" s="17">
        <v>0.55452546296296301</v>
      </c>
      <c r="D800" s="25">
        <f t="shared" si="12"/>
        <v>13.308611111111112</v>
      </c>
    </row>
    <row r="801" spans="1:29" x14ac:dyDescent="0.2">
      <c r="A801" s="18">
        <v>43202.613020833334</v>
      </c>
      <c r="B801" s="17">
        <v>1.1000000035855899</v>
      </c>
      <c r="C801" s="17">
        <v>0.55521990740740745</v>
      </c>
      <c r="D801" s="25">
        <f t="shared" si="12"/>
        <v>13.325277777777778</v>
      </c>
    </row>
    <row r="802" spans="1:29" x14ac:dyDescent="0.2">
      <c r="A802" s="18">
        <v>43202.613715277781</v>
      </c>
      <c r="B802" s="17">
        <v>1.1006944480323</v>
      </c>
      <c r="C802" s="17">
        <v>0.5559143518518519</v>
      </c>
      <c r="D802" s="25">
        <f t="shared" si="12"/>
        <v>13.341944444444445</v>
      </c>
    </row>
    <row r="803" spans="1:29" x14ac:dyDescent="0.2">
      <c r="A803" s="18">
        <v>43202.61440972222</v>
      </c>
      <c r="B803" s="17">
        <v>1.1013888924790101</v>
      </c>
      <c r="C803" s="17">
        <v>0.55660879629629634</v>
      </c>
      <c r="D803" s="25">
        <f t="shared" si="12"/>
        <v>13.358611111111113</v>
      </c>
      <c r="P803" s="14">
        <v>-660.49599999999998</v>
      </c>
    </row>
    <row r="804" spans="1:29" x14ac:dyDescent="0.2">
      <c r="A804" s="18">
        <v>43202.615104166667</v>
      </c>
      <c r="B804" s="17">
        <v>1.1020833369257199</v>
      </c>
      <c r="C804" s="17">
        <v>0.55730324074074078</v>
      </c>
      <c r="D804" s="25">
        <f t="shared" si="12"/>
        <v>13.375277777777779</v>
      </c>
      <c r="H804" s="16">
        <v>350.17899999999997</v>
      </c>
    </row>
    <row r="805" spans="1:29" x14ac:dyDescent="0.2">
      <c r="A805" s="18">
        <v>43202.615798611114</v>
      </c>
      <c r="B805" s="17">
        <v>1.10277778137242</v>
      </c>
      <c r="C805" s="17">
        <v>0.55799768518518522</v>
      </c>
      <c r="D805" s="25">
        <f t="shared" si="12"/>
        <v>13.391944444444444</v>
      </c>
      <c r="H805" s="16">
        <v>347.69099999999997</v>
      </c>
    </row>
    <row r="806" spans="1:29" x14ac:dyDescent="0.2">
      <c r="A806" s="18">
        <v>43202.616493055553</v>
      </c>
      <c r="B806" s="17">
        <v>1.1034722258191301</v>
      </c>
      <c r="C806" s="17">
        <v>0.55869212962962966</v>
      </c>
      <c r="D806" s="25">
        <f t="shared" si="12"/>
        <v>13.408611111111112</v>
      </c>
      <c r="H806" s="16">
        <v>351.709</v>
      </c>
    </row>
    <row r="807" spans="1:29" x14ac:dyDescent="0.2">
      <c r="A807" s="18">
        <v>43202.6171875</v>
      </c>
      <c r="B807" s="17">
        <v>1.1041666702658399</v>
      </c>
      <c r="C807" s="17">
        <v>0.55938657407407411</v>
      </c>
      <c r="D807" s="25">
        <f t="shared" si="12"/>
        <v>13.425277777777779</v>
      </c>
      <c r="H807" s="16">
        <v>349.11500000000001</v>
      </c>
    </row>
    <row r="808" spans="1:29" x14ac:dyDescent="0.2">
      <c r="A808" s="18">
        <v>43202.617881944447</v>
      </c>
      <c r="B808" s="17">
        <v>1.10486111471255</v>
      </c>
      <c r="C808" s="17">
        <v>0.56008101851851855</v>
      </c>
      <c r="D808" s="25">
        <f t="shared" si="12"/>
        <v>13.441944444444445</v>
      </c>
      <c r="E808" s="15">
        <v>1006.866</v>
      </c>
      <c r="F808" s="14">
        <v>6.0709999999999997</v>
      </c>
      <c r="G808" s="15">
        <v>37.033999999999999</v>
      </c>
      <c r="H808" s="16">
        <v>350.14299999999997</v>
      </c>
      <c r="I808" s="15">
        <v>0</v>
      </c>
      <c r="J808" s="15">
        <v>0</v>
      </c>
      <c r="K808" s="15">
        <v>6.4749999999999996</v>
      </c>
      <c r="L808" s="15">
        <v>0</v>
      </c>
      <c r="M808" s="15">
        <v>3.0000000000000001E-3</v>
      </c>
      <c r="N808" s="15">
        <v>0</v>
      </c>
      <c r="O808" s="15">
        <v>0.38800000000000001</v>
      </c>
      <c r="P808" s="14">
        <v>-660.28099999999995</v>
      </c>
      <c r="Q808" s="16">
        <v>1.3779999999999999</v>
      </c>
      <c r="R808" s="14">
        <v>36.015999999999998</v>
      </c>
      <c r="S808" s="14">
        <v>0</v>
      </c>
      <c r="T808" s="14">
        <v>0</v>
      </c>
      <c r="U808" s="14">
        <v>0</v>
      </c>
      <c r="V808" s="14">
        <v>0</v>
      </c>
      <c r="W808" s="14">
        <v>6</v>
      </c>
      <c r="X808" s="15">
        <v>37</v>
      </c>
      <c r="Y808" s="15">
        <v>3</v>
      </c>
      <c r="Z808" s="15">
        <v>0</v>
      </c>
      <c r="AA808" s="15">
        <v>3</v>
      </c>
      <c r="AB808" s="15">
        <v>3</v>
      </c>
      <c r="AC808" s="14">
        <v>0</v>
      </c>
    </row>
    <row r="809" spans="1:29" x14ac:dyDescent="0.2">
      <c r="A809" s="18">
        <v>43202.618576388886</v>
      </c>
      <c r="B809" s="17">
        <v>1.1055555591592601</v>
      </c>
      <c r="C809" s="17">
        <v>0.56077546296296299</v>
      </c>
      <c r="D809" s="25">
        <f t="shared" si="12"/>
        <v>13.458611111111111</v>
      </c>
      <c r="H809" s="16">
        <v>350.15100000000001</v>
      </c>
    </row>
    <row r="810" spans="1:29" x14ac:dyDescent="0.2">
      <c r="A810" s="18">
        <v>43202.619270833333</v>
      </c>
      <c r="B810" s="17">
        <v>1.1062500036059599</v>
      </c>
      <c r="C810" s="17">
        <v>0.56146990740740743</v>
      </c>
      <c r="D810" s="25">
        <f t="shared" si="12"/>
        <v>13.475277777777778</v>
      </c>
      <c r="H810" s="16">
        <v>347.26900000000001</v>
      </c>
    </row>
    <row r="811" spans="1:29" x14ac:dyDescent="0.2">
      <c r="A811" s="18">
        <v>43202.61996527778</v>
      </c>
      <c r="B811" s="17">
        <v>1.10694444805267</v>
      </c>
      <c r="C811" s="17">
        <v>0.56216435185185187</v>
      </c>
      <c r="D811" s="25">
        <f t="shared" si="12"/>
        <v>13.491944444444446</v>
      </c>
    </row>
    <row r="812" spans="1:29" x14ac:dyDescent="0.2">
      <c r="A812" s="18">
        <v>43202.620659722219</v>
      </c>
      <c r="B812" s="17">
        <v>1.1076388924993801</v>
      </c>
      <c r="C812" s="17">
        <v>0.56285879629629632</v>
      </c>
      <c r="D812" s="25">
        <f t="shared" si="12"/>
        <v>13.508611111111112</v>
      </c>
    </row>
    <row r="813" spans="1:29" x14ac:dyDescent="0.2">
      <c r="A813" s="18">
        <v>43202.621354166666</v>
      </c>
      <c r="B813" s="17">
        <v>1.1083333369460899</v>
      </c>
      <c r="C813" s="17">
        <v>0.56355324074074076</v>
      </c>
      <c r="D813" s="25">
        <f t="shared" si="12"/>
        <v>13.525277777777777</v>
      </c>
      <c r="H813" s="16">
        <v>347.25099999999998</v>
      </c>
    </row>
    <row r="814" spans="1:29" x14ac:dyDescent="0.2">
      <c r="A814" s="18">
        <v>43202.622048611112</v>
      </c>
      <c r="B814" s="17">
        <v>1.1090277813928</v>
      </c>
      <c r="C814" s="17">
        <v>0.5642476851851852</v>
      </c>
      <c r="D814" s="25">
        <f t="shared" si="12"/>
        <v>13.541944444444445</v>
      </c>
      <c r="H814" s="16">
        <v>352.22300000000001</v>
      </c>
    </row>
    <row r="815" spans="1:29" x14ac:dyDescent="0.2">
      <c r="A815" s="18">
        <v>43202.622743055559</v>
      </c>
      <c r="B815" s="17">
        <v>1.1097222258395001</v>
      </c>
      <c r="C815" s="17">
        <v>0.56494212962962964</v>
      </c>
      <c r="D815" s="25">
        <f t="shared" si="12"/>
        <v>13.558611111111112</v>
      </c>
      <c r="H815" s="16">
        <v>349.471</v>
      </c>
    </row>
    <row r="816" spans="1:29" x14ac:dyDescent="0.2">
      <c r="A816" s="18">
        <v>43202.623437499999</v>
      </c>
      <c r="B816" s="17">
        <v>1.1104166702862099</v>
      </c>
      <c r="C816" s="17">
        <v>0.56563657407407408</v>
      </c>
      <c r="D816" s="25">
        <f t="shared" si="12"/>
        <v>13.575277777777778</v>
      </c>
      <c r="H816" s="16">
        <v>351.09100000000001</v>
      </c>
    </row>
    <row r="817" spans="1:18" x14ac:dyDescent="0.2">
      <c r="A817" s="18">
        <v>43202.624131944445</v>
      </c>
      <c r="B817" s="17">
        <v>1.11111111473292</v>
      </c>
      <c r="C817" s="17">
        <v>0.56633101851851853</v>
      </c>
      <c r="D817" s="25">
        <f t="shared" si="12"/>
        <v>13.591944444444444</v>
      </c>
      <c r="H817" s="16">
        <v>350.77</v>
      </c>
    </row>
    <row r="818" spans="1:18" x14ac:dyDescent="0.2">
      <c r="A818" s="18">
        <v>43202.624826388892</v>
      </c>
      <c r="B818" s="17">
        <v>1.1118055591796301</v>
      </c>
      <c r="C818" s="17">
        <v>0.56702546296296297</v>
      </c>
      <c r="D818" s="25">
        <f t="shared" si="12"/>
        <v>13.608611111111111</v>
      </c>
    </row>
    <row r="819" spans="1:18" x14ac:dyDescent="0.2">
      <c r="A819" s="18">
        <v>43202.625520833331</v>
      </c>
      <c r="B819" s="17">
        <v>1.1125000036263399</v>
      </c>
      <c r="C819" s="17">
        <v>0.56771990740740741</v>
      </c>
      <c r="D819" s="25">
        <f t="shared" si="12"/>
        <v>13.625277777777779</v>
      </c>
    </row>
    <row r="820" spans="1:18" x14ac:dyDescent="0.2">
      <c r="A820" s="18">
        <v>43202.626215277778</v>
      </c>
      <c r="B820" s="17">
        <v>1.11319444807305</v>
      </c>
      <c r="C820" s="17">
        <v>0.56841435185185185</v>
      </c>
      <c r="D820" s="25">
        <f t="shared" si="12"/>
        <v>13.641944444444444</v>
      </c>
    </row>
    <row r="821" spans="1:18" x14ac:dyDescent="0.2">
      <c r="A821" s="18">
        <v>43202.626909722225</v>
      </c>
      <c r="B821" s="17">
        <v>1.1138888925197501</v>
      </c>
      <c r="C821" s="17">
        <v>0.56910879629629629</v>
      </c>
      <c r="D821" s="25">
        <f t="shared" si="12"/>
        <v>13.65861111111111</v>
      </c>
      <c r="H821" s="16">
        <v>351.56799999999998</v>
      </c>
    </row>
    <row r="822" spans="1:18" x14ac:dyDescent="0.2">
      <c r="A822" s="18">
        <v>43202.627604166664</v>
      </c>
      <c r="B822" s="17">
        <v>1.1145833369664599</v>
      </c>
      <c r="C822" s="17">
        <v>0.56980324074074074</v>
      </c>
      <c r="D822" s="25">
        <f t="shared" si="12"/>
        <v>13.675277777777778</v>
      </c>
      <c r="R822" s="14">
        <v>36.500999999999998</v>
      </c>
    </row>
    <row r="823" spans="1:18" x14ac:dyDescent="0.2">
      <c r="A823" s="18">
        <v>43202.628298611111</v>
      </c>
      <c r="B823" s="17">
        <v>1.11527778141317</v>
      </c>
      <c r="C823" s="17">
        <v>0.57049768518518518</v>
      </c>
      <c r="D823" s="25">
        <f t="shared" si="12"/>
        <v>13.691944444444445</v>
      </c>
      <c r="R823" s="14">
        <v>34.902000000000001</v>
      </c>
    </row>
    <row r="824" spans="1:18" x14ac:dyDescent="0.2">
      <c r="A824" s="18">
        <v>43202.628993055558</v>
      </c>
      <c r="B824" s="17">
        <v>1.1159722258598801</v>
      </c>
      <c r="C824" s="17">
        <v>0.57119212962962962</v>
      </c>
      <c r="D824" s="25">
        <f t="shared" si="12"/>
        <v>13.708611111111111</v>
      </c>
      <c r="H824" s="16">
        <v>348.11500000000001</v>
      </c>
    </row>
    <row r="825" spans="1:18" x14ac:dyDescent="0.2">
      <c r="A825" s="18">
        <v>43202.629687499997</v>
      </c>
      <c r="B825" s="17">
        <v>1.1166666703065899</v>
      </c>
      <c r="C825" s="17">
        <v>0.57188657407407406</v>
      </c>
      <c r="D825" s="25">
        <f t="shared" si="12"/>
        <v>13.725277777777777</v>
      </c>
      <c r="H825" s="16">
        <v>354.04599999999999</v>
      </c>
    </row>
    <row r="826" spans="1:18" x14ac:dyDescent="0.2">
      <c r="A826" s="18">
        <v>43202.630381944444</v>
      </c>
      <c r="B826" s="17">
        <v>1.11736111475329</v>
      </c>
      <c r="C826" s="17">
        <v>0.5725810185185185</v>
      </c>
      <c r="D826" s="25">
        <f t="shared" si="12"/>
        <v>13.741944444444444</v>
      </c>
      <c r="H826" s="16">
        <v>350.57299999999998</v>
      </c>
    </row>
    <row r="827" spans="1:18" x14ac:dyDescent="0.2">
      <c r="A827" s="18">
        <v>43202.631076388891</v>
      </c>
      <c r="B827" s="17">
        <v>1.1180555592000001</v>
      </c>
      <c r="C827" s="17">
        <v>0.57327546296296295</v>
      </c>
      <c r="D827" s="25">
        <f t="shared" si="12"/>
        <v>13.758611111111112</v>
      </c>
    </row>
    <row r="828" spans="1:18" x14ac:dyDescent="0.2">
      <c r="A828" s="18">
        <v>43202.63177083333</v>
      </c>
      <c r="B828" s="17">
        <v>1.11875000364671</v>
      </c>
      <c r="C828" s="17">
        <v>0.57396990740740739</v>
      </c>
      <c r="D828" s="25">
        <f t="shared" si="12"/>
        <v>13.775277777777777</v>
      </c>
    </row>
    <row r="829" spans="1:18" x14ac:dyDescent="0.2">
      <c r="A829" s="18">
        <v>43202.632465277777</v>
      </c>
      <c r="B829" s="17">
        <v>1.11944444809342</v>
      </c>
      <c r="C829" s="17">
        <v>0.57466435185185183</v>
      </c>
      <c r="D829" s="25">
        <f t="shared" si="12"/>
        <v>13.791944444444443</v>
      </c>
      <c r="H829" s="16">
        <v>352.34699999999998</v>
      </c>
      <c r="P829" s="14">
        <v>-662.01199999999994</v>
      </c>
      <c r="R829" s="14">
        <v>35.006</v>
      </c>
    </row>
    <row r="830" spans="1:18" x14ac:dyDescent="0.2">
      <c r="A830" s="18">
        <v>43202.633159722223</v>
      </c>
      <c r="B830" s="17">
        <v>1.1201388925401301</v>
      </c>
      <c r="C830" s="17">
        <v>0.57535879629629627</v>
      </c>
      <c r="D830" s="25">
        <f t="shared" si="12"/>
        <v>13.808611111111111</v>
      </c>
      <c r="H830" s="16">
        <v>349.423</v>
      </c>
      <c r="R830" s="14">
        <v>36.572000000000003</v>
      </c>
    </row>
    <row r="831" spans="1:18" x14ac:dyDescent="0.2">
      <c r="A831" s="18">
        <v>43202.63385416667</v>
      </c>
      <c r="B831" s="17">
        <v>1.12083333698683</v>
      </c>
      <c r="C831" s="17">
        <v>0.57605324074074071</v>
      </c>
      <c r="D831" s="25">
        <f t="shared" si="12"/>
        <v>13.825277777777778</v>
      </c>
      <c r="H831" s="16">
        <v>349.95600000000002</v>
      </c>
      <c r="R831" s="14">
        <v>37.031999999999996</v>
      </c>
    </row>
    <row r="832" spans="1:18" x14ac:dyDescent="0.2">
      <c r="A832" s="18">
        <v>43202.634548611109</v>
      </c>
      <c r="B832" s="17">
        <v>1.12152778143354</v>
      </c>
      <c r="C832" s="17">
        <v>0.57674768518518515</v>
      </c>
      <c r="D832" s="25">
        <f t="shared" si="12"/>
        <v>13.841944444444444</v>
      </c>
      <c r="H832" s="16">
        <v>353.19799999999998</v>
      </c>
      <c r="R832" s="14">
        <v>35.167999999999999</v>
      </c>
    </row>
    <row r="833" spans="1:29" x14ac:dyDescent="0.2">
      <c r="A833" s="18">
        <v>43202.635243055556</v>
      </c>
      <c r="B833" s="17">
        <v>1.1222222258802499</v>
      </c>
      <c r="C833" s="17">
        <v>0.5774421296296296</v>
      </c>
      <c r="D833" s="25">
        <f t="shared" si="12"/>
        <v>13.858611111111109</v>
      </c>
      <c r="H833" s="16">
        <v>348.75200000000001</v>
      </c>
    </row>
    <row r="834" spans="1:29" x14ac:dyDescent="0.2">
      <c r="A834" s="18">
        <v>43202.635937500003</v>
      </c>
      <c r="B834" s="17">
        <v>1.12291667032696</v>
      </c>
      <c r="C834" s="17">
        <v>0.57813657407407404</v>
      </c>
      <c r="D834" s="25">
        <f t="shared" si="12"/>
        <v>13.875277777777777</v>
      </c>
    </row>
    <row r="835" spans="1:29" x14ac:dyDescent="0.2">
      <c r="A835" s="18">
        <v>43202.636631944442</v>
      </c>
      <c r="B835" s="17">
        <v>1.12361111477367</v>
      </c>
      <c r="C835" s="17">
        <v>0.57883101851851848</v>
      </c>
      <c r="D835" s="25">
        <f t="shared" ref="D835:D898" si="13">C835*24</f>
        <v>13.891944444444444</v>
      </c>
    </row>
    <row r="836" spans="1:29" x14ac:dyDescent="0.2">
      <c r="A836" s="18">
        <v>43202.637326388889</v>
      </c>
      <c r="B836" s="17">
        <v>1.1243055592203699</v>
      </c>
      <c r="C836" s="17">
        <v>0.57952546296296292</v>
      </c>
      <c r="D836" s="25">
        <f t="shared" si="13"/>
        <v>13.90861111111111</v>
      </c>
    </row>
    <row r="837" spans="1:29" x14ac:dyDescent="0.2">
      <c r="A837" s="18">
        <v>43202.638020833336</v>
      </c>
      <c r="B837" s="17">
        <v>1.12500000366708</v>
      </c>
      <c r="C837" s="17">
        <v>0.58021990740740736</v>
      </c>
      <c r="D837" s="25">
        <f t="shared" si="13"/>
        <v>13.925277777777776</v>
      </c>
      <c r="H837" s="16">
        <v>350.971</v>
      </c>
    </row>
    <row r="838" spans="1:29" x14ac:dyDescent="0.2">
      <c r="A838" s="18">
        <v>43202.638715277775</v>
      </c>
      <c r="B838" s="17">
        <v>1.12569444811379</v>
      </c>
      <c r="C838" s="17">
        <v>0.58091435185185181</v>
      </c>
      <c r="D838" s="25">
        <f t="shared" si="13"/>
        <v>13.941944444444443</v>
      </c>
      <c r="E838" s="15">
        <v>1006.866</v>
      </c>
      <c r="F838" s="14">
        <v>6.0739999999999998</v>
      </c>
      <c r="G838" s="15">
        <v>37.03</v>
      </c>
      <c r="H838" s="16">
        <v>348.49099999999999</v>
      </c>
      <c r="I838" s="15">
        <v>0</v>
      </c>
      <c r="J838" s="15">
        <v>0</v>
      </c>
      <c r="K838" s="15">
        <v>6.4749999999999996</v>
      </c>
      <c r="L838" s="15">
        <v>0</v>
      </c>
      <c r="M838" s="15">
        <v>3.0000000000000001E-3</v>
      </c>
      <c r="N838" s="15">
        <v>0</v>
      </c>
      <c r="O838" s="15">
        <v>0.38800000000000001</v>
      </c>
      <c r="P838" s="14">
        <v>-662.23599999999999</v>
      </c>
      <c r="Q838" s="16">
        <v>0.76900000000000002</v>
      </c>
      <c r="R838" s="14">
        <v>34.737000000000002</v>
      </c>
      <c r="S838" s="14">
        <v>0</v>
      </c>
      <c r="T838" s="14">
        <v>0</v>
      </c>
      <c r="U838" s="14">
        <v>0</v>
      </c>
      <c r="V838" s="14">
        <v>0</v>
      </c>
      <c r="W838" s="14">
        <v>6</v>
      </c>
      <c r="X838" s="15">
        <v>37</v>
      </c>
      <c r="Y838" s="15">
        <v>3</v>
      </c>
      <c r="Z838" s="15">
        <v>0</v>
      </c>
      <c r="AA838" s="15">
        <v>3</v>
      </c>
      <c r="AB838" s="15">
        <v>3</v>
      </c>
      <c r="AC838" s="14">
        <v>0</v>
      </c>
    </row>
    <row r="839" spans="1:29" x14ac:dyDescent="0.2">
      <c r="A839" s="18">
        <v>43202.639409722222</v>
      </c>
      <c r="B839" s="17">
        <v>1.1263888925604999</v>
      </c>
      <c r="C839" s="17">
        <v>0.58160879629629625</v>
      </c>
      <c r="D839" s="25">
        <f t="shared" si="13"/>
        <v>13.958611111111111</v>
      </c>
      <c r="H839" s="16">
        <v>349.79300000000001</v>
      </c>
    </row>
    <row r="840" spans="1:29" x14ac:dyDescent="0.2">
      <c r="A840" s="18">
        <v>43202.640104166669</v>
      </c>
      <c r="B840" s="17">
        <v>1.12708333700721</v>
      </c>
      <c r="C840" s="17">
        <v>0.58230324074074069</v>
      </c>
      <c r="D840" s="25">
        <f t="shared" si="13"/>
        <v>13.975277777777777</v>
      </c>
    </row>
    <row r="841" spans="1:29" x14ac:dyDescent="0.2">
      <c r="A841" s="18">
        <v>43202.640798611108</v>
      </c>
      <c r="B841" s="17">
        <v>1.1277777814539101</v>
      </c>
      <c r="C841" s="17">
        <v>0.58299768518518513</v>
      </c>
      <c r="D841" s="25">
        <f t="shared" si="13"/>
        <v>13.991944444444442</v>
      </c>
      <c r="P841" s="14">
        <v>-662.73699999999997</v>
      </c>
    </row>
    <row r="842" spans="1:29" x14ac:dyDescent="0.2">
      <c r="A842" s="18">
        <v>43202.641493055555</v>
      </c>
      <c r="B842" s="17">
        <v>1.1284722259006199</v>
      </c>
      <c r="C842" s="17">
        <v>0.58369212962962957</v>
      </c>
      <c r="D842" s="25">
        <f t="shared" si="13"/>
        <v>14.00861111111111</v>
      </c>
    </row>
    <row r="843" spans="1:29" x14ac:dyDescent="0.2">
      <c r="A843" s="18">
        <v>43202.642187500001</v>
      </c>
      <c r="B843" s="17">
        <v>1.12916667034733</v>
      </c>
      <c r="C843" s="17">
        <v>0.58438657407407413</v>
      </c>
      <c r="D843" s="25">
        <f t="shared" si="13"/>
        <v>14.025277777777779</v>
      </c>
    </row>
    <row r="844" spans="1:29" x14ac:dyDescent="0.2">
      <c r="A844" s="18">
        <v>43202.642881944441</v>
      </c>
      <c r="B844" s="17">
        <v>1.1298611147940401</v>
      </c>
      <c r="C844" s="17">
        <v>0.58508101851851857</v>
      </c>
      <c r="D844" s="25">
        <f t="shared" si="13"/>
        <v>14.041944444444447</v>
      </c>
    </row>
    <row r="845" spans="1:29" x14ac:dyDescent="0.2">
      <c r="A845" s="18">
        <v>43202.643576388888</v>
      </c>
      <c r="B845" s="17">
        <v>1.1305555592407499</v>
      </c>
      <c r="C845" s="17">
        <v>0.58577546296296301</v>
      </c>
      <c r="D845" s="25">
        <f t="shared" si="13"/>
        <v>14.058611111111112</v>
      </c>
      <c r="H845" s="16">
        <v>349.14</v>
      </c>
    </row>
    <row r="846" spans="1:29" x14ac:dyDescent="0.2">
      <c r="A846" s="18">
        <v>43202.644270833334</v>
      </c>
      <c r="B846" s="17">
        <v>1.13125000368746</v>
      </c>
      <c r="C846" s="17">
        <v>0.58646990740740745</v>
      </c>
      <c r="D846" s="25">
        <f t="shared" si="13"/>
        <v>14.075277777777778</v>
      </c>
      <c r="H846" s="16">
        <v>351.178</v>
      </c>
    </row>
    <row r="847" spans="1:29" x14ac:dyDescent="0.2">
      <c r="A847" s="18">
        <v>43202.644965277781</v>
      </c>
      <c r="B847" s="17">
        <v>1.1319444481341601</v>
      </c>
      <c r="C847" s="17">
        <v>0.5871643518518519</v>
      </c>
      <c r="D847" s="25">
        <f t="shared" si="13"/>
        <v>14.091944444444445</v>
      </c>
      <c r="H847" s="16">
        <v>348.35599999999999</v>
      </c>
      <c r="R847" s="14">
        <v>37.502000000000002</v>
      </c>
    </row>
    <row r="848" spans="1:29" x14ac:dyDescent="0.2">
      <c r="A848" s="18">
        <v>43202.64565972222</v>
      </c>
      <c r="B848" s="17">
        <v>1.1326388925808699</v>
      </c>
      <c r="C848" s="17">
        <v>0.58785879629629634</v>
      </c>
      <c r="D848" s="25">
        <f t="shared" si="13"/>
        <v>14.108611111111113</v>
      </c>
    </row>
    <row r="849" spans="1:18" x14ac:dyDescent="0.2">
      <c r="A849" s="18">
        <v>43202.646354166667</v>
      </c>
      <c r="B849" s="17">
        <v>1.13333333702758</v>
      </c>
      <c r="C849" s="17">
        <v>0.58855324074074078</v>
      </c>
      <c r="D849" s="25">
        <f t="shared" si="13"/>
        <v>14.125277777777779</v>
      </c>
    </row>
    <row r="850" spans="1:18" x14ac:dyDescent="0.2">
      <c r="A850" s="18">
        <v>43202.647048611114</v>
      </c>
      <c r="B850" s="17">
        <v>1.1340277814742901</v>
      </c>
      <c r="C850" s="17">
        <v>0.58924768518518522</v>
      </c>
      <c r="D850" s="25">
        <f t="shared" si="13"/>
        <v>14.141944444444444</v>
      </c>
      <c r="R850" s="14">
        <v>35.478000000000002</v>
      </c>
    </row>
    <row r="851" spans="1:18" x14ac:dyDescent="0.2">
      <c r="A851" s="18">
        <v>43202.647743055553</v>
      </c>
      <c r="B851" s="17">
        <v>1.1347222259209999</v>
      </c>
      <c r="C851" s="17">
        <v>0.58994212962962966</v>
      </c>
      <c r="D851" s="25">
        <f t="shared" si="13"/>
        <v>14.158611111111112</v>
      </c>
    </row>
    <row r="852" spans="1:18" x14ac:dyDescent="0.2">
      <c r="A852" s="18">
        <v>43202.6484375</v>
      </c>
      <c r="B852" s="17">
        <v>1.1354166703677</v>
      </c>
      <c r="C852" s="17">
        <v>0.59063657407407411</v>
      </c>
      <c r="D852" s="25">
        <f t="shared" si="13"/>
        <v>14.175277777777779</v>
      </c>
      <c r="P852" s="14">
        <v>-663.303</v>
      </c>
    </row>
    <row r="853" spans="1:18" x14ac:dyDescent="0.2">
      <c r="A853" s="18">
        <v>43202.649131944447</v>
      </c>
      <c r="B853" s="17">
        <v>1.1361111148144101</v>
      </c>
      <c r="C853" s="17">
        <v>0.59133101851851855</v>
      </c>
      <c r="D853" s="25">
        <f t="shared" si="13"/>
        <v>14.191944444444445</v>
      </c>
    </row>
    <row r="854" spans="1:18" x14ac:dyDescent="0.2">
      <c r="A854" s="18">
        <v>43202.649826388886</v>
      </c>
      <c r="B854" s="17">
        <v>1.1368055592611199</v>
      </c>
      <c r="C854" s="17">
        <v>0.59202546296296299</v>
      </c>
      <c r="D854" s="25">
        <f t="shared" si="13"/>
        <v>14.208611111111111</v>
      </c>
    </row>
    <row r="855" spans="1:18" x14ac:dyDescent="0.2">
      <c r="A855" s="18">
        <v>43202.650520833333</v>
      </c>
      <c r="B855" s="17">
        <v>1.13750000370783</v>
      </c>
      <c r="C855" s="17">
        <v>0.59271990740740743</v>
      </c>
      <c r="D855" s="25">
        <f t="shared" si="13"/>
        <v>14.225277777777778</v>
      </c>
      <c r="R855" s="14">
        <v>34.902000000000001</v>
      </c>
    </row>
    <row r="856" spans="1:18" x14ac:dyDescent="0.2">
      <c r="A856" s="18">
        <v>43202.65121527778</v>
      </c>
      <c r="B856" s="17">
        <v>1.1381944481545401</v>
      </c>
      <c r="C856" s="17">
        <v>0.59341435185185187</v>
      </c>
      <c r="D856" s="25">
        <f t="shared" si="13"/>
        <v>14.241944444444446</v>
      </c>
      <c r="R856" s="14">
        <v>34.661999999999999</v>
      </c>
    </row>
    <row r="857" spans="1:18" x14ac:dyDescent="0.2">
      <c r="A857" s="18">
        <v>43202.651909722219</v>
      </c>
      <c r="B857" s="17">
        <v>1.1388888926012399</v>
      </c>
      <c r="C857" s="17">
        <v>0.59410879629629632</v>
      </c>
      <c r="D857" s="25">
        <f t="shared" si="13"/>
        <v>14.258611111111112</v>
      </c>
      <c r="H857" s="16">
        <v>350.178</v>
      </c>
      <c r="P857" s="14">
        <v>-664.78899999999999</v>
      </c>
    </row>
    <row r="858" spans="1:18" x14ac:dyDescent="0.2">
      <c r="A858" s="18">
        <v>43202.652604166666</v>
      </c>
      <c r="B858" s="17">
        <v>1.13958333704795</v>
      </c>
      <c r="C858" s="17">
        <v>0.59480324074074076</v>
      </c>
      <c r="D858" s="25">
        <f t="shared" si="13"/>
        <v>14.275277777777777</v>
      </c>
    </row>
    <row r="859" spans="1:18" x14ac:dyDescent="0.2">
      <c r="A859" s="18">
        <v>43202.653298611112</v>
      </c>
      <c r="B859" s="17">
        <v>1.1402777814946601</v>
      </c>
      <c r="C859" s="17">
        <v>0.5954976851851852</v>
      </c>
      <c r="D859" s="25">
        <f t="shared" si="13"/>
        <v>14.291944444444445</v>
      </c>
      <c r="R859" s="14">
        <v>35.694000000000003</v>
      </c>
    </row>
    <row r="860" spans="1:18" x14ac:dyDescent="0.2">
      <c r="A860" s="18">
        <v>43202.653993055559</v>
      </c>
      <c r="B860" s="17">
        <v>1.1409722259413699</v>
      </c>
      <c r="C860" s="17">
        <v>0.59619212962962964</v>
      </c>
      <c r="D860" s="25">
        <f t="shared" si="13"/>
        <v>14.308611111111112</v>
      </c>
    </row>
    <row r="861" spans="1:18" x14ac:dyDescent="0.2">
      <c r="A861" s="18">
        <v>43202.654687499999</v>
      </c>
      <c r="B861" s="17">
        <v>1.14166667038808</v>
      </c>
      <c r="C861" s="17">
        <v>0.59688657407407408</v>
      </c>
      <c r="D861" s="25">
        <f t="shared" si="13"/>
        <v>14.325277777777778</v>
      </c>
    </row>
    <row r="862" spans="1:18" x14ac:dyDescent="0.2">
      <c r="A862" s="18">
        <v>43202.655381944445</v>
      </c>
      <c r="B862" s="17">
        <v>1.1423611148347801</v>
      </c>
      <c r="C862" s="17">
        <v>0.59758101851851853</v>
      </c>
      <c r="D862" s="25">
        <f t="shared" si="13"/>
        <v>14.341944444444444</v>
      </c>
    </row>
    <row r="863" spans="1:18" x14ac:dyDescent="0.2">
      <c r="A863" s="18">
        <v>43202.656076388892</v>
      </c>
      <c r="B863" s="17">
        <v>1.1430555592814899</v>
      </c>
      <c r="C863" s="17">
        <v>0.59827546296296297</v>
      </c>
      <c r="D863" s="25">
        <f t="shared" si="13"/>
        <v>14.358611111111111</v>
      </c>
    </row>
    <row r="864" spans="1:18" x14ac:dyDescent="0.2">
      <c r="A864" s="18">
        <v>43202.656770833331</v>
      </c>
      <c r="B864" s="17">
        <v>1.1437500037282</v>
      </c>
      <c r="C864" s="17">
        <v>0.59896990740740741</v>
      </c>
      <c r="D864" s="25">
        <f t="shared" si="13"/>
        <v>14.375277777777779</v>
      </c>
      <c r="P864" s="14">
        <v>-666.173</v>
      </c>
    </row>
    <row r="865" spans="1:29" x14ac:dyDescent="0.2">
      <c r="A865" s="18">
        <v>43202.657465277778</v>
      </c>
      <c r="B865" s="17">
        <v>1.1444444481749101</v>
      </c>
      <c r="C865" s="17">
        <v>0.59966435185185185</v>
      </c>
      <c r="D865" s="25">
        <f t="shared" si="13"/>
        <v>14.391944444444444</v>
      </c>
    </row>
    <row r="866" spans="1:29" x14ac:dyDescent="0.2">
      <c r="A866" s="18">
        <v>43202.658159722225</v>
      </c>
      <c r="B866" s="17">
        <v>1.1451388926216199</v>
      </c>
      <c r="C866" s="17">
        <v>0.60035879629629629</v>
      </c>
      <c r="D866" s="25">
        <f t="shared" si="13"/>
        <v>14.40861111111111</v>
      </c>
      <c r="H866" s="16">
        <v>350.61900000000003</v>
      </c>
    </row>
    <row r="867" spans="1:29" x14ac:dyDescent="0.2">
      <c r="A867" s="18">
        <v>43202.658854166664</v>
      </c>
      <c r="B867" s="17">
        <v>1.14583333706832</v>
      </c>
      <c r="C867" s="17">
        <v>0.60105324074074074</v>
      </c>
      <c r="D867" s="25">
        <f t="shared" si="13"/>
        <v>14.425277777777778</v>
      </c>
      <c r="H867" s="16">
        <v>349.05799999999999</v>
      </c>
    </row>
    <row r="868" spans="1:29" x14ac:dyDescent="0.2">
      <c r="A868" s="18">
        <v>43202.659548611111</v>
      </c>
      <c r="B868" s="17">
        <v>1.1465277815150301</v>
      </c>
      <c r="C868" s="17">
        <v>0.60174768518518518</v>
      </c>
      <c r="D868" s="25">
        <f t="shared" si="13"/>
        <v>14.441944444444445</v>
      </c>
      <c r="E868" s="15">
        <v>1006.866</v>
      </c>
      <c r="F868" s="14">
        <v>6.077</v>
      </c>
      <c r="G868" s="15">
        <v>37.03</v>
      </c>
      <c r="H868" s="16">
        <v>349.67099999999999</v>
      </c>
      <c r="I868" s="15">
        <v>0</v>
      </c>
      <c r="J868" s="15">
        <v>0</v>
      </c>
      <c r="K868" s="15">
        <v>6.4749999999999996</v>
      </c>
      <c r="L868" s="15">
        <v>0</v>
      </c>
      <c r="M868" s="15">
        <v>3.0000000000000001E-3</v>
      </c>
      <c r="N868" s="15">
        <v>0</v>
      </c>
      <c r="O868" s="15">
        <v>0.38800000000000001</v>
      </c>
      <c r="P868" s="14">
        <v>-666.57299999999998</v>
      </c>
      <c r="Q868" s="16">
        <v>0.46300000000000002</v>
      </c>
      <c r="R868" s="14">
        <v>34.646000000000001</v>
      </c>
      <c r="S868" s="14">
        <v>0</v>
      </c>
      <c r="T868" s="14">
        <v>0</v>
      </c>
      <c r="U868" s="14">
        <v>0</v>
      </c>
      <c r="V868" s="14">
        <v>0</v>
      </c>
      <c r="W868" s="14">
        <v>6</v>
      </c>
      <c r="X868" s="15">
        <v>37</v>
      </c>
      <c r="Y868" s="15">
        <v>3</v>
      </c>
      <c r="Z868" s="15">
        <v>0</v>
      </c>
      <c r="AA868" s="15">
        <v>3</v>
      </c>
      <c r="AB868" s="15">
        <v>3</v>
      </c>
      <c r="AC868" s="14">
        <v>0</v>
      </c>
    </row>
    <row r="869" spans="1:29" x14ac:dyDescent="0.2">
      <c r="A869" s="18">
        <v>43202.660243055558</v>
      </c>
      <c r="B869" s="17">
        <v>1.1472222259617399</v>
      </c>
      <c r="C869" s="17">
        <v>0.60244212962962962</v>
      </c>
      <c r="D869" s="25">
        <f t="shared" si="13"/>
        <v>14.458611111111111</v>
      </c>
    </row>
    <row r="870" spans="1:29" x14ac:dyDescent="0.2">
      <c r="A870" s="18">
        <v>43202.660937499997</v>
      </c>
      <c r="B870" s="17">
        <v>1.14791667040845</v>
      </c>
      <c r="C870" s="17">
        <v>0.60313657407407406</v>
      </c>
      <c r="D870" s="25">
        <f t="shared" si="13"/>
        <v>14.475277777777777</v>
      </c>
      <c r="P870" s="14">
        <v>-667.39599999999996</v>
      </c>
    </row>
    <row r="871" spans="1:29" x14ac:dyDescent="0.2">
      <c r="A871" s="18">
        <v>43202.661631944444</v>
      </c>
      <c r="B871" s="17">
        <v>1.1486111148551601</v>
      </c>
      <c r="C871" s="17">
        <v>0.6038310185185185</v>
      </c>
      <c r="D871" s="25">
        <f t="shared" si="13"/>
        <v>14.491944444444444</v>
      </c>
      <c r="R871" s="14">
        <v>37.113</v>
      </c>
    </row>
    <row r="872" spans="1:29" x14ac:dyDescent="0.2">
      <c r="A872" s="18">
        <v>43202.662326388891</v>
      </c>
      <c r="B872" s="17">
        <v>1.14930555930187</v>
      </c>
      <c r="C872" s="17">
        <v>0.60452546296296295</v>
      </c>
      <c r="D872" s="25">
        <f t="shared" si="13"/>
        <v>14.508611111111112</v>
      </c>
    </row>
    <row r="873" spans="1:29" x14ac:dyDescent="0.2">
      <c r="A873" s="18">
        <v>43202.66302083333</v>
      </c>
      <c r="B873" s="17">
        <v>1.15000000374857</v>
      </c>
      <c r="C873" s="17">
        <v>0.60521990740740739</v>
      </c>
      <c r="D873" s="25">
        <f t="shared" si="13"/>
        <v>14.525277777777777</v>
      </c>
    </row>
    <row r="874" spans="1:29" x14ac:dyDescent="0.2">
      <c r="A874" s="18">
        <v>43202.663715277777</v>
      </c>
      <c r="B874" s="17">
        <v>1.1506944481952801</v>
      </c>
      <c r="C874" s="17">
        <v>0.60591435185185183</v>
      </c>
      <c r="D874" s="25">
        <f t="shared" si="13"/>
        <v>14.541944444444443</v>
      </c>
    </row>
    <row r="875" spans="1:29" x14ac:dyDescent="0.2">
      <c r="A875" s="18">
        <v>43202.664409722223</v>
      </c>
      <c r="B875" s="17">
        <v>1.15138889264199</v>
      </c>
      <c r="C875" s="17">
        <v>0.60660879629629627</v>
      </c>
      <c r="D875" s="25">
        <f t="shared" si="13"/>
        <v>14.558611111111111</v>
      </c>
    </row>
    <row r="876" spans="1:29" x14ac:dyDescent="0.2">
      <c r="A876" s="18">
        <v>43202.66510416667</v>
      </c>
      <c r="B876" s="17">
        <v>1.1520833370887</v>
      </c>
      <c r="C876" s="17">
        <v>0.60730324074074071</v>
      </c>
      <c r="D876" s="25">
        <f t="shared" si="13"/>
        <v>14.575277777777778</v>
      </c>
      <c r="P876" s="14">
        <v>-668.26700000000005</v>
      </c>
    </row>
    <row r="877" spans="1:29" x14ac:dyDescent="0.2">
      <c r="A877" s="18">
        <v>43202.665798611109</v>
      </c>
      <c r="B877" s="17">
        <v>1.1527777815354101</v>
      </c>
      <c r="C877" s="17">
        <v>0.60799768518518515</v>
      </c>
      <c r="D877" s="25">
        <f t="shared" si="13"/>
        <v>14.591944444444444</v>
      </c>
    </row>
    <row r="878" spans="1:29" x14ac:dyDescent="0.2">
      <c r="A878" s="18">
        <v>43202.666493055556</v>
      </c>
      <c r="B878" s="17">
        <v>1.15347222598211</v>
      </c>
      <c r="C878" s="17">
        <v>0.6086921296296296</v>
      </c>
      <c r="D878" s="25">
        <f t="shared" si="13"/>
        <v>14.608611111111109</v>
      </c>
      <c r="R878" s="14">
        <v>33.741999999999997</v>
      </c>
    </row>
    <row r="879" spans="1:29" x14ac:dyDescent="0.2">
      <c r="A879" s="18">
        <v>43202.667187500003</v>
      </c>
      <c r="B879" s="17">
        <v>1.15416667042882</v>
      </c>
      <c r="C879" s="17">
        <v>0.60938657407407404</v>
      </c>
      <c r="D879" s="25">
        <f t="shared" si="13"/>
        <v>14.625277777777777</v>
      </c>
    </row>
    <row r="880" spans="1:29" x14ac:dyDescent="0.2">
      <c r="A880" s="18">
        <v>43202.667881944442</v>
      </c>
      <c r="B880" s="17">
        <v>1.1548611148755299</v>
      </c>
      <c r="C880" s="17">
        <v>0.61008101851851848</v>
      </c>
      <c r="D880" s="25">
        <f t="shared" si="13"/>
        <v>14.641944444444444</v>
      </c>
      <c r="P880" s="14">
        <v>-669.26400000000001</v>
      </c>
      <c r="R880" s="14">
        <v>37.729999999999997</v>
      </c>
    </row>
    <row r="881" spans="1:18" x14ac:dyDescent="0.2">
      <c r="A881" s="18">
        <v>43202.668576388889</v>
      </c>
      <c r="B881" s="17">
        <v>1.15555555932224</v>
      </c>
      <c r="C881" s="17">
        <v>0.61077546296296292</v>
      </c>
      <c r="D881" s="25">
        <f t="shared" si="13"/>
        <v>14.65861111111111</v>
      </c>
      <c r="R881" s="14">
        <v>36.652000000000001</v>
      </c>
    </row>
    <row r="882" spans="1:18" x14ac:dyDescent="0.2">
      <c r="A882" s="18">
        <v>43202.669270833336</v>
      </c>
      <c r="B882" s="17">
        <v>1.15625000376895</v>
      </c>
      <c r="C882" s="17">
        <v>0.61146990740740736</v>
      </c>
      <c r="D882" s="25">
        <f t="shared" si="13"/>
        <v>14.675277777777776</v>
      </c>
      <c r="R882" s="14">
        <v>34.478000000000002</v>
      </c>
    </row>
    <row r="883" spans="1:18" x14ac:dyDescent="0.2">
      <c r="A883" s="18">
        <v>43202.669965277775</v>
      </c>
      <c r="B883" s="17">
        <v>1.1569444482156499</v>
      </c>
      <c r="C883" s="17">
        <v>0.61216435185185181</v>
      </c>
      <c r="D883" s="25">
        <f t="shared" si="13"/>
        <v>14.691944444444443</v>
      </c>
    </row>
    <row r="884" spans="1:18" x14ac:dyDescent="0.2">
      <c r="A884" s="18">
        <v>43202.670659722222</v>
      </c>
      <c r="B884" s="17">
        <v>1.15763889266236</v>
      </c>
      <c r="C884" s="17">
        <v>0.61285879629629625</v>
      </c>
      <c r="D884" s="25">
        <f t="shared" si="13"/>
        <v>14.708611111111111</v>
      </c>
    </row>
    <row r="885" spans="1:18" x14ac:dyDescent="0.2">
      <c r="A885" s="18">
        <v>43202.671354166669</v>
      </c>
      <c r="B885" s="17">
        <v>1.15833333710907</v>
      </c>
      <c r="C885" s="17">
        <v>0.61355324074074069</v>
      </c>
      <c r="D885" s="25">
        <f t="shared" si="13"/>
        <v>14.725277777777777</v>
      </c>
    </row>
    <row r="886" spans="1:18" x14ac:dyDescent="0.2">
      <c r="A886" s="18">
        <v>43202.672048611108</v>
      </c>
      <c r="B886" s="17">
        <v>1.1590277815557799</v>
      </c>
      <c r="C886" s="17">
        <v>0.61424768518518513</v>
      </c>
      <c r="D886" s="25">
        <f t="shared" si="13"/>
        <v>14.741944444444442</v>
      </c>
    </row>
    <row r="887" spans="1:18" x14ac:dyDescent="0.2">
      <c r="A887" s="18">
        <v>43202.672743055555</v>
      </c>
      <c r="B887" s="17">
        <v>1.15972222600249</v>
      </c>
      <c r="C887" s="17">
        <v>0.61494212962962957</v>
      </c>
      <c r="D887" s="25">
        <f t="shared" si="13"/>
        <v>14.75861111111111</v>
      </c>
    </row>
    <row r="888" spans="1:18" x14ac:dyDescent="0.2">
      <c r="A888" s="18">
        <v>43202.673437500001</v>
      </c>
      <c r="B888" s="17">
        <v>1.1604166704491901</v>
      </c>
      <c r="C888" s="17">
        <v>0.61563657407407413</v>
      </c>
      <c r="D888" s="25">
        <f t="shared" si="13"/>
        <v>14.775277777777779</v>
      </c>
      <c r="P888" s="14">
        <v>-670.851</v>
      </c>
    </row>
    <row r="889" spans="1:18" x14ac:dyDescent="0.2">
      <c r="A889" s="18">
        <v>43202.674131944441</v>
      </c>
      <c r="B889" s="17">
        <v>1.1611111148958999</v>
      </c>
      <c r="C889" s="17">
        <v>0.61633101851851857</v>
      </c>
      <c r="D889" s="25">
        <f t="shared" si="13"/>
        <v>14.791944444444447</v>
      </c>
    </row>
    <row r="890" spans="1:18" x14ac:dyDescent="0.2">
      <c r="A890" s="18">
        <v>43202.674826388888</v>
      </c>
      <c r="B890" s="17">
        <v>1.16180555934261</v>
      </c>
      <c r="C890" s="17">
        <v>0.61702546296296301</v>
      </c>
      <c r="D890" s="25">
        <f t="shared" si="13"/>
        <v>14.808611111111112</v>
      </c>
      <c r="R890" s="14">
        <v>36.491999999999997</v>
      </c>
    </row>
    <row r="891" spans="1:18" x14ac:dyDescent="0.2">
      <c r="A891" s="18">
        <v>43202.675520833334</v>
      </c>
      <c r="B891" s="17">
        <v>1.1625000037893201</v>
      </c>
      <c r="C891" s="17">
        <v>0.61771990740740745</v>
      </c>
      <c r="D891" s="25">
        <f t="shared" si="13"/>
        <v>14.825277777777778</v>
      </c>
    </row>
    <row r="892" spans="1:18" x14ac:dyDescent="0.2">
      <c r="A892" s="18">
        <v>43202.676215277781</v>
      </c>
      <c r="B892" s="17">
        <v>1.1631944482360299</v>
      </c>
      <c r="C892" s="17">
        <v>0.6184143518518519</v>
      </c>
      <c r="D892" s="25">
        <f t="shared" si="13"/>
        <v>14.841944444444445</v>
      </c>
    </row>
    <row r="893" spans="1:18" x14ac:dyDescent="0.2">
      <c r="A893" s="18">
        <v>43202.67690972222</v>
      </c>
      <c r="B893" s="17">
        <v>1.16388889268273</v>
      </c>
      <c r="C893" s="17">
        <v>0.61910879629629634</v>
      </c>
      <c r="D893" s="25">
        <f t="shared" si="13"/>
        <v>14.858611111111113</v>
      </c>
      <c r="R893" s="14">
        <v>34.661999999999999</v>
      </c>
    </row>
    <row r="894" spans="1:18" x14ac:dyDescent="0.2">
      <c r="A894" s="18">
        <v>43202.677604166667</v>
      </c>
      <c r="B894" s="17">
        <v>1.1645833371294401</v>
      </c>
      <c r="C894" s="17">
        <v>0.61980324074074078</v>
      </c>
      <c r="D894" s="25">
        <f t="shared" si="13"/>
        <v>14.875277777777779</v>
      </c>
      <c r="P894" s="14">
        <v>-671.93799999999999</v>
      </c>
    </row>
    <row r="895" spans="1:18" x14ac:dyDescent="0.2">
      <c r="A895" s="18">
        <v>43202.678298611114</v>
      </c>
      <c r="B895" s="17">
        <v>1.1652777815761499</v>
      </c>
      <c r="C895" s="17">
        <v>0.62049768518518522</v>
      </c>
      <c r="D895" s="25">
        <f t="shared" si="13"/>
        <v>14.891944444444444</v>
      </c>
      <c r="H895" s="16">
        <v>350.714</v>
      </c>
    </row>
    <row r="896" spans="1:18" x14ac:dyDescent="0.2">
      <c r="A896" s="18">
        <v>43202.678993055553</v>
      </c>
      <c r="B896" s="17">
        <v>1.16597222602286</v>
      </c>
      <c r="C896" s="17">
        <v>0.62119212962962966</v>
      </c>
      <c r="D896" s="25">
        <f t="shared" si="13"/>
        <v>14.908611111111112</v>
      </c>
      <c r="H896" s="16">
        <v>349.596</v>
      </c>
    </row>
    <row r="897" spans="1:29" x14ac:dyDescent="0.2">
      <c r="A897" s="18">
        <v>43202.6796875</v>
      </c>
      <c r="B897" s="17">
        <v>1.1666666704695701</v>
      </c>
      <c r="C897" s="17">
        <v>0.62188657407407411</v>
      </c>
      <c r="D897" s="25">
        <f t="shared" si="13"/>
        <v>14.925277777777779</v>
      </c>
      <c r="R897" s="14">
        <v>35.779000000000003</v>
      </c>
    </row>
    <row r="898" spans="1:29" x14ac:dyDescent="0.2">
      <c r="A898" s="18">
        <v>43202.680381944447</v>
      </c>
      <c r="B898" s="17">
        <v>1.1673611149162799</v>
      </c>
      <c r="C898" s="17">
        <v>0.62258101851851855</v>
      </c>
      <c r="D898" s="25">
        <f t="shared" si="13"/>
        <v>14.941944444444445</v>
      </c>
      <c r="E898" s="15">
        <v>1006.866</v>
      </c>
      <c r="F898" s="14">
        <v>6.0789999999999997</v>
      </c>
      <c r="G898" s="15">
        <v>37.027000000000001</v>
      </c>
      <c r="H898" s="16">
        <v>349.79199999999997</v>
      </c>
      <c r="I898" s="15">
        <v>0</v>
      </c>
      <c r="J898" s="15">
        <v>0</v>
      </c>
      <c r="K898" s="15">
        <v>6.4749999999999996</v>
      </c>
      <c r="L898" s="15">
        <v>0</v>
      </c>
      <c r="M898" s="15">
        <v>3.0000000000000001E-3</v>
      </c>
      <c r="N898" s="15">
        <v>0</v>
      </c>
      <c r="O898" s="15">
        <v>0.38800000000000001</v>
      </c>
      <c r="P898" s="14">
        <v>-672.26</v>
      </c>
      <c r="Q898" s="16">
        <v>1.591</v>
      </c>
      <c r="R898" s="14">
        <v>34.661999999999999</v>
      </c>
      <c r="S898" s="14">
        <v>0</v>
      </c>
      <c r="T898" s="14">
        <v>0</v>
      </c>
      <c r="U898" s="14">
        <v>0</v>
      </c>
      <c r="V898" s="14">
        <v>0</v>
      </c>
      <c r="W898" s="14">
        <v>6</v>
      </c>
      <c r="X898" s="15">
        <v>37</v>
      </c>
      <c r="Y898" s="15">
        <v>3</v>
      </c>
      <c r="Z898" s="15">
        <v>0</v>
      </c>
      <c r="AA898" s="15">
        <v>3</v>
      </c>
      <c r="AB898" s="15">
        <v>3</v>
      </c>
      <c r="AC898" s="14">
        <v>0</v>
      </c>
    </row>
    <row r="899" spans="1:29" x14ac:dyDescent="0.2">
      <c r="A899" s="18">
        <v>43202.681076388886</v>
      </c>
      <c r="B899" s="17">
        <v>1.16805555936298</v>
      </c>
      <c r="C899" s="17">
        <v>0.62327546296296299</v>
      </c>
      <c r="D899" s="25">
        <f t="shared" ref="D899:D962" si="14">C899*24</f>
        <v>14.958611111111111</v>
      </c>
    </row>
    <row r="900" spans="1:29" x14ac:dyDescent="0.2">
      <c r="A900" s="18">
        <v>43202.681770833333</v>
      </c>
      <c r="B900" s="17">
        <v>1.1687500038096901</v>
      </c>
      <c r="C900" s="17">
        <v>0.62396990740740743</v>
      </c>
      <c r="D900" s="25">
        <f t="shared" si="14"/>
        <v>14.975277777777778</v>
      </c>
    </row>
    <row r="901" spans="1:29" x14ac:dyDescent="0.2">
      <c r="A901" s="18">
        <v>43202.68246527778</v>
      </c>
      <c r="B901" s="17">
        <v>1.1694444482563999</v>
      </c>
      <c r="C901" s="17">
        <v>0.62466435185185187</v>
      </c>
      <c r="D901" s="25">
        <f t="shared" si="14"/>
        <v>14.991944444444446</v>
      </c>
    </row>
    <row r="902" spans="1:29" x14ac:dyDescent="0.2">
      <c r="A902" s="18">
        <v>43202.683159722219</v>
      </c>
      <c r="B902" s="17">
        <v>1.17013889270311</v>
      </c>
      <c r="C902" s="17">
        <v>0.62535879629629632</v>
      </c>
      <c r="D902" s="25">
        <f t="shared" si="14"/>
        <v>15.008611111111112</v>
      </c>
    </row>
    <row r="903" spans="1:29" x14ac:dyDescent="0.2">
      <c r="A903" s="18">
        <v>43202.683854166666</v>
      </c>
      <c r="B903" s="17">
        <v>1.1708333371498201</v>
      </c>
      <c r="C903" s="17">
        <v>0.62605324074074076</v>
      </c>
      <c r="D903" s="25">
        <f t="shared" si="14"/>
        <v>15.025277777777777</v>
      </c>
      <c r="R903" s="14">
        <v>38.024000000000001</v>
      </c>
    </row>
    <row r="904" spans="1:29" x14ac:dyDescent="0.2">
      <c r="A904" s="18">
        <v>43202.684548611112</v>
      </c>
      <c r="B904" s="17">
        <v>1.1715277815965199</v>
      </c>
      <c r="C904" s="17">
        <v>0.6267476851851852</v>
      </c>
      <c r="D904" s="25">
        <f t="shared" si="14"/>
        <v>15.041944444444445</v>
      </c>
      <c r="R904" s="14">
        <v>35.694000000000003</v>
      </c>
    </row>
    <row r="905" spans="1:29" x14ac:dyDescent="0.2">
      <c r="A905" s="18">
        <v>43202.685243055559</v>
      </c>
      <c r="B905" s="17">
        <v>1.17222222604323</v>
      </c>
      <c r="C905" s="17">
        <v>0.62744212962962964</v>
      </c>
      <c r="D905" s="25">
        <f t="shared" si="14"/>
        <v>15.058611111111112</v>
      </c>
      <c r="H905" s="16">
        <v>349.50599999999997</v>
      </c>
    </row>
    <row r="906" spans="1:29" x14ac:dyDescent="0.2">
      <c r="A906" s="18">
        <v>43202.685937499999</v>
      </c>
      <c r="B906" s="17">
        <v>1.1729166704899401</v>
      </c>
      <c r="C906" s="17">
        <v>0.62813657407407408</v>
      </c>
      <c r="D906" s="25">
        <f t="shared" si="14"/>
        <v>15.075277777777778</v>
      </c>
      <c r="H906" s="16">
        <v>349.976</v>
      </c>
      <c r="P906" s="14">
        <v>-673.13499999999999</v>
      </c>
    </row>
    <row r="907" spans="1:29" x14ac:dyDescent="0.2">
      <c r="A907" s="18">
        <v>43202.686631944445</v>
      </c>
      <c r="B907" s="17">
        <v>1.1736111149366499</v>
      </c>
      <c r="C907" s="17">
        <v>0.62883101851851853</v>
      </c>
      <c r="D907" s="25">
        <f t="shared" si="14"/>
        <v>15.091944444444444</v>
      </c>
    </row>
    <row r="908" spans="1:29" x14ac:dyDescent="0.2">
      <c r="A908" s="18">
        <v>43202.687326388892</v>
      </c>
      <c r="B908" s="17">
        <v>1.17430555938336</v>
      </c>
      <c r="C908" s="17">
        <v>0.62952546296296297</v>
      </c>
      <c r="D908" s="25">
        <f t="shared" si="14"/>
        <v>15.108611111111111</v>
      </c>
      <c r="H908" s="16">
        <v>348.66199999999998</v>
      </c>
    </row>
    <row r="909" spans="1:29" x14ac:dyDescent="0.2">
      <c r="A909" s="18">
        <v>43202.688020833331</v>
      </c>
      <c r="B909" s="17">
        <v>1.1750000038300601</v>
      </c>
      <c r="C909" s="17">
        <v>0.63021990740740741</v>
      </c>
      <c r="D909" s="25">
        <f t="shared" si="14"/>
        <v>15.125277777777779</v>
      </c>
    </row>
    <row r="910" spans="1:29" x14ac:dyDescent="0.2">
      <c r="A910" s="18">
        <v>43202.688715277778</v>
      </c>
      <c r="B910" s="17">
        <v>1.1756944482767699</v>
      </c>
      <c r="C910" s="17">
        <v>0.63091435185185185</v>
      </c>
      <c r="D910" s="25">
        <f t="shared" si="14"/>
        <v>15.141944444444444</v>
      </c>
    </row>
    <row r="911" spans="1:29" x14ac:dyDescent="0.2">
      <c r="A911" s="18">
        <v>43202.689409722225</v>
      </c>
      <c r="B911" s="17">
        <v>1.17638889272348</v>
      </c>
      <c r="C911" s="17">
        <v>0.63160879629629629</v>
      </c>
      <c r="D911" s="25">
        <f t="shared" si="14"/>
        <v>15.15861111111111</v>
      </c>
    </row>
    <row r="912" spans="1:29" x14ac:dyDescent="0.2">
      <c r="A912" s="18">
        <v>43202.690104166664</v>
      </c>
      <c r="B912" s="17">
        <v>1.1770833371701901</v>
      </c>
      <c r="C912" s="17">
        <v>0.63230324074074074</v>
      </c>
      <c r="D912" s="25">
        <f t="shared" si="14"/>
        <v>15.175277777777778</v>
      </c>
      <c r="H912" s="16">
        <v>350.21199999999999</v>
      </c>
    </row>
    <row r="913" spans="1:29" x14ac:dyDescent="0.2">
      <c r="A913" s="18">
        <v>43202.690798611111</v>
      </c>
      <c r="B913" s="17">
        <v>1.1777777816168999</v>
      </c>
      <c r="C913" s="17">
        <v>0.63299768518518518</v>
      </c>
      <c r="D913" s="25">
        <f t="shared" si="14"/>
        <v>15.191944444444445</v>
      </c>
      <c r="H913" s="16">
        <v>349.55399999999997</v>
      </c>
    </row>
    <row r="914" spans="1:29" x14ac:dyDescent="0.2">
      <c r="A914" s="18">
        <v>43202.691493055558</v>
      </c>
      <c r="B914" s="17">
        <v>1.1784722260636</v>
      </c>
      <c r="C914" s="17">
        <v>0.63369212962962962</v>
      </c>
      <c r="D914" s="25">
        <f t="shared" si="14"/>
        <v>15.208611111111111</v>
      </c>
    </row>
    <row r="915" spans="1:29" x14ac:dyDescent="0.2">
      <c r="A915" s="18">
        <v>43202.692187499997</v>
      </c>
      <c r="B915" s="17">
        <v>1.1791666705103101</v>
      </c>
      <c r="C915" s="17">
        <v>0.63438657407407406</v>
      </c>
      <c r="D915" s="25">
        <f t="shared" si="14"/>
        <v>15.225277777777777</v>
      </c>
      <c r="R915" s="14">
        <v>33.573999999999998</v>
      </c>
    </row>
    <row r="916" spans="1:29" x14ac:dyDescent="0.2">
      <c r="A916" s="18">
        <v>43202.692881944444</v>
      </c>
      <c r="B916" s="17">
        <v>1.17986111495702</v>
      </c>
      <c r="C916" s="17">
        <v>0.6350810185185185</v>
      </c>
      <c r="D916" s="25">
        <f t="shared" si="14"/>
        <v>15.241944444444444</v>
      </c>
      <c r="R916" s="14">
        <v>34.902000000000001</v>
      </c>
    </row>
    <row r="917" spans="1:29" x14ac:dyDescent="0.2">
      <c r="A917" s="18">
        <v>43202.693576388891</v>
      </c>
      <c r="B917" s="17">
        <v>1.18055555940373</v>
      </c>
      <c r="C917" s="17">
        <v>0.63577546296296295</v>
      </c>
      <c r="D917" s="25">
        <f t="shared" si="14"/>
        <v>15.258611111111112</v>
      </c>
      <c r="H917" s="16">
        <v>349.06099999999998</v>
      </c>
    </row>
    <row r="918" spans="1:29" x14ac:dyDescent="0.2">
      <c r="A918" s="18">
        <v>43202.69427083333</v>
      </c>
      <c r="B918" s="17">
        <v>1.1812500038504401</v>
      </c>
      <c r="C918" s="17">
        <v>0.63646990740740739</v>
      </c>
      <c r="D918" s="25">
        <f t="shared" si="14"/>
        <v>15.275277777777777</v>
      </c>
      <c r="H918" s="16">
        <v>350.137</v>
      </c>
      <c r="R918" s="14">
        <v>34.843000000000004</v>
      </c>
    </row>
    <row r="919" spans="1:29" x14ac:dyDescent="0.2">
      <c r="A919" s="18">
        <v>43202.694965277777</v>
      </c>
      <c r="B919" s="17">
        <v>1.18194444829714</v>
      </c>
      <c r="C919" s="17">
        <v>0.63716435185185183</v>
      </c>
      <c r="D919" s="25">
        <f t="shared" si="14"/>
        <v>15.291944444444443</v>
      </c>
      <c r="H919" s="16">
        <v>350.75299999999999</v>
      </c>
    </row>
    <row r="920" spans="1:29" x14ac:dyDescent="0.2">
      <c r="A920" s="18">
        <v>43202.695659722223</v>
      </c>
      <c r="B920" s="17">
        <v>1.18263889274385</v>
      </c>
      <c r="C920" s="17">
        <v>0.63785879629629627</v>
      </c>
      <c r="D920" s="25">
        <f t="shared" si="14"/>
        <v>15.308611111111111</v>
      </c>
      <c r="H920" s="16">
        <v>349.89499999999998</v>
      </c>
    </row>
    <row r="921" spans="1:29" x14ac:dyDescent="0.2">
      <c r="A921" s="18">
        <v>43202.69635416667</v>
      </c>
      <c r="B921" s="17">
        <v>1.1833333371905601</v>
      </c>
      <c r="C921" s="17">
        <v>0.63855324074074071</v>
      </c>
      <c r="D921" s="25">
        <f t="shared" si="14"/>
        <v>15.325277777777778</v>
      </c>
      <c r="P921" s="14">
        <v>-674.24699999999996</v>
      </c>
    </row>
    <row r="922" spans="1:29" x14ac:dyDescent="0.2">
      <c r="A922" s="18">
        <v>43202.697048611109</v>
      </c>
      <c r="B922" s="17">
        <v>1.18402778163727</v>
      </c>
      <c r="C922" s="17">
        <v>0.63924768518518515</v>
      </c>
      <c r="D922" s="25">
        <f t="shared" si="14"/>
        <v>15.341944444444444</v>
      </c>
      <c r="H922" s="16">
        <v>349.608</v>
      </c>
    </row>
    <row r="923" spans="1:29" x14ac:dyDescent="0.2">
      <c r="A923" s="18">
        <v>43202.697743055556</v>
      </c>
      <c r="B923" s="17">
        <v>1.18472222608398</v>
      </c>
      <c r="C923" s="17">
        <v>0.6399421296296296</v>
      </c>
      <c r="D923" s="25">
        <f t="shared" si="14"/>
        <v>15.358611111111109</v>
      </c>
      <c r="H923" s="16">
        <v>348.839</v>
      </c>
    </row>
    <row r="924" spans="1:29" x14ac:dyDescent="0.2">
      <c r="A924" s="18">
        <v>43202.698437500003</v>
      </c>
      <c r="B924" s="17">
        <v>1.1854166705306901</v>
      </c>
      <c r="C924" s="17">
        <v>0.64063657407407404</v>
      </c>
      <c r="D924" s="25">
        <f t="shared" si="14"/>
        <v>15.375277777777777</v>
      </c>
    </row>
    <row r="925" spans="1:29" x14ac:dyDescent="0.2">
      <c r="A925" s="18">
        <v>43202.699131944442</v>
      </c>
      <c r="B925" s="17">
        <v>1.18611111497739</v>
      </c>
      <c r="C925" s="17">
        <v>0.64133101851851848</v>
      </c>
      <c r="D925" s="25">
        <f t="shared" si="14"/>
        <v>15.391944444444444</v>
      </c>
    </row>
    <row r="926" spans="1:29" x14ac:dyDescent="0.2">
      <c r="A926" s="18">
        <v>43202.699826388889</v>
      </c>
      <c r="B926" s="17">
        <v>1.1868055594241</v>
      </c>
      <c r="C926" s="17">
        <v>0.64202546296296292</v>
      </c>
      <c r="D926" s="25">
        <f t="shared" si="14"/>
        <v>15.40861111111111</v>
      </c>
    </row>
    <row r="927" spans="1:29" x14ac:dyDescent="0.2">
      <c r="A927" s="18">
        <v>43202.700520833336</v>
      </c>
      <c r="B927" s="17">
        <v>1.1875000038708099</v>
      </c>
      <c r="C927" s="17">
        <v>0.64271990740740736</v>
      </c>
      <c r="D927" s="25">
        <f t="shared" si="14"/>
        <v>15.425277777777776</v>
      </c>
    </row>
    <row r="928" spans="1:29" x14ac:dyDescent="0.2">
      <c r="A928" s="18">
        <v>43202.701215277775</v>
      </c>
      <c r="B928" s="17">
        <v>1.18819444831752</v>
      </c>
      <c r="C928" s="17">
        <v>0.64341435185185181</v>
      </c>
      <c r="D928" s="25">
        <f t="shared" si="14"/>
        <v>15.441944444444443</v>
      </c>
      <c r="E928" s="15">
        <v>1006.866</v>
      </c>
      <c r="F928" s="14">
        <v>6.0819999999999999</v>
      </c>
      <c r="G928" s="15">
        <v>37.023000000000003</v>
      </c>
      <c r="H928" s="16">
        <v>345.505</v>
      </c>
      <c r="I928" s="15">
        <v>0</v>
      </c>
      <c r="J928" s="15">
        <v>0</v>
      </c>
      <c r="K928" s="15">
        <v>6.4749999999999996</v>
      </c>
      <c r="L928" s="15">
        <v>0</v>
      </c>
      <c r="M928" s="15">
        <v>3.0000000000000001E-3</v>
      </c>
      <c r="N928" s="15">
        <v>0</v>
      </c>
      <c r="O928" s="15">
        <v>0.38800000000000001</v>
      </c>
      <c r="P928" s="14">
        <v>-674.25800000000004</v>
      </c>
      <c r="Q928" s="16">
        <v>0.83899999999999997</v>
      </c>
      <c r="R928" s="14">
        <v>34.588000000000001</v>
      </c>
      <c r="S928" s="14">
        <v>0</v>
      </c>
      <c r="T928" s="14">
        <v>0</v>
      </c>
      <c r="U928" s="14">
        <v>0</v>
      </c>
      <c r="V928" s="14">
        <v>0</v>
      </c>
      <c r="W928" s="14">
        <v>6</v>
      </c>
      <c r="X928" s="15">
        <v>37</v>
      </c>
      <c r="Y928" s="15">
        <v>3</v>
      </c>
      <c r="Z928" s="15">
        <v>0</v>
      </c>
      <c r="AA928" s="15">
        <v>3</v>
      </c>
      <c r="AB928" s="15">
        <v>3</v>
      </c>
      <c r="AC928" s="14">
        <v>0</v>
      </c>
    </row>
    <row r="929" spans="1:18" x14ac:dyDescent="0.2">
      <c r="A929" s="18">
        <v>43202.701909722222</v>
      </c>
      <c r="B929" s="17">
        <v>1.18888889276423</v>
      </c>
      <c r="C929" s="17">
        <v>0.64410879629629625</v>
      </c>
      <c r="D929" s="25">
        <f t="shared" si="14"/>
        <v>15.458611111111111</v>
      </c>
    </row>
    <row r="930" spans="1:18" x14ac:dyDescent="0.2">
      <c r="A930" s="18">
        <v>43202.702604166669</v>
      </c>
      <c r="B930" s="17">
        <v>1.1895833372109299</v>
      </c>
      <c r="C930" s="17">
        <v>0.64480324074074069</v>
      </c>
      <c r="D930" s="25">
        <f t="shared" si="14"/>
        <v>15.475277777777777</v>
      </c>
    </row>
    <row r="931" spans="1:18" x14ac:dyDescent="0.2">
      <c r="A931" s="18">
        <v>43202.703298611108</v>
      </c>
      <c r="B931" s="17">
        <v>1.19027778165764</v>
      </c>
      <c r="C931" s="17">
        <v>0.64549768518518513</v>
      </c>
      <c r="D931" s="25">
        <f t="shared" si="14"/>
        <v>15.491944444444442</v>
      </c>
      <c r="H931" s="16">
        <v>349.08100000000002</v>
      </c>
    </row>
    <row r="932" spans="1:18" x14ac:dyDescent="0.2">
      <c r="A932" s="18">
        <v>43202.703993055555</v>
      </c>
      <c r="B932" s="17">
        <v>1.1909722261043501</v>
      </c>
      <c r="C932" s="17">
        <v>0.64619212962962957</v>
      </c>
      <c r="D932" s="25">
        <f t="shared" si="14"/>
        <v>15.50861111111111</v>
      </c>
      <c r="H932" s="16">
        <v>350.99900000000002</v>
      </c>
      <c r="R932" s="14">
        <v>36.731000000000002</v>
      </c>
    </row>
    <row r="933" spans="1:18" x14ac:dyDescent="0.2">
      <c r="A933" s="18">
        <v>43202.704687500001</v>
      </c>
      <c r="B933" s="17">
        <v>1.1916666705510599</v>
      </c>
      <c r="C933" s="17">
        <v>0.64688657407407413</v>
      </c>
      <c r="D933" s="25">
        <f t="shared" si="14"/>
        <v>15.525277777777779</v>
      </c>
    </row>
    <row r="934" spans="1:18" x14ac:dyDescent="0.2">
      <c r="A934" s="18">
        <v>43202.705381944441</v>
      </c>
      <c r="B934" s="17">
        <v>1.19236111499777</v>
      </c>
      <c r="C934" s="17">
        <v>0.64758101851851857</v>
      </c>
      <c r="D934" s="25">
        <f t="shared" si="14"/>
        <v>15.541944444444447</v>
      </c>
    </row>
    <row r="935" spans="1:18" x14ac:dyDescent="0.2">
      <c r="A935" s="18">
        <v>43202.706076388888</v>
      </c>
      <c r="B935" s="17">
        <v>1.1930555594444701</v>
      </c>
      <c r="C935" s="17">
        <v>0.64827546296296301</v>
      </c>
      <c r="D935" s="25">
        <f t="shared" si="14"/>
        <v>15.558611111111112</v>
      </c>
    </row>
    <row r="936" spans="1:18" x14ac:dyDescent="0.2">
      <c r="A936" s="18">
        <v>43202.706770833334</v>
      </c>
      <c r="B936" s="17">
        <v>1.1937500038911799</v>
      </c>
      <c r="C936" s="17">
        <v>0.64896990740740745</v>
      </c>
      <c r="D936" s="25">
        <f t="shared" si="14"/>
        <v>15.575277777777778</v>
      </c>
    </row>
    <row r="937" spans="1:18" x14ac:dyDescent="0.2">
      <c r="A937" s="18">
        <v>43202.707465277781</v>
      </c>
      <c r="B937" s="17">
        <v>1.19444444833789</v>
      </c>
      <c r="C937" s="17">
        <v>0.6496643518518519</v>
      </c>
      <c r="D937" s="25">
        <f t="shared" si="14"/>
        <v>15.591944444444445</v>
      </c>
    </row>
    <row r="938" spans="1:18" x14ac:dyDescent="0.2">
      <c r="A938" s="18">
        <v>43202.70815972222</v>
      </c>
      <c r="B938" s="17">
        <v>1.1951388927846001</v>
      </c>
      <c r="C938" s="17">
        <v>0.65035879629629634</v>
      </c>
      <c r="D938" s="25">
        <f t="shared" si="14"/>
        <v>15.608611111111113</v>
      </c>
    </row>
    <row r="939" spans="1:18" x14ac:dyDescent="0.2">
      <c r="A939" s="18">
        <v>43202.708854166667</v>
      </c>
      <c r="B939" s="17">
        <v>1.1958333372313099</v>
      </c>
      <c r="C939" s="17">
        <v>0.65105324074074078</v>
      </c>
      <c r="D939" s="25">
        <f t="shared" si="14"/>
        <v>15.625277777777779</v>
      </c>
      <c r="H939" s="16">
        <v>351.26799999999997</v>
      </c>
      <c r="R939" s="14">
        <v>33.145000000000003</v>
      </c>
    </row>
    <row r="940" spans="1:18" x14ac:dyDescent="0.2">
      <c r="A940" s="18">
        <v>43202.709548611114</v>
      </c>
      <c r="B940" s="17">
        <v>1.19652778167801</v>
      </c>
      <c r="C940" s="17">
        <v>0.65174768518518522</v>
      </c>
      <c r="D940" s="25">
        <f t="shared" si="14"/>
        <v>15.641944444444444</v>
      </c>
      <c r="H940" s="16">
        <v>400.25599999999997</v>
      </c>
      <c r="R940" s="14">
        <v>37.051000000000002</v>
      </c>
    </row>
    <row r="941" spans="1:18" x14ac:dyDescent="0.2">
      <c r="A941" s="18">
        <v>43202.710243055553</v>
      </c>
      <c r="B941" s="17">
        <v>1.1972222261247201</v>
      </c>
      <c r="C941" s="17">
        <v>0.65244212962962966</v>
      </c>
      <c r="D941" s="25">
        <f t="shared" si="14"/>
        <v>15.658611111111112</v>
      </c>
      <c r="H941" s="16">
        <v>401.14699999999999</v>
      </c>
      <c r="R941" s="14">
        <v>39.707000000000001</v>
      </c>
    </row>
    <row r="942" spans="1:18" x14ac:dyDescent="0.2">
      <c r="A942" s="18">
        <v>43202.7109375</v>
      </c>
      <c r="B942" s="17">
        <v>1.1979166705714299</v>
      </c>
      <c r="C942" s="17">
        <v>0.65313657407407411</v>
      </c>
      <c r="D942" s="25">
        <f t="shared" si="14"/>
        <v>15.675277777777779</v>
      </c>
    </row>
    <row r="943" spans="1:18" x14ac:dyDescent="0.2">
      <c r="A943" s="18">
        <v>43202.711631944447</v>
      </c>
      <c r="B943" s="17">
        <v>1.19861111501814</v>
      </c>
      <c r="C943" s="17">
        <v>0.65383101851851855</v>
      </c>
      <c r="D943" s="25">
        <f t="shared" si="14"/>
        <v>15.691944444444445</v>
      </c>
      <c r="R943" s="14">
        <v>39.451000000000001</v>
      </c>
    </row>
    <row r="944" spans="1:18" x14ac:dyDescent="0.2">
      <c r="A944" s="18">
        <v>43202.712326388886</v>
      </c>
      <c r="B944" s="17">
        <v>1.1993055594648501</v>
      </c>
      <c r="C944" s="17">
        <v>0.65452546296296299</v>
      </c>
      <c r="D944" s="25">
        <f t="shared" si="14"/>
        <v>15.708611111111111</v>
      </c>
    </row>
    <row r="945" spans="1:29" x14ac:dyDescent="0.2">
      <c r="A945" s="18">
        <v>43202.713020833333</v>
      </c>
      <c r="B945" s="17">
        <v>1.2000000039115499</v>
      </c>
      <c r="C945" s="17">
        <v>0.65521990740740743</v>
      </c>
      <c r="D945" s="25">
        <f t="shared" si="14"/>
        <v>15.725277777777778</v>
      </c>
      <c r="G945" s="15">
        <v>37</v>
      </c>
      <c r="P945" s="14">
        <v>-675.255</v>
      </c>
      <c r="R945" s="14">
        <v>38.774000000000001</v>
      </c>
    </row>
    <row r="946" spans="1:29" x14ac:dyDescent="0.2">
      <c r="A946" s="18">
        <v>43202.71371527778</v>
      </c>
      <c r="B946" s="17">
        <v>1.20069444835826</v>
      </c>
      <c r="C946" s="17">
        <v>0.65591435185185187</v>
      </c>
      <c r="D946" s="25">
        <f t="shared" si="14"/>
        <v>15.741944444444446</v>
      </c>
      <c r="R946" s="14">
        <v>37.612000000000002</v>
      </c>
    </row>
    <row r="947" spans="1:29" x14ac:dyDescent="0.2">
      <c r="A947" s="18">
        <v>43202.714409722219</v>
      </c>
      <c r="B947" s="17">
        <v>1.2013888928049701</v>
      </c>
      <c r="C947" s="17">
        <v>0.65660879629629632</v>
      </c>
      <c r="D947" s="25">
        <f t="shared" si="14"/>
        <v>15.758611111111112</v>
      </c>
    </row>
    <row r="948" spans="1:29" x14ac:dyDescent="0.2">
      <c r="A948" s="18">
        <v>43202.715104166666</v>
      </c>
      <c r="B948" s="17">
        <v>1.2020833372516799</v>
      </c>
      <c r="C948" s="17">
        <v>0.65730324074074076</v>
      </c>
      <c r="D948" s="25">
        <f t="shared" si="14"/>
        <v>15.775277777777777</v>
      </c>
      <c r="H948" s="16">
        <v>400.71300000000002</v>
      </c>
    </row>
    <row r="949" spans="1:29" x14ac:dyDescent="0.2">
      <c r="A949" s="18">
        <v>43202.715798611112</v>
      </c>
      <c r="B949" s="17">
        <v>1.20277778169839</v>
      </c>
      <c r="C949" s="17">
        <v>0.6579976851851852</v>
      </c>
      <c r="D949" s="25">
        <f t="shared" si="14"/>
        <v>15.791944444444445</v>
      </c>
      <c r="H949" s="16">
        <v>399.911</v>
      </c>
    </row>
    <row r="950" spans="1:29" x14ac:dyDescent="0.2">
      <c r="A950" s="18">
        <v>43202.716493055559</v>
      </c>
      <c r="B950" s="17">
        <v>1.2034722261451001</v>
      </c>
      <c r="C950" s="17">
        <v>0.65869212962962964</v>
      </c>
      <c r="D950" s="25">
        <f t="shared" si="14"/>
        <v>15.808611111111112</v>
      </c>
      <c r="H950" s="16">
        <v>399.58100000000002</v>
      </c>
      <c r="R950" s="14">
        <v>36.834000000000003</v>
      </c>
    </row>
    <row r="951" spans="1:29" x14ac:dyDescent="0.2">
      <c r="A951" s="18">
        <v>43202.717187499999</v>
      </c>
      <c r="B951" s="17">
        <v>1.2041666705917999</v>
      </c>
      <c r="C951" s="17">
        <v>0.65938657407407408</v>
      </c>
      <c r="D951" s="25">
        <f t="shared" si="14"/>
        <v>15.825277777777778</v>
      </c>
      <c r="H951" s="16">
        <v>399.03300000000002</v>
      </c>
      <c r="R951" s="14">
        <v>36.331000000000003</v>
      </c>
    </row>
    <row r="952" spans="1:29" x14ac:dyDescent="0.2">
      <c r="A952" s="18">
        <v>43202.717881944445</v>
      </c>
      <c r="B952" s="17">
        <v>1.20486111503851</v>
      </c>
      <c r="C952" s="17">
        <v>0.66008101851851853</v>
      </c>
      <c r="D952" s="25">
        <f t="shared" si="14"/>
        <v>15.841944444444444</v>
      </c>
    </row>
    <row r="953" spans="1:29" x14ac:dyDescent="0.2">
      <c r="A953" s="18">
        <v>43202.718576388892</v>
      </c>
      <c r="B953" s="17">
        <v>1.2055555594852201</v>
      </c>
      <c r="C953" s="17">
        <v>0.66077546296296297</v>
      </c>
      <c r="D953" s="25">
        <f t="shared" si="14"/>
        <v>15.858611111111111</v>
      </c>
      <c r="H953" s="16">
        <v>400.87900000000002</v>
      </c>
    </row>
    <row r="954" spans="1:29" x14ac:dyDescent="0.2">
      <c r="A954" s="18">
        <v>43202.719270833331</v>
      </c>
      <c r="B954" s="17">
        <v>1.2062500039319299</v>
      </c>
      <c r="C954" s="17">
        <v>0.66146990740740741</v>
      </c>
      <c r="D954" s="25">
        <f t="shared" si="14"/>
        <v>15.875277777777779</v>
      </c>
      <c r="H954" s="16">
        <v>399.37799999999999</v>
      </c>
    </row>
    <row r="955" spans="1:29" x14ac:dyDescent="0.2">
      <c r="A955" s="18">
        <v>43202.719965277778</v>
      </c>
      <c r="B955" s="17">
        <v>1.20694444837864</v>
      </c>
      <c r="C955" s="17">
        <v>0.66216435185185185</v>
      </c>
      <c r="D955" s="25">
        <f t="shared" si="14"/>
        <v>15.891944444444444</v>
      </c>
    </row>
    <row r="956" spans="1:29" x14ac:dyDescent="0.2">
      <c r="A956" s="18">
        <v>43202.720659722225</v>
      </c>
      <c r="B956" s="17">
        <v>1.2076388928253401</v>
      </c>
      <c r="C956" s="17">
        <v>0.66285879629629629</v>
      </c>
      <c r="D956" s="25">
        <f t="shared" si="14"/>
        <v>15.90861111111111</v>
      </c>
    </row>
    <row r="957" spans="1:29" x14ac:dyDescent="0.2">
      <c r="A957" s="18">
        <v>43202.721354166664</v>
      </c>
      <c r="B957" s="17">
        <v>1.2083333372720499</v>
      </c>
      <c r="C957" s="17">
        <v>0.66355324074074074</v>
      </c>
      <c r="D957" s="25">
        <f t="shared" si="14"/>
        <v>15.925277777777778</v>
      </c>
      <c r="H957" s="16">
        <v>397.76900000000001</v>
      </c>
    </row>
    <row r="958" spans="1:29" x14ac:dyDescent="0.2">
      <c r="A958" s="18">
        <v>43202.722048611111</v>
      </c>
      <c r="B958" s="17">
        <v>1.20902778171876</v>
      </c>
      <c r="C958" s="17">
        <v>0.66424768518518518</v>
      </c>
      <c r="D958" s="25">
        <f t="shared" si="14"/>
        <v>15.941944444444445</v>
      </c>
      <c r="E958" s="15">
        <v>1006.866</v>
      </c>
      <c r="F958" s="14">
        <v>6.0819999999999999</v>
      </c>
      <c r="G958" s="15">
        <v>37</v>
      </c>
      <c r="H958" s="16">
        <v>401.26499999999999</v>
      </c>
      <c r="I958" s="15">
        <v>0</v>
      </c>
      <c r="J958" s="15">
        <v>0</v>
      </c>
      <c r="K958" s="15">
        <v>6.4749999999999996</v>
      </c>
      <c r="L958" s="15">
        <v>0</v>
      </c>
      <c r="M958" s="15">
        <v>3.0000000000000001E-3</v>
      </c>
      <c r="N958" s="15">
        <v>0</v>
      </c>
      <c r="O958" s="15">
        <v>0.38800000000000001</v>
      </c>
      <c r="P958" s="14">
        <v>-675.33799999999997</v>
      </c>
      <c r="Q958" s="16">
        <v>1.254</v>
      </c>
      <c r="R958" s="14">
        <v>37.337000000000003</v>
      </c>
      <c r="S958" s="14">
        <v>0</v>
      </c>
      <c r="T958" s="14">
        <v>0</v>
      </c>
      <c r="U958" s="14">
        <v>0</v>
      </c>
      <c r="V958" s="14">
        <v>0</v>
      </c>
      <c r="W958" s="14">
        <v>6</v>
      </c>
      <c r="X958" s="15">
        <v>37</v>
      </c>
      <c r="Y958" s="15">
        <v>3</v>
      </c>
      <c r="Z958" s="15">
        <v>0</v>
      </c>
      <c r="AA958" s="15">
        <v>3</v>
      </c>
      <c r="AB958" s="15">
        <v>3</v>
      </c>
      <c r="AC958" s="14">
        <v>0</v>
      </c>
    </row>
    <row r="959" spans="1:29" x14ac:dyDescent="0.2">
      <c r="A959" s="18">
        <v>43202.722743055558</v>
      </c>
      <c r="B959" s="17">
        <v>1.2097222261654701</v>
      </c>
      <c r="C959" s="17">
        <v>0.66494212962962962</v>
      </c>
      <c r="D959" s="25">
        <f t="shared" si="14"/>
        <v>15.958611111111111</v>
      </c>
      <c r="R959" s="14">
        <v>33.963000000000001</v>
      </c>
    </row>
    <row r="960" spans="1:29" x14ac:dyDescent="0.2">
      <c r="A960" s="18">
        <v>43202.723437499997</v>
      </c>
      <c r="B960" s="17">
        <v>1.2104166706121799</v>
      </c>
      <c r="C960" s="17">
        <v>0.66563657407407406</v>
      </c>
      <c r="D960" s="25">
        <f t="shared" si="14"/>
        <v>15.975277777777777</v>
      </c>
    </row>
    <row r="961" spans="1:18" x14ac:dyDescent="0.2">
      <c r="A961" s="18">
        <v>43202.724131944444</v>
      </c>
      <c r="B961" s="17">
        <v>1.21111111505888</v>
      </c>
      <c r="C961" s="17">
        <v>0.6663310185185185</v>
      </c>
      <c r="D961" s="25">
        <f t="shared" si="14"/>
        <v>15.991944444444444</v>
      </c>
    </row>
    <row r="962" spans="1:18" x14ac:dyDescent="0.2">
      <c r="A962" s="18">
        <v>43202.724826388891</v>
      </c>
      <c r="B962" s="17">
        <v>1.2118055595055901</v>
      </c>
      <c r="C962" s="17">
        <v>0.66702546296296295</v>
      </c>
      <c r="D962" s="25">
        <f t="shared" si="14"/>
        <v>16.008611111111112</v>
      </c>
    </row>
    <row r="963" spans="1:18" x14ac:dyDescent="0.2">
      <c r="A963" s="18">
        <v>43202.72552083333</v>
      </c>
      <c r="B963" s="17">
        <v>1.2125000039523</v>
      </c>
      <c r="C963" s="17">
        <v>0.66771990740740739</v>
      </c>
      <c r="D963" s="25">
        <f t="shared" ref="D963:D1026" si="15">C963*24</f>
        <v>16.025277777777777</v>
      </c>
    </row>
    <row r="964" spans="1:18" x14ac:dyDescent="0.2">
      <c r="A964" s="18">
        <v>43202.726215277777</v>
      </c>
      <c r="B964" s="17">
        <v>1.21319444839901</v>
      </c>
      <c r="C964" s="17">
        <v>0.66841435185185183</v>
      </c>
      <c r="D964" s="25">
        <f t="shared" si="15"/>
        <v>16.041944444444443</v>
      </c>
    </row>
    <row r="965" spans="1:18" x14ac:dyDescent="0.2">
      <c r="A965" s="18">
        <v>43202.726909722223</v>
      </c>
      <c r="B965" s="17">
        <v>1.2138888928457201</v>
      </c>
      <c r="C965" s="17">
        <v>0.66910879629629627</v>
      </c>
      <c r="D965" s="25">
        <f t="shared" si="15"/>
        <v>16.058611111111112</v>
      </c>
    </row>
    <row r="966" spans="1:18" x14ac:dyDescent="0.2">
      <c r="A966" s="18">
        <v>43202.72760416667</v>
      </c>
      <c r="B966" s="17">
        <v>1.21458333729242</v>
      </c>
      <c r="C966" s="17">
        <v>0.66980324074074071</v>
      </c>
      <c r="D966" s="25">
        <f t="shared" si="15"/>
        <v>16.075277777777778</v>
      </c>
      <c r="P966" s="14">
        <v>-676.255</v>
      </c>
    </row>
    <row r="967" spans="1:18" x14ac:dyDescent="0.2">
      <c r="A967" s="18">
        <v>43202.728298611109</v>
      </c>
      <c r="B967" s="17">
        <v>1.21527778173913</v>
      </c>
      <c r="C967" s="17">
        <v>0.67049768518518515</v>
      </c>
      <c r="D967" s="25">
        <f t="shared" si="15"/>
        <v>16.091944444444444</v>
      </c>
    </row>
    <row r="968" spans="1:18" x14ac:dyDescent="0.2">
      <c r="A968" s="18">
        <v>43202.728993055556</v>
      </c>
      <c r="B968" s="17">
        <v>1.2159722261858401</v>
      </c>
      <c r="C968" s="17">
        <v>0.6711921296296296</v>
      </c>
      <c r="D968" s="25">
        <f t="shared" si="15"/>
        <v>16.108611111111109</v>
      </c>
    </row>
    <row r="969" spans="1:18" x14ac:dyDescent="0.2">
      <c r="A969" s="18">
        <v>43202.729687500003</v>
      </c>
      <c r="B969" s="17">
        <v>1.21666667063255</v>
      </c>
      <c r="C969" s="17">
        <v>0.67188657407407404</v>
      </c>
      <c r="D969" s="25">
        <f t="shared" si="15"/>
        <v>16.125277777777775</v>
      </c>
      <c r="H969" s="16">
        <v>400.137</v>
      </c>
    </row>
    <row r="970" spans="1:18" x14ac:dyDescent="0.2">
      <c r="A970" s="18">
        <v>43202.730381944442</v>
      </c>
      <c r="B970" s="17">
        <v>1.21736111507926</v>
      </c>
      <c r="C970" s="17">
        <v>0.67258101851851848</v>
      </c>
      <c r="D970" s="25">
        <f t="shared" si="15"/>
        <v>16.141944444444444</v>
      </c>
      <c r="H970" s="16">
        <v>398.47800000000001</v>
      </c>
    </row>
    <row r="971" spans="1:18" x14ac:dyDescent="0.2">
      <c r="A971" s="18">
        <v>43202.731076388889</v>
      </c>
      <c r="B971" s="17">
        <v>1.2180555595259599</v>
      </c>
      <c r="C971" s="17">
        <v>0.67327546296296292</v>
      </c>
      <c r="D971" s="25">
        <f t="shared" si="15"/>
        <v>16.15861111111111</v>
      </c>
      <c r="H971" s="16">
        <v>398.983</v>
      </c>
    </row>
    <row r="972" spans="1:18" x14ac:dyDescent="0.2">
      <c r="A972" s="18">
        <v>43202.731770833336</v>
      </c>
      <c r="B972" s="17">
        <v>1.21875000397267</v>
      </c>
      <c r="C972" s="17">
        <v>0.67396990740740736</v>
      </c>
      <c r="D972" s="25">
        <f t="shared" si="15"/>
        <v>16.175277777777776</v>
      </c>
    </row>
    <row r="973" spans="1:18" x14ac:dyDescent="0.2">
      <c r="A973" s="18">
        <v>43202.732465277775</v>
      </c>
      <c r="B973" s="17">
        <v>1.21944444841938</v>
      </c>
      <c r="C973" s="17">
        <v>0.67466435185185181</v>
      </c>
      <c r="D973" s="25">
        <f t="shared" si="15"/>
        <v>16.191944444444445</v>
      </c>
    </row>
    <row r="974" spans="1:18" x14ac:dyDescent="0.2">
      <c r="A974" s="18">
        <v>43202.733159722222</v>
      </c>
      <c r="B974" s="17">
        <v>1.2201388928660899</v>
      </c>
      <c r="C974" s="17">
        <v>0.67535879629629625</v>
      </c>
      <c r="D974" s="25">
        <f t="shared" si="15"/>
        <v>16.208611111111111</v>
      </c>
      <c r="P974" s="14">
        <v>-677.39599999999996</v>
      </c>
    </row>
    <row r="975" spans="1:18" x14ac:dyDescent="0.2">
      <c r="A975" s="18">
        <v>43202.733854166669</v>
      </c>
      <c r="B975" s="17">
        <v>1.2208333373128</v>
      </c>
      <c r="C975" s="17">
        <v>0.67605324074074069</v>
      </c>
      <c r="D975" s="25">
        <f t="shared" si="15"/>
        <v>16.225277777777777</v>
      </c>
      <c r="R975" s="14">
        <v>35.442</v>
      </c>
    </row>
    <row r="976" spans="1:18" x14ac:dyDescent="0.2">
      <c r="A976" s="18">
        <v>43202.734548611108</v>
      </c>
      <c r="B976" s="17">
        <v>1.22152778175951</v>
      </c>
      <c r="C976" s="17">
        <v>0.67674768518518513</v>
      </c>
      <c r="D976" s="25">
        <f t="shared" si="15"/>
        <v>16.241944444444442</v>
      </c>
      <c r="R976" s="14">
        <v>35.502000000000002</v>
      </c>
    </row>
    <row r="977" spans="1:29" x14ac:dyDescent="0.2">
      <c r="A977" s="18">
        <v>43202.735243055555</v>
      </c>
      <c r="B977" s="17">
        <v>1.2222222262062099</v>
      </c>
      <c r="C977" s="17">
        <v>0.67744212962962957</v>
      </c>
      <c r="D977" s="25">
        <f t="shared" si="15"/>
        <v>16.258611111111108</v>
      </c>
    </row>
    <row r="978" spans="1:29" x14ac:dyDescent="0.2">
      <c r="A978" s="18">
        <v>43202.735937500001</v>
      </c>
      <c r="B978" s="17">
        <v>1.22291667065292</v>
      </c>
      <c r="C978" s="17">
        <v>0.67813657407407413</v>
      </c>
      <c r="D978" s="25">
        <f t="shared" si="15"/>
        <v>16.275277777777781</v>
      </c>
      <c r="R978" s="14">
        <v>34.433999999999997</v>
      </c>
    </row>
    <row r="979" spans="1:29" x14ac:dyDescent="0.2">
      <c r="A979" s="18">
        <v>43202.736631944441</v>
      </c>
      <c r="B979" s="17">
        <v>1.2236111150996301</v>
      </c>
      <c r="C979" s="17">
        <v>0.67883101851851857</v>
      </c>
      <c r="D979" s="25">
        <f t="shared" si="15"/>
        <v>16.291944444444447</v>
      </c>
    </row>
    <row r="980" spans="1:29" x14ac:dyDescent="0.2">
      <c r="A980" s="18">
        <v>43202.737326388888</v>
      </c>
      <c r="B980" s="17">
        <v>1.2243055595463399</v>
      </c>
      <c r="C980" s="17">
        <v>0.67952546296296301</v>
      </c>
      <c r="D980" s="25">
        <f t="shared" si="15"/>
        <v>16.308611111111112</v>
      </c>
      <c r="R980" s="14">
        <v>35.051000000000002</v>
      </c>
    </row>
    <row r="981" spans="1:29" x14ac:dyDescent="0.2">
      <c r="A981" s="18">
        <v>43202.738020833334</v>
      </c>
      <c r="B981" s="17">
        <v>1.22500000399305</v>
      </c>
      <c r="C981" s="17">
        <v>0.68021990740740745</v>
      </c>
      <c r="D981" s="25">
        <f t="shared" si="15"/>
        <v>16.325277777777778</v>
      </c>
      <c r="R981" s="14">
        <v>37.121000000000002</v>
      </c>
    </row>
    <row r="982" spans="1:29" x14ac:dyDescent="0.2">
      <c r="A982" s="18">
        <v>43202.738715277781</v>
      </c>
      <c r="B982" s="17">
        <v>1.2256944484397501</v>
      </c>
      <c r="C982" s="17">
        <v>0.6809143518518519</v>
      </c>
      <c r="D982" s="25">
        <f t="shared" si="15"/>
        <v>16.341944444444444</v>
      </c>
    </row>
    <row r="983" spans="1:29" x14ac:dyDescent="0.2">
      <c r="A983" s="18">
        <v>43202.73940972222</v>
      </c>
      <c r="B983" s="17">
        <v>1.2263888928864599</v>
      </c>
      <c r="C983" s="17">
        <v>0.68160879629629634</v>
      </c>
      <c r="D983" s="25">
        <f t="shared" si="15"/>
        <v>16.358611111111113</v>
      </c>
      <c r="R983" s="14">
        <v>36.024000000000001</v>
      </c>
    </row>
    <row r="984" spans="1:29" x14ac:dyDescent="0.2">
      <c r="A984" s="18">
        <v>43202.740104166667</v>
      </c>
      <c r="B984" s="17">
        <v>1.22708333733317</v>
      </c>
      <c r="C984" s="17">
        <v>0.68230324074074078</v>
      </c>
      <c r="D984" s="25">
        <f t="shared" si="15"/>
        <v>16.375277777777779</v>
      </c>
    </row>
    <row r="985" spans="1:29" x14ac:dyDescent="0.2">
      <c r="A985" s="18">
        <v>43202.740798611114</v>
      </c>
      <c r="B985" s="17">
        <v>1.2277777817798801</v>
      </c>
      <c r="C985" s="17">
        <v>0.68299768518518522</v>
      </c>
      <c r="D985" s="25">
        <f t="shared" si="15"/>
        <v>16.391944444444444</v>
      </c>
    </row>
    <row r="986" spans="1:29" x14ac:dyDescent="0.2">
      <c r="A986" s="18">
        <v>43202.741493055553</v>
      </c>
      <c r="B986" s="17">
        <v>1.2284722262265899</v>
      </c>
      <c r="C986" s="17">
        <v>0.68369212962962966</v>
      </c>
      <c r="D986" s="25">
        <f t="shared" si="15"/>
        <v>16.408611111111114</v>
      </c>
    </row>
    <row r="987" spans="1:29" x14ac:dyDescent="0.2">
      <c r="A987" s="18">
        <v>43202.7421875</v>
      </c>
      <c r="B987" s="17">
        <v>1.22916667067329</v>
      </c>
      <c r="C987" s="17">
        <v>0.68438657407407411</v>
      </c>
      <c r="D987" s="25">
        <f t="shared" si="15"/>
        <v>16.425277777777779</v>
      </c>
      <c r="P987" s="14">
        <v>-678.51300000000003</v>
      </c>
    </row>
    <row r="988" spans="1:29" x14ac:dyDescent="0.2">
      <c r="A988" s="18">
        <v>43202.742881944447</v>
      </c>
      <c r="B988" s="17">
        <v>1.2298611151200001</v>
      </c>
      <c r="C988" s="17">
        <v>0.68508101851851855</v>
      </c>
      <c r="D988" s="25">
        <f t="shared" si="15"/>
        <v>16.441944444444445</v>
      </c>
      <c r="E988" s="15">
        <v>1006.866</v>
      </c>
      <c r="F988" s="14">
        <v>6.085</v>
      </c>
      <c r="G988" s="15">
        <v>37.027000000000001</v>
      </c>
      <c r="H988" s="16">
        <v>399.86099999999999</v>
      </c>
      <c r="I988" s="15">
        <v>0</v>
      </c>
      <c r="J988" s="15">
        <v>0</v>
      </c>
      <c r="K988" s="15">
        <v>6.4749999999999996</v>
      </c>
      <c r="L988" s="15">
        <v>0</v>
      </c>
      <c r="M988" s="15">
        <v>3.0000000000000001E-3</v>
      </c>
      <c r="N988" s="15">
        <v>0</v>
      </c>
      <c r="O988" s="15">
        <v>0.38800000000000001</v>
      </c>
      <c r="P988" s="14">
        <v>-678.90899999999999</v>
      </c>
      <c r="Q988" s="16">
        <v>1.538</v>
      </c>
      <c r="R988" s="14">
        <v>36.197000000000003</v>
      </c>
      <c r="S988" s="14">
        <v>0</v>
      </c>
      <c r="T988" s="14">
        <v>0</v>
      </c>
      <c r="U988" s="14">
        <v>0</v>
      </c>
      <c r="V988" s="14">
        <v>0</v>
      </c>
      <c r="W988" s="14">
        <v>6</v>
      </c>
      <c r="X988" s="15">
        <v>37</v>
      </c>
      <c r="Y988" s="15">
        <v>3</v>
      </c>
      <c r="Z988" s="15">
        <v>0</v>
      </c>
      <c r="AA988" s="15">
        <v>3</v>
      </c>
      <c r="AB988" s="15">
        <v>3</v>
      </c>
      <c r="AC988" s="14">
        <v>0</v>
      </c>
    </row>
    <row r="989" spans="1:29" x14ac:dyDescent="0.2">
      <c r="A989" s="18">
        <v>43202.743576388886</v>
      </c>
      <c r="B989" s="17">
        <v>1.2305555595667099</v>
      </c>
      <c r="C989" s="17">
        <v>0.68577546296296299</v>
      </c>
      <c r="D989" s="25">
        <f t="shared" si="15"/>
        <v>16.458611111111111</v>
      </c>
    </row>
    <row r="990" spans="1:29" x14ac:dyDescent="0.2">
      <c r="A990" s="18">
        <v>43202.744270833333</v>
      </c>
      <c r="B990" s="17">
        <v>1.23125000401342</v>
      </c>
      <c r="C990" s="17">
        <v>0.68646990740740743</v>
      </c>
      <c r="D990" s="25">
        <f t="shared" si="15"/>
        <v>16.475277777777777</v>
      </c>
      <c r="H990" s="16">
        <v>401.16300000000001</v>
      </c>
    </row>
    <row r="991" spans="1:29" x14ac:dyDescent="0.2">
      <c r="A991" s="18">
        <v>43202.74496527778</v>
      </c>
      <c r="B991" s="17">
        <v>1.2319444484601301</v>
      </c>
      <c r="C991" s="17">
        <v>0.68716435185185187</v>
      </c>
      <c r="D991" s="25">
        <f t="shared" si="15"/>
        <v>16.491944444444446</v>
      </c>
      <c r="H991" s="16">
        <v>399.43799999999999</v>
      </c>
    </row>
    <row r="992" spans="1:29" x14ac:dyDescent="0.2">
      <c r="A992" s="18">
        <v>43202.745659722219</v>
      </c>
      <c r="B992" s="17">
        <v>1.2326388929068299</v>
      </c>
      <c r="C992" s="17">
        <v>0.68785879629629632</v>
      </c>
      <c r="D992" s="25">
        <f t="shared" si="15"/>
        <v>16.508611111111112</v>
      </c>
      <c r="H992" s="16">
        <v>398.7</v>
      </c>
      <c r="R992" s="14">
        <v>37.765000000000001</v>
      </c>
    </row>
    <row r="993" spans="1:18" x14ac:dyDescent="0.2">
      <c r="A993" s="18">
        <v>43202.746354166666</v>
      </c>
      <c r="B993" s="17">
        <v>1.23333333735354</v>
      </c>
      <c r="C993" s="17">
        <v>0.68855324074074076</v>
      </c>
      <c r="D993" s="25">
        <f t="shared" si="15"/>
        <v>16.525277777777777</v>
      </c>
      <c r="H993" s="16">
        <v>397.39499999999998</v>
      </c>
    </row>
    <row r="994" spans="1:18" x14ac:dyDescent="0.2">
      <c r="A994" s="18">
        <v>43202.747048611112</v>
      </c>
      <c r="B994" s="17">
        <v>1.2340277818002501</v>
      </c>
      <c r="C994" s="17">
        <v>0.6892476851851852</v>
      </c>
      <c r="D994" s="25">
        <f t="shared" si="15"/>
        <v>16.541944444444447</v>
      </c>
      <c r="R994" s="14">
        <v>35.151000000000003</v>
      </c>
    </row>
    <row r="995" spans="1:18" x14ac:dyDescent="0.2">
      <c r="A995" s="18">
        <v>43202.747743055559</v>
      </c>
      <c r="B995" s="17">
        <v>1.2347222262469599</v>
      </c>
      <c r="C995" s="17">
        <v>0.68994212962962964</v>
      </c>
      <c r="D995" s="25">
        <f t="shared" si="15"/>
        <v>16.558611111111112</v>
      </c>
      <c r="R995" s="14">
        <v>35.232999999999997</v>
      </c>
    </row>
    <row r="996" spans="1:18" x14ac:dyDescent="0.2">
      <c r="A996" s="18">
        <v>43202.748437499999</v>
      </c>
      <c r="B996" s="17">
        <v>1.23541667069367</v>
      </c>
      <c r="C996" s="17">
        <v>0.69063657407407408</v>
      </c>
      <c r="D996" s="25">
        <f t="shared" si="15"/>
        <v>16.575277777777778</v>
      </c>
      <c r="R996" s="14">
        <v>37.902000000000001</v>
      </c>
    </row>
    <row r="997" spans="1:18" x14ac:dyDescent="0.2">
      <c r="A997" s="18">
        <v>43202.749131944445</v>
      </c>
      <c r="B997" s="17">
        <v>1.2361111151403701</v>
      </c>
      <c r="C997" s="17">
        <v>0.69133101851851853</v>
      </c>
      <c r="D997" s="25">
        <f t="shared" si="15"/>
        <v>16.591944444444444</v>
      </c>
    </row>
    <row r="998" spans="1:18" x14ac:dyDescent="0.2">
      <c r="A998" s="18">
        <v>43202.749826388892</v>
      </c>
      <c r="B998" s="17">
        <v>1.2368055595870799</v>
      </c>
      <c r="C998" s="17">
        <v>0.69202546296296297</v>
      </c>
      <c r="D998" s="25">
        <f t="shared" si="15"/>
        <v>16.608611111111109</v>
      </c>
    </row>
    <row r="999" spans="1:18" x14ac:dyDescent="0.2">
      <c r="A999" s="18">
        <v>43202.750520833331</v>
      </c>
      <c r="B999" s="17">
        <v>1.23750000403379</v>
      </c>
      <c r="C999" s="17">
        <v>0.69271990740740741</v>
      </c>
      <c r="D999" s="25">
        <f t="shared" si="15"/>
        <v>16.625277777777779</v>
      </c>
    </row>
    <row r="1000" spans="1:18" x14ac:dyDescent="0.2">
      <c r="A1000" s="18">
        <v>43202.751215277778</v>
      </c>
      <c r="B1000" s="17">
        <v>1.2381944484805001</v>
      </c>
      <c r="C1000" s="17">
        <v>0.69341435185185185</v>
      </c>
      <c r="D1000" s="25">
        <f t="shared" si="15"/>
        <v>16.641944444444444</v>
      </c>
    </row>
    <row r="1001" spans="1:18" x14ac:dyDescent="0.2">
      <c r="A1001" s="18">
        <v>43202.751909722225</v>
      </c>
      <c r="B1001" s="17">
        <v>1.2388888929272099</v>
      </c>
      <c r="C1001" s="17">
        <v>0.69410879629629629</v>
      </c>
      <c r="D1001" s="25">
        <f t="shared" si="15"/>
        <v>16.65861111111111</v>
      </c>
    </row>
    <row r="1002" spans="1:18" x14ac:dyDescent="0.2">
      <c r="A1002" s="18">
        <v>43202.752604166664</v>
      </c>
      <c r="B1002" s="17">
        <v>1.23958333737392</v>
      </c>
      <c r="C1002" s="17">
        <v>0.69480324074074074</v>
      </c>
      <c r="D1002" s="25">
        <f t="shared" si="15"/>
        <v>16.675277777777779</v>
      </c>
    </row>
    <row r="1003" spans="1:18" x14ac:dyDescent="0.2">
      <c r="A1003" s="18">
        <v>43202.753298611111</v>
      </c>
      <c r="B1003" s="17">
        <v>1.2402777818206201</v>
      </c>
      <c r="C1003" s="17">
        <v>0.69549768518518518</v>
      </c>
      <c r="D1003" s="25">
        <f t="shared" si="15"/>
        <v>16.691944444444445</v>
      </c>
    </row>
    <row r="1004" spans="1:18" x14ac:dyDescent="0.2">
      <c r="A1004" s="18">
        <v>43202.753993055558</v>
      </c>
      <c r="B1004" s="17">
        <v>1.2409722262673299</v>
      </c>
      <c r="C1004" s="17">
        <v>0.69619212962962962</v>
      </c>
      <c r="D1004" s="25">
        <f t="shared" si="15"/>
        <v>16.708611111111111</v>
      </c>
    </row>
    <row r="1005" spans="1:18" x14ac:dyDescent="0.2">
      <c r="A1005" s="18">
        <v>43202.754687499997</v>
      </c>
      <c r="B1005" s="17">
        <v>1.24166667071404</v>
      </c>
      <c r="C1005" s="17">
        <v>0.69688657407407406</v>
      </c>
      <c r="D1005" s="25">
        <f t="shared" si="15"/>
        <v>16.725277777777777</v>
      </c>
    </row>
    <row r="1006" spans="1:18" x14ac:dyDescent="0.2">
      <c r="A1006" s="18">
        <v>43202.755381944444</v>
      </c>
      <c r="B1006" s="17">
        <v>1.2423611151607501</v>
      </c>
      <c r="C1006" s="17">
        <v>0.6975810185185185</v>
      </c>
      <c r="D1006" s="25">
        <f t="shared" si="15"/>
        <v>16.741944444444442</v>
      </c>
    </row>
    <row r="1007" spans="1:18" x14ac:dyDescent="0.2">
      <c r="A1007" s="18">
        <v>43202.756076388891</v>
      </c>
      <c r="B1007" s="17">
        <v>1.2430555596074599</v>
      </c>
      <c r="C1007" s="17">
        <v>0.69827546296296295</v>
      </c>
      <c r="D1007" s="25">
        <f t="shared" si="15"/>
        <v>16.758611111111112</v>
      </c>
      <c r="H1007" s="16">
        <v>399.452</v>
      </c>
      <c r="R1007" s="14">
        <v>38.399000000000001</v>
      </c>
    </row>
    <row r="1008" spans="1:18" x14ac:dyDescent="0.2">
      <c r="A1008" s="18">
        <v>43202.75677083333</v>
      </c>
      <c r="B1008" s="17">
        <v>1.24375000405416</v>
      </c>
      <c r="C1008" s="17">
        <v>0.69896990740740739</v>
      </c>
      <c r="D1008" s="25">
        <f t="shared" si="15"/>
        <v>16.775277777777777</v>
      </c>
      <c r="R1008" s="14">
        <v>34.999000000000002</v>
      </c>
    </row>
    <row r="1009" spans="1:29" x14ac:dyDescent="0.2">
      <c r="A1009" s="18">
        <v>43202.757465277777</v>
      </c>
      <c r="B1009" s="17">
        <v>1.2444444485008701</v>
      </c>
      <c r="C1009" s="17">
        <v>0.69966435185185183</v>
      </c>
      <c r="D1009" s="25">
        <f t="shared" si="15"/>
        <v>16.791944444444443</v>
      </c>
      <c r="R1009" s="14">
        <v>34.332999999999998</v>
      </c>
    </row>
    <row r="1010" spans="1:29" x14ac:dyDescent="0.2">
      <c r="A1010" s="18">
        <v>43202.758159722223</v>
      </c>
      <c r="B1010" s="17">
        <v>1.24513889294758</v>
      </c>
      <c r="C1010" s="17">
        <v>0.70035879629629627</v>
      </c>
      <c r="D1010" s="25">
        <f t="shared" si="15"/>
        <v>16.808611111111112</v>
      </c>
      <c r="H1010" s="16">
        <v>400.29500000000002</v>
      </c>
      <c r="R1010" s="14">
        <v>34.792000000000002</v>
      </c>
    </row>
    <row r="1011" spans="1:29" x14ac:dyDescent="0.2">
      <c r="A1011" s="18">
        <v>43202.75885416667</v>
      </c>
      <c r="B1011" s="17">
        <v>1.24583333739429</v>
      </c>
      <c r="C1011" s="17">
        <v>0.70105324074074071</v>
      </c>
      <c r="D1011" s="25">
        <f t="shared" si="15"/>
        <v>16.825277777777778</v>
      </c>
      <c r="P1011" s="14">
        <v>-680.19200000000001</v>
      </c>
      <c r="R1011" s="14">
        <v>38.411999999999999</v>
      </c>
    </row>
    <row r="1012" spans="1:29" x14ac:dyDescent="0.2">
      <c r="A1012" s="18">
        <v>43202.759548611109</v>
      </c>
      <c r="B1012" s="17">
        <v>1.2465277818410001</v>
      </c>
      <c r="C1012" s="17">
        <v>0.70174768518518515</v>
      </c>
      <c r="D1012" s="25">
        <f t="shared" si="15"/>
        <v>16.841944444444444</v>
      </c>
    </row>
    <row r="1013" spans="1:29" x14ac:dyDescent="0.2">
      <c r="A1013" s="18">
        <v>43202.760243055556</v>
      </c>
      <c r="B1013" s="17">
        <v>1.2472222262877</v>
      </c>
      <c r="C1013" s="17">
        <v>0.7024421296296296</v>
      </c>
      <c r="D1013" s="25">
        <f t="shared" si="15"/>
        <v>16.858611111111109</v>
      </c>
    </row>
    <row r="1014" spans="1:29" x14ac:dyDescent="0.2">
      <c r="A1014" s="18">
        <v>43202.760937500003</v>
      </c>
      <c r="B1014" s="17">
        <v>1.24791667073441</v>
      </c>
      <c r="C1014" s="17">
        <v>0.70313657407407404</v>
      </c>
      <c r="D1014" s="25">
        <f t="shared" si="15"/>
        <v>16.875277777777775</v>
      </c>
    </row>
    <row r="1015" spans="1:29" x14ac:dyDescent="0.2">
      <c r="A1015" s="18">
        <v>43202.761631944442</v>
      </c>
      <c r="B1015" s="17">
        <v>1.2486111151811199</v>
      </c>
      <c r="C1015" s="17">
        <v>0.70383101851851848</v>
      </c>
      <c r="D1015" s="25">
        <f t="shared" si="15"/>
        <v>16.891944444444444</v>
      </c>
    </row>
    <row r="1016" spans="1:29" x14ac:dyDescent="0.2">
      <c r="A1016" s="18">
        <v>43202.762326388889</v>
      </c>
      <c r="B1016" s="17">
        <v>1.24930555962783</v>
      </c>
      <c r="C1016" s="17">
        <v>0.70452546296296292</v>
      </c>
      <c r="D1016" s="25">
        <f t="shared" si="15"/>
        <v>16.90861111111111</v>
      </c>
    </row>
    <row r="1017" spans="1:29" x14ac:dyDescent="0.2">
      <c r="A1017" s="18">
        <v>43202.763020833336</v>
      </c>
      <c r="B1017" s="17">
        <v>1.25000000407454</v>
      </c>
      <c r="C1017" s="17">
        <v>0.70521990740740736</v>
      </c>
      <c r="D1017" s="25">
        <f t="shared" si="15"/>
        <v>16.925277777777776</v>
      </c>
    </row>
    <row r="1018" spans="1:29" x14ac:dyDescent="0.2">
      <c r="A1018" s="18">
        <v>43202.763715277775</v>
      </c>
      <c r="B1018" s="17">
        <v>1.2506944485212399</v>
      </c>
      <c r="C1018" s="17">
        <v>0.70591435185185181</v>
      </c>
      <c r="D1018" s="25">
        <f t="shared" si="15"/>
        <v>16.941944444444445</v>
      </c>
      <c r="E1018" s="15">
        <v>1006.866</v>
      </c>
      <c r="F1018" s="14">
        <v>6.0860000000000003</v>
      </c>
      <c r="G1018" s="15">
        <v>37.031999999999996</v>
      </c>
      <c r="H1018" s="16">
        <v>400.31799999999998</v>
      </c>
      <c r="I1018" s="15">
        <v>0</v>
      </c>
      <c r="J1018" s="15">
        <v>0</v>
      </c>
      <c r="K1018" s="15">
        <v>6.4749999999999996</v>
      </c>
      <c r="L1018" s="15">
        <v>0</v>
      </c>
      <c r="M1018" s="15">
        <v>3.0000000000000001E-3</v>
      </c>
      <c r="N1018" s="15">
        <v>0</v>
      </c>
      <c r="O1018" s="15">
        <v>0.38800000000000001</v>
      </c>
      <c r="P1018" s="14">
        <v>-680.24699999999996</v>
      </c>
      <c r="Q1018" s="16">
        <v>0.82299999999999995</v>
      </c>
      <c r="R1018" s="14">
        <v>37.476999999999997</v>
      </c>
      <c r="S1018" s="14">
        <v>0</v>
      </c>
      <c r="T1018" s="14">
        <v>0</v>
      </c>
      <c r="U1018" s="14">
        <v>0</v>
      </c>
      <c r="V1018" s="14">
        <v>0</v>
      </c>
      <c r="W1018" s="14">
        <v>6</v>
      </c>
      <c r="X1018" s="15">
        <v>37</v>
      </c>
      <c r="Y1018" s="15">
        <v>3</v>
      </c>
      <c r="Z1018" s="15">
        <v>0</v>
      </c>
      <c r="AA1018" s="15">
        <v>3</v>
      </c>
      <c r="AB1018" s="15">
        <v>3</v>
      </c>
      <c r="AC1018" s="14">
        <v>0</v>
      </c>
    </row>
    <row r="1019" spans="1:29" x14ac:dyDescent="0.2">
      <c r="A1019" s="18">
        <v>43202.764409722222</v>
      </c>
      <c r="B1019" s="17">
        <v>1.25138889296795</v>
      </c>
      <c r="C1019" s="17">
        <v>0.70660879629629625</v>
      </c>
      <c r="D1019" s="25">
        <f t="shared" si="15"/>
        <v>16.958611111111111</v>
      </c>
      <c r="H1019" s="16">
        <v>400.12299999999999</v>
      </c>
      <c r="R1019" s="14">
        <v>37.405999999999999</v>
      </c>
    </row>
    <row r="1020" spans="1:29" x14ac:dyDescent="0.2">
      <c r="A1020" s="18">
        <v>43202.765104166669</v>
      </c>
      <c r="B1020" s="17">
        <v>1.25208333741466</v>
      </c>
      <c r="C1020" s="17">
        <v>0.70730324074074069</v>
      </c>
      <c r="D1020" s="25">
        <f t="shared" si="15"/>
        <v>16.975277777777777</v>
      </c>
      <c r="H1020" s="16">
        <v>400.52300000000002</v>
      </c>
      <c r="R1020" s="14">
        <v>40.512999999999998</v>
      </c>
    </row>
    <row r="1021" spans="1:29" x14ac:dyDescent="0.2">
      <c r="A1021" s="18">
        <v>43202.765798611108</v>
      </c>
      <c r="B1021" s="17">
        <v>1.2527777818613699</v>
      </c>
      <c r="C1021" s="17">
        <v>0.70799768518518513</v>
      </c>
      <c r="D1021" s="25">
        <f t="shared" si="15"/>
        <v>16.991944444444442</v>
      </c>
    </row>
    <row r="1022" spans="1:29" x14ac:dyDescent="0.2">
      <c r="A1022" s="18">
        <v>43202.766493055555</v>
      </c>
      <c r="B1022" s="17">
        <v>1.25347222630808</v>
      </c>
      <c r="C1022" s="17">
        <v>0.70869212962962957</v>
      </c>
      <c r="D1022" s="25">
        <f t="shared" si="15"/>
        <v>17.008611111111108</v>
      </c>
      <c r="R1022" s="14">
        <v>37.337000000000003</v>
      </c>
    </row>
    <row r="1023" spans="1:29" x14ac:dyDescent="0.2">
      <c r="A1023" s="18">
        <v>43202.767187500001</v>
      </c>
      <c r="B1023" s="17">
        <v>1.2541666707547801</v>
      </c>
      <c r="C1023" s="17">
        <v>0.70938657407407413</v>
      </c>
      <c r="D1023" s="25">
        <f t="shared" si="15"/>
        <v>17.025277777777781</v>
      </c>
      <c r="R1023" s="14">
        <v>39.104999999999997</v>
      </c>
    </row>
    <row r="1024" spans="1:29" x14ac:dyDescent="0.2">
      <c r="A1024" s="18">
        <v>43202.767881944441</v>
      </c>
      <c r="B1024" s="17">
        <v>1.2548611152014899</v>
      </c>
      <c r="C1024" s="17">
        <v>0.71008101851851857</v>
      </c>
      <c r="D1024" s="25">
        <f t="shared" si="15"/>
        <v>17.041944444444447</v>
      </c>
    </row>
    <row r="1025" spans="1:18" x14ac:dyDescent="0.2">
      <c r="A1025" s="18">
        <v>43202.768576388888</v>
      </c>
      <c r="B1025" s="17">
        <v>1.2555555596482</v>
      </c>
      <c r="C1025" s="17">
        <v>0.71077546296296301</v>
      </c>
      <c r="D1025" s="25">
        <f t="shared" si="15"/>
        <v>17.058611111111112</v>
      </c>
      <c r="R1025" s="14">
        <v>37.335999999999999</v>
      </c>
    </row>
    <row r="1026" spans="1:18" x14ac:dyDescent="0.2">
      <c r="A1026" s="18">
        <v>43202.769270833334</v>
      </c>
      <c r="B1026" s="17">
        <v>1.2562500040949101</v>
      </c>
      <c r="C1026" s="17">
        <v>0.71146990740740745</v>
      </c>
      <c r="D1026" s="25">
        <f t="shared" si="15"/>
        <v>17.075277777777778</v>
      </c>
      <c r="P1026" s="14">
        <v>-681.21100000000001</v>
      </c>
    </row>
    <row r="1027" spans="1:18" x14ac:dyDescent="0.2">
      <c r="A1027" s="18">
        <v>43202.769965277781</v>
      </c>
      <c r="B1027" s="17">
        <v>1.2569444485416199</v>
      </c>
      <c r="C1027" s="17">
        <v>0.7121643518518519</v>
      </c>
      <c r="D1027" s="25">
        <f t="shared" ref="D1027:D1090" si="16">C1027*24</f>
        <v>17.091944444444444</v>
      </c>
    </row>
    <row r="1028" spans="1:18" x14ac:dyDescent="0.2">
      <c r="A1028" s="18">
        <v>43202.77065972222</v>
      </c>
      <c r="B1028" s="17">
        <v>1.25763889298833</v>
      </c>
      <c r="C1028" s="17">
        <v>0.71285879629629634</v>
      </c>
      <c r="D1028" s="25">
        <f t="shared" si="16"/>
        <v>17.108611111111113</v>
      </c>
      <c r="R1028" s="14">
        <v>40.136000000000003</v>
      </c>
    </row>
    <row r="1029" spans="1:18" x14ac:dyDescent="0.2">
      <c r="A1029" s="18">
        <v>43202.771354166667</v>
      </c>
      <c r="B1029" s="17">
        <v>1.2583333374350301</v>
      </c>
      <c r="C1029" s="17">
        <v>0.71355324074074078</v>
      </c>
      <c r="D1029" s="25">
        <f t="shared" si="16"/>
        <v>17.125277777777779</v>
      </c>
      <c r="R1029" s="14">
        <v>36.625</v>
      </c>
    </row>
    <row r="1030" spans="1:18" x14ac:dyDescent="0.2">
      <c r="A1030" s="18">
        <v>43202.772048611114</v>
      </c>
      <c r="B1030" s="17">
        <v>1.2590277818817399</v>
      </c>
      <c r="C1030" s="17">
        <v>0.71424768518518522</v>
      </c>
      <c r="D1030" s="25">
        <f t="shared" si="16"/>
        <v>17.141944444444444</v>
      </c>
    </row>
    <row r="1031" spans="1:18" x14ac:dyDescent="0.2">
      <c r="A1031" s="18">
        <v>43202.772743055553</v>
      </c>
      <c r="B1031" s="17">
        <v>1.25972222632845</v>
      </c>
      <c r="C1031" s="17">
        <v>0.71494212962962966</v>
      </c>
      <c r="D1031" s="25">
        <f t="shared" si="16"/>
        <v>17.158611111111114</v>
      </c>
      <c r="R1031" s="14">
        <v>36.976999999999997</v>
      </c>
    </row>
    <row r="1032" spans="1:18" x14ac:dyDescent="0.2">
      <c r="A1032" s="18">
        <v>43202.7734375</v>
      </c>
      <c r="B1032" s="17">
        <v>1.2604166707751601</v>
      </c>
      <c r="C1032" s="17">
        <v>0.71563657407407411</v>
      </c>
      <c r="D1032" s="25">
        <f t="shared" si="16"/>
        <v>17.175277777777779</v>
      </c>
      <c r="R1032" s="14">
        <v>38.957999999999998</v>
      </c>
    </row>
    <row r="1033" spans="1:18" x14ac:dyDescent="0.2">
      <c r="A1033" s="18">
        <v>43202.774131944447</v>
      </c>
      <c r="B1033" s="17">
        <v>1.2611111152218699</v>
      </c>
      <c r="C1033" s="17">
        <v>0.71633101851851855</v>
      </c>
      <c r="D1033" s="25">
        <f t="shared" si="16"/>
        <v>17.191944444444445</v>
      </c>
    </row>
    <row r="1034" spans="1:18" x14ac:dyDescent="0.2">
      <c r="A1034" s="18">
        <v>43202.774826388886</v>
      </c>
      <c r="B1034" s="17">
        <v>1.26180555966857</v>
      </c>
      <c r="C1034" s="17">
        <v>0.71702546296296299</v>
      </c>
      <c r="D1034" s="25">
        <f t="shared" si="16"/>
        <v>17.208611111111111</v>
      </c>
    </row>
    <row r="1035" spans="1:18" x14ac:dyDescent="0.2">
      <c r="A1035" s="18">
        <v>43202.775520833333</v>
      </c>
      <c r="B1035" s="17">
        <v>1.2625000041152801</v>
      </c>
      <c r="C1035" s="17">
        <v>0.71771990740740743</v>
      </c>
      <c r="D1035" s="25">
        <f t="shared" si="16"/>
        <v>17.225277777777777</v>
      </c>
    </row>
    <row r="1036" spans="1:18" x14ac:dyDescent="0.2">
      <c r="A1036" s="18">
        <v>43202.77621527778</v>
      </c>
      <c r="B1036" s="17">
        <v>1.2631944485619899</v>
      </c>
      <c r="C1036" s="17">
        <v>0.71841435185185187</v>
      </c>
      <c r="D1036" s="25">
        <f t="shared" si="16"/>
        <v>17.241944444444446</v>
      </c>
    </row>
    <row r="1037" spans="1:18" x14ac:dyDescent="0.2">
      <c r="A1037" s="18">
        <v>43202.776909722219</v>
      </c>
      <c r="B1037" s="17">
        <v>1.2638888930087</v>
      </c>
      <c r="C1037" s="17">
        <v>0.71910879629629632</v>
      </c>
      <c r="D1037" s="25">
        <f t="shared" si="16"/>
        <v>17.258611111111112</v>
      </c>
      <c r="P1037" s="14">
        <v>-682.24300000000005</v>
      </c>
    </row>
    <row r="1038" spans="1:18" x14ac:dyDescent="0.2">
      <c r="A1038" s="18">
        <v>43202.777604166666</v>
      </c>
      <c r="B1038" s="17">
        <v>1.2645833374554101</v>
      </c>
      <c r="C1038" s="17">
        <v>0.71980324074074076</v>
      </c>
      <c r="D1038" s="25">
        <f t="shared" si="16"/>
        <v>17.275277777777777</v>
      </c>
    </row>
    <row r="1039" spans="1:18" x14ac:dyDescent="0.2">
      <c r="A1039" s="18">
        <v>43202.778298611112</v>
      </c>
      <c r="B1039" s="17">
        <v>1.2652777819021099</v>
      </c>
      <c r="C1039" s="17">
        <v>0.7204976851851852</v>
      </c>
      <c r="D1039" s="25">
        <f t="shared" si="16"/>
        <v>17.291944444444447</v>
      </c>
    </row>
    <row r="1040" spans="1:18" x14ac:dyDescent="0.2">
      <c r="A1040" s="18">
        <v>43202.778993055559</v>
      </c>
      <c r="B1040" s="17">
        <v>1.26597222634882</v>
      </c>
      <c r="C1040" s="17">
        <v>0.72119212962962964</v>
      </c>
      <c r="D1040" s="25">
        <f t="shared" si="16"/>
        <v>17.308611111111112</v>
      </c>
      <c r="H1040" s="16">
        <v>400.26400000000001</v>
      </c>
      <c r="R1040" s="14">
        <v>37.622999999999998</v>
      </c>
    </row>
    <row r="1041" spans="1:29" x14ac:dyDescent="0.2">
      <c r="A1041" s="18">
        <v>43202.779687499999</v>
      </c>
      <c r="B1041" s="17">
        <v>1.2666666707955301</v>
      </c>
      <c r="C1041" s="17">
        <v>0.72188657407407408</v>
      </c>
      <c r="D1041" s="25">
        <f t="shared" si="16"/>
        <v>17.325277777777778</v>
      </c>
      <c r="H1041" s="16">
        <v>399.95100000000002</v>
      </c>
    </row>
    <row r="1042" spans="1:29" x14ac:dyDescent="0.2">
      <c r="A1042" s="18">
        <v>43202.780381944445</v>
      </c>
      <c r="B1042" s="17">
        <v>1.2673611152422399</v>
      </c>
      <c r="C1042" s="17">
        <v>0.72258101851851853</v>
      </c>
      <c r="D1042" s="25">
        <f t="shared" si="16"/>
        <v>17.341944444444444</v>
      </c>
      <c r="H1042" s="16">
        <v>400.40499999999997</v>
      </c>
    </row>
    <row r="1043" spans="1:29" x14ac:dyDescent="0.2">
      <c r="A1043" s="18">
        <v>43202.781076388892</v>
      </c>
      <c r="B1043" s="17">
        <v>1.26805555968895</v>
      </c>
      <c r="C1043" s="17">
        <v>0.72327546296296297</v>
      </c>
      <c r="D1043" s="25">
        <f t="shared" si="16"/>
        <v>17.358611111111109</v>
      </c>
      <c r="R1043" s="14">
        <v>35.648000000000003</v>
      </c>
    </row>
    <row r="1044" spans="1:29" x14ac:dyDescent="0.2">
      <c r="A1044" s="18">
        <v>43202.781770833331</v>
      </c>
      <c r="B1044" s="17">
        <v>1.2687500041356501</v>
      </c>
      <c r="C1044" s="17">
        <v>0.72396990740740741</v>
      </c>
      <c r="D1044" s="25">
        <f t="shared" si="16"/>
        <v>17.375277777777779</v>
      </c>
    </row>
    <row r="1045" spans="1:29" x14ac:dyDescent="0.2">
      <c r="A1045" s="18">
        <v>43202.782465277778</v>
      </c>
      <c r="B1045" s="17">
        <v>1.2694444485823599</v>
      </c>
      <c r="C1045" s="17">
        <v>0.72466435185185185</v>
      </c>
      <c r="D1045" s="25">
        <f t="shared" si="16"/>
        <v>17.391944444444444</v>
      </c>
      <c r="R1045" s="14">
        <v>40.073</v>
      </c>
    </row>
    <row r="1046" spans="1:29" x14ac:dyDescent="0.2">
      <c r="A1046" s="18">
        <v>43202.783159722225</v>
      </c>
      <c r="B1046" s="17">
        <v>1.27013889302907</v>
      </c>
      <c r="C1046" s="17">
        <v>0.72535879629629629</v>
      </c>
      <c r="D1046" s="25">
        <f t="shared" si="16"/>
        <v>17.40861111111111</v>
      </c>
      <c r="R1046" s="14">
        <v>38.046999999999997</v>
      </c>
    </row>
    <row r="1047" spans="1:29" x14ac:dyDescent="0.2">
      <c r="A1047" s="18">
        <v>43202.783854166664</v>
      </c>
      <c r="B1047" s="17">
        <v>1.2708333374757801</v>
      </c>
      <c r="C1047" s="17">
        <v>0.72605324074074074</v>
      </c>
      <c r="D1047" s="25">
        <f t="shared" si="16"/>
        <v>17.425277777777779</v>
      </c>
      <c r="H1047" s="16">
        <v>399.721</v>
      </c>
    </row>
    <row r="1048" spans="1:29" x14ac:dyDescent="0.2">
      <c r="A1048" s="18">
        <v>43202.784548611111</v>
      </c>
      <c r="B1048" s="17">
        <v>1.2715277819224899</v>
      </c>
      <c r="C1048" s="17">
        <v>0.72674768518518518</v>
      </c>
      <c r="D1048" s="25">
        <f t="shared" si="16"/>
        <v>17.441944444444445</v>
      </c>
      <c r="E1048" s="15">
        <v>1006.866</v>
      </c>
      <c r="F1048" s="14">
        <v>6.0880000000000001</v>
      </c>
      <c r="G1048" s="15">
        <v>37.027999999999999</v>
      </c>
      <c r="H1048" s="16">
        <v>402.40300000000002</v>
      </c>
      <c r="I1048" s="15">
        <v>0</v>
      </c>
      <c r="J1048" s="15">
        <v>0</v>
      </c>
      <c r="K1048" s="15">
        <v>6.4749999999999996</v>
      </c>
      <c r="L1048" s="15">
        <v>0</v>
      </c>
      <c r="M1048" s="15">
        <v>3.0000000000000001E-3</v>
      </c>
      <c r="N1048" s="15">
        <v>0</v>
      </c>
      <c r="O1048" s="15">
        <v>0.38800000000000001</v>
      </c>
      <c r="P1048" s="14">
        <v>-682.30100000000004</v>
      </c>
      <c r="Q1048" s="16">
        <v>0.80200000000000005</v>
      </c>
      <c r="R1048" s="14">
        <v>36.267000000000003</v>
      </c>
      <c r="S1048" s="14">
        <v>0</v>
      </c>
      <c r="T1048" s="14">
        <v>0</v>
      </c>
      <c r="U1048" s="14">
        <v>0</v>
      </c>
      <c r="V1048" s="14">
        <v>0</v>
      </c>
      <c r="W1048" s="14">
        <v>6</v>
      </c>
      <c r="X1048" s="15">
        <v>37</v>
      </c>
      <c r="Y1048" s="15">
        <v>3</v>
      </c>
      <c r="Z1048" s="15">
        <v>0</v>
      </c>
      <c r="AA1048" s="15">
        <v>3</v>
      </c>
      <c r="AB1048" s="15">
        <v>3</v>
      </c>
      <c r="AC1048" s="14">
        <v>0</v>
      </c>
    </row>
    <row r="1049" spans="1:29" x14ac:dyDescent="0.2">
      <c r="A1049" s="18">
        <v>43202.785243055558</v>
      </c>
      <c r="B1049" s="17">
        <v>1.27222222636919</v>
      </c>
      <c r="C1049" s="17">
        <v>0.72744212962962962</v>
      </c>
      <c r="D1049" s="25">
        <f t="shared" si="16"/>
        <v>17.458611111111111</v>
      </c>
      <c r="H1049" s="16">
        <v>400.12599999999998</v>
      </c>
    </row>
    <row r="1050" spans="1:29" x14ac:dyDescent="0.2">
      <c r="A1050" s="18">
        <v>43202.785937499997</v>
      </c>
      <c r="B1050" s="17">
        <v>1.2729166708159001</v>
      </c>
      <c r="C1050" s="17">
        <v>0.72813657407407406</v>
      </c>
      <c r="D1050" s="25">
        <f t="shared" si="16"/>
        <v>17.475277777777777</v>
      </c>
    </row>
    <row r="1051" spans="1:29" x14ac:dyDescent="0.2">
      <c r="A1051" s="18">
        <v>43202.786631944444</v>
      </c>
      <c r="B1051" s="17">
        <v>1.2736111152626099</v>
      </c>
      <c r="C1051" s="17">
        <v>0.7288310185185185</v>
      </c>
      <c r="D1051" s="25">
        <f t="shared" si="16"/>
        <v>17.491944444444442</v>
      </c>
    </row>
    <row r="1052" spans="1:29" x14ac:dyDescent="0.2">
      <c r="A1052" s="18">
        <v>43202.787326388891</v>
      </c>
      <c r="B1052" s="17">
        <v>1.27430555970932</v>
      </c>
      <c r="C1052" s="17">
        <v>0.72952546296296295</v>
      </c>
      <c r="D1052" s="25">
        <f t="shared" si="16"/>
        <v>17.508611111111112</v>
      </c>
      <c r="H1052" s="16">
        <v>400.303</v>
      </c>
    </row>
    <row r="1053" spans="1:29" x14ac:dyDescent="0.2">
      <c r="A1053" s="18">
        <v>43202.78802083333</v>
      </c>
      <c r="B1053" s="17">
        <v>1.2750000041560301</v>
      </c>
      <c r="C1053" s="17">
        <v>0.73021990740740739</v>
      </c>
      <c r="D1053" s="25">
        <f t="shared" si="16"/>
        <v>17.525277777777777</v>
      </c>
    </row>
    <row r="1054" spans="1:29" x14ac:dyDescent="0.2">
      <c r="A1054" s="18">
        <v>43202.788715277777</v>
      </c>
      <c r="B1054" s="17">
        <v>1.2756944486027399</v>
      </c>
      <c r="C1054" s="17">
        <v>0.73091435185185183</v>
      </c>
      <c r="D1054" s="25">
        <f t="shared" si="16"/>
        <v>17.541944444444443</v>
      </c>
      <c r="H1054" s="16">
        <v>398.94900000000001</v>
      </c>
      <c r="R1054" s="14">
        <v>38.756</v>
      </c>
    </row>
    <row r="1055" spans="1:29" x14ac:dyDescent="0.2">
      <c r="A1055" s="18">
        <v>43202.789409722223</v>
      </c>
      <c r="B1055" s="17">
        <v>1.27638889304944</v>
      </c>
      <c r="C1055" s="17">
        <v>0.73160879629629627</v>
      </c>
      <c r="D1055" s="25">
        <f t="shared" si="16"/>
        <v>17.558611111111112</v>
      </c>
      <c r="H1055" s="16">
        <v>400.959</v>
      </c>
      <c r="R1055" s="14">
        <v>36.628999999999998</v>
      </c>
    </row>
    <row r="1056" spans="1:29" x14ac:dyDescent="0.2">
      <c r="A1056" s="18">
        <v>43202.79010416667</v>
      </c>
      <c r="B1056" s="17">
        <v>1.2770833374961501</v>
      </c>
      <c r="C1056" s="17">
        <v>0.73230324074074071</v>
      </c>
      <c r="D1056" s="25">
        <f t="shared" si="16"/>
        <v>17.575277777777778</v>
      </c>
    </row>
    <row r="1057" spans="1:18" x14ac:dyDescent="0.2">
      <c r="A1057" s="18">
        <v>43202.790798611109</v>
      </c>
      <c r="B1057" s="17">
        <v>1.27777778194286</v>
      </c>
      <c r="C1057" s="17">
        <v>0.73299768518518515</v>
      </c>
      <c r="D1057" s="25">
        <f t="shared" si="16"/>
        <v>17.591944444444444</v>
      </c>
      <c r="P1057" s="14">
        <v>-683.23699999999997</v>
      </c>
    </row>
    <row r="1058" spans="1:18" x14ac:dyDescent="0.2">
      <c r="A1058" s="18">
        <v>43202.791493055556</v>
      </c>
      <c r="B1058" s="17">
        <v>1.27847222638957</v>
      </c>
      <c r="C1058" s="17">
        <v>0.7336921296296296</v>
      </c>
      <c r="D1058" s="25">
        <f t="shared" si="16"/>
        <v>17.608611111111109</v>
      </c>
      <c r="R1058" s="14">
        <v>34.585999999999999</v>
      </c>
    </row>
    <row r="1059" spans="1:18" x14ac:dyDescent="0.2">
      <c r="A1059" s="18">
        <v>43202.792187500003</v>
      </c>
      <c r="B1059" s="17">
        <v>1.2791666708362801</v>
      </c>
      <c r="C1059" s="17">
        <v>0.73438657407407404</v>
      </c>
      <c r="D1059" s="25">
        <f t="shared" si="16"/>
        <v>17.625277777777775</v>
      </c>
    </row>
    <row r="1060" spans="1:18" x14ac:dyDescent="0.2">
      <c r="A1060" s="18">
        <v>43202.792881944442</v>
      </c>
      <c r="B1060" s="17">
        <v>1.27986111528298</v>
      </c>
      <c r="C1060" s="17">
        <v>0.73508101851851848</v>
      </c>
      <c r="D1060" s="25">
        <f t="shared" si="16"/>
        <v>17.641944444444444</v>
      </c>
      <c r="H1060" s="16">
        <v>401.161</v>
      </c>
    </row>
    <row r="1061" spans="1:18" x14ac:dyDescent="0.2">
      <c r="A1061" s="18">
        <v>43202.793576388889</v>
      </c>
      <c r="B1061" s="17">
        <v>1.28055555972969</v>
      </c>
      <c r="C1061" s="17">
        <v>0.73577546296296292</v>
      </c>
      <c r="D1061" s="25">
        <f t="shared" si="16"/>
        <v>17.65861111111111</v>
      </c>
      <c r="H1061" s="16">
        <v>398.46199999999999</v>
      </c>
    </row>
    <row r="1062" spans="1:18" x14ac:dyDescent="0.2">
      <c r="A1062" s="18">
        <v>43202.794270833336</v>
      </c>
      <c r="B1062" s="17">
        <v>1.2812500041763999</v>
      </c>
      <c r="C1062" s="17">
        <v>0.73646990740740736</v>
      </c>
      <c r="D1062" s="25">
        <f t="shared" si="16"/>
        <v>17.675277777777776</v>
      </c>
    </row>
    <row r="1063" spans="1:18" x14ac:dyDescent="0.2">
      <c r="A1063" s="18">
        <v>43202.794965277775</v>
      </c>
      <c r="B1063" s="17">
        <v>1.28194444862311</v>
      </c>
      <c r="C1063" s="17">
        <v>0.73716435185185181</v>
      </c>
      <c r="D1063" s="25">
        <f t="shared" si="16"/>
        <v>17.691944444444445</v>
      </c>
    </row>
    <row r="1064" spans="1:18" x14ac:dyDescent="0.2">
      <c r="A1064" s="18">
        <v>43202.795659722222</v>
      </c>
      <c r="B1064" s="17">
        <v>1.28263889306982</v>
      </c>
      <c r="C1064" s="17">
        <v>0.73785879629629625</v>
      </c>
      <c r="D1064" s="25">
        <f t="shared" si="16"/>
        <v>17.708611111111111</v>
      </c>
    </row>
    <row r="1065" spans="1:18" x14ac:dyDescent="0.2">
      <c r="A1065" s="18">
        <v>43202.796354166669</v>
      </c>
      <c r="B1065" s="17">
        <v>1.2833333375165199</v>
      </c>
      <c r="C1065" s="17">
        <v>0.73855324074074069</v>
      </c>
      <c r="D1065" s="25">
        <f t="shared" si="16"/>
        <v>17.725277777777777</v>
      </c>
    </row>
    <row r="1066" spans="1:18" x14ac:dyDescent="0.2">
      <c r="A1066" s="18">
        <v>43202.797048611108</v>
      </c>
      <c r="B1066" s="17">
        <v>1.28402778196323</v>
      </c>
      <c r="C1066" s="17">
        <v>0.73924768518518513</v>
      </c>
      <c r="D1066" s="25">
        <f t="shared" si="16"/>
        <v>17.741944444444442</v>
      </c>
      <c r="H1066" s="16">
        <v>400.04599999999999</v>
      </c>
    </row>
    <row r="1067" spans="1:18" x14ac:dyDescent="0.2">
      <c r="A1067" s="18">
        <v>43202.797743055555</v>
      </c>
      <c r="B1067" s="17">
        <v>1.28472222640994</v>
      </c>
      <c r="C1067" s="17">
        <v>0.73994212962962957</v>
      </c>
      <c r="D1067" s="25">
        <f t="shared" si="16"/>
        <v>17.758611111111108</v>
      </c>
      <c r="H1067" s="16">
        <v>396.44900000000001</v>
      </c>
    </row>
    <row r="1068" spans="1:18" x14ac:dyDescent="0.2">
      <c r="A1068" s="18">
        <v>43202.798437500001</v>
      </c>
      <c r="B1068" s="17">
        <v>1.2854166708566499</v>
      </c>
      <c r="C1068" s="17">
        <v>0.74063657407407413</v>
      </c>
      <c r="D1068" s="25">
        <f t="shared" si="16"/>
        <v>17.775277777777781</v>
      </c>
      <c r="H1068" s="16">
        <v>400.68</v>
      </c>
    </row>
    <row r="1069" spans="1:18" x14ac:dyDescent="0.2">
      <c r="A1069" s="18">
        <v>43202.799131944441</v>
      </c>
      <c r="B1069" s="17">
        <v>1.28611111530336</v>
      </c>
      <c r="C1069" s="17">
        <v>0.74133101851851857</v>
      </c>
      <c r="D1069" s="25">
        <f t="shared" si="16"/>
        <v>17.791944444444447</v>
      </c>
    </row>
    <row r="1070" spans="1:18" x14ac:dyDescent="0.2">
      <c r="A1070" s="18">
        <v>43202.799826388888</v>
      </c>
      <c r="B1070" s="17">
        <v>1.2868055597500601</v>
      </c>
      <c r="C1070" s="17">
        <v>0.74202546296296301</v>
      </c>
      <c r="D1070" s="25">
        <f t="shared" si="16"/>
        <v>17.808611111111112</v>
      </c>
    </row>
    <row r="1071" spans="1:18" x14ac:dyDescent="0.2">
      <c r="A1071" s="18">
        <v>43202.800520833334</v>
      </c>
      <c r="B1071" s="17">
        <v>1.2875000041967699</v>
      </c>
      <c r="C1071" s="17">
        <v>0.74271990740740745</v>
      </c>
      <c r="D1071" s="25">
        <f t="shared" si="16"/>
        <v>17.825277777777778</v>
      </c>
    </row>
    <row r="1072" spans="1:18" x14ac:dyDescent="0.2">
      <c r="A1072" s="18">
        <v>43202.801215277781</v>
      </c>
      <c r="B1072" s="17">
        <v>1.28819444864348</v>
      </c>
      <c r="C1072" s="17">
        <v>0.7434143518518519</v>
      </c>
      <c r="D1072" s="25">
        <f t="shared" si="16"/>
        <v>17.841944444444444</v>
      </c>
    </row>
    <row r="1073" spans="1:29" x14ac:dyDescent="0.2">
      <c r="A1073" s="18">
        <v>43202.80190972222</v>
      </c>
      <c r="B1073" s="17">
        <v>1.2888888930901901</v>
      </c>
      <c r="C1073" s="17">
        <v>0.74410879629629634</v>
      </c>
      <c r="D1073" s="25">
        <f t="shared" si="16"/>
        <v>17.858611111111113</v>
      </c>
    </row>
    <row r="1074" spans="1:29" x14ac:dyDescent="0.2">
      <c r="A1074" s="18">
        <v>43202.802604166667</v>
      </c>
      <c r="B1074" s="17">
        <v>1.2895833375368999</v>
      </c>
      <c r="C1074" s="17">
        <v>0.74480324074074078</v>
      </c>
      <c r="D1074" s="25">
        <f t="shared" si="16"/>
        <v>17.875277777777779</v>
      </c>
    </row>
    <row r="1075" spans="1:29" x14ac:dyDescent="0.2">
      <c r="A1075" s="18">
        <v>43202.803298611114</v>
      </c>
      <c r="B1075" s="17">
        <v>1.2902777819836</v>
      </c>
      <c r="C1075" s="17">
        <v>0.74549768518518522</v>
      </c>
      <c r="D1075" s="25">
        <f t="shared" si="16"/>
        <v>17.891944444444444</v>
      </c>
    </row>
    <row r="1076" spans="1:29" x14ac:dyDescent="0.2">
      <c r="A1076" s="18">
        <v>43202.803993055553</v>
      </c>
      <c r="B1076" s="17">
        <v>1.2909722264303101</v>
      </c>
      <c r="C1076" s="17">
        <v>0.74619212962962966</v>
      </c>
      <c r="D1076" s="25">
        <f t="shared" si="16"/>
        <v>17.908611111111114</v>
      </c>
    </row>
    <row r="1077" spans="1:29" x14ac:dyDescent="0.2">
      <c r="A1077" s="18">
        <v>43202.8046875</v>
      </c>
      <c r="B1077" s="17">
        <v>1.2916666708770199</v>
      </c>
      <c r="C1077" s="17">
        <v>0.74688657407407411</v>
      </c>
      <c r="D1077" s="25">
        <f t="shared" si="16"/>
        <v>17.925277777777779</v>
      </c>
    </row>
    <row r="1078" spans="1:29" x14ac:dyDescent="0.2">
      <c r="A1078" s="18">
        <v>43202.805381944447</v>
      </c>
      <c r="B1078" s="17">
        <v>1.29236111532373</v>
      </c>
      <c r="C1078" s="17">
        <v>0.74758101851851855</v>
      </c>
      <c r="D1078" s="25">
        <f t="shared" si="16"/>
        <v>17.941944444444445</v>
      </c>
      <c r="E1078" s="15">
        <v>1006.866</v>
      </c>
      <c r="F1078" s="14">
        <v>6.0910000000000002</v>
      </c>
      <c r="G1078" s="15">
        <v>37.01</v>
      </c>
      <c r="H1078" s="16">
        <v>398.18299999999999</v>
      </c>
      <c r="I1078" s="15">
        <v>0</v>
      </c>
      <c r="J1078" s="15">
        <v>0</v>
      </c>
      <c r="K1078" s="15">
        <v>6.4749999999999996</v>
      </c>
      <c r="L1078" s="15">
        <v>0</v>
      </c>
      <c r="M1078" s="15">
        <v>3.0000000000000001E-3</v>
      </c>
      <c r="N1078" s="15">
        <v>0</v>
      </c>
      <c r="O1078" s="15">
        <v>0.38800000000000001</v>
      </c>
      <c r="P1078" s="14">
        <v>-683.11699999999996</v>
      </c>
      <c r="Q1078" s="16">
        <v>1.597</v>
      </c>
      <c r="R1078" s="14">
        <v>35.96</v>
      </c>
      <c r="S1078" s="14">
        <v>0</v>
      </c>
      <c r="T1078" s="14">
        <v>0</v>
      </c>
      <c r="U1078" s="14">
        <v>0</v>
      </c>
      <c r="V1078" s="14">
        <v>0</v>
      </c>
      <c r="W1078" s="14">
        <v>6</v>
      </c>
      <c r="X1078" s="15">
        <v>37</v>
      </c>
      <c r="Y1078" s="15">
        <v>3</v>
      </c>
      <c r="Z1078" s="15">
        <v>0</v>
      </c>
      <c r="AA1078" s="15">
        <v>3</v>
      </c>
      <c r="AB1078" s="15">
        <v>3</v>
      </c>
      <c r="AC1078" s="14">
        <v>0</v>
      </c>
    </row>
    <row r="1079" spans="1:29" x14ac:dyDescent="0.2">
      <c r="A1079" s="18">
        <v>43202.806076388886</v>
      </c>
      <c r="B1079" s="17">
        <v>1.2930555597704401</v>
      </c>
      <c r="C1079" s="17">
        <v>0.74827546296296299</v>
      </c>
      <c r="D1079" s="25">
        <f t="shared" si="16"/>
        <v>17.958611111111111</v>
      </c>
      <c r="H1079" s="16">
        <v>398.06799999999998</v>
      </c>
    </row>
    <row r="1080" spans="1:29" x14ac:dyDescent="0.2">
      <c r="A1080" s="18">
        <v>43202.806770833333</v>
      </c>
      <c r="B1080" s="17">
        <v>1.2937500042171499</v>
      </c>
      <c r="C1080" s="17">
        <v>0.74896990740740743</v>
      </c>
      <c r="D1080" s="25">
        <f t="shared" si="16"/>
        <v>17.975277777777777</v>
      </c>
    </row>
    <row r="1081" spans="1:29" x14ac:dyDescent="0.2">
      <c r="A1081" s="18">
        <v>43202.80746527778</v>
      </c>
      <c r="B1081" s="17">
        <v>1.29444444866385</v>
      </c>
      <c r="C1081" s="17">
        <v>0.74966435185185187</v>
      </c>
      <c r="D1081" s="25">
        <f t="shared" si="16"/>
        <v>17.991944444444446</v>
      </c>
    </row>
    <row r="1082" spans="1:29" x14ac:dyDescent="0.2">
      <c r="A1082" s="18">
        <v>43202.808159722219</v>
      </c>
      <c r="B1082" s="17">
        <v>1.2951388931105601</v>
      </c>
      <c r="C1082" s="17">
        <v>0.75035879629629632</v>
      </c>
      <c r="D1082" s="25">
        <f t="shared" si="16"/>
        <v>18.008611111111112</v>
      </c>
    </row>
    <row r="1083" spans="1:29" x14ac:dyDescent="0.2">
      <c r="A1083" s="18">
        <v>43202.808854166666</v>
      </c>
      <c r="B1083" s="17">
        <v>1.2958333375572699</v>
      </c>
      <c r="C1083" s="17">
        <v>0.75105324074074076</v>
      </c>
      <c r="D1083" s="25">
        <f t="shared" si="16"/>
        <v>18.025277777777777</v>
      </c>
    </row>
    <row r="1084" spans="1:29" x14ac:dyDescent="0.2">
      <c r="A1084" s="18">
        <v>43202.809548611112</v>
      </c>
      <c r="B1084" s="17">
        <v>1.29652778200398</v>
      </c>
      <c r="C1084" s="17">
        <v>0.7517476851851852</v>
      </c>
      <c r="D1084" s="25">
        <f t="shared" si="16"/>
        <v>18.041944444444447</v>
      </c>
      <c r="H1084" s="16">
        <v>399.62</v>
      </c>
    </row>
    <row r="1085" spans="1:29" x14ac:dyDescent="0.2">
      <c r="A1085" s="18">
        <v>43202.810243055559</v>
      </c>
      <c r="B1085" s="17">
        <v>1.2972222264506901</v>
      </c>
      <c r="C1085" s="17">
        <v>0.75244212962962964</v>
      </c>
      <c r="D1085" s="25">
        <f t="shared" si="16"/>
        <v>18.058611111111112</v>
      </c>
      <c r="H1085" s="16">
        <v>399.95499999999998</v>
      </c>
    </row>
    <row r="1086" spans="1:29" x14ac:dyDescent="0.2">
      <c r="A1086" s="18">
        <v>43202.810937499999</v>
      </c>
      <c r="B1086" s="17">
        <v>1.2979166708973899</v>
      </c>
      <c r="C1086" s="17">
        <v>0.75313657407407408</v>
      </c>
      <c r="D1086" s="25">
        <f t="shared" si="16"/>
        <v>18.075277777777778</v>
      </c>
    </row>
    <row r="1087" spans="1:29" x14ac:dyDescent="0.2">
      <c r="A1087" s="18">
        <v>43202.811631944445</v>
      </c>
      <c r="B1087" s="17">
        <v>1.2986111153441</v>
      </c>
      <c r="C1087" s="17">
        <v>0.75383101851851853</v>
      </c>
      <c r="D1087" s="25">
        <f t="shared" si="16"/>
        <v>18.091944444444444</v>
      </c>
    </row>
    <row r="1088" spans="1:29" x14ac:dyDescent="0.2">
      <c r="A1088" s="18">
        <v>43202.812326388892</v>
      </c>
      <c r="B1088" s="17">
        <v>1.2993055597908101</v>
      </c>
      <c r="C1088" s="17">
        <v>0.75452546296296297</v>
      </c>
      <c r="D1088" s="25">
        <f t="shared" si="16"/>
        <v>18.108611111111109</v>
      </c>
      <c r="H1088" s="16">
        <v>400.822</v>
      </c>
    </row>
    <row r="1089" spans="1:18" x14ac:dyDescent="0.2">
      <c r="A1089" s="18">
        <v>43202.813020833331</v>
      </c>
      <c r="B1089" s="17">
        <v>1.3000000042375199</v>
      </c>
      <c r="C1089" s="17">
        <v>0.75521990740740741</v>
      </c>
      <c r="D1089" s="25">
        <f t="shared" si="16"/>
        <v>18.125277777777779</v>
      </c>
      <c r="H1089" s="16">
        <v>399.97500000000002</v>
      </c>
    </row>
    <row r="1090" spans="1:18" x14ac:dyDescent="0.2">
      <c r="A1090" s="18">
        <v>43202.813715277778</v>
      </c>
      <c r="B1090" s="17">
        <v>1.30069444868423</v>
      </c>
      <c r="C1090" s="17">
        <v>0.75591435185185185</v>
      </c>
      <c r="D1090" s="25">
        <f t="shared" si="16"/>
        <v>18.141944444444444</v>
      </c>
    </row>
    <row r="1091" spans="1:18" x14ac:dyDescent="0.2">
      <c r="A1091" s="18">
        <v>43202.814409722225</v>
      </c>
      <c r="B1091" s="17">
        <v>1.3013888931309301</v>
      </c>
      <c r="C1091" s="17">
        <v>0.75660879629629629</v>
      </c>
      <c r="D1091" s="25">
        <f t="shared" ref="D1091:D1154" si="17">C1091*24</f>
        <v>18.15861111111111</v>
      </c>
    </row>
    <row r="1092" spans="1:18" x14ac:dyDescent="0.2">
      <c r="A1092" s="18">
        <v>43202.815104166664</v>
      </c>
      <c r="B1092" s="17">
        <v>1.3020833375776399</v>
      </c>
      <c r="C1092" s="17">
        <v>0.75730324074074074</v>
      </c>
      <c r="D1092" s="25">
        <f t="shared" si="17"/>
        <v>18.175277777777779</v>
      </c>
      <c r="P1092" s="14">
        <v>-684.43600000000004</v>
      </c>
      <c r="R1092" s="14">
        <v>37.192999999999998</v>
      </c>
    </row>
    <row r="1093" spans="1:18" x14ac:dyDescent="0.2">
      <c r="A1093" s="18">
        <v>43202.815798611111</v>
      </c>
      <c r="B1093" s="17">
        <v>1.30277778202435</v>
      </c>
      <c r="C1093" s="17">
        <v>0.75799768518518518</v>
      </c>
      <c r="D1093" s="25">
        <f t="shared" si="17"/>
        <v>18.191944444444445</v>
      </c>
      <c r="H1093" s="16">
        <v>400.303</v>
      </c>
    </row>
    <row r="1094" spans="1:18" x14ac:dyDescent="0.2">
      <c r="A1094" s="18">
        <v>43202.816493055558</v>
      </c>
      <c r="B1094" s="17">
        <v>1.3034722264710601</v>
      </c>
      <c r="C1094" s="17">
        <v>0.75869212962962962</v>
      </c>
      <c r="D1094" s="25">
        <f t="shared" si="17"/>
        <v>18.208611111111111</v>
      </c>
      <c r="R1094" s="14">
        <v>38.241999999999997</v>
      </c>
    </row>
    <row r="1095" spans="1:18" x14ac:dyDescent="0.2">
      <c r="A1095" s="18">
        <v>43202.817187499997</v>
      </c>
      <c r="B1095" s="17">
        <v>1.3041666709177699</v>
      </c>
      <c r="C1095" s="17">
        <v>0.75938657407407406</v>
      </c>
      <c r="D1095" s="25">
        <f t="shared" si="17"/>
        <v>18.225277777777777</v>
      </c>
      <c r="R1095" s="14">
        <v>36.185000000000002</v>
      </c>
    </row>
    <row r="1096" spans="1:18" x14ac:dyDescent="0.2">
      <c r="A1096" s="18">
        <v>43202.817881944444</v>
      </c>
      <c r="B1096" s="17">
        <v>1.30486111536447</v>
      </c>
      <c r="C1096" s="17">
        <v>0.7600810185185185</v>
      </c>
      <c r="D1096" s="25">
        <f t="shared" si="17"/>
        <v>18.241944444444442</v>
      </c>
    </row>
    <row r="1097" spans="1:18" x14ac:dyDescent="0.2">
      <c r="A1097" s="18">
        <v>43202.818576388891</v>
      </c>
      <c r="B1097" s="17">
        <v>1.3055555598111801</v>
      </c>
      <c r="C1097" s="17">
        <v>0.76077546296296295</v>
      </c>
      <c r="D1097" s="25">
        <f t="shared" si="17"/>
        <v>18.258611111111112</v>
      </c>
    </row>
    <row r="1098" spans="1:18" x14ac:dyDescent="0.2">
      <c r="A1098" s="18">
        <v>43202.81927083333</v>
      </c>
      <c r="B1098" s="17">
        <v>1.30625000425789</v>
      </c>
      <c r="C1098" s="17">
        <v>0.76146990740740739</v>
      </c>
      <c r="D1098" s="25">
        <f t="shared" si="17"/>
        <v>18.275277777777777</v>
      </c>
      <c r="H1098" s="16">
        <v>400.08600000000001</v>
      </c>
    </row>
    <row r="1099" spans="1:18" x14ac:dyDescent="0.2">
      <c r="A1099" s="18">
        <v>43202.819965277777</v>
      </c>
      <c r="B1099" s="17">
        <v>1.3069444487046</v>
      </c>
      <c r="C1099" s="17">
        <v>0.76216435185185183</v>
      </c>
      <c r="D1099" s="25">
        <f t="shared" si="17"/>
        <v>18.291944444444443</v>
      </c>
      <c r="H1099" s="16">
        <v>398.363</v>
      </c>
    </row>
    <row r="1100" spans="1:18" x14ac:dyDescent="0.2">
      <c r="A1100" s="18">
        <v>43202.820659722223</v>
      </c>
      <c r="B1100" s="17">
        <v>1.3076388931513101</v>
      </c>
      <c r="C1100" s="17">
        <v>0.76285879629629627</v>
      </c>
      <c r="D1100" s="25">
        <f t="shared" si="17"/>
        <v>18.308611111111112</v>
      </c>
    </row>
    <row r="1101" spans="1:18" x14ac:dyDescent="0.2">
      <c r="A1101" s="18">
        <v>43202.82135416667</v>
      </c>
      <c r="B1101" s="17">
        <v>1.30833333759801</v>
      </c>
      <c r="C1101" s="17">
        <v>0.76355324074074071</v>
      </c>
      <c r="D1101" s="25">
        <f t="shared" si="17"/>
        <v>18.325277777777778</v>
      </c>
    </row>
    <row r="1102" spans="1:18" x14ac:dyDescent="0.2">
      <c r="A1102" s="18">
        <v>43202.822048611109</v>
      </c>
      <c r="B1102" s="17">
        <v>1.30902778204472</v>
      </c>
      <c r="C1102" s="17">
        <v>0.76424768518518515</v>
      </c>
      <c r="D1102" s="25">
        <f t="shared" si="17"/>
        <v>18.341944444444444</v>
      </c>
      <c r="H1102" s="16">
        <v>402.33499999999998</v>
      </c>
      <c r="P1102" s="14">
        <v>-685.27099999999996</v>
      </c>
    </row>
    <row r="1103" spans="1:18" x14ac:dyDescent="0.2">
      <c r="A1103" s="18">
        <v>43202.822743055556</v>
      </c>
      <c r="B1103" s="17">
        <v>1.3097222264914301</v>
      </c>
      <c r="C1103" s="17">
        <v>0.7649421296296296</v>
      </c>
      <c r="D1103" s="25">
        <f t="shared" si="17"/>
        <v>18.358611111111109</v>
      </c>
      <c r="H1103" s="16">
        <v>400.05799999999999</v>
      </c>
    </row>
    <row r="1104" spans="1:18" x14ac:dyDescent="0.2">
      <c r="A1104" s="18">
        <v>43202.823437500003</v>
      </c>
      <c r="B1104" s="17">
        <v>1.31041667093814</v>
      </c>
      <c r="C1104" s="17">
        <v>0.76563657407407404</v>
      </c>
      <c r="D1104" s="25">
        <f t="shared" si="17"/>
        <v>18.375277777777775</v>
      </c>
    </row>
    <row r="1105" spans="1:29" x14ac:dyDescent="0.2">
      <c r="A1105" s="18">
        <v>43202.824131944442</v>
      </c>
      <c r="B1105" s="17">
        <v>1.31111111538485</v>
      </c>
      <c r="C1105" s="17">
        <v>0.76633101851851848</v>
      </c>
      <c r="D1105" s="25">
        <f t="shared" si="17"/>
        <v>18.391944444444444</v>
      </c>
    </row>
    <row r="1106" spans="1:29" x14ac:dyDescent="0.2">
      <c r="A1106" s="18">
        <v>43202.824826388889</v>
      </c>
      <c r="B1106" s="17">
        <v>1.3118055598315601</v>
      </c>
      <c r="C1106" s="17">
        <v>0.76702546296296292</v>
      </c>
      <c r="D1106" s="25">
        <f t="shared" si="17"/>
        <v>18.40861111111111</v>
      </c>
    </row>
    <row r="1107" spans="1:29" x14ac:dyDescent="0.2">
      <c r="A1107" s="18">
        <v>43202.825520833336</v>
      </c>
      <c r="B1107" s="17">
        <v>1.31250000427826</v>
      </c>
      <c r="C1107" s="17">
        <v>0.76771990740740736</v>
      </c>
      <c r="D1107" s="25">
        <f t="shared" si="17"/>
        <v>18.425277777777776</v>
      </c>
    </row>
    <row r="1108" spans="1:29" x14ac:dyDescent="0.2">
      <c r="A1108" s="18">
        <v>43202.826215277775</v>
      </c>
      <c r="B1108" s="17">
        <v>1.31319444872497</v>
      </c>
      <c r="C1108" s="17">
        <v>0.76841435185185181</v>
      </c>
      <c r="D1108" s="25">
        <f t="shared" si="17"/>
        <v>18.441944444444445</v>
      </c>
      <c r="E1108" s="15">
        <v>1006.866</v>
      </c>
      <c r="F1108" s="14">
        <v>6.0919999999999996</v>
      </c>
      <c r="G1108" s="15">
        <v>37.023000000000003</v>
      </c>
      <c r="H1108" s="16">
        <v>400.48099999999999</v>
      </c>
      <c r="I1108" s="15">
        <v>0</v>
      </c>
      <c r="J1108" s="15">
        <v>0</v>
      </c>
      <c r="K1108" s="15">
        <v>6.4749999999999996</v>
      </c>
      <c r="L1108" s="15">
        <v>0</v>
      </c>
      <c r="M1108" s="15">
        <v>3.0000000000000001E-3</v>
      </c>
      <c r="N1108" s="15">
        <v>0</v>
      </c>
      <c r="O1108" s="15">
        <v>0.38800000000000001</v>
      </c>
      <c r="P1108" s="14">
        <v>-686.23599999999999</v>
      </c>
      <c r="Q1108" s="16">
        <v>1.4670000000000001</v>
      </c>
      <c r="R1108" s="14">
        <v>37.335999999999999</v>
      </c>
      <c r="S1108" s="14">
        <v>0</v>
      </c>
      <c r="T1108" s="14">
        <v>0</v>
      </c>
      <c r="U1108" s="14">
        <v>0</v>
      </c>
      <c r="V1108" s="14">
        <v>0</v>
      </c>
      <c r="W1108" s="14">
        <v>6</v>
      </c>
      <c r="X1108" s="15">
        <v>37</v>
      </c>
      <c r="Y1108" s="15">
        <v>3</v>
      </c>
      <c r="Z1108" s="15">
        <v>0</v>
      </c>
      <c r="AA1108" s="15">
        <v>3</v>
      </c>
      <c r="AB1108" s="15">
        <v>3</v>
      </c>
      <c r="AC1108" s="14">
        <v>0</v>
      </c>
    </row>
    <row r="1109" spans="1:29" x14ac:dyDescent="0.2">
      <c r="A1109" s="18">
        <v>43202.826909722222</v>
      </c>
      <c r="B1109" s="17">
        <v>1.3138888931716799</v>
      </c>
      <c r="C1109" s="17">
        <v>0.76910879629629625</v>
      </c>
      <c r="D1109" s="25">
        <f t="shared" si="17"/>
        <v>18.458611111111111</v>
      </c>
    </row>
    <row r="1110" spans="1:29" x14ac:dyDescent="0.2">
      <c r="A1110" s="18">
        <v>43202.827604166669</v>
      </c>
      <c r="B1110" s="17">
        <v>1.31458333761839</v>
      </c>
      <c r="C1110" s="17">
        <v>0.76980324074074069</v>
      </c>
      <c r="D1110" s="25">
        <f t="shared" si="17"/>
        <v>18.475277777777777</v>
      </c>
      <c r="F1110" s="14">
        <v>6.0919999999999996</v>
      </c>
    </row>
    <row r="1111" spans="1:29" x14ac:dyDescent="0.2">
      <c r="A1111" s="18">
        <v>43202.828298611108</v>
      </c>
      <c r="B1111" s="17">
        <v>1.3152777820651</v>
      </c>
      <c r="C1111" s="17">
        <v>0.77049768518518513</v>
      </c>
      <c r="D1111" s="25">
        <f t="shared" si="17"/>
        <v>18.491944444444442</v>
      </c>
    </row>
    <row r="1112" spans="1:29" x14ac:dyDescent="0.2">
      <c r="A1112" s="18">
        <v>43202.828993055555</v>
      </c>
      <c r="B1112" s="17">
        <v>1.3159722265117999</v>
      </c>
      <c r="C1112" s="17">
        <v>0.77119212962962957</v>
      </c>
      <c r="D1112" s="25">
        <f t="shared" si="17"/>
        <v>18.508611111111108</v>
      </c>
    </row>
    <row r="1113" spans="1:29" x14ac:dyDescent="0.2">
      <c r="A1113" s="18">
        <v>43202.829687500001</v>
      </c>
      <c r="B1113" s="17">
        <v>1.31666667095851</v>
      </c>
      <c r="C1113" s="17">
        <v>0.77188657407407413</v>
      </c>
      <c r="D1113" s="25">
        <f t="shared" si="17"/>
        <v>18.525277777777781</v>
      </c>
      <c r="P1113" s="14">
        <v>-686.38099999999997</v>
      </c>
    </row>
    <row r="1114" spans="1:29" x14ac:dyDescent="0.2">
      <c r="A1114" s="18">
        <v>43202.830381944441</v>
      </c>
      <c r="B1114" s="17">
        <v>1.3173611154052201</v>
      </c>
      <c r="C1114" s="17">
        <v>0.77258101851851857</v>
      </c>
      <c r="D1114" s="25">
        <f t="shared" si="17"/>
        <v>18.541944444444447</v>
      </c>
    </row>
    <row r="1115" spans="1:29" x14ac:dyDescent="0.2">
      <c r="A1115" s="18">
        <v>43202.831076388888</v>
      </c>
      <c r="B1115" s="17">
        <v>1.3180555598519299</v>
      </c>
      <c r="C1115" s="17">
        <v>0.77327546296296301</v>
      </c>
      <c r="D1115" s="25">
        <f t="shared" si="17"/>
        <v>18.558611111111112</v>
      </c>
    </row>
    <row r="1116" spans="1:29" x14ac:dyDescent="0.2">
      <c r="A1116" s="18">
        <v>43202.831770833334</v>
      </c>
      <c r="B1116" s="17">
        <v>1.31875000429864</v>
      </c>
      <c r="C1116" s="17">
        <v>0.77396990740740745</v>
      </c>
      <c r="D1116" s="25">
        <f t="shared" si="17"/>
        <v>18.575277777777778</v>
      </c>
    </row>
    <row r="1117" spans="1:29" x14ac:dyDescent="0.2">
      <c r="A1117" s="18">
        <v>43202.832465277781</v>
      </c>
      <c r="B1117" s="17">
        <v>1.3194444487453401</v>
      </c>
      <c r="C1117" s="17">
        <v>0.7746643518518519</v>
      </c>
      <c r="D1117" s="25">
        <f t="shared" si="17"/>
        <v>18.591944444444444</v>
      </c>
    </row>
    <row r="1118" spans="1:29" x14ac:dyDescent="0.2">
      <c r="A1118" s="18">
        <v>43202.83315972222</v>
      </c>
      <c r="B1118" s="17">
        <v>1.3201388931920499</v>
      </c>
      <c r="C1118" s="17">
        <v>0.77535879629629634</v>
      </c>
      <c r="D1118" s="25">
        <f t="shared" si="17"/>
        <v>18.608611111111113</v>
      </c>
    </row>
    <row r="1119" spans="1:29" x14ac:dyDescent="0.2">
      <c r="A1119" s="18">
        <v>43202.833854166667</v>
      </c>
      <c r="B1119" s="17">
        <v>1.32083333763876</v>
      </c>
      <c r="C1119" s="17">
        <v>0.77605324074074078</v>
      </c>
      <c r="D1119" s="25">
        <f t="shared" si="17"/>
        <v>18.625277777777779</v>
      </c>
      <c r="R1119" s="14">
        <v>35.828000000000003</v>
      </c>
    </row>
    <row r="1120" spans="1:29" x14ac:dyDescent="0.2">
      <c r="A1120" s="18">
        <v>43202.834548611114</v>
      </c>
      <c r="B1120" s="17">
        <v>1.3215277820854701</v>
      </c>
      <c r="C1120" s="17">
        <v>0.77674768518518522</v>
      </c>
      <c r="D1120" s="25">
        <f t="shared" si="17"/>
        <v>18.641944444444444</v>
      </c>
      <c r="R1120" s="14">
        <v>36.472000000000001</v>
      </c>
    </row>
    <row r="1121" spans="1:18" x14ac:dyDescent="0.2">
      <c r="A1121" s="18">
        <v>43202.835243055553</v>
      </c>
      <c r="B1121" s="17">
        <v>1.3222222265321799</v>
      </c>
      <c r="C1121" s="17">
        <v>0.77744212962962966</v>
      </c>
      <c r="D1121" s="25">
        <f t="shared" si="17"/>
        <v>18.658611111111114</v>
      </c>
    </row>
    <row r="1122" spans="1:18" x14ac:dyDescent="0.2">
      <c r="A1122" s="18">
        <v>43202.8359375</v>
      </c>
      <c r="B1122" s="17">
        <v>1.32291667097888</v>
      </c>
      <c r="C1122" s="17">
        <v>0.77813657407407411</v>
      </c>
      <c r="D1122" s="25">
        <f t="shared" si="17"/>
        <v>18.675277777777779</v>
      </c>
    </row>
    <row r="1123" spans="1:18" x14ac:dyDescent="0.2">
      <c r="A1123" s="18">
        <v>43202.836631944447</v>
      </c>
      <c r="B1123" s="17">
        <v>1.3236111154255901</v>
      </c>
      <c r="C1123" s="17">
        <v>0.77883101851851855</v>
      </c>
      <c r="D1123" s="25">
        <f t="shared" si="17"/>
        <v>18.691944444444445</v>
      </c>
    </row>
    <row r="1124" spans="1:18" x14ac:dyDescent="0.2">
      <c r="A1124" s="18">
        <v>43202.837326388886</v>
      </c>
      <c r="B1124" s="17">
        <v>1.3243055598722999</v>
      </c>
      <c r="C1124" s="17">
        <v>0.77952546296296299</v>
      </c>
      <c r="D1124" s="25">
        <f t="shared" si="17"/>
        <v>18.708611111111111</v>
      </c>
      <c r="P1124" s="14">
        <v>-687.92600000000004</v>
      </c>
      <c r="R1124" s="14">
        <v>37.625</v>
      </c>
    </row>
    <row r="1125" spans="1:18" x14ac:dyDescent="0.2">
      <c r="A1125" s="18">
        <v>43202.838020833333</v>
      </c>
      <c r="B1125" s="17">
        <v>1.32500000431901</v>
      </c>
      <c r="C1125" s="17">
        <v>0.78021990740740743</v>
      </c>
      <c r="D1125" s="25">
        <f t="shared" si="17"/>
        <v>18.725277777777777</v>
      </c>
      <c r="R1125" s="14">
        <v>36.978000000000002</v>
      </c>
    </row>
    <row r="1126" spans="1:18" x14ac:dyDescent="0.2">
      <c r="A1126" s="18">
        <v>43202.83871527778</v>
      </c>
      <c r="B1126" s="17">
        <v>1.3256944487657201</v>
      </c>
      <c r="C1126" s="17">
        <v>0.78091435185185187</v>
      </c>
      <c r="D1126" s="25">
        <f t="shared" si="17"/>
        <v>18.741944444444446</v>
      </c>
    </row>
    <row r="1127" spans="1:18" x14ac:dyDescent="0.2">
      <c r="A1127" s="18">
        <v>43202.839409722219</v>
      </c>
      <c r="B1127" s="17">
        <v>1.3263888932124199</v>
      </c>
      <c r="C1127" s="17">
        <v>0.78160879629629632</v>
      </c>
      <c r="D1127" s="25">
        <f t="shared" si="17"/>
        <v>18.758611111111112</v>
      </c>
    </row>
    <row r="1128" spans="1:18" x14ac:dyDescent="0.2">
      <c r="A1128" s="18">
        <v>43202.840104166666</v>
      </c>
      <c r="B1128" s="17">
        <v>1.32708333765913</v>
      </c>
      <c r="C1128" s="17">
        <v>0.78230324074074076</v>
      </c>
      <c r="D1128" s="25">
        <f t="shared" si="17"/>
        <v>18.775277777777777</v>
      </c>
    </row>
    <row r="1129" spans="1:18" x14ac:dyDescent="0.2">
      <c r="A1129" s="18">
        <v>43202.840798611112</v>
      </c>
      <c r="B1129" s="17">
        <v>1.3277777821058401</v>
      </c>
      <c r="C1129" s="17">
        <v>0.7829976851851852</v>
      </c>
      <c r="D1129" s="25">
        <f t="shared" si="17"/>
        <v>18.791944444444447</v>
      </c>
    </row>
    <row r="1130" spans="1:18" x14ac:dyDescent="0.2">
      <c r="A1130" s="18">
        <v>43202.841493055559</v>
      </c>
      <c r="B1130" s="17">
        <v>1.3284722265525499</v>
      </c>
      <c r="C1130" s="17">
        <v>0.78369212962962964</v>
      </c>
      <c r="D1130" s="25">
        <f t="shared" si="17"/>
        <v>18.808611111111112</v>
      </c>
    </row>
    <row r="1131" spans="1:18" x14ac:dyDescent="0.2">
      <c r="A1131" s="18">
        <v>43202.842187499999</v>
      </c>
      <c r="B1131" s="17">
        <v>1.32916667099926</v>
      </c>
      <c r="C1131" s="17">
        <v>0.78438657407407408</v>
      </c>
      <c r="D1131" s="25">
        <f t="shared" si="17"/>
        <v>18.825277777777778</v>
      </c>
    </row>
    <row r="1132" spans="1:18" x14ac:dyDescent="0.2">
      <c r="A1132" s="18">
        <v>43202.842881944445</v>
      </c>
      <c r="B1132" s="17">
        <v>1.3298611154459601</v>
      </c>
      <c r="C1132" s="17">
        <v>0.78508101851851853</v>
      </c>
      <c r="D1132" s="25">
        <f t="shared" si="17"/>
        <v>18.841944444444444</v>
      </c>
    </row>
    <row r="1133" spans="1:18" x14ac:dyDescent="0.2">
      <c r="A1133" s="18">
        <v>43202.843576388892</v>
      </c>
      <c r="B1133" s="17">
        <v>1.3305555598926699</v>
      </c>
      <c r="C1133" s="17">
        <v>0.78577546296296297</v>
      </c>
      <c r="D1133" s="25">
        <f t="shared" si="17"/>
        <v>18.858611111111109</v>
      </c>
      <c r="H1133" s="16">
        <v>402.16800000000001</v>
      </c>
    </row>
    <row r="1134" spans="1:18" x14ac:dyDescent="0.2">
      <c r="A1134" s="18">
        <v>43202.844270833331</v>
      </c>
      <c r="B1134" s="17">
        <v>1.33125000433938</v>
      </c>
      <c r="C1134" s="17">
        <v>0.78646990740740741</v>
      </c>
      <c r="D1134" s="25">
        <f t="shared" si="17"/>
        <v>18.875277777777779</v>
      </c>
      <c r="H1134" s="16">
        <v>400.43700000000001</v>
      </c>
    </row>
    <row r="1135" spans="1:18" x14ac:dyDescent="0.2">
      <c r="A1135" s="18">
        <v>43202.844965277778</v>
      </c>
      <c r="B1135" s="17">
        <v>1.3319444487860901</v>
      </c>
      <c r="C1135" s="17">
        <v>0.78716435185185185</v>
      </c>
      <c r="D1135" s="25">
        <f t="shared" si="17"/>
        <v>18.891944444444444</v>
      </c>
      <c r="P1135" s="14">
        <v>-688.52599999999995</v>
      </c>
    </row>
    <row r="1136" spans="1:18" x14ac:dyDescent="0.2">
      <c r="A1136" s="18">
        <v>43202.845659722225</v>
      </c>
      <c r="B1136" s="17">
        <v>1.3326388932327999</v>
      </c>
      <c r="C1136" s="17">
        <v>0.78785879629629629</v>
      </c>
      <c r="D1136" s="25">
        <f t="shared" si="17"/>
        <v>18.90861111111111</v>
      </c>
      <c r="R1136" s="14">
        <v>35.767000000000003</v>
      </c>
    </row>
    <row r="1137" spans="1:29" x14ac:dyDescent="0.2">
      <c r="A1137" s="18">
        <v>43202.846354166664</v>
      </c>
      <c r="B1137" s="17">
        <v>1.33333333767951</v>
      </c>
      <c r="C1137" s="17">
        <v>0.78855324074074074</v>
      </c>
      <c r="D1137" s="25">
        <f t="shared" si="17"/>
        <v>18.925277777777779</v>
      </c>
      <c r="R1137" s="14">
        <v>36.115000000000002</v>
      </c>
    </row>
    <row r="1138" spans="1:29" x14ac:dyDescent="0.2">
      <c r="A1138" s="18">
        <v>43202.847048611111</v>
      </c>
      <c r="B1138" s="17">
        <v>1.3340277821262101</v>
      </c>
      <c r="C1138" s="17">
        <v>0.78924768518518518</v>
      </c>
      <c r="D1138" s="25">
        <f t="shared" si="17"/>
        <v>18.941944444444445</v>
      </c>
      <c r="E1138" s="15">
        <v>1006.866</v>
      </c>
      <c r="F1138" s="14">
        <v>6.0940000000000003</v>
      </c>
      <c r="G1138" s="15">
        <v>37.017000000000003</v>
      </c>
      <c r="H1138" s="16">
        <v>400.95499999999998</v>
      </c>
      <c r="I1138" s="15">
        <v>0</v>
      </c>
      <c r="J1138" s="15">
        <v>0</v>
      </c>
      <c r="K1138" s="15">
        <v>6.4749999999999996</v>
      </c>
      <c r="L1138" s="15">
        <v>0</v>
      </c>
      <c r="M1138" s="15">
        <v>3.0000000000000001E-3</v>
      </c>
      <c r="N1138" s="15">
        <v>0</v>
      </c>
      <c r="O1138" s="15">
        <v>0.38800000000000001</v>
      </c>
      <c r="P1138" s="14">
        <v>-688.58399999999995</v>
      </c>
      <c r="Q1138" s="16">
        <v>1.5129999999999999</v>
      </c>
      <c r="R1138" s="14">
        <v>36.331000000000003</v>
      </c>
      <c r="S1138" s="14">
        <v>0</v>
      </c>
      <c r="T1138" s="14">
        <v>0</v>
      </c>
      <c r="U1138" s="14">
        <v>0</v>
      </c>
      <c r="V1138" s="14">
        <v>0</v>
      </c>
      <c r="W1138" s="14">
        <v>6</v>
      </c>
      <c r="X1138" s="15">
        <v>37</v>
      </c>
      <c r="Y1138" s="15">
        <v>3</v>
      </c>
      <c r="Z1138" s="15">
        <v>0</v>
      </c>
      <c r="AA1138" s="15">
        <v>3</v>
      </c>
      <c r="AB1138" s="15">
        <v>3</v>
      </c>
      <c r="AC1138" s="14">
        <v>0</v>
      </c>
    </row>
    <row r="1139" spans="1:29" x14ac:dyDescent="0.2">
      <c r="A1139" s="18">
        <v>43202.847743055558</v>
      </c>
      <c r="B1139" s="17">
        <v>1.3347222265729199</v>
      </c>
      <c r="C1139" s="17">
        <v>0.78994212962962962</v>
      </c>
      <c r="D1139" s="25">
        <f t="shared" si="17"/>
        <v>18.958611111111111</v>
      </c>
      <c r="H1139" s="16">
        <v>401.15600000000001</v>
      </c>
    </row>
    <row r="1140" spans="1:29" x14ac:dyDescent="0.2">
      <c r="A1140" s="18">
        <v>43202.848437499997</v>
      </c>
      <c r="B1140" s="17">
        <v>1.33541667101963</v>
      </c>
      <c r="C1140" s="17">
        <v>0.79063657407407406</v>
      </c>
      <c r="D1140" s="25">
        <f t="shared" si="17"/>
        <v>18.975277777777777</v>
      </c>
      <c r="H1140" s="16">
        <v>398.16300000000001</v>
      </c>
    </row>
    <row r="1141" spans="1:29" x14ac:dyDescent="0.2">
      <c r="A1141" s="18">
        <v>43202.849131944444</v>
      </c>
      <c r="B1141" s="17">
        <v>1.3361111154663401</v>
      </c>
      <c r="C1141" s="17">
        <v>0.7913310185185185</v>
      </c>
      <c r="D1141" s="25">
        <f t="shared" si="17"/>
        <v>18.991944444444442</v>
      </c>
      <c r="H1141" s="16">
        <v>400.77300000000002</v>
      </c>
    </row>
    <row r="1142" spans="1:29" x14ac:dyDescent="0.2">
      <c r="A1142" s="18">
        <v>43202.849826388891</v>
      </c>
      <c r="B1142" s="17">
        <v>1.3368055599130499</v>
      </c>
      <c r="C1142" s="17">
        <v>0.79202546296296295</v>
      </c>
      <c r="D1142" s="25">
        <f t="shared" si="17"/>
        <v>19.008611111111112</v>
      </c>
      <c r="H1142" s="16">
        <v>400.577</v>
      </c>
    </row>
    <row r="1143" spans="1:29" x14ac:dyDescent="0.2">
      <c r="A1143" s="18">
        <v>43202.85052083333</v>
      </c>
      <c r="B1143" s="17">
        <v>1.33750000435975</v>
      </c>
      <c r="C1143" s="17">
        <v>0.79271990740740739</v>
      </c>
      <c r="D1143" s="25">
        <f t="shared" si="17"/>
        <v>19.025277777777777</v>
      </c>
    </row>
    <row r="1144" spans="1:29" x14ac:dyDescent="0.2">
      <c r="A1144" s="18">
        <v>43202.851215277777</v>
      </c>
      <c r="B1144" s="17">
        <v>1.3381944488064601</v>
      </c>
      <c r="C1144" s="17">
        <v>0.79341435185185183</v>
      </c>
      <c r="D1144" s="25">
        <f t="shared" si="17"/>
        <v>19.041944444444443</v>
      </c>
    </row>
    <row r="1145" spans="1:29" x14ac:dyDescent="0.2">
      <c r="A1145" s="18">
        <v>43202.851909722223</v>
      </c>
      <c r="B1145" s="17">
        <v>1.33888889325317</v>
      </c>
      <c r="C1145" s="17">
        <v>0.79410879629629627</v>
      </c>
      <c r="D1145" s="25">
        <f t="shared" si="17"/>
        <v>19.058611111111112</v>
      </c>
      <c r="R1145" s="14">
        <v>38.265000000000001</v>
      </c>
    </row>
    <row r="1146" spans="1:29" x14ac:dyDescent="0.2">
      <c r="A1146" s="18">
        <v>43202.85260416667</v>
      </c>
      <c r="B1146" s="17">
        <v>1.33958333769988</v>
      </c>
      <c r="C1146" s="17">
        <v>0.79480324074074071</v>
      </c>
      <c r="D1146" s="25">
        <f t="shared" si="17"/>
        <v>19.075277777777778</v>
      </c>
      <c r="R1146" s="14">
        <v>37.695</v>
      </c>
    </row>
    <row r="1147" spans="1:29" x14ac:dyDescent="0.2">
      <c r="A1147" s="18">
        <v>43202.853298611109</v>
      </c>
      <c r="B1147" s="17">
        <v>1.3402777821465901</v>
      </c>
      <c r="C1147" s="17">
        <v>0.79549768518518515</v>
      </c>
      <c r="D1147" s="25">
        <f t="shared" si="17"/>
        <v>19.091944444444444</v>
      </c>
    </row>
    <row r="1148" spans="1:29" x14ac:dyDescent="0.2">
      <c r="A1148" s="18">
        <v>43202.853993055556</v>
      </c>
      <c r="B1148" s="17">
        <v>1.34097222659329</v>
      </c>
      <c r="C1148" s="17">
        <v>0.7961921296296296</v>
      </c>
      <c r="D1148" s="25">
        <f t="shared" si="17"/>
        <v>19.108611111111109</v>
      </c>
    </row>
    <row r="1149" spans="1:29" x14ac:dyDescent="0.2">
      <c r="A1149" s="18">
        <v>43202.854687500003</v>
      </c>
      <c r="B1149" s="17">
        <v>1.34166667104</v>
      </c>
      <c r="C1149" s="17">
        <v>0.79688657407407404</v>
      </c>
      <c r="D1149" s="25">
        <f t="shared" si="17"/>
        <v>19.125277777777775</v>
      </c>
    </row>
    <row r="1150" spans="1:29" x14ac:dyDescent="0.2">
      <c r="A1150" s="18">
        <v>43202.855381944442</v>
      </c>
      <c r="B1150" s="17">
        <v>1.3423611154867101</v>
      </c>
      <c r="C1150" s="17">
        <v>0.79758101851851848</v>
      </c>
      <c r="D1150" s="25">
        <f t="shared" si="17"/>
        <v>19.141944444444444</v>
      </c>
      <c r="H1150" s="16">
        <v>400.84399999999999</v>
      </c>
      <c r="R1150" s="14">
        <v>37.618000000000002</v>
      </c>
    </row>
    <row r="1151" spans="1:29" x14ac:dyDescent="0.2">
      <c r="A1151" s="18">
        <v>43202.856076388889</v>
      </c>
      <c r="B1151" s="17">
        <v>1.34305555993342</v>
      </c>
      <c r="C1151" s="17">
        <v>0.79827546296296292</v>
      </c>
      <c r="D1151" s="25">
        <f t="shared" si="17"/>
        <v>19.15861111111111</v>
      </c>
      <c r="H1151" s="16">
        <v>399.64699999999999</v>
      </c>
    </row>
    <row r="1152" spans="1:29" x14ac:dyDescent="0.2">
      <c r="A1152" s="18">
        <v>43202.856770833336</v>
      </c>
      <c r="B1152" s="17">
        <v>1.34375000438013</v>
      </c>
      <c r="C1152" s="17">
        <v>0.79896990740740736</v>
      </c>
      <c r="D1152" s="25">
        <f t="shared" si="17"/>
        <v>19.175277777777776</v>
      </c>
      <c r="P1152" s="14">
        <v>-688.92700000000002</v>
      </c>
      <c r="R1152" s="14">
        <v>35.106999999999999</v>
      </c>
    </row>
    <row r="1153" spans="1:29" x14ac:dyDescent="0.2">
      <c r="A1153" s="18">
        <v>43202.857465277775</v>
      </c>
      <c r="B1153" s="17">
        <v>1.3444444488268299</v>
      </c>
      <c r="C1153" s="17">
        <v>0.79966435185185181</v>
      </c>
      <c r="D1153" s="25">
        <f t="shared" si="17"/>
        <v>19.191944444444445</v>
      </c>
      <c r="P1153" s="14">
        <v>-686.25300000000004</v>
      </c>
      <c r="R1153" s="14">
        <v>36.768000000000001</v>
      </c>
    </row>
    <row r="1154" spans="1:29" x14ac:dyDescent="0.2">
      <c r="A1154" s="18">
        <v>43202.858159722222</v>
      </c>
      <c r="B1154" s="17">
        <v>1.34513889327354</v>
      </c>
      <c r="C1154" s="17">
        <v>0.80035879629629625</v>
      </c>
      <c r="D1154" s="25">
        <f t="shared" si="17"/>
        <v>19.208611111111111</v>
      </c>
    </row>
    <row r="1155" spans="1:29" x14ac:dyDescent="0.2">
      <c r="A1155" s="18">
        <v>43202.858854166669</v>
      </c>
      <c r="B1155" s="17">
        <v>1.34583333772025</v>
      </c>
      <c r="C1155" s="17">
        <v>0.80105324074074069</v>
      </c>
      <c r="D1155" s="25">
        <f t="shared" ref="D1155:D1218" si="18">C1155*24</f>
        <v>19.225277777777777</v>
      </c>
    </row>
    <row r="1156" spans="1:29" x14ac:dyDescent="0.2">
      <c r="A1156" s="18">
        <v>43202.859548611108</v>
      </c>
      <c r="B1156" s="17">
        <v>1.3465277821669599</v>
      </c>
      <c r="C1156" s="17">
        <v>0.80174768518518513</v>
      </c>
      <c r="D1156" s="25">
        <f t="shared" si="18"/>
        <v>19.241944444444442</v>
      </c>
    </row>
    <row r="1157" spans="1:29" x14ac:dyDescent="0.2">
      <c r="A1157" s="18">
        <v>43202.860243055555</v>
      </c>
      <c r="B1157" s="17">
        <v>1.34722222661367</v>
      </c>
      <c r="C1157" s="17">
        <v>0.80244212962962957</v>
      </c>
      <c r="D1157" s="25">
        <f t="shared" si="18"/>
        <v>19.258611111111108</v>
      </c>
      <c r="H1157" s="16">
        <v>400.74400000000003</v>
      </c>
    </row>
    <row r="1158" spans="1:29" x14ac:dyDescent="0.2">
      <c r="A1158" s="18">
        <v>43202.860937500001</v>
      </c>
      <c r="B1158" s="17">
        <v>1.3479166710603701</v>
      </c>
      <c r="C1158" s="17">
        <v>0.80313657407407413</v>
      </c>
      <c r="D1158" s="25">
        <f t="shared" si="18"/>
        <v>19.275277777777781</v>
      </c>
    </row>
    <row r="1159" spans="1:29" x14ac:dyDescent="0.2">
      <c r="A1159" s="18">
        <v>43202.861631944441</v>
      </c>
      <c r="B1159" s="17">
        <v>1.3486111155070799</v>
      </c>
      <c r="C1159" s="17">
        <v>0.80383101851851857</v>
      </c>
      <c r="D1159" s="25">
        <f t="shared" si="18"/>
        <v>19.291944444444447</v>
      </c>
      <c r="H1159" s="16">
        <v>400.55200000000002</v>
      </c>
    </row>
    <row r="1160" spans="1:29" x14ac:dyDescent="0.2">
      <c r="A1160" s="18">
        <v>43202.862326388888</v>
      </c>
      <c r="B1160" s="17">
        <v>1.34930555995379</v>
      </c>
      <c r="C1160" s="17">
        <v>0.80452546296296301</v>
      </c>
      <c r="D1160" s="25">
        <f t="shared" si="18"/>
        <v>19.308611111111112</v>
      </c>
      <c r="H1160" s="16">
        <v>400.786</v>
      </c>
    </row>
    <row r="1161" spans="1:29" x14ac:dyDescent="0.2">
      <c r="A1161" s="18">
        <v>43202.863020833334</v>
      </c>
      <c r="B1161" s="17">
        <v>1.3500000044005001</v>
      </c>
      <c r="C1161" s="17">
        <v>0.80521990740740745</v>
      </c>
      <c r="D1161" s="25">
        <f t="shared" si="18"/>
        <v>19.325277777777778</v>
      </c>
    </row>
    <row r="1162" spans="1:29" x14ac:dyDescent="0.2">
      <c r="A1162" s="18">
        <v>43202.863715277781</v>
      </c>
      <c r="B1162" s="17">
        <v>1.3506944488472099</v>
      </c>
      <c r="C1162" s="17">
        <v>0.8059143518518519</v>
      </c>
      <c r="D1162" s="25">
        <f t="shared" si="18"/>
        <v>19.341944444444444</v>
      </c>
    </row>
    <row r="1163" spans="1:29" x14ac:dyDescent="0.2">
      <c r="A1163" s="18">
        <v>43202.86440972222</v>
      </c>
      <c r="B1163" s="17">
        <v>1.35138889329392</v>
      </c>
      <c r="C1163" s="17">
        <v>0.80660879629629634</v>
      </c>
      <c r="D1163" s="25">
        <f t="shared" si="18"/>
        <v>19.358611111111113</v>
      </c>
    </row>
    <row r="1164" spans="1:29" x14ac:dyDescent="0.2">
      <c r="A1164" s="18">
        <v>43202.865104166667</v>
      </c>
      <c r="B1164" s="17">
        <v>1.3520833377406201</v>
      </c>
      <c r="C1164" s="17">
        <v>0.80730324074074078</v>
      </c>
      <c r="D1164" s="25">
        <f t="shared" si="18"/>
        <v>19.375277777777779</v>
      </c>
      <c r="H1164" s="16">
        <v>401.78</v>
      </c>
    </row>
    <row r="1165" spans="1:29" x14ac:dyDescent="0.2">
      <c r="A1165" s="18">
        <v>43202.865798611114</v>
      </c>
      <c r="B1165" s="17">
        <v>1.3527777821873299</v>
      </c>
      <c r="C1165" s="17">
        <v>0.80799768518518522</v>
      </c>
      <c r="D1165" s="25">
        <f t="shared" si="18"/>
        <v>19.391944444444444</v>
      </c>
      <c r="H1165" s="16">
        <v>401.048</v>
      </c>
    </row>
    <row r="1166" spans="1:29" x14ac:dyDescent="0.2">
      <c r="A1166" s="18">
        <v>43202.866493055553</v>
      </c>
      <c r="B1166" s="17">
        <v>1.35347222663404</v>
      </c>
      <c r="C1166" s="17">
        <v>0.80869212962962966</v>
      </c>
      <c r="D1166" s="25">
        <f t="shared" si="18"/>
        <v>19.408611111111114</v>
      </c>
      <c r="H1166" s="16">
        <v>398.68299999999999</v>
      </c>
    </row>
    <row r="1167" spans="1:29" x14ac:dyDescent="0.2">
      <c r="A1167" s="18">
        <v>43202.8671875</v>
      </c>
      <c r="B1167" s="17">
        <v>1.3541666710807501</v>
      </c>
      <c r="C1167" s="17">
        <v>0.80938657407407411</v>
      </c>
      <c r="D1167" s="25">
        <f t="shared" si="18"/>
        <v>19.425277777777779</v>
      </c>
    </row>
    <row r="1168" spans="1:29" x14ac:dyDescent="0.2">
      <c r="A1168" s="18">
        <v>43202.867881944447</v>
      </c>
      <c r="B1168" s="17">
        <v>1.3548611155274599</v>
      </c>
      <c r="C1168" s="17">
        <v>0.81008101851851855</v>
      </c>
      <c r="D1168" s="25">
        <f t="shared" si="18"/>
        <v>19.441944444444445</v>
      </c>
      <c r="E1168" s="15">
        <v>1006.866</v>
      </c>
      <c r="F1168" s="14">
        <v>6.0960000000000001</v>
      </c>
      <c r="G1168" s="15">
        <v>37.008000000000003</v>
      </c>
      <c r="H1168" s="16">
        <v>399.59800000000001</v>
      </c>
      <c r="I1168" s="15">
        <v>0</v>
      </c>
      <c r="J1168" s="15">
        <v>0</v>
      </c>
      <c r="K1168" s="15">
        <v>6.4749999999999996</v>
      </c>
      <c r="L1168" s="15">
        <v>0</v>
      </c>
      <c r="M1168" s="15">
        <v>3.0000000000000001E-3</v>
      </c>
      <c r="N1168" s="15">
        <v>0</v>
      </c>
      <c r="O1168" s="15">
        <v>0.38800000000000001</v>
      </c>
      <c r="P1168" s="14">
        <v>-687.23400000000004</v>
      </c>
      <c r="Q1168" s="16">
        <v>1.476</v>
      </c>
      <c r="R1168" s="14">
        <v>36.698</v>
      </c>
      <c r="S1168" s="14">
        <v>0</v>
      </c>
      <c r="T1168" s="14">
        <v>0</v>
      </c>
      <c r="U1168" s="14">
        <v>0</v>
      </c>
      <c r="V1168" s="14">
        <v>0</v>
      </c>
      <c r="W1168" s="14">
        <v>6</v>
      </c>
      <c r="X1168" s="15">
        <v>37</v>
      </c>
      <c r="Y1168" s="15">
        <v>3</v>
      </c>
      <c r="Z1168" s="15">
        <v>0</v>
      </c>
      <c r="AA1168" s="15">
        <v>3</v>
      </c>
      <c r="AB1168" s="15">
        <v>3</v>
      </c>
      <c r="AC1168" s="14">
        <v>0</v>
      </c>
    </row>
    <row r="1169" spans="1:18" x14ac:dyDescent="0.2">
      <c r="A1169" s="18">
        <v>43202.868576388886</v>
      </c>
      <c r="B1169" s="17">
        <v>1.35555555997416</v>
      </c>
      <c r="C1169" s="17">
        <v>0.81077546296296299</v>
      </c>
      <c r="D1169" s="25">
        <f t="shared" si="18"/>
        <v>19.458611111111111</v>
      </c>
      <c r="H1169" s="16">
        <v>400.05599999999998</v>
      </c>
    </row>
    <row r="1170" spans="1:18" x14ac:dyDescent="0.2">
      <c r="A1170" s="18">
        <v>43202.869270833333</v>
      </c>
      <c r="B1170" s="17">
        <v>1.3562500044208701</v>
      </c>
      <c r="C1170" s="17">
        <v>0.81146990740740743</v>
      </c>
      <c r="D1170" s="25">
        <f t="shared" si="18"/>
        <v>19.475277777777777</v>
      </c>
      <c r="H1170" s="16">
        <v>399.71600000000001</v>
      </c>
    </row>
    <row r="1171" spans="1:18" x14ac:dyDescent="0.2">
      <c r="A1171" s="18">
        <v>43202.86996527778</v>
      </c>
      <c r="B1171" s="17">
        <v>1.3569444488675799</v>
      </c>
      <c r="C1171" s="17">
        <v>0.81216435185185187</v>
      </c>
      <c r="D1171" s="25">
        <f t="shared" si="18"/>
        <v>19.491944444444446</v>
      </c>
    </row>
    <row r="1172" spans="1:18" x14ac:dyDescent="0.2">
      <c r="A1172" s="18">
        <v>43202.870659722219</v>
      </c>
      <c r="B1172" s="17">
        <v>1.35763889331429</v>
      </c>
      <c r="C1172" s="17">
        <v>0.81285879629629632</v>
      </c>
      <c r="D1172" s="25">
        <f t="shared" si="18"/>
        <v>19.508611111111112</v>
      </c>
      <c r="R1172" s="14">
        <v>38.247999999999998</v>
      </c>
    </row>
    <row r="1173" spans="1:18" x14ac:dyDescent="0.2">
      <c r="A1173" s="18">
        <v>43202.871354166666</v>
      </c>
      <c r="B1173" s="17">
        <v>1.3583333377610001</v>
      </c>
      <c r="C1173" s="17">
        <v>0.81355324074074076</v>
      </c>
      <c r="D1173" s="25">
        <f t="shared" si="18"/>
        <v>19.525277777777777</v>
      </c>
      <c r="P1173" s="14">
        <v>-688.17499999999995</v>
      </c>
      <c r="R1173" s="14">
        <v>37.476999999999997</v>
      </c>
    </row>
    <row r="1174" spans="1:18" x14ac:dyDescent="0.2">
      <c r="A1174" s="18">
        <v>43202.872048611112</v>
      </c>
      <c r="B1174" s="17">
        <v>1.3590277822076999</v>
      </c>
      <c r="C1174" s="17">
        <v>0.8142476851851852</v>
      </c>
      <c r="D1174" s="25">
        <f t="shared" si="18"/>
        <v>19.541944444444447</v>
      </c>
      <c r="R1174" s="14">
        <v>35.707000000000001</v>
      </c>
    </row>
    <row r="1175" spans="1:18" x14ac:dyDescent="0.2">
      <c r="A1175" s="18">
        <v>43202.872743055559</v>
      </c>
      <c r="B1175" s="17">
        <v>1.35972222665441</v>
      </c>
      <c r="C1175" s="17">
        <v>0.81494212962962964</v>
      </c>
      <c r="D1175" s="25">
        <f t="shared" si="18"/>
        <v>19.558611111111112</v>
      </c>
      <c r="R1175" s="14">
        <v>34.133000000000003</v>
      </c>
    </row>
    <row r="1176" spans="1:18" x14ac:dyDescent="0.2">
      <c r="A1176" s="18">
        <v>43202.873437499999</v>
      </c>
      <c r="B1176" s="17">
        <v>1.3604166711011201</v>
      </c>
      <c r="C1176" s="17">
        <v>0.81563657407407408</v>
      </c>
      <c r="D1176" s="25">
        <f t="shared" si="18"/>
        <v>19.575277777777778</v>
      </c>
      <c r="R1176" s="14">
        <v>35.99</v>
      </c>
    </row>
    <row r="1177" spans="1:18" x14ac:dyDescent="0.2">
      <c r="A1177" s="18">
        <v>43202.874131944445</v>
      </c>
      <c r="B1177" s="17">
        <v>1.3611111155478299</v>
      </c>
      <c r="C1177" s="17">
        <v>0.81633101851851853</v>
      </c>
      <c r="D1177" s="25">
        <f t="shared" si="18"/>
        <v>19.591944444444444</v>
      </c>
    </row>
    <row r="1178" spans="1:18" x14ac:dyDescent="0.2">
      <c r="A1178" s="18">
        <v>43202.874826388892</v>
      </c>
      <c r="B1178" s="17">
        <v>1.36180555999454</v>
      </c>
      <c r="C1178" s="17">
        <v>0.81702546296296297</v>
      </c>
      <c r="D1178" s="25">
        <f t="shared" si="18"/>
        <v>19.608611111111109</v>
      </c>
      <c r="R1178" s="14">
        <v>36.698</v>
      </c>
    </row>
    <row r="1179" spans="1:18" x14ac:dyDescent="0.2">
      <c r="A1179" s="18">
        <v>43202.875520833331</v>
      </c>
      <c r="B1179" s="17">
        <v>1.3625000044412401</v>
      </c>
      <c r="C1179" s="17">
        <v>0.81771990740740741</v>
      </c>
      <c r="D1179" s="25">
        <f t="shared" si="18"/>
        <v>19.625277777777779</v>
      </c>
    </row>
    <row r="1180" spans="1:18" x14ac:dyDescent="0.2">
      <c r="A1180" s="18">
        <v>43202.876215277778</v>
      </c>
      <c r="B1180" s="17">
        <v>1.3631944488879499</v>
      </c>
      <c r="C1180" s="17">
        <v>0.81841435185185185</v>
      </c>
      <c r="D1180" s="25">
        <f t="shared" si="18"/>
        <v>19.641944444444444</v>
      </c>
    </row>
    <row r="1181" spans="1:18" x14ac:dyDescent="0.2">
      <c r="A1181" s="18">
        <v>43202.876909722225</v>
      </c>
      <c r="B1181" s="17">
        <v>1.36388889333466</v>
      </c>
      <c r="C1181" s="17">
        <v>0.81910879629629629</v>
      </c>
      <c r="D1181" s="25">
        <f t="shared" si="18"/>
        <v>19.65861111111111</v>
      </c>
      <c r="P1181" s="14">
        <v>-689.14300000000003</v>
      </c>
    </row>
    <row r="1182" spans="1:18" x14ac:dyDescent="0.2">
      <c r="A1182" s="18">
        <v>43202.877604166664</v>
      </c>
      <c r="B1182" s="17">
        <v>1.3645833377813701</v>
      </c>
      <c r="C1182" s="17">
        <v>0.81980324074074074</v>
      </c>
      <c r="D1182" s="25">
        <f t="shared" si="18"/>
        <v>19.675277777777779</v>
      </c>
    </row>
    <row r="1183" spans="1:18" x14ac:dyDescent="0.2">
      <c r="A1183" s="18">
        <v>43202.878298611111</v>
      </c>
      <c r="B1183" s="17">
        <v>1.3652777822280799</v>
      </c>
      <c r="C1183" s="17">
        <v>0.82049768518518518</v>
      </c>
      <c r="D1183" s="25">
        <f t="shared" si="18"/>
        <v>19.691944444444445</v>
      </c>
    </row>
    <row r="1184" spans="1:18" x14ac:dyDescent="0.2">
      <c r="A1184" s="18">
        <v>43202.878993055558</v>
      </c>
      <c r="B1184" s="17">
        <v>1.36597222667478</v>
      </c>
      <c r="C1184" s="17">
        <v>0.82119212962962962</v>
      </c>
      <c r="D1184" s="25">
        <f t="shared" si="18"/>
        <v>19.708611111111111</v>
      </c>
    </row>
    <row r="1185" spans="1:29" x14ac:dyDescent="0.2">
      <c r="A1185" s="18">
        <v>43202.879687499997</v>
      </c>
      <c r="B1185" s="17">
        <v>1.3666666711214901</v>
      </c>
      <c r="C1185" s="17">
        <v>0.82188657407407406</v>
      </c>
      <c r="D1185" s="25">
        <f t="shared" si="18"/>
        <v>19.725277777777777</v>
      </c>
    </row>
    <row r="1186" spans="1:29" x14ac:dyDescent="0.2">
      <c r="A1186" s="18">
        <v>43202.880381944444</v>
      </c>
      <c r="B1186" s="17">
        <v>1.3673611155681999</v>
      </c>
      <c r="C1186" s="17">
        <v>0.8225810185185185</v>
      </c>
      <c r="D1186" s="25">
        <f t="shared" si="18"/>
        <v>19.741944444444442</v>
      </c>
    </row>
    <row r="1187" spans="1:29" x14ac:dyDescent="0.2">
      <c r="A1187" s="18">
        <v>43202.881076388891</v>
      </c>
      <c r="B1187" s="17">
        <v>1.36805556001491</v>
      </c>
      <c r="C1187" s="17">
        <v>0.82327546296296295</v>
      </c>
      <c r="D1187" s="25">
        <f t="shared" si="18"/>
        <v>19.758611111111112</v>
      </c>
    </row>
    <row r="1188" spans="1:29" x14ac:dyDescent="0.2">
      <c r="A1188" s="18">
        <v>43202.88177083333</v>
      </c>
      <c r="B1188" s="17">
        <v>1.3687500044616201</v>
      </c>
      <c r="C1188" s="17">
        <v>0.82396990740740739</v>
      </c>
      <c r="D1188" s="25">
        <f t="shared" si="18"/>
        <v>19.775277777777777</v>
      </c>
    </row>
    <row r="1189" spans="1:29" x14ac:dyDescent="0.2">
      <c r="A1189" s="18">
        <v>43202.882465277777</v>
      </c>
      <c r="B1189" s="17">
        <v>1.3694444489083299</v>
      </c>
      <c r="C1189" s="17">
        <v>0.82466435185185183</v>
      </c>
      <c r="D1189" s="25">
        <f t="shared" si="18"/>
        <v>19.791944444444443</v>
      </c>
    </row>
    <row r="1190" spans="1:29" x14ac:dyDescent="0.2">
      <c r="A1190" s="18">
        <v>43202.883159722223</v>
      </c>
      <c r="B1190" s="17">
        <v>1.37013889335503</v>
      </c>
      <c r="C1190" s="17">
        <v>0.82535879629629627</v>
      </c>
      <c r="D1190" s="25">
        <f t="shared" si="18"/>
        <v>19.808611111111112</v>
      </c>
    </row>
    <row r="1191" spans="1:29" x14ac:dyDescent="0.2">
      <c r="A1191" s="18">
        <v>43202.88385416667</v>
      </c>
      <c r="B1191" s="17">
        <v>1.3708333378017401</v>
      </c>
      <c r="C1191" s="17">
        <v>0.82605324074074071</v>
      </c>
      <c r="D1191" s="25">
        <f t="shared" si="18"/>
        <v>19.825277777777778</v>
      </c>
    </row>
    <row r="1192" spans="1:29" x14ac:dyDescent="0.2">
      <c r="A1192" s="18">
        <v>43202.884548611109</v>
      </c>
      <c r="B1192" s="17">
        <v>1.37152778224845</v>
      </c>
      <c r="C1192" s="17">
        <v>0.82674768518518515</v>
      </c>
      <c r="D1192" s="25">
        <f t="shared" si="18"/>
        <v>19.841944444444444</v>
      </c>
    </row>
    <row r="1193" spans="1:29" x14ac:dyDescent="0.2">
      <c r="A1193" s="18">
        <v>43202.885243055556</v>
      </c>
      <c r="B1193" s="17">
        <v>1.37222222669516</v>
      </c>
      <c r="C1193" s="17">
        <v>0.8274421296296296</v>
      </c>
      <c r="D1193" s="25">
        <f t="shared" si="18"/>
        <v>19.858611111111109</v>
      </c>
    </row>
    <row r="1194" spans="1:29" x14ac:dyDescent="0.2">
      <c r="A1194" s="18">
        <v>43202.885937500003</v>
      </c>
      <c r="B1194" s="17">
        <v>1.3729166711418701</v>
      </c>
      <c r="C1194" s="17">
        <v>0.82813657407407404</v>
      </c>
      <c r="D1194" s="25">
        <f t="shared" si="18"/>
        <v>19.875277777777775</v>
      </c>
    </row>
    <row r="1195" spans="1:29" x14ac:dyDescent="0.2">
      <c r="A1195" s="18">
        <v>43202.886631944442</v>
      </c>
      <c r="B1195" s="17">
        <v>1.37361111558857</v>
      </c>
      <c r="C1195" s="17">
        <v>0.82883101851851848</v>
      </c>
      <c r="D1195" s="25">
        <f t="shared" si="18"/>
        <v>19.891944444444444</v>
      </c>
    </row>
    <row r="1196" spans="1:29" x14ac:dyDescent="0.2">
      <c r="A1196" s="18">
        <v>43202.887326388889</v>
      </c>
      <c r="B1196" s="17">
        <v>1.37430556003528</v>
      </c>
      <c r="C1196" s="17">
        <v>0.82952546296296292</v>
      </c>
      <c r="D1196" s="25">
        <f t="shared" si="18"/>
        <v>19.90861111111111</v>
      </c>
    </row>
    <row r="1197" spans="1:29" x14ac:dyDescent="0.2">
      <c r="A1197" s="18">
        <v>43202.888020833336</v>
      </c>
      <c r="B1197" s="17">
        <v>1.3750000044819899</v>
      </c>
      <c r="C1197" s="17">
        <v>0.83021990740740736</v>
      </c>
      <c r="D1197" s="25">
        <f t="shared" si="18"/>
        <v>19.925277777777776</v>
      </c>
    </row>
    <row r="1198" spans="1:29" x14ac:dyDescent="0.2">
      <c r="A1198" s="18">
        <v>43202.888715277775</v>
      </c>
      <c r="B1198" s="17">
        <v>1.3756944489287</v>
      </c>
      <c r="C1198" s="17">
        <v>0.83091435185185181</v>
      </c>
      <c r="D1198" s="25">
        <f t="shared" si="18"/>
        <v>19.941944444444445</v>
      </c>
      <c r="E1198" s="15">
        <v>1006.866</v>
      </c>
      <c r="F1198" s="14">
        <v>6.0979999999999999</v>
      </c>
      <c r="G1198" s="15">
        <v>36.979999999999997</v>
      </c>
      <c r="H1198" s="16">
        <v>399.43299999999999</v>
      </c>
      <c r="I1198" s="15">
        <v>0</v>
      </c>
      <c r="J1198" s="15">
        <v>0</v>
      </c>
      <c r="K1198" s="15">
        <v>6.4749999999999996</v>
      </c>
      <c r="L1198" s="15">
        <v>0</v>
      </c>
      <c r="M1198" s="15">
        <v>3.0000000000000001E-3</v>
      </c>
      <c r="N1198" s="15">
        <v>0</v>
      </c>
      <c r="O1198" s="15">
        <v>0.38800000000000001</v>
      </c>
      <c r="P1198" s="14">
        <v>-689.22400000000005</v>
      </c>
      <c r="Q1198" s="16">
        <v>1.7070000000000001</v>
      </c>
      <c r="R1198" s="14">
        <v>35.835999999999999</v>
      </c>
      <c r="S1198" s="14">
        <v>0</v>
      </c>
      <c r="T1198" s="14">
        <v>0</v>
      </c>
      <c r="U1198" s="14">
        <v>0</v>
      </c>
      <c r="V1198" s="14">
        <v>0</v>
      </c>
      <c r="W1198" s="14">
        <v>6</v>
      </c>
      <c r="X1198" s="15">
        <v>37</v>
      </c>
      <c r="Y1198" s="15">
        <v>3</v>
      </c>
      <c r="Z1198" s="15">
        <v>0</v>
      </c>
      <c r="AA1198" s="15">
        <v>3</v>
      </c>
      <c r="AB1198" s="15">
        <v>3</v>
      </c>
      <c r="AC1198" s="14">
        <v>0</v>
      </c>
    </row>
    <row r="1199" spans="1:29" x14ac:dyDescent="0.2">
      <c r="A1199" s="18">
        <v>43202.889409722222</v>
      </c>
      <c r="B1199" s="17">
        <v>1.37638889337541</v>
      </c>
      <c r="C1199" s="17">
        <v>0.83160879629629625</v>
      </c>
      <c r="D1199" s="25">
        <f t="shared" si="18"/>
        <v>19.958611111111111</v>
      </c>
    </row>
    <row r="1200" spans="1:29" x14ac:dyDescent="0.2">
      <c r="A1200" s="18">
        <v>43202.890104166669</v>
      </c>
      <c r="B1200" s="17">
        <v>1.3770833378221099</v>
      </c>
      <c r="C1200" s="17">
        <v>0.83230324074074069</v>
      </c>
      <c r="D1200" s="25">
        <f t="shared" si="18"/>
        <v>19.975277777777777</v>
      </c>
    </row>
    <row r="1201" spans="1:18" x14ac:dyDescent="0.2">
      <c r="A1201" s="18">
        <v>43202.890798611108</v>
      </c>
      <c r="B1201" s="17">
        <v>1.37777778226882</v>
      </c>
      <c r="C1201" s="17">
        <v>0.83299768518518513</v>
      </c>
      <c r="D1201" s="25">
        <f t="shared" si="18"/>
        <v>19.991944444444442</v>
      </c>
    </row>
    <row r="1202" spans="1:18" x14ac:dyDescent="0.2">
      <c r="A1202" s="18">
        <v>43202.891493055555</v>
      </c>
      <c r="B1202" s="17">
        <v>1.37847222671553</v>
      </c>
      <c r="C1202" s="17">
        <v>0.83369212962962957</v>
      </c>
      <c r="D1202" s="25">
        <f t="shared" si="18"/>
        <v>20.008611111111108</v>
      </c>
    </row>
    <row r="1203" spans="1:18" x14ac:dyDescent="0.2">
      <c r="A1203" s="18">
        <v>43202.892187500001</v>
      </c>
      <c r="B1203" s="17">
        <v>1.3791666711622399</v>
      </c>
      <c r="C1203" s="17">
        <v>0.83438657407407413</v>
      </c>
      <c r="D1203" s="25">
        <f t="shared" si="18"/>
        <v>20.025277777777781</v>
      </c>
    </row>
    <row r="1204" spans="1:18" x14ac:dyDescent="0.2">
      <c r="A1204" s="18">
        <v>43202.892881944441</v>
      </c>
      <c r="B1204" s="17">
        <v>1.37986111560895</v>
      </c>
      <c r="C1204" s="17">
        <v>0.83508101851851857</v>
      </c>
      <c r="D1204" s="25">
        <f t="shared" si="18"/>
        <v>20.041944444444447</v>
      </c>
    </row>
    <row r="1205" spans="1:18" x14ac:dyDescent="0.2">
      <c r="A1205" s="18">
        <v>43202.893576388888</v>
      </c>
      <c r="B1205" s="17">
        <v>1.3805555600556501</v>
      </c>
      <c r="C1205" s="17">
        <v>0.83577546296296301</v>
      </c>
      <c r="D1205" s="25">
        <f t="shared" si="18"/>
        <v>20.058611111111112</v>
      </c>
    </row>
    <row r="1206" spans="1:18" x14ac:dyDescent="0.2">
      <c r="A1206" s="18">
        <v>43202.894270833334</v>
      </c>
      <c r="B1206" s="17">
        <v>1.3812500045023599</v>
      </c>
      <c r="C1206" s="17">
        <v>0.83646990740740745</v>
      </c>
      <c r="D1206" s="25">
        <f t="shared" si="18"/>
        <v>20.075277777777778</v>
      </c>
      <c r="P1206" s="14">
        <v>-690.14599999999996</v>
      </c>
    </row>
    <row r="1207" spans="1:18" x14ac:dyDescent="0.2">
      <c r="A1207" s="18">
        <v>43202.894965277781</v>
      </c>
      <c r="B1207" s="17">
        <v>1.38194444894907</v>
      </c>
      <c r="C1207" s="17">
        <v>0.8371643518518519</v>
      </c>
      <c r="D1207" s="25">
        <f t="shared" si="18"/>
        <v>20.091944444444444</v>
      </c>
    </row>
    <row r="1208" spans="1:18" x14ac:dyDescent="0.2">
      <c r="A1208" s="18">
        <v>43202.89565972222</v>
      </c>
      <c r="B1208" s="17">
        <v>1.3826388933957801</v>
      </c>
      <c r="C1208" s="17">
        <v>0.83785879629629634</v>
      </c>
      <c r="D1208" s="25">
        <f t="shared" si="18"/>
        <v>20.108611111111113</v>
      </c>
    </row>
    <row r="1209" spans="1:18" x14ac:dyDescent="0.2">
      <c r="A1209" s="18">
        <v>43202.896354166667</v>
      </c>
      <c r="B1209" s="17">
        <v>1.3833333378424899</v>
      </c>
      <c r="C1209" s="17">
        <v>0.83855324074074078</v>
      </c>
      <c r="D1209" s="25">
        <f t="shared" si="18"/>
        <v>20.125277777777779</v>
      </c>
    </row>
    <row r="1210" spans="1:18" x14ac:dyDescent="0.2">
      <c r="A1210" s="18">
        <v>43202.897048611114</v>
      </c>
      <c r="B1210" s="17">
        <v>1.38402778228919</v>
      </c>
      <c r="C1210" s="17">
        <v>0.83924768518518522</v>
      </c>
      <c r="D1210" s="25">
        <f t="shared" si="18"/>
        <v>20.141944444444444</v>
      </c>
    </row>
    <row r="1211" spans="1:18" x14ac:dyDescent="0.2">
      <c r="A1211" s="18">
        <v>43202.897743055553</v>
      </c>
      <c r="B1211" s="17">
        <v>1.3847222267359001</v>
      </c>
      <c r="C1211" s="17">
        <v>0.83994212962962966</v>
      </c>
      <c r="D1211" s="25">
        <f t="shared" si="18"/>
        <v>20.158611111111114</v>
      </c>
    </row>
    <row r="1212" spans="1:18" x14ac:dyDescent="0.2">
      <c r="A1212" s="18">
        <v>43202.8984375</v>
      </c>
      <c r="B1212" s="17">
        <v>1.3854166711826099</v>
      </c>
      <c r="C1212" s="17">
        <v>0.84063657407407411</v>
      </c>
      <c r="D1212" s="25">
        <f t="shared" si="18"/>
        <v>20.175277777777779</v>
      </c>
    </row>
    <row r="1213" spans="1:18" x14ac:dyDescent="0.2">
      <c r="A1213" s="18">
        <v>43202.899131944447</v>
      </c>
      <c r="B1213" s="17">
        <v>1.38611111562932</v>
      </c>
      <c r="C1213" s="17">
        <v>0.84133101851851855</v>
      </c>
      <c r="D1213" s="25">
        <f t="shared" si="18"/>
        <v>20.191944444444445</v>
      </c>
    </row>
    <row r="1214" spans="1:18" x14ac:dyDescent="0.2">
      <c r="A1214" s="18">
        <v>43202.899826388886</v>
      </c>
      <c r="B1214" s="17">
        <v>1.3868055600760301</v>
      </c>
      <c r="C1214" s="17">
        <v>0.84202546296296299</v>
      </c>
      <c r="D1214" s="25">
        <f t="shared" si="18"/>
        <v>20.208611111111111</v>
      </c>
      <c r="R1214" s="14">
        <v>35.732999999999997</v>
      </c>
    </row>
    <row r="1215" spans="1:18" x14ac:dyDescent="0.2">
      <c r="A1215" s="18">
        <v>43202.900520833333</v>
      </c>
      <c r="B1215" s="17">
        <v>1.3875000045227399</v>
      </c>
      <c r="C1215" s="17">
        <v>0.84271990740740743</v>
      </c>
      <c r="D1215" s="25">
        <f t="shared" si="18"/>
        <v>20.225277777777777</v>
      </c>
    </row>
    <row r="1216" spans="1:18" x14ac:dyDescent="0.2">
      <c r="A1216" s="18">
        <v>43202.90121527778</v>
      </c>
      <c r="B1216" s="17">
        <v>1.38819444896944</v>
      </c>
      <c r="C1216" s="17">
        <v>0.84341435185185187</v>
      </c>
      <c r="D1216" s="25">
        <f t="shared" si="18"/>
        <v>20.241944444444446</v>
      </c>
    </row>
    <row r="1217" spans="1:29" x14ac:dyDescent="0.2">
      <c r="A1217" s="18">
        <v>43202.901909722219</v>
      </c>
      <c r="B1217" s="17">
        <v>1.3888888934161501</v>
      </c>
      <c r="C1217" s="17">
        <v>0.84410879629629632</v>
      </c>
      <c r="D1217" s="25">
        <f t="shared" si="18"/>
        <v>20.258611111111112</v>
      </c>
      <c r="H1217" s="16">
        <v>399.49299999999999</v>
      </c>
    </row>
    <row r="1218" spans="1:29" x14ac:dyDescent="0.2">
      <c r="A1218" s="18">
        <v>43202.902604166666</v>
      </c>
      <c r="B1218" s="17">
        <v>1.3895833378628599</v>
      </c>
      <c r="C1218" s="17">
        <v>0.84480324074074076</v>
      </c>
      <c r="D1218" s="25">
        <f t="shared" si="18"/>
        <v>20.275277777777777</v>
      </c>
      <c r="H1218" s="16">
        <v>395.67099999999999</v>
      </c>
    </row>
    <row r="1219" spans="1:29" x14ac:dyDescent="0.2">
      <c r="A1219" s="18">
        <v>43202.903298611112</v>
      </c>
      <c r="B1219" s="17">
        <v>1.39027778230957</v>
      </c>
      <c r="C1219" s="17">
        <v>0.8454976851851852</v>
      </c>
      <c r="D1219" s="25">
        <f t="shared" ref="D1219:D1282" si="19">C1219*24</f>
        <v>20.291944444444447</v>
      </c>
      <c r="H1219" s="16">
        <v>400.13299999999998</v>
      </c>
    </row>
    <row r="1220" spans="1:29" x14ac:dyDescent="0.2">
      <c r="A1220" s="18">
        <v>43202.903993055559</v>
      </c>
      <c r="B1220" s="17">
        <v>1.3909722267562801</v>
      </c>
      <c r="C1220" s="17">
        <v>0.84619212962962964</v>
      </c>
      <c r="D1220" s="25">
        <f t="shared" si="19"/>
        <v>20.308611111111112</v>
      </c>
      <c r="R1220" s="14">
        <v>38.302</v>
      </c>
    </row>
    <row r="1221" spans="1:29" x14ac:dyDescent="0.2">
      <c r="A1221" s="18">
        <v>43202.904687499999</v>
      </c>
      <c r="B1221" s="17">
        <v>1.3916666712029799</v>
      </c>
      <c r="C1221" s="17">
        <v>0.84688657407407408</v>
      </c>
      <c r="D1221" s="25">
        <f t="shared" si="19"/>
        <v>20.325277777777778</v>
      </c>
      <c r="R1221" s="14">
        <v>36.415999999999997</v>
      </c>
    </row>
    <row r="1222" spans="1:29" x14ac:dyDescent="0.2">
      <c r="A1222" s="18">
        <v>43202.905381944445</v>
      </c>
      <c r="B1222" s="17">
        <v>1.39236111564969</v>
      </c>
      <c r="C1222" s="17">
        <v>0.84758101851851853</v>
      </c>
      <c r="D1222" s="25">
        <f t="shared" si="19"/>
        <v>20.341944444444444</v>
      </c>
    </row>
    <row r="1223" spans="1:29" x14ac:dyDescent="0.2">
      <c r="A1223" s="18">
        <v>43202.906076388892</v>
      </c>
      <c r="B1223" s="17">
        <v>1.3930555600964001</v>
      </c>
      <c r="C1223" s="17">
        <v>0.84827546296296297</v>
      </c>
      <c r="D1223" s="25">
        <f t="shared" si="19"/>
        <v>20.358611111111109</v>
      </c>
    </row>
    <row r="1224" spans="1:29" x14ac:dyDescent="0.2">
      <c r="A1224" s="18">
        <v>43202.906770833331</v>
      </c>
      <c r="B1224" s="17">
        <v>1.3937500045431099</v>
      </c>
      <c r="C1224" s="17">
        <v>0.84896990740740741</v>
      </c>
      <c r="D1224" s="25">
        <f t="shared" si="19"/>
        <v>20.375277777777779</v>
      </c>
    </row>
    <row r="1225" spans="1:29" x14ac:dyDescent="0.2">
      <c r="A1225" s="18">
        <v>43202.907465277778</v>
      </c>
      <c r="B1225" s="17">
        <v>1.39444444898982</v>
      </c>
      <c r="C1225" s="17">
        <v>0.84966435185185185</v>
      </c>
      <c r="D1225" s="25">
        <f t="shared" si="19"/>
        <v>20.391944444444444</v>
      </c>
    </row>
    <row r="1226" spans="1:29" x14ac:dyDescent="0.2">
      <c r="A1226" s="18">
        <v>43202.908159722225</v>
      </c>
      <c r="B1226" s="17">
        <v>1.3951388934365201</v>
      </c>
      <c r="C1226" s="17">
        <v>0.85035879629629629</v>
      </c>
      <c r="D1226" s="25">
        <f t="shared" si="19"/>
        <v>20.40861111111111</v>
      </c>
    </row>
    <row r="1227" spans="1:29" x14ac:dyDescent="0.2">
      <c r="A1227" s="18">
        <v>43202.908854166664</v>
      </c>
      <c r="B1227" s="17">
        <v>1.3958333378832299</v>
      </c>
      <c r="C1227" s="17">
        <v>0.85105324074074074</v>
      </c>
      <c r="D1227" s="25">
        <f t="shared" si="19"/>
        <v>20.425277777777779</v>
      </c>
    </row>
    <row r="1228" spans="1:29" x14ac:dyDescent="0.2">
      <c r="A1228" s="18">
        <v>43202.909548611111</v>
      </c>
      <c r="B1228" s="17">
        <v>1.39652778232994</v>
      </c>
      <c r="C1228" s="17">
        <v>0.85174768518518518</v>
      </c>
      <c r="D1228" s="25">
        <f t="shared" si="19"/>
        <v>20.441944444444445</v>
      </c>
      <c r="E1228" s="15">
        <v>1006.866</v>
      </c>
      <c r="F1228" s="14">
        <v>6.0979999999999999</v>
      </c>
      <c r="G1228" s="15">
        <v>36.968000000000004</v>
      </c>
      <c r="H1228" s="16">
        <v>399.471</v>
      </c>
      <c r="I1228" s="15">
        <v>0</v>
      </c>
      <c r="J1228" s="15">
        <v>0</v>
      </c>
      <c r="K1228" s="15">
        <v>6.4749999999999996</v>
      </c>
      <c r="L1228" s="15">
        <v>0</v>
      </c>
      <c r="M1228" s="15">
        <v>3.0000000000000001E-3</v>
      </c>
      <c r="N1228" s="15">
        <v>0</v>
      </c>
      <c r="O1228" s="15">
        <v>0.38800000000000001</v>
      </c>
      <c r="P1228" s="14">
        <v>-690.37099999999998</v>
      </c>
      <c r="Q1228" s="16">
        <v>1.2529999999999999</v>
      </c>
      <c r="R1228" s="14">
        <v>35.759</v>
      </c>
      <c r="S1228" s="14">
        <v>0</v>
      </c>
      <c r="T1228" s="14">
        <v>0</v>
      </c>
      <c r="U1228" s="14">
        <v>0</v>
      </c>
      <c r="V1228" s="14">
        <v>0</v>
      </c>
      <c r="W1228" s="14">
        <v>6</v>
      </c>
      <c r="X1228" s="15">
        <v>37</v>
      </c>
      <c r="Y1228" s="15">
        <v>3</v>
      </c>
      <c r="Z1228" s="15">
        <v>0</v>
      </c>
      <c r="AA1228" s="15">
        <v>3</v>
      </c>
      <c r="AB1228" s="15">
        <v>3</v>
      </c>
      <c r="AC1228" s="14">
        <v>0</v>
      </c>
    </row>
    <row r="1229" spans="1:29" x14ac:dyDescent="0.2">
      <c r="A1229" s="18">
        <v>43202.910243055558</v>
      </c>
      <c r="B1229" s="17">
        <v>1.3972222267766501</v>
      </c>
      <c r="C1229" s="17">
        <v>0.85244212962962962</v>
      </c>
      <c r="D1229" s="25">
        <f t="shared" si="19"/>
        <v>20.458611111111111</v>
      </c>
      <c r="H1229" s="16">
        <v>404.38900000000001</v>
      </c>
    </row>
    <row r="1230" spans="1:29" x14ac:dyDescent="0.2">
      <c r="A1230" s="18">
        <v>43202.910937499997</v>
      </c>
      <c r="B1230" s="17">
        <v>1.3979166712233599</v>
      </c>
      <c r="C1230" s="17">
        <v>0.85313657407407406</v>
      </c>
      <c r="D1230" s="25">
        <f t="shared" si="19"/>
        <v>20.475277777777777</v>
      </c>
      <c r="H1230" s="16">
        <v>395.64499999999998</v>
      </c>
    </row>
    <row r="1231" spans="1:29" x14ac:dyDescent="0.2">
      <c r="A1231" s="18">
        <v>43202.911631944444</v>
      </c>
      <c r="B1231" s="17">
        <v>1.39861111567006</v>
      </c>
      <c r="C1231" s="17">
        <v>0.8538310185185185</v>
      </c>
      <c r="D1231" s="25">
        <f t="shared" si="19"/>
        <v>20.491944444444442</v>
      </c>
      <c r="H1231" s="16">
        <v>400.94200000000001</v>
      </c>
    </row>
    <row r="1232" spans="1:29" x14ac:dyDescent="0.2">
      <c r="A1232" s="18">
        <v>43202.912326388891</v>
      </c>
      <c r="B1232" s="17">
        <v>1.3993055601167701</v>
      </c>
      <c r="C1232" s="17">
        <v>0.85452546296296295</v>
      </c>
      <c r="D1232" s="25">
        <f t="shared" si="19"/>
        <v>20.508611111111112</v>
      </c>
    </row>
    <row r="1233" spans="1:18" x14ac:dyDescent="0.2">
      <c r="A1233" s="18">
        <v>43202.91302083333</v>
      </c>
      <c r="B1233" s="17">
        <v>1.4000000045634799</v>
      </c>
      <c r="C1233" s="17">
        <v>0.85521990740740739</v>
      </c>
      <c r="D1233" s="25">
        <f t="shared" si="19"/>
        <v>20.525277777777777</v>
      </c>
    </row>
    <row r="1234" spans="1:18" x14ac:dyDescent="0.2">
      <c r="A1234" s="18">
        <v>43202.913715277777</v>
      </c>
      <c r="B1234" s="17">
        <v>1.40069444901019</v>
      </c>
      <c r="C1234" s="17">
        <v>0.85591435185185183</v>
      </c>
      <c r="D1234" s="25">
        <f t="shared" si="19"/>
        <v>20.541944444444443</v>
      </c>
    </row>
    <row r="1235" spans="1:18" x14ac:dyDescent="0.2">
      <c r="A1235" s="18">
        <v>43202.914409722223</v>
      </c>
      <c r="B1235" s="17">
        <v>1.4013888934569001</v>
      </c>
      <c r="C1235" s="17">
        <v>0.85660879629629627</v>
      </c>
      <c r="D1235" s="25">
        <f t="shared" si="19"/>
        <v>20.558611111111112</v>
      </c>
    </row>
    <row r="1236" spans="1:18" x14ac:dyDescent="0.2">
      <c r="A1236" s="18">
        <v>43202.91510416667</v>
      </c>
      <c r="B1236" s="17">
        <v>1.4020833379036</v>
      </c>
      <c r="C1236" s="17">
        <v>0.85730324074074071</v>
      </c>
      <c r="D1236" s="25">
        <f t="shared" si="19"/>
        <v>20.575277777777778</v>
      </c>
    </row>
    <row r="1237" spans="1:18" x14ac:dyDescent="0.2">
      <c r="A1237" s="18">
        <v>43202.915798611109</v>
      </c>
      <c r="B1237" s="17">
        <v>1.40277778235031</v>
      </c>
      <c r="C1237" s="17">
        <v>0.85799768518518515</v>
      </c>
      <c r="D1237" s="25">
        <f t="shared" si="19"/>
        <v>20.591944444444444</v>
      </c>
    </row>
    <row r="1238" spans="1:18" x14ac:dyDescent="0.2">
      <c r="A1238" s="18">
        <v>43202.916493055556</v>
      </c>
      <c r="B1238" s="17">
        <v>1.4034722267970201</v>
      </c>
      <c r="C1238" s="17">
        <v>0.8586921296296296</v>
      </c>
      <c r="D1238" s="25">
        <f t="shared" si="19"/>
        <v>20.608611111111109</v>
      </c>
      <c r="H1238" s="16">
        <v>400.33</v>
      </c>
    </row>
    <row r="1239" spans="1:18" x14ac:dyDescent="0.2">
      <c r="A1239" s="18">
        <v>43202.917187500003</v>
      </c>
      <c r="B1239" s="17">
        <v>1.40416667124373</v>
      </c>
      <c r="C1239" s="17">
        <v>0.85938657407407404</v>
      </c>
      <c r="D1239" s="25">
        <f t="shared" si="19"/>
        <v>20.625277777777775</v>
      </c>
      <c r="H1239" s="16">
        <v>397.24299999999999</v>
      </c>
    </row>
    <row r="1240" spans="1:18" x14ac:dyDescent="0.2">
      <c r="A1240" s="18">
        <v>43202.917881944442</v>
      </c>
      <c r="B1240" s="17">
        <v>1.40486111569044</v>
      </c>
      <c r="C1240" s="17">
        <v>0.86008101851851848</v>
      </c>
      <c r="D1240" s="25">
        <f t="shared" si="19"/>
        <v>20.641944444444444</v>
      </c>
    </row>
    <row r="1241" spans="1:18" x14ac:dyDescent="0.2">
      <c r="A1241" s="18">
        <v>43202.918576388889</v>
      </c>
      <c r="B1241" s="17">
        <v>1.4055555601371501</v>
      </c>
      <c r="C1241" s="17">
        <v>0.86077546296296292</v>
      </c>
      <c r="D1241" s="25">
        <f t="shared" si="19"/>
        <v>20.65861111111111</v>
      </c>
      <c r="P1241" s="14">
        <v>-691.37800000000004</v>
      </c>
    </row>
    <row r="1242" spans="1:18" x14ac:dyDescent="0.2">
      <c r="A1242" s="18">
        <v>43202.919270833336</v>
      </c>
      <c r="B1242" s="17">
        <v>1.40625000458385</v>
      </c>
      <c r="C1242" s="17">
        <v>0.86146990740740736</v>
      </c>
      <c r="D1242" s="25">
        <f t="shared" si="19"/>
        <v>20.675277777777776</v>
      </c>
      <c r="R1242" s="14">
        <v>36.128</v>
      </c>
    </row>
    <row r="1243" spans="1:18" x14ac:dyDescent="0.2">
      <c r="A1243" s="18">
        <v>43202.919965277775</v>
      </c>
      <c r="B1243" s="17">
        <v>1.40694444903056</v>
      </c>
      <c r="C1243" s="17">
        <v>0.86216435185185181</v>
      </c>
      <c r="D1243" s="25">
        <f t="shared" si="19"/>
        <v>20.691944444444445</v>
      </c>
      <c r="R1243" s="14">
        <v>33.659999999999997</v>
      </c>
    </row>
    <row r="1244" spans="1:18" x14ac:dyDescent="0.2">
      <c r="A1244" s="18">
        <v>43202.920659722222</v>
      </c>
      <c r="B1244" s="17">
        <v>1.4076388934772699</v>
      </c>
      <c r="C1244" s="17">
        <v>0.86285879629629625</v>
      </c>
      <c r="D1244" s="25">
        <f t="shared" si="19"/>
        <v>20.708611111111111</v>
      </c>
      <c r="R1244" s="14">
        <v>34.482999999999997</v>
      </c>
    </row>
    <row r="1245" spans="1:18" x14ac:dyDescent="0.2">
      <c r="A1245" s="18">
        <v>43202.921354166669</v>
      </c>
      <c r="B1245" s="17">
        <v>1.40833333792398</v>
      </c>
      <c r="C1245" s="17">
        <v>0.86355324074074069</v>
      </c>
      <c r="D1245" s="25">
        <f t="shared" si="19"/>
        <v>20.725277777777777</v>
      </c>
    </row>
    <row r="1246" spans="1:18" x14ac:dyDescent="0.2">
      <c r="A1246" s="18">
        <v>43202.922048611108</v>
      </c>
      <c r="B1246" s="17">
        <v>1.40902778237069</v>
      </c>
      <c r="C1246" s="17">
        <v>0.86424768518518513</v>
      </c>
      <c r="D1246" s="25">
        <f t="shared" si="19"/>
        <v>20.741944444444442</v>
      </c>
      <c r="H1246" s="16">
        <v>399.762</v>
      </c>
    </row>
    <row r="1247" spans="1:18" x14ac:dyDescent="0.2">
      <c r="A1247" s="18">
        <v>43202.922743055555</v>
      </c>
      <c r="B1247" s="17">
        <v>1.4097222268173899</v>
      </c>
      <c r="C1247" s="17">
        <v>0.86494212962962957</v>
      </c>
      <c r="D1247" s="25">
        <f t="shared" si="19"/>
        <v>20.758611111111108</v>
      </c>
    </row>
    <row r="1248" spans="1:18" x14ac:dyDescent="0.2">
      <c r="A1248" s="18">
        <v>43202.923437500001</v>
      </c>
      <c r="B1248" s="17">
        <v>1.4104166712641</v>
      </c>
      <c r="C1248" s="17">
        <v>0.86563657407407413</v>
      </c>
      <c r="D1248" s="25">
        <f t="shared" si="19"/>
        <v>20.775277777777781</v>
      </c>
    </row>
    <row r="1249" spans="1:29" x14ac:dyDescent="0.2">
      <c r="A1249" s="18">
        <v>43202.924131944441</v>
      </c>
      <c r="B1249" s="17">
        <v>1.41111111571081</v>
      </c>
      <c r="C1249" s="17">
        <v>0.86633101851851857</v>
      </c>
      <c r="D1249" s="25">
        <f t="shared" si="19"/>
        <v>20.791944444444447</v>
      </c>
    </row>
    <row r="1250" spans="1:29" x14ac:dyDescent="0.2">
      <c r="A1250" s="18">
        <v>43202.924826388888</v>
      </c>
      <c r="B1250" s="17">
        <v>1.4118055601575199</v>
      </c>
      <c r="C1250" s="17">
        <v>0.86702546296296301</v>
      </c>
      <c r="D1250" s="25">
        <f t="shared" si="19"/>
        <v>20.808611111111112</v>
      </c>
    </row>
    <row r="1251" spans="1:29" x14ac:dyDescent="0.2">
      <c r="A1251" s="18">
        <v>43202.925520833334</v>
      </c>
      <c r="B1251" s="17">
        <v>1.41250000460423</v>
      </c>
      <c r="C1251" s="17">
        <v>0.86771990740740745</v>
      </c>
      <c r="D1251" s="25">
        <f t="shared" si="19"/>
        <v>20.825277777777778</v>
      </c>
    </row>
    <row r="1252" spans="1:29" x14ac:dyDescent="0.2">
      <c r="A1252" s="18">
        <v>43202.926215277781</v>
      </c>
      <c r="B1252" s="17">
        <v>1.4131944490509301</v>
      </c>
      <c r="C1252" s="17">
        <v>0.8684143518518519</v>
      </c>
      <c r="D1252" s="25">
        <f t="shared" si="19"/>
        <v>20.841944444444444</v>
      </c>
    </row>
    <row r="1253" spans="1:29" x14ac:dyDescent="0.2">
      <c r="A1253" s="18">
        <v>43202.92690972222</v>
      </c>
      <c r="B1253" s="17">
        <v>1.4138888934976399</v>
      </c>
      <c r="C1253" s="17">
        <v>0.86910879629629634</v>
      </c>
      <c r="D1253" s="25">
        <f t="shared" si="19"/>
        <v>20.858611111111113</v>
      </c>
    </row>
    <row r="1254" spans="1:29" x14ac:dyDescent="0.2">
      <c r="A1254" s="18">
        <v>43202.927604166667</v>
      </c>
      <c r="B1254" s="17">
        <v>1.41458333794435</v>
      </c>
      <c r="C1254" s="17">
        <v>0.86980324074074078</v>
      </c>
      <c r="D1254" s="25">
        <f t="shared" si="19"/>
        <v>20.875277777777779</v>
      </c>
    </row>
    <row r="1255" spans="1:29" x14ac:dyDescent="0.2">
      <c r="A1255" s="18">
        <v>43202.928298611114</v>
      </c>
      <c r="B1255" s="17">
        <v>1.4152777823910601</v>
      </c>
      <c r="C1255" s="17">
        <v>0.87049768518518522</v>
      </c>
      <c r="D1255" s="25">
        <f t="shared" si="19"/>
        <v>20.891944444444444</v>
      </c>
      <c r="P1255" s="14">
        <v>-689.96900000000005</v>
      </c>
    </row>
    <row r="1256" spans="1:29" x14ac:dyDescent="0.2">
      <c r="A1256" s="18">
        <v>43202.928993055553</v>
      </c>
      <c r="B1256" s="17">
        <v>1.4159722268377699</v>
      </c>
      <c r="C1256" s="17">
        <v>0.87119212962962966</v>
      </c>
      <c r="D1256" s="25">
        <f t="shared" si="19"/>
        <v>20.908611111111114</v>
      </c>
    </row>
    <row r="1257" spans="1:29" x14ac:dyDescent="0.2">
      <c r="A1257" s="18">
        <v>43202.9296875</v>
      </c>
      <c r="B1257" s="17">
        <v>1.41666667128447</v>
      </c>
      <c r="C1257" s="17">
        <v>0.87188657407407411</v>
      </c>
      <c r="D1257" s="25">
        <f t="shared" si="19"/>
        <v>20.925277777777779</v>
      </c>
    </row>
    <row r="1258" spans="1:29" x14ac:dyDescent="0.2">
      <c r="A1258" s="18">
        <v>43202.930381944447</v>
      </c>
      <c r="B1258" s="17">
        <v>1.4173611157311801</v>
      </c>
      <c r="C1258" s="17">
        <v>0.87258101851851855</v>
      </c>
      <c r="D1258" s="25">
        <f t="shared" si="19"/>
        <v>20.941944444444445</v>
      </c>
      <c r="E1258" s="15">
        <v>1006.866</v>
      </c>
      <c r="F1258" s="14">
        <v>6.0990000000000002</v>
      </c>
      <c r="G1258" s="15">
        <v>36.979999999999997</v>
      </c>
      <c r="H1258" s="16">
        <v>399.31099999999998</v>
      </c>
      <c r="I1258" s="15">
        <v>0</v>
      </c>
      <c r="J1258" s="15">
        <v>0</v>
      </c>
      <c r="K1258" s="15">
        <v>6.4749999999999996</v>
      </c>
      <c r="L1258" s="15">
        <v>0</v>
      </c>
      <c r="M1258" s="15">
        <v>3.0000000000000001E-3</v>
      </c>
      <c r="N1258" s="15">
        <v>0</v>
      </c>
      <c r="O1258" s="15">
        <v>0.38800000000000001</v>
      </c>
      <c r="P1258" s="14">
        <v>-689.95500000000004</v>
      </c>
      <c r="Q1258" s="16">
        <v>0.86</v>
      </c>
      <c r="R1258" s="14">
        <v>36.683</v>
      </c>
      <c r="S1258" s="14">
        <v>0</v>
      </c>
      <c r="T1258" s="14">
        <v>0</v>
      </c>
      <c r="U1258" s="14">
        <v>0</v>
      </c>
      <c r="V1258" s="14">
        <v>0</v>
      </c>
      <c r="W1258" s="14">
        <v>6</v>
      </c>
      <c r="X1258" s="15">
        <v>37</v>
      </c>
      <c r="Y1258" s="15">
        <v>3</v>
      </c>
      <c r="Z1258" s="15">
        <v>0</v>
      </c>
      <c r="AA1258" s="15">
        <v>3</v>
      </c>
      <c r="AB1258" s="15">
        <v>3</v>
      </c>
      <c r="AC1258" s="14">
        <v>0</v>
      </c>
    </row>
    <row r="1259" spans="1:29" x14ac:dyDescent="0.2">
      <c r="A1259" s="18">
        <v>43202.931076388886</v>
      </c>
      <c r="B1259" s="17">
        <v>1.4180555601778899</v>
      </c>
      <c r="C1259" s="17">
        <v>0.87327546296296299</v>
      </c>
      <c r="D1259" s="25">
        <f t="shared" si="19"/>
        <v>20.958611111111111</v>
      </c>
      <c r="H1259" s="16">
        <v>398.07299999999998</v>
      </c>
    </row>
    <row r="1260" spans="1:29" x14ac:dyDescent="0.2">
      <c r="A1260" s="18">
        <v>43202.931770833333</v>
      </c>
      <c r="B1260" s="17">
        <v>1.4187500046246</v>
      </c>
      <c r="C1260" s="17">
        <v>0.87396990740740743</v>
      </c>
      <c r="D1260" s="25">
        <f t="shared" si="19"/>
        <v>20.975277777777777</v>
      </c>
      <c r="H1260" s="16">
        <v>400.72500000000002</v>
      </c>
    </row>
    <row r="1261" spans="1:29" x14ac:dyDescent="0.2">
      <c r="A1261" s="18">
        <v>43202.93246527778</v>
      </c>
      <c r="B1261" s="17">
        <v>1.4194444490713101</v>
      </c>
      <c r="C1261" s="17">
        <v>0.87466435185185187</v>
      </c>
      <c r="D1261" s="25">
        <f t="shared" si="19"/>
        <v>20.991944444444446</v>
      </c>
      <c r="H1261" s="16">
        <v>400.90199999999999</v>
      </c>
      <c r="R1261" s="14">
        <v>36.555</v>
      </c>
    </row>
    <row r="1262" spans="1:29" x14ac:dyDescent="0.2">
      <c r="A1262" s="18">
        <v>43202.933159722219</v>
      </c>
      <c r="B1262" s="17">
        <v>1.4201388935180099</v>
      </c>
      <c r="C1262" s="17">
        <v>0.87535879629629632</v>
      </c>
      <c r="D1262" s="25">
        <f t="shared" si="19"/>
        <v>21.008611111111112</v>
      </c>
      <c r="H1262" s="16">
        <v>400.161</v>
      </c>
    </row>
    <row r="1263" spans="1:29" x14ac:dyDescent="0.2">
      <c r="A1263" s="18">
        <v>43202.933854166666</v>
      </c>
      <c r="B1263" s="17">
        <v>1.42083333796472</v>
      </c>
      <c r="C1263" s="17">
        <v>0.87605324074074076</v>
      </c>
      <c r="D1263" s="25">
        <f t="shared" si="19"/>
        <v>21.025277777777777</v>
      </c>
      <c r="H1263" s="16">
        <v>400.74900000000002</v>
      </c>
    </row>
    <row r="1264" spans="1:29" x14ac:dyDescent="0.2">
      <c r="A1264" s="18">
        <v>43202.934548611112</v>
      </c>
      <c r="B1264" s="17">
        <v>1.4215277824114301</v>
      </c>
      <c r="C1264" s="17">
        <v>0.8767476851851852</v>
      </c>
      <c r="D1264" s="25">
        <f t="shared" si="19"/>
        <v>21.041944444444447</v>
      </c>
      <c r="H1264" s="16">
        <v>398.37599999999998</v>
      </c>
    </row>
    <row r="1265" spans="1:18" x14ac:dyDescent="0.2">
      <c r="A1265" s="18">
        <v>43202.935243055559</v>
      </c>
      <c r="B1265" s="17">
        <v>1.4222222268581399</v>
      </c>
      <c r="C1265" s="17">
        <v>0.87744212962962964</v>
      </c>
      <c r="D1265" s="25">
        <f t="shared" si="19"/>
        <v>21.058611111111112</v>
      </c>
      <c r="H1265" s="16">
        <v>401.71199999999999</v>
      </c>
    </row>
    <row r="1266" spans="1:18" x14ac:dyDescent="0.2">
      <c r="A1266" s="18">
        <v>43202.935937499999</v>
      </c>
      <c r="B1266" s="17">
        <v>1.42291667130485</v>
      </c>
      <c r="C1266" s="17">
        <v>0.87813657407407408</v>
      </c>
      <c r="D1266" s="25">
        <f t="shared" si="19"/>
        <v>21.075277777777778</v>
      </c>
      <c r="H1266" s="16">
        <v>399.84199999999998</v>
      </c>
    </row>
    <row r="1267" spans="1:18" x14ac:dyDescent="0.2">
      <c r="A1267" s="18">
        <v>43202.936631944445</v>
      </c>
      <c r="B1267" s="17">
        <v>1.4236111157515601</v>
      </c>
      <c r="C1267" s="17">
        <v>0.87883101851851853</v>
      </c>
      <c r="D1267" s="25">
        <f t="shared" si="19"/>
        <v>21.091944444444444</v>
      </c>
      <c r="H1267" s="16">
        <v>397.39</v>
      </c>
    </row>
    <row r="1268" spans="1:18" x14ac:dyDescent="0.2">
      <c r="A1268" s="18">
        <v>43202.937326388892</v>
      </c>
      <c r="B1268" s="17">
        <v>1.4243055601982599</v>
      </c>
      <c r="C1268" s="17">
        <v>0.87952546296296297</v>
      </c>
      <c r="D1268" s="25">
        <f t="shared" si="19"/>
        <v>21.108611111111109</v>
      </c>
      <c r="H1268" s="16">
        <v>402.57600000000002</v>
      </c>
    </row>
    <row r="1269" spans="1:18" x14ac:dyDescent="0.2">
      <c r="A1269" s="18">
        <v>43202.938020833331</v>
      </c>
      <c r="B1269" s="17">
        <v>1.42500000464497</v>
      </c>
      <c r="C1269" s="17">
        <v>0.88021990740740741</v>
      </c>
      <c r="D1269" s="25">
        <f t="shared" si="19"/>
        <v>21.125277777777779</v>
      </c>
      <c r="H1269" s="16">
        <v>397.57799999999997</v>
      </c>
    </row>
    <row r="1270" spans="1:18" x14ac:dyDescent="0.2">
      <c r="A1270" s="18">
        <v>43202.938715277778</v>
      </c>
      <c r="B1270" s="17">
        <v>1.4256944490916801</v>
      </c>
      <c r="C1270" s="17">
        <v>0.88091435185185185</v>
      </c>
      <c r="D1270" s="25">
        <f t="shared" si="19"/>
        <v>21.141944444444444</v>
      </c>
      <c r="H1270" s="16">
        <v>397.35599999999999</v>
      </c>
      <c r="R1270" s="14">
        <v>39.156999999999996</v>
      </c>
    </row>
    <row r="1271" spans="1:18" x14ac:dyDescent="0.2">
      <c r="A1271" s="18">
        <v>43202.939409722225</v>
      </c>
      <c r="B1271" s="17">
        <v>1.4263888935383899</v>
      </c>
      <c r="C1271" s="17">
        <v>0.88160879629629629</v>
      </c>
      <c r="D1271" s="25">
        <f t="shared" si="19"/>
        <v>21.15861111111111</v>
      </c>
      <c r="H1271" s="16">
        <v>400.05700000000002</v>
      </c>
      <c r="R1271" s="14">
        <v>39.125999999999998</v>
      </c>
    </row>
    <row r="1272" spans="1:18" x14ac:dyDescent="0.2">
      <c r="A1272" s="18">
        <v>43202.940104166664</v>
      </c>
      <c r="B1272" s="17">
        <v>1.4270833379851</v>
      </c>
      <c r="C1272" s="17">
        <v>0.88230324074074074</v>
      </c>
      <c r="D1272" s="25">
        <f t="shared" si="19"/>
        <v>21.175277777777779</v>
      </c>
      <c r="R1272" s="14">
        <v>35.325000000000003</v>
      </c>
    </row>
    <row r="1273" spans="1:18" x14ac:dyDescent="0.2">
      <c r="A1273" s="18">
        <v>43202.940798611111</v>
      </c>
      <c r="B1273" s="17">
        <v>1.4277777824318001</v>
      </c>
      <c r="C1273" s="17">
        <v>0.88299768518518518</v>
      </c>
      <c r="D1273" s="25">
        <f t="shared" si="19"/>
        <v>21.191944444444445</v>
      </c>
      <c r="R1273" s="14">
        <v>36.975000000000001</v>
      </c>
    </row>
    <row r="1274" spans="1:18" x14ac:dyDescent="0.2">
      <c r="A1274" s="18">
        <v>43202.941493055558</v>
      </c>
      <c r="B1274" s="17">
        <v>1.4284722268785099</v>
      </c>
      <c r="C1274" s="17">
        <v>0.88369212962962962</v>
      </c>
      <c r="D1274" s="25">
        <f t="shared" si="19"/>
        <v>21.208611111111111</v>
      </c>
      <c r="R1274" s="14">
        <v>36.76</v>
      </c>
    </row>
    <row r="1275" spans="1:18" x14ac:dyDescent="0.2">
      <c r="A1275" s="18">
        <v>43202.942187499997</v>
      </c>
      <c r="B1275" s="17">
        <v>1.42916667132522</v>
      </c>
      <c r="C1275" s="17">
        <v>0.88438657407407406</v>
      </c>
      <c r="D1275" s="25">
        <f t="shared" si="19"/>
        <v>21.225277777777777</v>
      </c>
    </row>
    <row r="1276" spans="1:18" x14ac:dyDescent="0.2">
      <c r="A1276" s="18">
        <v>43202.942881944444</v>
      </c>
      <c r="B1276" s="17">
        <v>1.4298611157719301</v>
      </c>
      <c r="C1276" s="17">
        <v>0.8850810185185185</v>
      </c>
      <c r="D1276" s="25">
        <f t="shared" si="19"/>
        <v>21.241944444444442</v>
      </c>
    </row>
    <row r="1277" spans="1:18" x14ac:dyDescent="0.2">
      <c r="A1277" s="18">
        <v>43202.943576388891</v>
      </c>
      <c r="B1277" s="17">
        <v>1.4305555602186399</v>
      </c>
      <c r="C1277" s="17">
        <v>0.88577546296296295</v>
      </c>
      <c r="D1277" s="25">
        <f t="shared" si="19"/>
        <v>21.258611111111112</v>
      </c>
      <c r="R1277" s="14">
        <v>38.113999999999997</v>
      </c>
    </row>
    <row r="1278" spans="1:18" x14ac:dyDescent="0.2">
      <c r="A1278" s="18">
        <v>43202.94427083333</v>
      </c>
      <c r="B1278" s="17">
        <v>1.43125000466534</v>
      </c>
      <c r="C1278" s="17">
        <v>0.88646990740740739</v>
      </c>
      <c r="D1278" s="25">
        <f t="shared" si="19"/>
        <v>21.275277777777777</v>
      </c>
      <c r="H1278" s="16">
        <v>400.28300000000002</v>
      </c>
      <c r="R1278" s="14">
        <v>35.741</v>
      </c>
    </row>
    <row r="1279" spans="1:18" x14ac:dyDescent="0.2">
      <c r="A1279" s="18">
        <v>43202.944965277777</v>
      </c>
      <c r="B1279" s="17">
        <v>1.4319444491120501</v>
      </c>
      <c r="C1279" s="17">
        <v>0.88716435185185183</v>
      </c>
      <c r="D1279" s="25">
        <f t="shared" si="19"/>
        <v>21.291944444444443</v>
      </c>
      <c r="H1279" s="16">
        <v>403.786</v>
      </c>
    </row>
    <row r="1280" spans="1:18" x14ac:dyDescent="0.2">
      <c r="A1280" s="18">
        <v>43202.945659722223</v>
      </c>
      <c r="B1280" s="17">
        <v>1.43263889355876</v>
      </c>
      <c r="C1280" s="17">
        <v>0.88785879629629627</v>
      </c>
      <c r="D1280" s="25">
        <f t="shared" si="19"/>
        <v>21.308611111111112</v>
      </c>
      <c r="H1280" s="16">
        <v>398.36900000000003</v>
      </c>
    </row>
    <row r="1281" spans="1:29" x14ac:dyDescent="0.2">
      <c r="A1281" s="18">
        <v>43202.94635416667</v>
      </c>
      <c r="B1281" s="17">
        <v>1.43333333800547</v>
      </c>
      <c r="C1281" s="17">
        <v>0.88855324074074071</v>
      </c>
      <c r="D1281" s="25">
        <f t="shared" si="19"/>
        <v>21.325277777777778</v>
      </c>
      <c r="H1281" s="16">
        <v>399.74799999999999</v>
      </c>
    </row>
    <row r="1282" spans="1:29" x14ac:dyDescent="0.2">
      <c r="A1282" s="18">
        <v>43202.947048611109</v>
      </c>
      <c r="B1282" s="17">
        <v>1.4340277824521801</v>
      </c>
      <c r="C1282" s="17">
        <v>0.88924768518518515</v>
      </c>
      <c r="D1282" s="25">
        <f t="shared" si="19"/>
        <v>21.341944444444444</v>
      </c>
      <c r="H1282" s="16">
        <v>400.387</v>
      </c>
    </row>
    <row r="1283" spans="1:29" x14ac:dyDescent="0.2">
      <c r="A1283" s="18">
        <v>43202.947743055556</v>
      </c>
      <c r="B1283" s="17">
        <v>1.43472222689888</v>
      </c>
      <c r="C1283" s="17">
        <v>0.8899421296296296</v>
      </c>
      <c r="D1283" s="25">
        <f t="shared" ref="D1283:D1346" si="20">C1283*24</f>
        <v>21.358611111111109</v>
      </c>
      <c r="H1283" s="16">
        <v>399.43799999999999</v>
      </c>
      <c r="R1283" s="14">
        <v>38.601999999999997</v>
      </c>
    </row>
    <row r="1284" spans="1:29" x14ac:dyDescent="0.2">
      <c r="A1284" s="18">
        <v>43202.948437500003</v>
      </c>
      <c r="B1284" s="17">
        <v>1.43541667134559</v>
      </c>
      <c r="C1284" s="17">
        <v>0.89063657407407404</v>
      </c>
      <c r="D1284" s="25">
        <f t="shared" si="20"/>
        <v>21.375277777777775</v>
      </c>
      <c r="H1284" s="16">
        <v>399.93</v>
      </c>
      <c r="R1284" s="14">
        <v>36.101999999999997</v>
      </c>
    </row>
    <row r="1285" spans="1:29" x14ac:dyDescent="0.2">
      <c r="A1285" s="18">
        <v>43202.949131944442</v>
      </c>
      <c r="B1285" s="17">
        <v>1.4361111157923001</v>
      </c>
      <c r="C1285" s="17">
        <v>0.89133101851851848</v>
      </c>
      <c r="D1285" s="25">
        <f t="shared" si="20"/>
        <v>21.391944444444444</v>
      </c>
    </row>
    <row r="1286" spans="1:29" x14ac:dyDescent="0.2">
      <c r="A1286" s="18">
        <v>43202.949826388889</v>
      </c>
      <c r="B1286" s="17">
        <v>1.43680556023901</v>
      </c>
      <c r="C1286" s="17">
        <v>0.89202546296296292</v>
      </c>
      <c r="D1286" s="25">
        <f t="shared" si="20"/>
        <v>21.40861111111111</v>
      </c>
    </row>
    <row r="1287" spans="1:29" x14ac:dyDescent="0.2">
      <c r="A1287" s="18">
        <v>43202.950520833336</v>
      </c>
      <c r="B1287" s="17">
        <v>1.43750000468572</v>
      </c>
      <c r="C1287" s="17">
        <v>0.89271990740740736</v>
      </c>
      <c r="D1287" s="25">
        <f t="shared" si="20"/>
        <v>21.425277777777776</v>
      </c>
      <c r="R1287" s="14">
        <v>35.759</v>
      </c>
    </row>
    <row r="1288" spans="1:29" x14ac:dyDescent="0.2">
      <c r="A1288" s="18">
        <v>43202.951215277775</v>
      </c>
      <c r="B1288" s="17">
        <v>1.4381944491324199</v>
      </c>
      <c r="C1288" s="17">
        <v>0.89341435185185181</v>
      </c>
      <c r="D1288" s="25">
        <f t="shared" si="20"/>
        <v>21.441944444444445</v>
      </c>
      <c r="E1288" s="15">
        <v>1006.866</v>
      </c>
      <c r="F1288" s="14">
        <v>6.101</v>
      </c>
      <c r="G1288" s="15">
        <v>36.97</v>
      </c>
      <c r="H1288" s="16">
        <v>399.98899999999998</v>
      </c>
      <c r="I1288" s="15">
        <v>0</v>
      </c>
      <c r="J1288" s="15">
        <v>0</v>
      </c>
      <c r="K1288" s="15">
        <v>6.4749999999999996</v>
      </c>
      <c r="L1288" s="15">
        <v>0</v>
      </c>
      <c r="M1288" s="15">
        <v>3.0000000000000001E-3</v>
      </c>
      <c r="N1288" s="15">
        <v>0</v>
      </c>
      <c r="O1288" s="15">
        <v>0.38800000000000001</v>
      </c>
      <c r="P1288" s="14">
        <v>-690.19899999999996</v>
      </c>
      <c r="Q1288" s="16">
        <v>1.867</v>
      </c>
      <c r="R1288" s="14">
        <v>38.444000000000003</v>
      </c>
      <c r="S1288" s="14">
        <v>0</v>
      </c>
      <c r="T1288" s="14">
        <v>0</v>
      </c>
      <c r="U1288" s="14">
        <v>0</v>
      </c>
      <c r="V1288" s="14">
        <v>0</v>
      </c>
      <c r="W1288" s="14">
        <v>6</v>
      </c>
      <c r="X1288" s="15">
        <v>37</v>
      </c>
      <c r="Y1288" s="15">
        <v>3</v>
      </c>
      <c r="Z1288" s="15">
        <v>0</v>
      </c>
      <c r="AA1288" s="15">
        <v>3</v>
      </c>
      <c r="AB1288" s="15">
        <v>3</v>
      </c>
      <c r="AC1288" s="14">
        <v>0</v>
      </c>
    </row>
    <row r="1289" spans="1:29" x14ac:dyDescent="0.2">
      <c r="A1289" s="18">
        <v>43202.951909722222</v>
      </c>
      <c r="B1289" s="17">
        <v>1.43888889357913</v>
      </c>
      <c r="C1289" s="17">
        <v>0.89410879629629625</v>
      </c>
      <c r="D1289" s="25">
        <f t="shared" si="20"/>
        <v>21.458611111111111</v>
      </c>
      <c r="H1289" s="16">
        <v>402.97199999999998</v>
      </c>
      <c r="R1289" s="14">
        <v>36.481000000000002</v>
      </c>
    </row>
    <row r="1290" spans="1:29" x14ac:dyDescent="0.2">
      <c r="A1290" s="18">
        <v>43202.952604166669</v>
      </c>
      <c r="B1290" s="17">
        <v>1.43958333802584</v>
      </c>
      <c r="C1290" s="17">
        <v>0.89480324074074069</v>
      </c>
      <c r="D1290" s="25">
        <f t="shared" si="20"/>
        <v>21.475277777777777</v>
      </c>
      <c r="H1290" s="16">
        <v>399.86799999999999</v>
      </c>
      <c r="R1290" s="14">
        <v>35.256</v>
      </c>
    </row>
    <row r="1291" spans="1:29" x14ac:dyDescent="0.2">
      <c r="A1291" s="18">
        <v>43202.953298611108</v>
      </c>
      <c r="B1291" s="17">
        <v>1.4402777824725499</v>
      </c>
      <c r="C1291" s="17">
        <v>0.89549768518518513</v>
      </c>
      <c r="D1291" s="25">
        <f t="shared" si="20"/>
        <v>21.491944444444442</v>
      </c>
      <c r="H1291" s="16">
        <v>398.41300000000001</v>
      </c>
    </row>
    <row r="1292" spans="1:29" x14ac:dyDescent="0.2">
      <c r="A1292" s="18">
        <v>43202.953993055555</v>
      </c>
      <c r="B1292" s="17">
        <v>1.44097222691926</v>
      </c>
      <c r="C1292" s="17">
        <v>0.89619212962962957</v>
      </c>
      <c r="D1292" s="25">
        <f t="shared" si="20"/>
        <v>21.508611111111108</v>
      </c>
      <c r="H1292" s="16">
        <v>399.94</v>
      </c>
    </row>
    <row r="1293" spans="1:29" x14ac:dyDescent="0.2">
      <c r="A1293" s="18">
        <v>43202.954687500001</v>
      </c>
      <c r="B1293" s="17">
        <v>1.44166667136597</v>
      </c>
      <c r="C1293" s="17">
        <v>0.89688657407407413</v>
      </c>
      <c r="D1293" s="25">
        <f t="shared" si="20"/>
        <v>21.525277777777781</v>
      </c>
      <c r="R1293" s="14">
        <v>36.320999999999998</v>
      </c>
    </row>
    <row r="1294" spans="1:29" x14ac:dyDescent="0.2">
      <c r="A1294" s="18">
        <v>43202.955381944441</v>
      </c>
      <c r="B1294" s="17">
        <v>1.4423611158126699</v>
      </c>
      <c r="C1294" s="17">
        <v>0.89758101851851857</v>
      </c>
      <c r="D1294" s="25">
        <f t="shared" si="20"/>
        <v>21.541944444444447</v>
      </c>
    </row>
    <row r="1295" spans="1:29" x14ac:dyDescent="0.2">
      <c r="A1295" s="18">
        <v>43202.956076388888</v>
      </c>
      <c r="B1295" s="17">
        <v>1.44305556025938</v>
      </c>
      <c r="C1295" s="17">
        <v>0.89827546296296301</v>
      </c>
      <c r="D1295" s="25">
        <f t="shared" si="20"/>
        <v>21.558611111111112</v>
      </c>
    </row>
    <row r="1296" spans="1:29" x14ac:dyDescent="0.2">
      <c r="A1296" s="18">
        <v>43202.956770833334</v>
      </c>
      <c r="B1296" s="17">
        <v>1.4437500047060901</v>
      </c>
      <c r="C1296" s="17">
        <v>0.89896990740740745</v>
      </c>
      <c r="D1296" s="25">
        <f t="shared" si="20"/>
        <v>21.575277777777778</v>
      </c>
    </row>
    <row r="1297" spans="1:18" x14ac:dyDescent="0.2">
      <c r="A1297" s="18">
        <v>43202.957465277781</v>
      </c>
      <c r="B1297" s="17">
        <v>1.4444444491527999</v>
      </c>
      <c r="C1297" s="17">
        <v>0.8996643518518519</v>
      </c>
      <c r="D1297" s="25">
        <f t="shared" si="20"/>
        <v>21.591944444444444</v>
      </c>
    </row>
    <row r="1298" spans="1:18" x14ac:dyDescent="0.2">
      <c r="A1298" s="18">
        <v>43202.95815972222</v>
      </c>
      <c r="B1298" s="17">
        <v>1.44513889359951</v>
      </c>
      <c r="C1298" s="17">
        <v>0.90035879629629634</v>
      </c>
      <c r="D1298" s="25">
        <f t="shared" si="20"/>
        <v>21.608611111111113</v>
      </c>
    </row>
    <row r="1299" spans="1:18" x14ac:dyDescent="0.2">
      <c r="A1299" s="18">
        <v>43202.958854166667</v>
      </c>
      <c r="B1299" s="17">
        <v>1.4458333380462101</v>
      </c>
      <c r="C1299" s="17">
        <v>0.90105324074074078</v>
      </c>
      <c r="D1299" s="25">
        <f t="shared" si="20"/>
        <v>21.625277777777779</v>
      </c>
    </row>
    <row r="1300" spans="1:18" x14ac:dyDescent="0.2">
      <c r="A1300" s="18">
        <v>43202.959548611114</v>
      </c>
      <c r="B1300" s="17">
        <v>1.4465277824929199</v>
      </c>
      <c r="C1300" s="17">
        <v>0.90174768518518522</v>
      </c>
      <c r="D1300" s="25">
        <f t="shared" si="20"/>
        <v>21.641944444444444</v>
      </c>
    </row>
    <row r="1301" spans="1:18" x14ac:dyDescent="0.2">
      <c r="A1301" s="18">
        <v>43202.960243055553</v>
      </c>
      <c r="B1301" s="17">
        <v>1.44722222693963</v>
      </c>
      <c r="C1301" s="17">
        <v>0.90244212962962966</v>
      </c>
      <c r="D1301" s="25">
        <f t="shared" si="20"/>
        <v>21.658611111111114</v>
      </c>
    </row>
    <row r="1302" spans="1:18" x14ac:dyDescent="0.2">
      <c r="A1302" s="18">
        <v>43202.9609375</v>
      </c>
      <c r="B1302" s="17">
        <v>1.4479166713863401</v>
      </c>
      <c r="C1302" s="17">
        <v>0.90313657407407411</v>
      </c>
      <c r="D1302" s="25">
        <f t="shared" si="20"/>
        <v>21.675277777777779</v>
      </c>
    </row>
    <row r="1303" spans="1:18" x14ac:dyDescent="0.2">
      <c r="A1303" s="18">
        <v>43202.961631944447</v>
      </c>
      <c r="B1303" s="17">
        <v>1.4486111158330499</v>
      </c>
      <c r="C1303" s="17">
        <v>0.90383101851851855</v>
      </c>
      <c r="D1303" s="25">
        <f t="shared" si="20"/>
        <v>21.691944444444445</v>
      </c>
    </row>
    <row r="1304" spans="1:18" x14ac:dyDescent="0.2">
      <c r="A1304" s="18">
        <v>43202.962326388886</v>
      </c>
      <c r="B1304" s="17">
        <v>1.44930556027975</v>
      </c>
      <c r="C1304" s="17">
        <v>0.90452546296296299</v>
      </c>
      <c r="D1304" s="25">
        <f t="shared" si="20"/>
        <v>21.708611111111111</v>
      </c>
    </row>
    <row r="1305" spans="1:18" x14ac:dyDescent="0.2">
      <c r="A1305" s="18">
        <v>43202.963020833333</v>
      </c>
      <c r="B1305" s="17">
        <v>1.4500000047264601</v>
      </c>
      <c r="C1305" s="17">
        <v>0.90521990740740743</v>
      </c>
      <c r="D1305" s="25">
        <f t="shared" si="20"/>
        <v>21.725277777777777</v>
      </c>
    </row>
    <row r="1306" spans="1:18" x14ac:dyDescent="0.2">
      <c r="A1306" s="18">
        <v>43202.96371527778</v>
      </c>
      <c r="B1306" s="17">
        <v>1.4506944491731699</v>
      </c>
      <c r="C1306" s="17">
        <v>0.90591435185185187</v>
      </c>
      <c r="D1306" s="25">
        <f t="shared" si="20"/>
        <v>21.741944444444446</v>
      </c>
      <c r="R1306" s="14">
        <v>36.546999999999997</v>
      </c>
    </row>
    <row r="1307" spans="1:18" x14ac:dyDescent="0.2">
      <c r="A1307" s="18">
        <v>43202.964409722219</v>
      </c>
      <c r="B1307" s="17">
        <v>1.45138889361988</v>
      </c>
      <c r="C1307" s="17">
        <v>0.90660879629629632</v>
      </c>
      <c r="D1307" s="25">
        <f t="shared" si="20"/>
        <v>21.758611111111112</v>
      </c>
      <c r="R1307" s="14">
        <v>38.793999999999997</v>
      </c>
    </row>
    <row r="1308" spans="1:18" x14ac:dyDescent="0.2">
      <c r="A1308" s="18">
        <v>43202.965104166666</v>
      </c>
      <c r="B1308" s="17">
        <v>1.4520833380665901</v>
      </c>
      <c r="C1308" s="17">
        <v>0.90730324074074076</v>
      </c>
      <c r="D1308" s="25">
        <f t="shared" si="20"/>
        <v>21.775277777777777</v>
      </c>
      <c r="R1308" s="14">
        <v>36.689</v>
      </c>
    </row>
    <row r="1309" spans="1:18" x14ac:dyDescent="0.2">
      <c r="A1309" s="18">
        <v>43202.965798611112</v>
      </c>
      <c r="B1309" s="17">
        <v>1.4527777825132899</v>
      </c>
      <c r="C1309" s="17">
        <v>0.9079976851851852</v>
      </c>
      <c r="D1309" s="25">
        <f t="shared" si="20"/>
        <v>21.791944444444447</v>
      </c>
    </row>
    <row r="1310" spans="1:18" x14ac:dyDescent="0.2">
      <c r="A1310" s="18">
        <v>43202.966493055559</v>
      </c>
      <c r="B1310" s="17">
        <v>1.45347222696</v>
      </c>
      <c r="C1310" s="17">
        <v>0.90869212962962964</v>
      </c>
      <c r="D1310" s="25">
        <f t="shared" si="20"/>
        <v>21.808611111111112</v>
      </c>
    </row>
    <row r="1311" spans="1:18" x14ac:dyDescent="0.2">
      <c r="A1311" s="18">
        <v>43202.967187499999</v>
      </c>
      <c r="B1311" s="17">
        <v>1.4541666714067101</v>
      </c>
      <c r="C1311" s="17">
        <v>0.90938657407407408</v>
      </c>
      <c r="D1311" s="25">
        <f t="shared" si="20"/>
        <v>21.825277777777778</v>
      </c>
      <c r="R1311" s="14">
        <v>35.383000000000003</v>
      </c>
    </row>
    <row r="1312" spans="1:18" x14ac:dyDescent="0.2">
      <c r="A1312" s="18">
        <v>43202.967881944445</v>
      </c>
      <c r="B1312" s="17">
        <v>1.4548611158534199</v>
      </c>
      <c r="C1312" s="17">
        <v>0.91008101851851853</v>
      </c>
      <c r="D1312" s="25">
        <f t="shared" si="20"/>
        <v>21.841944444444444</v>
      </c>
      <c r="R1312" s="14">
        <v>36.695</v>
      </c>
    </row>
    <row r="1313" spans="1:29" x14ac:dyDescent="0.2">
      <c r="A1313" s="18">
        <v>43202.968576388892</v>
      </c>
      <c r="B1313" s="17">
        <v>1.45555556030013</v>
      </c>
      <c r="C1313" s="17">
        <v>0.91077546296296297</v>
      </c>
      <c r="D1313" s="25">
        <f t="shared" si="20"/>
        <v>21.858611111111109</v>
      </c>
    </row>
    <row r="1314" spans="1:29" x14ac:dyDescent="0.2">
      <c r="A1314" s="18">
        <v>43202.969270833331</v>
      </c>
      <c r="B1314" s="17">
        <v>1.4562500047468301</v>
      </c>
      <c r="C1314" s="17">
        <v>0.91146990740740741</v>
      </c>
      <c r="D1314" s="25">
        <f t="shared" si="20"/>
        <v>21.875277777777779</v>
      </c>
    </row>
    <row r="1315" spans="1:29" x14ac:dyDescent="0.2">
      <c r="A1315" s="18">
        <v>43202.969965277778</v>
      </c>
      <c r="B1315" s="17">
        <v>1.4569444491935399</v>
      </c>
      <c r="C1315" s="17">
        <v>0.91216435185185185</v>
      </c>
      <c r="D1315" s="25">
        <f t="shared" si="20"/>
        <v>21.891944444444444</v>
      </c>
    </row>
    <row r="1316" spans="1:29" x14ac:dyDescent="0.2">
      <c r="A1316" s="18">
        <v>43202.970659722225</v>
      </c>
      <c r="B1316" s="17">
        <v>1.45763889364025</v>
      </c>
      <c r="C1316" s="17">
        <v>0.91285879629629629</v>
      </c>
      <c r="D1316" s="25">
        <f t="shared" si="20"/>
        <v>21.90861111111111</v>
      </c>
      <c r="P1316" s="14">
        <v>-688.24699999999996</v>
      </c>
      <c r="R1316" s="14">
        <v>36.261000000000003</v>
      </c>
    </row>
    <row r="1317" spans="1:29" x14ac:dyDescent="0.2">
      <c r="A1317" s="18">
        <v>43202.971354166664</v>
      </c>
      <c r="B1317" s="17">
        <v>1.4583333380869601</v>
      </c>
      <c r="C1317" s="17">
        <v>0.91355324074074074</v>
      </c>
      <c r="D1317" s="25">
        <f t="shared" si="20"/>
        <v>21.925277777777779</v>
      </c>
      <c r="R1317" s="14">
        <v>38.884999999999998</v>
      </c>
    </row>
    <row r="1318" spans="1:29" x14ac:dyDescent="0.2">
      <c r="A1318" s="18">
        <v>43202.972048611111</v>
      </c>
      <c r="B1318" s="17">
        <v>1.4590277825336699</v>
      </c>
      <c r="C1318" s="17">
        <v>0.91424768518518518</v>
      </c>
      <c r="D1318" s="25">
        <f t="shared" si="20"/>
        <v>21.941944444444445</v>
      </c>
      <c r="E1318" s="15">
        <v>1006.866</v>
      </c>
      <c r="F1318" s="14">
        <v>6.101</v>
      </c>
      <c r="G1318" s="15">
        <v>36.97</v>
      </c>
      <c r="H1318" s="16">
        <v>399.536</v>
      </c>
      <c r="I1318" s="15">
        <v>0</v>
      </c>
      <c r="J1318" s="15">
        <v>0</v>
      </c>
      <c r="K1318" s="15">
        <v>6.4749999999999996</v>
      </c>
      <c r="L1318" s="15">
        <v>0</v>
      </c>
      <c r="M1318" s="15">
        <v>3.0000000000000001E-3</v>
      </c>
      <c r="N1318" s="15">
        <v>0</v>
      </c>
      <c r="O1318" s="15">
        <v>0.38800000000000001</v>
      </c>
      <c r="P1318" s="14">
        <v>-688.245</v>
      </c>
      <c r="Q1318" s="16">
        <v>1.5209999999999999</v>
      </c>
      <c r="R1318" s="14">
        <v>36.683</v>
      </c>
      <c r="S1318" s="14">
        <v>0</v>
      </c>
      <c r="T1318" s="14">
        <v>0</v>
      </c>
      <c r="U1318" s="14">
        <v>0</v>
      </c>
      <c r="V1318" s="14">
        <v>0</v>
      </c>
      <c r="W1318" s="14">
        <v>6</v>
      </c>
      <c r="X1318" s="15">
        <v>37</v>
      </c>
      <c r="Y1318" s="15">
        <v>3</v>
      </c>
      <c r="Z1318" s="15">
        <v>0</v>
      </c>
      <c r="AA1318" s="15">
        <v>3</v>
      </c>
      <c r="AB1318" s="15">
        <v>3</v>
      </c>
      <c r="AC1318" s="14">
        <v>0</v>
      </c>
    </row>
    <row r="1319" spans="1:29" x14ac:dyDescent="0.2">
      <c r="A1319" s="18">
        <v>43202.972743055558</v>
      </c>
      <c r="B1319" s="17">
        <v>1.45972222698038</v>
      </c>
      <c r="C1319" s="17">
        <v>0.91494212962962962</v>
      </c>
      <c r="D1319" s="25">
        <f t="shared" si="20"/>
        <v>21.958611111111111</v>
      </c>
      <c r="R1319" s="14">
        <v>36.981000000000002</v>
      </c>
    </row>
    <row r="1320" spans="1:29" x14ac:dyDescent="0.2">
      <c r="A1320" s="18">
        <v>43202.973437499997</v>
      </c>
      <c r="B1320" s="17">
        <v>1.4604166714270801</v>
      </c>
      <c r="C1320" s="17">
        <v>0.91563657407407406</v>
      </c>
      <c r="D1320" s="25">
        <f t="shared" si="20"/>
        <v>21.975277777777777</v>
      </c>
      <c r="R1320" s="14">
        <v>37.192999999999998</v>
      </c>
    </row>
    <row r="1321" spans="1:29" x14ac:dyDescent="0.2">
      <c r="A1321" s="18">
        <v>43202.974131944444</v>
      </c>
      <c r="B1321" s="17">
        <v>1.4611111158737899</v>
      </c>
      <c r="C1321" s="17">
        <v>0.9163310185185185</v>
      </c>
      <c r="D1321" s="25">
        <f t="shared" si="20"/>
        <v>21.991944444444442</v>
      </c>
      <c r="R1321" s="14">
        <v>36.037999999999997</v>
      </c>
    </row>
    <row r="1322" spans="1:29" x14ac:dyDescent="0.2">
      <c r="A1322" s="18">
        <v>43202.974826388891</v>
      </c>
      <c r="B1322" s="17">
        <v>1.4618055603205</v>
      </c>
      <c r="C1322" s="17">
        <v>0.91702546296296295</v>
      </c>
      <c r="D1322" s="25">
        <f t="shared" si="20"/>
        <v>22.008611111111112</v>
      </c>
    </row>
    <row r="1323" spans="1:29" x14ac:dyDescent="0.2">
      <c r="A1323" s="18">
        <v>43202.97552083333</v>
      </c>
      <c r="B1323" s="17">
        <v>1.4625000047672101</v>
      </c>
      <c r="C1323" s="17">
        <v>0.91771990740740739</v>
      </c>
      <c r="D1323" s="25">
        <f t="shared" si="20"/>
        <v>22.025277777777777</v>
      </c>
      <c r="R1323" s="14">
        <v>34.957000000000001</v>
      </c>
    </row>
    <row r="1324" spans="1:29" x14ac:dyDescent="0.2">
      <c r="A1324" s="18">
        <v>43202.976215277777</v>
      </c>
      <c r="B1324" s="17">
        <v>1.4631944492139199</v>
      </c>
      <c r="C1324" s="17">
        <v>0.91841435185185183</v>
      </c>
      <c r="D1324" s="25">
        <f t="shared" si="20"/>
        <v>22.041944444444443</v>
      </c>
      <c r="R1324" s="14">
        <v>37.405999999999999</v>
      </c>
    </row>
    <row r="1325" spans="1:29" x14ac:dyDescent="0.2">
      <c r="A1325" s="18">
        <v>43202.976909722223</v>
      </c>
      <c r="B1325" s="17">
        <v>1.46388889366062</v>
      </c>
      <c r="C1325" s="17">
        <v>0.91910879629629627</v>
      </c>
      <c r="D1325" s="25">
        <f t="shared" si="20"/>
        <v>22.058611111111112</v>
      </c>
    </row>
    <row r="1326" spans="1:29" x14ac:dyDescent="0.2">
      <c r="A1326" s="18">
        <v>43202.97760416667</v>
      </c>
      <c r="B1326" s="17">
        <v>1.4645833381073301</v>
      </c>
      <c r="C1326" s="17">
        <v>0.91980324074074071</v>
      </c>
      <c r="D1326" s="25">
        <f t="shared" si="20"/>
        <v>22.075277777777778</v>
      </c>
    </row>
    <row r="1327" spans="1:29" x14ac:dyDescent="0.2">
      <c r="A1327" s="18">
        <v>43202.978298611109</v>
      </c>
      <c r="B1327" s="17">
        <v>1.46527778255404</v>
      </c>
      <c r="C1327" s="17">
        <v>0.92049768518518515</v>
      </c>
      <c r="D1327" s="25">
        <f t="shared" si="20"/>
        <v>22.091944444444444</v>
      </c>
    </row>
    <row r="1328" spans="1:29" x14ac:dyDescent="0.2">
      <c r="A1328" s="18">
        <v>43202.978993055556</v>
      </c>
      <c r="B1328" s="17">
        <v>1.46597222700075</v>
      </c>
      <c r="C1328" s="17">
        <v>0.9211921296296296</v>
      </c>
      <c r="D1328" s="25">
        <f t="shared" si="20"/>
        <v>22.108611111111109</v>
      </c>
    </row>
    <row r="1329" spans="1:18" x14ac:dyDescent="0.2">
      <c r="A1329" s="18">
        <v>43202.979687500003</v>
      </c>
      <c r="B1329" s="17">
        <v>1.4666666714474601</v>
      </c>
      <c r="C1329" s="17">
        <v>0.92188657407407404</v>
      </c>
      <c r="D1329" s="25">
        <f t="shared" si="20"/>
        <v>22.125277777777775</v>
      </c>
      <c r="R1329" s="14">
        <v>37.612000000000002</v>
      </c>
    </row>
    <row r="1330" spans="1:18" x14ac:dyDescent="0.2">
      <c r="A1330" s="18">
        <v>43202.980381944442</v>
      </c>
      <c r="B1330" s="17">
        <v>1.46736111589416</v>
      </c>
      <c r="C1330" s="17">
        <v>0.92258101851851848</v>
      </c>
      <c r="D1330" s="25">
        <f t="shared" si="20"/>
        <v>22.141944444444444</v>
      </c>
      <c r="R1330" s="14">
        <v>37.264000000000003</v>
      </c>
    </row>
    <row r="1331" spans="1:18" x14ac:dyDescent="0.2">
      <c r="A1331" s="18">
        <v>43202.981076388889</v>
      </c>
      <c r="B1331" s="17">
        <v>1.46805556034087</v>
      </c>
      <c r="C1331" s="17">
        <v>0.92327546296296292</v>
      </c>
      <c r="D1331" s="25">
        <f t="shared" si="20"/>
        <v>22.15861111111111</v>
      </c>
    </row>
    <row r="1332" spans="1:18" x14ac:dyDescent="0.2">
      <c r="A1332" s="18">
        <v>43202.981770833336</v>
      </c>
      <c r="B1332" s="17">
        <v>1.4687500047875801</v>
      </c>
      <c r="C1332" s="17">
        <v>0.92396990740740736</v>
      </c>
      <c r="D1332" s="25">
        <f t="shared" si="20"/>
        <v>22.175277777777776</v>
      </c>
      <c r="R1332" s="14">
        <v>38.884999999999998</v>
      </c>
    </row>
    <row r="1333" spans="1:18" x14ac:dyDescent="0.2">
      <c r="A1333" s="18">
        <v>43202.982465277775</v>
      </c>
      <c r="B1333" s="17">
        <v>1.46944444923429</v>
      </c>
      <c r="C1333" s="17">
        <v>0.92466435185185181</v>
      </c>
      <c r="D1333" s="25">
        <f t="shared" si="20"/>
        <v>22.191944444444445</v>
      </c>
      <c r="R1333" s="14">
        <v>37.408000000000001</v>
      </c>
    </row>
    <row r="1334" spans="1:18" x14ac:dyDescent="0.2">
      <c r="A1334" s="18">
        <v>43202.983159722222</v>
      </c>
      <c r="B1334" s="17">
        <v>1.470138893681</v>
      </c>
      <c r="C1334" s="17">
        <v>0.92535879629629625</v>
      </c>
      <c r="D1334" s="25">
        <f t="shared" si="20"/>
        <v>22.208611111111111</v>
      </c>
    </row>
    <row r="1335" spans="1:18" x14ac:dyDescent="0.2">
      <c r="A1335" s="18">
        <v>43202.983854166669</v>
      </c>
      <c r="B1335" s="17">
        <v>1.4708333381276999</v>
      </c>
      <c r="C1335" s="17">
        <v>0.92605324074074069</v>
      </c>
      <c r="D1335" s="25">
        <f t="shared" si="20"/>
        <v>22.225277777777777</v>
      </c>
    </row>
    <row r="1336" spans="1:18" x14ac:dyDescent="0.2">
      <c r="A1336" s="18">
        <v>43202.984548611108</v>
      </c>
      <c r="B1336" s="17">
        <v>1.47152778257441</v>
      </c>
      <c r="C1336" s="17">
        <v>0.92674768518518513</v>
      </c>
      <c r="D1336" s="25">
        <f t="shared" si="20"/>
        <v>22.241944444444442</v>
      </c>
    </row>
    <row r="1337" spans="1:18" x14ac:dyDescent="0.2">
      <c r="A1337" s="18">
        <v>43202.985243055555</v>
      </c>
      <c r="B1337" s="17">
        <v>1.47222222702112</v>
      </c>
      <c r="C1337" s="17">
        <v>0.92744212962962957</v>
      </c>
      <c r="D1337" s="25">
        <f t="shared" si="20"/>
        <v>22.258611111111108</v>
      </c>
      <c r="H1337" s="16">
        <v>402.63799999999998</v>
      </c>
      <c r="R1337" s="14">
        <v>36.981000000000002</v>
      </c>
    </row>
    <row r="1338" spans="1:18" x14ac:dyDescent="0.2">
      <c r="A1338" s="18">
        <v>43202.985937500001</v>
      </c>
      <c r="B1338" s="17">
        <v>1.4729166714678299</v>
      </c>
      <c r="C1338" s="17">
        <v>0.92813657407407413</v>
      </c>
      <c r="D1338" s="25">
        <f t="shared" si="20"/>
        <v>22.275277777777781</v>
      </c>
      <c r="H1338" s="16">
        <v>400.24</v>
      </c>
      <c r="R1338" s="14">
        <v>35.905999999999999</v>
      </c>
    </row>
    <row r="1339" spans="1:18" x14ac:dyDescent="0.2">
      <c r="A1339" s="18">
        <v>43202.986631944441</v>
      </c>
      <c r="B1339" s="17">
        <v>1.47361111591454</v>
      </c>
      <c r="C1339" s="17">
        <v>0.92883101851851857</v>
      </c>
      <c r="D1339" s="25">
        <f t="shared" si="20"/>
        <v>22.291944444444447</v>
      </c>
      <c r="R1339" s="14">
        <v>35.256</v>
      </c>
    </row>
    <row r="1340" spans="1:18" x14ac:dyDescent="0.2">
      <c r="A1340" s="18">
        <v>43202.987326388888</v>
      </c>
      <c r="B1340" s="17">
        <v>1.4743055603612401</v>
      </c>
      <c r="C1340" s="17">
        <v>0.92952546296296301</v>
      </c>
      <c r="D1340" s="25">
        <f t="shared" si="20"/>
        <v>22.308611111111112</v>
      </c>
      <c r="R1340" s="14">
        <v>37.405000000000001</v>
      </c>
    </row>
    <row r="1341" spans="1:18" x14ac:dyDescent="0.2">
      <c r="A1341" s="18">
        <v>43202.988020833334</v>
      </c>
      <c r="B1341" s="17">
        <v>1.4750000048079499</v>
      </c>
      <c r="C1341" s="17">
        <v>0.93021990740740745</v>
      </c>
      <c r="D1341" s="25">
        <f t="shared" si="20"/>
        <v>22.325277777777778</v>
      </c>
      <c r="P1341" s="14">
        <v>-687.23400000000004</v>
      </c>
      <c r="R1341" s="14">
        <v>37.264000000000003</v>
      </c>
    </row>
    <row r="1342" spans="1:18" x14ac:dyDescent="0.2">
      <c r="A1342" s="18">
        <v>43202.988715277781</v>
      </c>
      <c r="B1342" s="17">
        <v>1.47569444925466</v>
      </c>
      <c r="C1342" s="17">
        <v>0.9309143518518519</v>
      </c>
      <c r="D1342" s="25">
        <f t="shared" si="20"/>
        <v>22.341944444444444</v>
      </c>
    </row>
    <row r="1343" spans="1:18" x14ac:dyDescent="0.2">
      <c r="A1343" s="18">
        <v>43202.98940972222</v>
      </c>
      <c r="B1343" s="17">
        <v>1.4763888937013701</v>
      </c>
      <c r="C1343" s="17">
        <v>0.93160879629629634</v>
      </c>
      <c r="D1343" s="25">
        <f t="shared" si="20"/>
        <v>22.358611111111113</v>
      </c>
      <c r="R1343" s="14">
        <v>38.253999999999998</v>
      </c>
    </row>
    <row r="1344" spans="1:18" x14ac:dyDescent="0.2">
      <c r="A1344" s="18">
        <v>43202.990104166667</v>
      </c>
      <c r="B1344" s="17">
        <v>1.4770833381480799</v>
      </c>
      <c r="C1344" s="17">
        <v>0.93230324074074078</v>
      </c>
      <c r="D1344" s="25">
        <f t="shared" si="20"/>
        <v>22.375277777777779</v>
      </c>
    </row>
    <row r="1345" spans="1:29" x14ac:dyDescent="0.2">
      <c r="A1345" s="18">
        <v>43202.990798611114</v>
      </c>
      <c r="B1345" s="17">
        <v>1.47777778259479</v>
      </c>
      <c r="C1345" s="17">
        <v>0.93299768518518522</v>
      </c>
      <c r="D1345" s="25">
        <f t="shared" si="20"/>
        <v>22.391944444444444</v>
      </c>
    </row>
    <row r="1346" spans="1:29" x14ac:dyDescent="0.2">
      <c r="A1346" s="18">
        <v>43202.991493055553</v>
      </c>
      <c r="B1346" s="17">
        <v>1.4784722270414901</v>
      </c>
      <c r="C1346" s="17">
        <v>0.93369212962962966</v>
      </c>
      <c r="D1346" s="25">
        <f t="shared" si="20"/>
        <v>22.408611111111114</v>
      </c>
    </row>
    <row r="1347" spans="1:29" x14ac:dyDescent="0.2">
      <c r="A1347" s="18">
        <v>43202.9921875</v>
      </c>
      <c r="B1347" s="17">
        <v>1.4791666714881999</v>
      </c>
      <c r="C1347" s="17">
        <v>0.93438657407407411</v>
      </c>
      <c r="D1347" s="25">
        <f t="shared" ref="D1347:D1410" si="21">C1347*24</f>
        <v>22.425277777777779</v>
      </c>
    </row>
    <row r="1348" spans="1:29" x14ac:dyDescent="0.2">
      <c r="A1348" s="18">
        <v>43202.992881944447</v>
      </c>
      <c r="B1348" s="17">
        <v>1.47986111593491</v>
      </c>
      <c r="C1348" s="17">
        <v>0.93508101851851855</v>
      </c>
      <c r="D1348" s="25">
        <f t="shared" si="21"/>
        <v>22.441944444444445</v>
      </c>
      <c r="E1348" s="15">
        <v>1006.866</v>
      </c>
      <c r="F1348" s="14">
        <v>6.1040000000000001</v>
      </c>
      <c r="G1348" s="15">
        <v>36.997</v>
      </c>
      <c r="H1348" s="16">
        <v>399.74799999999999</v>
      </c>
      <c r="I1348" s="15">
        <v>0</v>
      </c>
      <c r="J1348" s="15">
        <v>0</v>
      </c>
      <c r="K1348" s="15">
        <v>6.4749999999999996</v>
      </c>
      <c r="L1348" s="15">
        <v>0</v>
      </c>
      <c r="M1348" s="15">
        <v>3.0000000000000001E-3</v>
      </c>
      <c r="N1348" s="15">
        <v>0</v>
      </c>
      <c r="O1348" s="15">
        <v>0.38800000000000001</v>
      </c>
      <c r="P1348" s="14">
        <v>-688.23199999999997</v>
      </c>
      <c r="Q1348" s="16">
        <v>1.248</v>
      </c>
      <c r="R1348" s="14">
        <v>34.752000000000002</v>
      </c>
      <c r="S1348" s="14">
        <v>0</v>
      </c>
      <c r="T1348" s="14">
        <v>0</v>
      </c>
      <c r="U1348" s="14">
        <v>0</v>
      </c>
      <c r="V1348" s="14">
        <v>0</v>
      </c>
      <c r="W1348" s="14">
        <v>6</v>
      </c>
      <c r="X1348" s="15">
        <v>37</v>
      </c>
      <c r="Y1348" s="15">
        <v>3</v>
      </c>
      <c r="Z1348" s="15">
        <v>0</v>
      </c>
      <c r="AA1348" s="15">
        <v>3</v>
      </c>
      <c r="AB1348" s="15">
        <v>3</v>
      </c>
      <c r="AC1348" s="14">
        <v>0</v>
      </c>
    </row>
    <row r="1349" spans="1:29" x14ac:dyDescent="0.2">
      <c r="A1349" s="18">
        <v>43202.993576388886</v>
      </c>
      <c r="B1349" s="17">
        <v>1.4805555603816201</v>
      </c>
      <c r="C1349" s="17">
        <v>0.93577546296296299</v>
      </c>
      <c r="D1349" s="25">
        <f t="shared" si="21"/>
        <v>22.458611111111111</v>
      </c>
      <c r="P1349" s="14">
        <v>-688.56899999999996</v>
      </c>
    </row>
    <row r="1350" spans="1:29" x14ac:dyDescent="0.2">
      <c r="A1350" s="18">
        <v>43202.994270833333</v>
      </c>
      <c r="B1350" s="17">
        <v>1.4812500048283299</v>
      </c>
      <c r="C1350" s="17">
        <v>0.93646990740740743</v>
      </c>
      <c r="D1350" s="25">
        <f t="shared" si="21"/>
        <v>22.475277777777777</v>
      </c>
      <c r="H1350" s="16">
        <v>400.608</v>
      </c>
    </row>
    <row r="1351" spans="1:29" x14ac:dyDescent="0.2">
      <c r="A1351" s="18">
        <v>43202.99496527778</v>
      </c>
      <c r="B1351" s="17">
        <v>1.48194444927503</v>
      </c>
      <c r="C1351" s="17">
        <v>0.93716435185185187</v>
      </c>
      <c r="D1351" s="25">
        <f t="shared" si="21"/>
        <v>22.491944444444446</v>
      </c>
    </row>
    <row r="1352" spans="1:29" x14ac:dyDescent="0.2">
      <c r="A1352" s="18">
        <v>43202.995659722219</v>
      </c>
      <c r="B1352" s="17">
        <v>1.4826388937217401</v>
      </c>
      <c r="C1352" s="17">
        <v>0.93785879629629632</v>
      </c>
      <c r="D1352" s="25">
        <f t="shared" si="21"/>
        <v>22.508611111111112</v>
      </c>
    </row>
    <row r="1353" spans="1:29" x14ac:dyDescent="0.2">
      <c r="A1353" s="18">
        <v>43202.996354166666</v>
      </c>
      <c r="B1353" s="17">
        <v>1.4833333381684499</v>
      </c>
      <c r="C1353" s="17">
        <v>0.93855324074074076</v>
      </c>
      <c r="D1353" s="25">
        <f t="shared" si="21"/>
        <v>22.525277777777777</v>
      </c>
    </row>
    <row r="1354" spans="1:29" x14ac:dyDescent="0.2">
      <c r="A1354" s="18">
        <v>43202.997048611112</v>
      </c>
      <c r="B1354" s="17">
        <v>1.48402778261516</v>
      </c>
      <c r="C1354" s="17">
        <v>0.9392476851851852</v>
      </c>
      <c r="D1354" s="25">
        <f t="shared" si="21"/>
        <v>22.541944444444447</v>
      </c>
      <c r="H1354" s="16">
        <v>399.16800000000001</v>
      </c>
    </row>
    <row r="1355" spans="1:29" x14ac:dyDescent="0.2">
      <c r="A1355" s="18">
        <v>43202.997743055559</v>
      </c>
      <c r="B1355" s="17">
        <v>1.4847222270618701</v>
      </c>
      <c r="C1355" s="17">
        <v>0.93994212962962964</v>
      </c>
      <c r="D1355" s="25">
        <f t="shared" si="21"/>
        <v>22.558611111111112</v>
      </c>
    </row>
    <row r="1356" spans="1:29" x14ac:dyDescent="0.2">
      <c r="A1356" s="18">
        <v>43202.998437499999</v>
      </c>
      <c r="B1356" s="17">
        <v>1.4854166715085699</v>
      </c>
      <c r="C1356" s="17">
        <v>0.94063657407407408</v>
      </c>
      <c r="D1356" s="25">
        <f t="shared" si="21"/>
        <v>22.575277777777778</v>
      </c>
      <c r="P1356" s="14">
        <v>-687.23400000000004</v>
      </c>
    </row>
    <row r="1357" spans="1:29" x14ac:dyDescent="0.2">
      <c r="A1357" s="18">
        <v>43202.999131944445</v>
      </c>
      <c r="B1357" s="17">
        <v>1.48611111595528</v>
      </c>
      <c r="C1357" s="17">
        <v>0.94133101851851853</v>
      </c>
      <c r="D1357" s="25">
        <f t="shared" si="21"/>
        <v>22.591944444444444</v>
      </c>
    </row>
    <row r="1358" spans="1:29" x14ac:dyDescent="0.2">
      <c r="A1358" s="18">
        <v>43202.999826388892</v>
      </c>
      <c r="B1358" s="17">
        <v>1.4868055604019901</v>
      </c>
      <c r="C1358" s="17">
        <v>0.94202546296296297</v>
      </c>
      <c r="D1358" s="25">
        <f t="shared" si="21"/>
        <v>22.608611111111109</v>
      </c>
    </row>
    <row r="1359" spans="1:29" x14ac:dyDescent="0.2">
      <c r="A1359" s="18">
        <v>43203.000520833331</v>
      </c>
      <c r="B1359" s="17">
        <v>1.4875000048486999</v>
      </c>
      <c r="C1359" s="17">
        <v>0.94271990740740741</v>
      </c>
      <c r="D1359" s="25">
        <f t="shared" si="21"/>
        <v>22.625277777777779</v>
      </c>
    </row>
    <row r="1360" spans="1:29" x14ac:dyDescent="0.2">
      <c r="A1360" s="18">
        <v>43203.001215277778</v>
      </c>
      <c r="B1360" s="17">
        <v>1.48819444929541</v>
      </c>
      <c r="C1360" s="17">
        <v>0.94341435185185185</v>
      </c>
      <c r="D1360" s="25">
        <f t="shared" si="21"/>
        <v>22.641944444444444</v>
      </c>
    </row>
    <row r="1361" spans="1:18" x14ac:dyDescent="0.2">
      <c r="A1361" s="18">
        <v>43203.001909722225</v>
      </c>
      <c r="B1361" s="17">
        <v>1.4888888937421101</v>
      </c>
      <c r="C1361" s="17">
        <v>0.94410879629629629</v>
      </c>
      <c r="D1361" s="25">
        <f t="shared" si="21"/>
        <v>22.65861111111111</v>
      </c>
    </row>
    <row r="1362" spans="1:18" x14ac:dyDescent="0.2">
      <c r="A1362" s="18">
        <v>43203.002604166664</v>
      </c>
      <c r="B1362" s="17">
        <v>1.4895833381888199</v>
      </c>
      <c r="C1362" s="17">
        <v>0.94480324074074074</v>
      </c>
      <c r="D1362" s="25">
        <f t="shared" si="21"/>
        <v>22.675277777777779</v>
      </c>
      <c r="H1362" s="16">
        <v>400.85899999999998</v>
      </c>
    </row>
    <row r="1363" spans="1:18" x14ac:dyDescent="0.2">
      <c r="A1363" s="18">
        <v>43203.003298611111</v>
      </c>
      <c r="B1363" s="17">
        <v>1.49027778263553</v>
      </c>
      <c r="C1363" s="17">
        <v>0.94549768518518518</v>
      </c>
      <c r="D1363" s="25">
        <f t="shared" si="21"/>
        <v>22.691944444444445</v>
      </c>
    </row>
    <row r="1364" spans="1:18" x14ac:dyDescent="0.2">
      <c r="A1364" s="18">
        <v>43203.003993055558</v>
      </c>
      <c r="B1364" s="17">
        <v>1.4909722270822401</v>
      </c>
      <c r="C1364" s="17">
        <v>0.94619212962962962</v>
      </c>
      <c r="D1364" s="25">
        <f t="shared" si="21"/>
        <v>22.708611111111111</v>
      </c>
      <c r="R1364" s="14">
        <v>37.542999999999999</v>
      </c>
    </row>
    <row r="1365" spans="1:18" x14ac:dyDescent="0.2">
      <c r="A1365" s="18">
        <v>43203.004687499997</v>
      </c>
      <c r="B1365" s="17">
        <v>1.4916666715289499</v>
      </c>
      <c r="C1365" s="17">
        <v>0.94688657407407406</v>
      </c>
      <c r="D1365" s="25">
        <f t="shared" si="21"/>
        <v>22.725277777777777</v>
      </c>
    </row>
    <row r="1366" spans="1:18" x14ac:dyDescent="0.2">
      <c r="A1366" s="18">
        <v>43203.005381944444</v>
      </c>
      <c r="B1366" s="17">
        <v>1.49236111597565</v>
      </c>
      <c r="C1366" s="17">
        <v>0.9475810185185185</v>
      </c>
      <c r="D1366" s="25">
        <f t="shared" si="21"/>
        <v>22.741944444444442</v>
      </c>
      <c r="R1366" s="14">
        <v>37.335000000000001</v>
      </c>
    </row>
    <row r="1367" spans="1:18" x14ac:dyDescent="0.2">
      <c r="A1367" s="18">
        <v>43203.006076388891</v>
      </c>
      <c r="B1367" s="17">
        <v>1.4930555604223601</v>
      </c>
      <c r="C1367" s="17">
        <v>0.94827546296296295</v>
      </c>
      <c r="D1367" s="25">
        <f t="shared" si="21"/>
        <v>22.758611111111112</v>
      </c>
      <c r="H1367" s="16">
        <v>399.13799999999998</v>
      </c>
      <c r="R1367" s="14">
        <v>35.383000000000003</v>
      </c>
    </row>
    <row r="1368" spans="1:18" x14ac:dyDescent="0.2">
      <c r="A1368" s="18">
        <v>43203.00677083333</v>
      </c>
      <c r="B1368" s="17">
        <v>1.4937500048690699</v>
      </c>
      <c r="C1368" s="17">
        <v>0.94896990740740739</v>
      </c>
      <c r="D1368" s="25">
        <f t="shared" si="21"/>
        <v>22.775277777777777</v>
      </c>
    </row>
    <row r="1369" spans="1:18" x14ac:dyDescent="0.2">
      <c r="A1369" s="18">
        <v>43203.007465277777</v>
      </c>
      <c r="B1369" s="17">
        <v>1.49444444931578</v>
      </c>
      <c r="C1369" s="17">
        <v>0.94966435185185183</v>
      </c>
      <c r="D1369" s="25">
        <f t="shared" si="21"/>
        <v>22.791944444444443</v>
      </c>
    </row>
    <row r="1370" spans="1:18" x14ac:dyDescent="0.2">
      <c r="A1370" s="18">
        <v>43203.008159722223</v>
      </c>
      <c r="B1370" s="17">
        <v>1.4951388937624901</v>
      </c>
      <c r="C1370" s="17">
        <v>0.95035879629629627</v>
      </c>
      <c r="D1370" s="25">
        <f t="shared" si="21"/>
        <v>22.808611111111112</v>
      </c>
      <c r="H1370" s="16">
        <v>395.74099999999999</v>
      </c>
    </row>
    <row r="1371" spans="1:18" x14ac:dyDescent="0.2">
      <c r="A1371" s="18">
        <v>43203.00885416667</v>
      </c>
      <c r="B1371" s="17">
        <v>1.4958333382091999</v>
      </c>
      <c r="C1371" s="17">
        <v>0.95105324074074071</v>
      </c>
      <c r="D1371" s="25">
        <f t="shared" si="21"/>
        <v>22.825277777777778</v>
      </c>
      <c r="H1371" s="16">
        <v>400.85399999999998</v>
      </c>
    </row>
    <row r="1372" spans="1:18" x14ac:dyDescent="0.2">
      <c r="A1372" s="18">
        <v>43203.009548611109</v>
      </c>
      <c r="B1372" s="17">
        <v>1.4965277826559</v>
      </c>
      <c r="C1372" s="17">
        <v>0.95174768518518515</v>
      </c>
      <c r="D1372" s="25">
        <f t="shared" si="21"/>
        <v>22.841944444444444</v>
      </c>
      <c r="R1372" s="14">
        <v>36.331000000000003</v>
      </c>
    </row>
    <row r="1373" spans="1:18" x14ac:dyDescent="0.2">
      <c r="A1373" s="18">
        <v>43203.010243055556</v>
      </c>
      <c r="B1373" s="17">
        <v>1.4972222271026101</v>
      </c>
      <c r="C1373" s="17">
        <v>0.9524421296296296</v>
      </c>
      <c r="D1373" s="25">
        <f t="shared" si="21"/>
        <v>22.858611111111109</v>
      </c>
      <c r="H1373" s="16">
        <v>398.92200000000003</v>
      </c>
      <c r="R1373" s="14">
        <v>36.76</v>
      </c>
    </row>
    <row r="1374" spans="1:18" x14ac:dyDescent="0.2">
      <c r="A1374" s="18">
        <v>43203.010937500003</v>
      </c>
      <c r="B1374" s="17">
        <v>1.49791667154932</v>
      </c>
      <c r="C1374" s="17">
        <v>0.95313657407407404</v>
      </c>
      <c r="D1374" s="25">
        <f t="shared" si="21"/>
        <v>22.875277777777775</v>
      </c>
      <c r="H1374" s="16">
        <v>404.137</v>
      </c>
      <c r="R1374" s="14">
        <v>36.058999999999997</v>
      </c>
    </row>
    <row r="1375" spans="1:18" x14ac:dyDescent="0.2">
      <c r="A1375" s="18">
        <v>43203.011631944442</v>
      </c>
      <c r="B1375" s="17">
        <v>1.49861111599603</v>
      </c>
      <c r="C1375" s="17">
        <v>0.95383101851851848</v>
      </c>
      <c r="D1375" s="25">
        <f t="shared" si="21"/>
        <v>22.891944444444444</v>
      </c>
      <c r="H1375" s="16">
        <v>399.24599999999998</v>
      </c>
    </row>
    <row r="1376" spans="1:18" x14ac:dyDescent="0.2">
      <c r="A1376" s="18">
        <v>43203.012326388889</v>
      </c>
      <c r="B1376" s="17">
        <v>1.4993055604427401</v>
      </c>
      <c r="C1376" s="17">
        <v>0.95452546296296292</v>
      </c>
      <c r="D1376" s="25">
        <f t="shared" si="21"/>
        <v>22.90861111111111</v>
      </c>
    </row>
    <row r="1377" spans="1:29" x14ac:dyDescent="0.2">
      <c r="A1377" s="18">
        <v>43203.013020833336</v>
      </c>
      <c r="B1377" s="17">
        <v>1.50000000488944</v>
      </c>
      <c r="C1377" s="17">
        <v>0.95521990740740736</v>
      </c>
      <c r="D1377" s="25">
        <f t="shared" si="21"/>
        <v>22.925277777777776</v>
      </c>
    </row>
    <row r="1378" spans="1:29" x14ac:dyDescent="0.2">
      <c r="A1378" s="18">
        <v>43203.013715277775</v>
      </c>
      <c r="B1378" s="17">
        <v>1.50069444933615</v>
      </c>
      <c r="C1378" s="17">
        <v>0.95591435185185181</v>
      </c>
      <c r="D1378" s="25">
        <f t="shared" si="21"/>
        <v>22.941944444444445</v>
      </c>
      <c r="E1378" s="15">
        <v>1006.866</v>
      </c>
      <c r="F1378" s="14">
        <v>6.1059999999999999</v>
      </c>
      <c r="G1378" s="15">
        <v>37.018000000000001</v>
      </c>
      <c r="H1378" s="16">
        <v>402.26299999999998</v>
      </c>
      <c r="I1378" s="15">
        <v>0</v>
      </c>
      <c r="J1378" s="15">
        <v>0</v>
      </c>
      <c r="K1378" s="15">
        <v>6.4749999999999996</v>
      </c>
      <c r="L1378" s="15">
        <v>0</v>
      </c>
      <c r="M1378" s="15">
        <v>3.0000000000000001E-3</v>
      </c>
      <c r="N1378" s="15">
        <v>0</v>
      </c>
      <c r="O1378" s="15">
        <v>0.38800000000000001</v>
      </c>
      <c r="P1378" s="14">
        <v>-687.16700000000003</v>
      </c>
      <c r="Q1378" s="16">
        <v>1.3480000000000001</v>
      </c>
      <c r="R1378" s="14">
        <v>35.552</v>
      </c>
      <c r="S1378" s="14">
        <v>0</v>
      </c>
      <c r="T1378" s="14">
        <v>0</v>
      </c>
      <c r="U1378" s="14">
        <v>0</v>
      </c>
      <c r="V1378" s="14">
        <v>0</v>
      </c>
      <c r="W1378" s="14">
        <v>6</v>
      </c>
      <c r="X1378" s="15">
        <v>37</v>
      </c>
      <c r="Y1378" s="15">
        <v>3</v>
      </c>
      <c r="Z1378" s="15">
        <v>0</v>
      </c>
      <c r="AA1378" s="15">
        <v>3</v>
      </c>
      <c r="AB1378" s="15">
        <v>3</v>
      </c>
      <c r="AC1378" s="14">
        <v>0</v>
      </c>
    </row>
    <row r="1379" spans="1:29" x14ac:dyDescent="0.2">
      <c r="A1379" s="18">
        <v>43203.014409722222</v>
      </c>
      <c r="B1379" s="17">
        <v>1.5013888937828599</v>
      </c>
      <c r="C1379" s="17">
        <v>0.95660879629629625</v>
      </c>
      <c r="D1379" s="25">
        <f t="shared" si="21"/>
        <v>22.958611111111111</v>
      </c>
    </row>
    <row r="1380" spans="1:29" x14ac:dyDescent="0.2">
      <c r="A1380" s="18">
        <v>43203.015104166669</v>
      </c>
      <c r="B1380" s="17">
        <v>1.50208333822957</v>
      </c>
      <c r="C1380" s="17">
        <v>0.95730324074074069</v>
      </c>
      <c r="D1380" s="25">
        <f t="shared" si="21"/>
        <v>22.975277777777777</v>
      </c>
    </row>
    <row r="1381" spans="1:29" x14ac:dyDescent="0.2">
      <c r="A1381" s="18">
        <v>43203.015798611108</v>
      </c>
      <c r="B1381" s="17">
        <v>1.50277778267628</v>
      </c>
      <c r="C1381" s="17">
        <v>0.95799768518518513</v>
      </c>
      <c r="D1381" s="25">
        <f t="shared" si="21"/>
        <v>22.991944444444442</v>
      </c>
    </row>
    <row r="1382" spans="1:29" x14ac:dyDescent="0.2">
      <c r="A1382" s="18">
        <v>43203.016493055555</v>
      </c>
      <c r="B1382" s="17">
        <v>1.5034722271229799</v>
      </c>
      <c r="C1382" s="17">
        <v>0.95869212962962957</v>
      </c>
      <c r="D1382" s="25">
        <f t="shared" si="21"/>
        <v>23.008611111111108</v>
      </c>
      <c r="H1382" s="16">
        <v>399.73399999999998</v>
      </c>
    </row>
    <row r="1383" spans="1:29" x14ac:dyDescent="0.2">
      <c r="A1383" s="18">
        <v>43203.017187500001</v>
      </c>
      <c r="B1383" s="17">
        <v>1.50416667156969</v>
      </c>
      <c r="C1383" s="17">
        <v>0.95938657407407413</v>
      </c>
      <c r="D1383" s="25">
        <f t="shared" si="21"/>
        <v>23.025277777777781</v>
      </c>
      <c r="P1383" s="14">
        <v>-686.23099999999999</v>
      </c>
    </row>
    <row r="1384" spans="1:29" x14ac:dyDescent="0.2">
      <c r="A1384" s="18">
        <v>43203.017881944441</v>
      </c>
      <c r="B1384" s="17">
        <v>1.5048611160164</v>
      </c>
      <c r="C1384" s="17">
        <v>0.96008101851851857</v>
      </c>
      <c r="D1384" s="25">
        <f t="shared" si="21"/>
        <v>23.041944444444447</v>
      </c>
    </row>
    <row r="1385" spans="1:29" x14ac:dyDescent="0.2">
      <c r="A1385" s="18">
        <v>43203.018576388888</v>
      </c>
      <c r="B1385" s="17">
        <v>1.5055555604631099</v>
      </c>
      <c r="C1385" s="17">
        <v>0.96077546296296301</v>
      </c>
      <c r="D1385" s="25">
        <f t="shared" si="21"/>
        <v>23.058611111111112</v>
      </c>
    </row>
    <row r="1386" spans="1:29" x14ac:dyDescent="0.2">
      <c r="A1386" s="18">
        <v>43203.019270833334</v>
      </c>
      <c r="B1386" s="17">
        <v>1.50625000490982</v>
      </c>
      <c r="C1386" s="17">
        <v>0.96146990740740745</v>
      </c>
      <c r="D1386" s="25">
        <f t="shared" si="21"/>
        <v>23.075277777777778</v>
      </c>
    </row>
    <row r="1387" spans="1:29" x14ac:dyDescent="0.2">
      <c r="A1387" s="18">
        <v>43203.019965277781</v>
      </c>
      <c r="B1387" s="17">
        <v>1.5069444493565201</v>
      </c>
      <c r="C1387" s="17">
        <v>0.9621643518518519</v>
      </c>
      <c r="D1387" s="25">
        <f t="shared" si="21"/>
        <v>23.091944444444444</v>
      </c>
      <c r="R1387" s="14">
        <v>36.402000000000001</v>
      </c>
    </row>
    <row r="1388" spans="1:29" x14ac:dyDescent="0.2">
      <c r="A1388" s="18">
        <v>43203.02065972222</v>
      </c>
      <c r="B1388" s="17">
        <v>1.5076388938032299</v>
      </c>
      <c r="C1388" s="17">
        <v>0.96285879629629634</v>
      </c>
      <c r="D1388" s="25">
        <f t="shared" si="21"/>
        <v>23.108611111111113</v>
      </c>
      <c r="P1388" s="14">
        <v>-687.23800000000006</v>
      </c>
    </row>
    <row r="1389" spans="1:29" x14ac:dyDescent="0.2">
      <c r="A1389" s="18">
        <v>43203.021354166667</v>
      </c>
      <c r="B1389" s="17">
        <v>1.50833333824994</v>
      </c>
      <c r="C1389" s="17">
        <v>0.96355324074074078</v>
      </c>
      <c r="D1389" s="25">
        <f t="shared" si="21"/>
        <v>23.125277777777779</v>
      </c>
      <c r="H1389" s="16">
        <v>398.714</v>
      </c>
    </row>
    <row r="1390" spans="1:29" x14ac:dyDescent="0.2">
      <c r="A1390" s="18">
        <v>43203.022048611114</v>
      </c>
      <c r="B1390" s="17">
        <v>1.5090277826966501</v>
      </c>
      <c r="C1390" s="17">
        <v>0.96424768518518522</v>
      </c>
      <c r="D1390" s="25">
        <f t="shared" si="21"/>
        <v>23.141944444444444</v>
      </c>
      <c r="H1390" s="16">
        <v>400.06400000000002</v>
      </c>
    </row>
    <row r="1391" spans="1:29" x14ac:dyDescent="0.2">
      <c r="A1391" s="18">
        <v>43203.022743055553</v>
      </c>
      <c r="B1391" s="17">
        <v>1.5097222271433599</v>
      </c>
      <c r="C1391" s="17">
        <v>0.96494212962962966</v>
      </c>
      <c r="D1391" s="25">
        <f t="shared" si="21"/>
        <v>23.158611111111114</v>
      </c>
    </row>
    <row r="1392" spans="1:29" x14ac:dyDescent="0.2">
      <c r="A1392" s="18">
        <v>43203.0234375</v>
      </c>
      <c r="B1392" s="17">
        <v>1.51041667159006</v>
      </c>
      <c r="C1392" s="17">
        <v>0.96563657407407411</v>
      </c>
      <c r="D1392" s="25">
        <f t="shared" si="21"/>
        <v>23.175277777777779</v>
      </c>
    </row>
    <row r="1393" spans="1:29" x14ac:dyDescent="0.2">
      <c r="A1393" s="18">
        <v>43203.024131944447</v>
      </c>
      <c r="B1393" s="17">
        <v>1.5111111160367701</v>
      </c>
      <c r="C1393" s="17">
        <v>0.96633101851851855</v>
      </c>
      <c r="D1393" s="25">
        <f t="shared" si="21"/>
        <v>23.191944444444445</v>
      </c>
    </row>
    <row r="1394" spans="1:29" x14ac:dyDescent="0.2">
      <c r="A1394" s="18">
        <v>43203.024826388886</v>
      </c>
      <c r="B1394" s="17">
        <v>1.5118055604834799</v>
      </c>
      <c r="C1394" s="17">
        <v>0.96702546296296299</v>
      </c>
      <c r="D1394" s="25">
        <f t="shared" si="21"/>
        <v>23.208611111111111</v>
      </c>
      <c r="R1394" s="14">
        <v>36.107999999999997</v>
      </c>
    </row>
    <row r="1395" spans="1:29" x14ac:dyDescent="0.2">
      <c r="A1395" s="18">
        <v>43203.025520833333</v>
      </c>
      <c r="B1395" s="17">
        <v>1.51250000493019</v>
      </c>
      <c r="C1395" s="17">
        <v>0.96771990740740743</v>
      </c>
      <c r="D1395" s="25">
        <f t="shared" si="21"/>
        <v>23.225277777777777</v>
      </c>
    </row>
    <row r="1396" spans="1:29" x14ac:dyDescent="0.2">
      <c r="A1396" s="18">
        <v>43203.02621527778</v>
      </c>
      <c r="B1396" s="17">
        <v>1.5131944493769001</v>
      </c>
      <c r="C1396" s="17">
        <v>0.96841435185185187</v>
      </c>
      <c r="D1396" s="25">
        <f t="shared" si="21"/>
        <v>23.241944444444446</v>
      </c>
    </row>
    <row r="1397" spans="1:29" x14ac:dyDescent="0.2">
      <c r="A1397" s="18">
        <v>43203.026909722219</v>
      </c>
      <c r="B1397" s="17">
        <v>1.5138888938236099</v>
      </c>
      <c r="C1397" s="17">
        <v>0.96910879629629632</v>
      </c>
      <c r="D1397" s="25">
        <f t="shared" si="21"/>
        <v>23.258611111111112</v>
      </c>
    </row>
    <row r="1398" spans="1:29" x14ac:dyDescent="0.2">
      <c r="A1398" s="18">
        <v>43203.027604166666</v>
      </c>
      <c r="B1398" s="17">
        <v>1.51458333827031</v>
      </c>
      <c r="C1398" s="17">
        <v>0.96980324074074076</v>
      </c>
      <c r="D1398" s="25">
        <f t="shared" si="21"/>
        <v>23.275277777777777</v>
      </c>
    </row>
    <row r="1399" spans="1:29" x14ac:dyDescent="0.2">
      <c r="A1399" s="18">
        <v>43203.028298611112</v>
      </c>
      <c r="B1399" s="17">
        <v>1.5152777827170201</v>
      </c>
      <c r="C1399" s="17">
        <v>0.9704976851851852</v>
      </c>
      <c r="D1399" s="25">
        <f t="shared" si="21"/>
        <v>23.291944444444447</v>
      </c>
      <c r="R1399" s="14">
        <v>36.692</v>
      </c>
    </row>
    <row r="1400" spans="1:29" x14ac:dyDescent="0.2">
      <c r="A1400" s="18">
        <v>43203.028993055559</v>
      </c>
      <c r="B1400" s="17">
        <v>1.5159722271637299</v>
      </c>
      <c r="C1400" s="17">
        <v>0.97119212962962964</v>
      </c>
      <c r="D1400" s="25">
        <f t="shared" si="21"/>
        <v>23.308611111111112</v>
      </c>
      <c r="H1400" s="16">
        <v>397.745</v>
      </c>
      <c r="R1400" s="14">
        <v>38.543999999999997</v>
      </c>
    </row>
    <row r="1401" spans="1:29" x14ac:dyDescent="0.2">
      <c r="A1401" s="18">
        <v>43203.029687499999</v>
      </c>
      <c r="B1401" s="17">
        <v>1.51666667161044</v>
      </c>
      <c r="C1401" s="17">
        <v>0.97188657407407408</v>
      </c>
      <c r="D1401" s="25">
        <f t="shared" si="21"/>
        <v>23.325277777777778</v>
      </c>
      <c r="H1401" s="16">
        <v>399.89299999999997</v>
      </c>
      <c r="R1401" s="14">
        <v>36.768000000000001</v>
      </c>
    </row>
    <row r="1402" spans="1:29" x14ac:dyDescent="0.2">
      <c r="A1402" s="18">
        <v>43203.030381944445</v>
      </c>
      <c r="B1402" s="17">
        <v>1.5173611160571501</v>
      </c>
      <c r="C1402" s="17">
        <v>0.97258101851851853</v>
      </c>
      <c r="D1402" s="25">
        <f t="shared" si="21"/>
        <v>23.341944444444444</v>
      </c>
      <c r="R1402" s="14">
        <v>39.156999999999996</v>
      </c>
    </row>
    <row r="1403" spans="1:29" x14ac:dyDescent="0.2">
      <c r="A1403" s="18">
        <v>43203.031076388892</v>
      </c>
      <c r="B1403" s="17">
        <v>1.5180555605038499</v>
      </c>
      <c r="C1403" s="17">
        <v>0.97327546296296297</v>
      </c>
      <c r="D1403" s="25">
        <f t="shared" si="21"/>
        <v>23.358611111111109</v>
      </c>
      <c r="R1403" s="14">
        <v>36.838000000000001</v>
      </c>
    </row>
    <row r="1404" spans="1:29" x14ac:dyDescent="0.2">
      <c r="A1404" s="18">
        <v>43203.031770833331</v>
      </c>
      <c r="B1404" s="17">
        <v>1.51875000495056</v>
      </c>
      <c r="C1404" s="17">
        <v>0.97396990740740741</v>
      </c>
      <c r="D1404" s="25">
        <f t="shared" si="21"/>
        <v>23.375277777777779</v>
      </c>
    </row>
    <row r="1405" spans="1:29" x14ac:dyDescent="0.2">
      <c r="A1405" s="18">
        <v>43203.032465277778</v>
      </c>
      <c r="B1405" s="17">
        <v>1.5194444493972701</v>
      </c>
      <c r="C1405" s="17">
        <v>0.97466435185185185</v>
      </c>
      <c r="D1405" s="25">
        <f t="shared" si="21"/>
        <v>23.391944444444444</v>
      </c>
      <c r="R1405" s="14">
        <v>37.334000000000003</v>
      </c>
    </row>
    <row r="1406" spans="1:29" x14ac:dyDescent="0.2">
      <c r="A1406" s="18">
        <v>43203.033159722225</v>
      </c>
      <c r="B1406" s="17">
        <v>1.5201388938439799</v>
      </c>
      <c r="C1406" s="17">
        <v>0.97535879629629629</v>
      </c>
      <c r="D1406" s="25">
        <f t="shared" si="21"/>
        <v>23.40861111111111</v>
      </c>
      <c r="R1406" s="14">
        <v>34.298000000000002</v>
      </c>
    </row>
    <row r="1407" spans="1:29" x14ac:dyDescent="0.2">
      <c r="A1407" s="18">
        <v>43203.033854166664</v>
      </c>
      <c r="B1407" s="17">
        <v>1.52083333829069</v>
      </c>
      <c r="C1407" s="17">
        <v>0.97605324074074074</v>
      </c>
      <c r="D1407" s="25">
        <f t="shared" si="21"/>
        <v>23.425277777777779</v>
      </c>
    </row>
    <row r="1408" spans="1:29" x14ac:dyDescent="0.2">
      <c r="A1408" s="18">
        <v>43203.034548611111</v>
      </c>
      <c r="B1408" s="17">
        <v>1.5215277827373901</v>
      </c>
      <c r="C1408" s="17">
        <v>0.97674768518518518</v>
      </c>
      <c r="D1408" s="25">
        <f t="shared" si="21"/>
        <v>23.441944444444445</v>
      </c>
      <c r="E1408" s="15">
        <v>1006.866</v>
      </c>
      <c r="F1408" s="14">
        <v>6.1059999999999999</v>
      </c>
      <c r="G1408" s="15">
        <v>36.999000000000002</v>
      </c>
      <c r="H1408" s="16">
        <v>400.56599999999997</v>
      </c>
      <c r="I1408" s="15">
        <v>0</v>
      </c>
      <c r="J1408" s="15">
        <v>0</v>
      </c>
      <c r="K1408" s="15">
        <v>6.4749999999999996</v>
      </c>
      <c r="L1408" s="15">
        <v>0</v>
      </c>
      <c r="M1408" s="15">
        <v>3.0000000000000001E-3</v>
      </c>
      <c r="N1408" s="15">
        <v>0</v>
      </c>
      <c r="O1408" s="15">
        <v>0.38800000000000001</v>
      </c>
      <c r="P1408" s="14">
        <v>-687.23800000000006</v>
      </c>
      <c r="Q1408" s="16">
        <v>1.069</v>
      </c>
      <c r="R1408" s="14">
        <v>35.981999999999999</v>
      </c>
      <c r="S1408" s="14">
        <v>0</v>
      </c>
      <c r="T1408" s="14">
        <v>0</v>
      </c>
      <c r="U1408" s="14">
        <v>0</v>
      </c>
      <c r="V1408" s="14">
        <v>0</v>
      </c>
      <c r="W1408" s="14">
        <v>6</v>
      </c>
      <c r="X1408" s="15">
        <v>37</v>
      </c>
      <c r="Y1408" s="15">
        <v>3</v>
      </c>
      <c r="Z1408" s="15">
        <v>0</v>
      </c>
      <c r="AA1408" s="15">
        <v>3</v>
      </c>
      <c r="AB1408" s="15">
        <v>3</v>
      </c>
      <c r="AC1408" s="14">
        <v>0</v>
      </c>
    </row>
    <row r="1409" spans="1:18" x14ac:dyDescent="0.2">
      <c r="A1409" s="18">
        <v>43203.035243055558</v>
      </c>
      <c r="B1409" s="17">
        <v>1.5222222271840999</v>
      </c>
      <c r="C1409" s="17">
        <v>0.97744212962962962</v>
      </c>
      <c r="D1409" s="25">
        <f t="shared" si="21"/>
        <v>23.458611111111111</v>
      </c>
      <c r="H1409" s="16">
        <v>398.54300000000001</v>
      </c>
      <c r="R1409" s="14">
        <v>37.192999999999998</v>
      </c>
    </row>
    <row r="1410" spans="1:18" x14ac:dyDescent="0.2">
      <c r="A1410" s="18">
        <v>43203.035937499997</v>
      </c>
      <c r="B1410" s="17">
        <v>1.52291667163081</v>
      </c>
      <c r="C1410" s="17">
        <v>0.97813657407407406</v>
      </c>
      <c r="D1410" s="25">
        <f t="shared" si="21"/>
        <v>23.475277777777777</v>
      </c>
      <c r="H1410" s="16">
        <v>399.47800000000001</v>
      </c>
    </row>
    <row r="1411" spans="1:18" x14ac:dyDescent="0.2">
      <c r="A1411" s="18">
        <v>43203.036631944444</v>
      </c>
      <c r="B1411" s="17">
        <v>1.5236111160775201</v>
      </c>
      <c r="C1411" s="17">
        <v>0.9788310185185185</v>
      </c>
      <c r="D1411" s="25">
        <f t="shared" ref="D1411:D1474" si="22">C1411*24</f>
        <v>23.491944444444442</v>
      </c>
      <c r="H1411" s="16">
        <v>405.11500000000001</v>
      </c>
    </row>
    <row r="1412" spans="1:18" x14ac:dyDescent="0.2">
      <c r="A1412" s="18">
        <v>43203.037326388891</v>
      </c>
      <c r="B1412" s="17">
        <v>1.5243055605242299</v>
      </c>
      <c r="C1412" s="17">
        <v>0.97952546296296295</v>
      </c>
      <c r="D1412" s="25">
        <f t="shared" si="22"/>
        <v>23.508611111111112</v>
      </c>
    </row>
    <row r="1413" spans="1:18" x14ac:dyDescent="0.2">
      <c r="A1413" s="18">
        <v>43203.03802083333</v>
      </c>
      <c r="B1413" s="17">
        <v>1.52500000497093</v>
      </c>
      <c r="C1413" s="17">
        <v>0.98021990740740739</v>
      </c>
      <c r="D1413" s="25">
        <f t="shared" si="22"/>
        <v>23.525277777777777</v>
      </c>
      <c r="H1413" s="16">
        <v>399.60899999999998</v>
      </c>
    </row>
    <row r="1414" spans="1:18" x14ac:dyDescent="0.2">
      <c r="A1414" s="18">
        <v>43203.038715277777</v>
      </c>
      <c r="B1414" s="17">
        <v>1.5256944494176401</v>
      </c>
      <c r="C1414" s="17">
        <v>0.98091435185185183</v>
      </c>
      <c r="D1414" s="25">
        <f t="shared" si="22"/>
        <v>23.541944444444443</v>
      </c>
    </row>
    <row r="1415" spans="1:18" x14ac:dyDescent="0.2">
      <c r="A1415" s="18">
        <v>43203.039409722223</v>
      </c>
      <c r="B1415" s="17">
        <v>1.5263888938643499</v>
      </c>
      <c r="C1415" s="17">
        <v>0.98160879629629627</v>
      </c>
      <c r="D1415" s="25">
        <f t="shared" si="22"/>
        <v>23.558611111111112</v>
      </c>
      <c r="R1415" s="14">
        <v>36.908999999999999</v>
      </c>
    </row>
    <row r="1416" spans="1:18" x14ac:dyDescent="0.2">
      <c r="A1416" s="18">
        <v>43203.04010416667</v>
      </c>
      <c r="B1416" s="17">
        <v>1.52708333831106</v>
      </c>
      <c r="C1416" s="17">
        <v>0.98230324074074071</v>
      </c>
      <c r="D1416" s="25">
        <f t="shared" si="22"/>
        <v>23.575277777777778</v>
      </c>
      <c r="R1416" s="14">
        <v>35.372</v>
      </c>
    </row>
    <row r="1417" spans="1:18" x14ac:dyDescent="0.2">
      <c r="A1417" s="18">
        <v>43203.040798611109</v>
      </c>
      <c r="B1417" s="17">
        <v>1.5277777827577701</v>
      </c>
      <c r="C1417" s="17">
        <v>0.98299768518518515</v>
      </c>
      <c r="D1417" s="25">
        <f t="shared" si="22"/>
        <v>23.591944444444444</v>
      </c>
      <c r="P1417" s="14">
        <v>-687.64700000000005</v>
      </c>
      <c r="R1417" s="14">
        <v>34.707999999999998</v>
      </c>
    </row>
    <row r="1418" spans="1:18" x14ac:dyDescent="0.2">
      <c r="A1418" s="18">
        <v>43203.041493055556</v>
      </c>
      <c r="B1418" s="17">
        <v>1.52847222720447</v>
      </c>
      <c r="C1418" s="17">
        <v>0.9836921296296296</v>
      </c>
      <c r="D1418" s="25">
        <f t="shared" si="22"/>
        <v>23.608611111111109</v>
      </c>
      <c r="H1418" s="16">
        <v>400.38099999999997</v>
      </c>
      <c r="P1418" s="14">
        <v>-688.84500000000003</v>
      </c>
      <c r="R1418" s="14">
        <v>36.045000000000002</v>
      </c>
    </row>
    <row r="1419" spans="1:18" x14ac:dyDescent="0.2">
      <c r="A1419" s="18">
        <v>43203.042187500003</v>
      </c>
      <c r="B1419" s="17">
        <v>1.52916667165118</v>
      </c>
      <c r="C1419" s="17">
        <v>0.98438657407407404</v>
      </c>
      <c r="D1419" s="25">
        <f t="shared" si="22"/>
        <v>23.625277777777775</v>
      </c>
      <c r="H1419" s="16">
        <v>397.24700000000001</v>
      </c>
    </row>
    <row r="1420" spans="1:18" x14ac:dyDescent="0.2">
      <c r="A1420" s="18">
        <v>43203.042881944442</v>
      </c>
      <c r="B1420" s="17">
        <v>1.5298611160978901</v>
      </c>
      <c r="C1420" s="17">
        <v>0.98508101851851848</v>
      </c>
      <c r="D1420" s="25">
        <f t="shared" si="22"/>
        <v>23.641944444444444</v>
      </c>
      <c r="H1420" s="16">
        <v>403.37099999999998</v>
      </c>
    </row>
    <row r="1421" spans="1:18" x14ac:dyDescent="0.2">
      <c r="A1421" s="18">
        <v>43203.043576388889</v>
      </c>
      <c r="B1421" s="17">
        <v>1.5305555605446</v>
      </c>
      <c r="C1421" s="17">
        <v>0.98577546296296292</v>
      </c>
      <c r="D1421" s="25">
        <f t="shared" si="22"/>
        <v>23.65861111111111</v>
      </c>
      <c r="H1421" s="16">
        <v>400.16800000000001</v>
      </c>
    </row>
    <row r="1422" spans="1:18" x14ac:dyDescent="0.2">
      <c r="A1422" s="18">
        <v>43203.044270833336</v>
      </c>
      <c r="B1422" s="17">
        <v>1.53125000499131</v>
      </c>
      <c r="C1422" s="17">
        <v>0.98646990740740736</v>
      </c>
      <c r="D1422" s="25">
        <f t="shared" si="22"/>
        <v>23.675277777777776</v>
      </c>
    </row>
    <row r="1423" spans="1:18" x14ac:dyDescent="0.2">
      <c r="A1423" s="18">
        <v>43203.044965277775</v>
      </c>
      <c r="B1423" s="17">
        <v>1.5319444494380201</v>
      </c>
      <c r="C1423" s="17">
        <v>0.98716435185185181</v>
      </c>
      <c r="D1423" s="25">
        <f t="shared" si="22"/>
        <v>23.691944444444445</v>
      </c>
    </row>
    <row r="1424" spans="1:18" x14ac:dyDescent="0.2">
      <c r="A1424" s="18">
        <v>43203.045659722222</v>
      </c>
      <c r="B1424" s="17">
        <v>1.53263889388472</v>
      </c>
      <c r="C1424" s="17">
        <v>0.98785879629629625</v>
      </c>
      <c r="D1424" s="25">
        <f t="shared" si="22"/>
        <v>23.708611111111111</v>
      </c>
      <c r="H1424" s="16">
        <v>399.78</v>
      </c>
    </row>
    <row r="1425" spans="1:29" x14ac:dyDescent="0.2">
      <c r="A1425" s="18">
        <v>43203.046354166669</v>
      </c>
      <c r="B1425" s="17">
        <v>1.53333333833143</v>
      </c>
      <c r="C1425" s="17">
        <v>0.98855324074074069</v>
      </c>
      <c r="D1425" s="25">
        <f t="shared" si="22"/>
        <v>23.725277777777777</v>
      </c>
      <c r="H1425" s="16">
        <v>401.21199999999999</v>
      </c>
    </row>
    <row r="1426" spans="1:29" x14ac:dyDescent="0.2">
      <c r="A1426" s="18">
        <v>43203.047048611108</v>
      </c>
      <c r="B1426" s="17">
        <v>1.5340277827781399</v>
      </c>
      <c r="C1426" s="17">
        <v>0.98924768518518513</v>
      </c>
      <c r="D1426" s="25">
        <f t="shared" si="22"/>
        <v>23.741944444444442</v>
      </c>
      <c r="H1426" s="16">
        <v>400.62200000000001</v>
      </c>
    </row>
    <row r="1427" spans="1:29" x14ac:dyDescent="0.2">
      <c r="A1427" s="18">
        <v>43203.047743055555</v>
      </c>
      <c r="B1427" s="17">
        <v>1.53472222722485</v>
      </c>
      <c r="C1427" s="17">
        <v>0.98994212962962957</v>
      </c>
      <c r="D1427" s="25">
        <f t="shared" si="22"/>
        <v>23.758611111111108</v>
      </c>
      <c r="H1427" s="16">
        <v>400.63099999999997</v>
      </c>
      <c r="R1427" s="14">
        <v>36.481000000000002</v>
      </c>
    </row>
    <row r="1428" spans="1:29" x14ac:dyDescent="0.2">
      <c r="A1428" s="18">
        <v>43203.048437500001</v>
      </c>
      <c r="B1428" s="17">
        <v>1.53541667167156</v>
      </c>
      <c r="C1428" s="17">
        <v>0.99063657407407413</v>
      </c>
      <c r="D1428" s="25">
        <f t="shared" si="22"/>
        <v>23.775277777777781</v>
      </c>
      <c r="H1428" s="16">
        <v>399.214</v>
      </c>
    </row>
    <row r="1429" spans="1:29" x14ac:dyDescent="0.2">
      <c r="A1429" s="18">
        <v>43203.049131944441</v>
      </c>
      <c r="B1429" s="17">
        <v>1.5361111161182599</v>
      </c>
      <c r="C1429" s="17">
        <v>0.99133101851851857</v>
      </c>
      <c r="D1429" s="25">
        <f t="shared" si="22"/>
        <v>23.791944444444447</v>
      </c>
      <c r="H1429" s="16">
        <v>400.43599999999998</v>
      </c>
    </row>
    <row r="1430" spans="1:29" x14ac:dyDescent="0.2">
      <c r="A1430" s="18">
        <v>43203.049826388888</v>
      </c>
      <c r="B1430" s="17">
        <v>1.53680556056497</v>
      </c>
      <c r="C1430" s="17">
        <v>0.99202546296296301</v>
      </c>
      <c r="D1430" s="25">
        <f t="shared" si="22"/>
        <v>23.808611111111112</v>
      </c>
      <c r="H1430" s="16">
        <v>401.05500000000001</v>
      </c>
    </row>
    <row r="1431" spans="1:29" x14ac:dyDescent="0.2">
      <c r="A1431" s="18">
        <v>43203.050520833334</v>
      </c>
      <c r="B1431" s="17">
        <v>1.53750000501168</v>
      </c>
      <c r="C1431" s="17">
        <v>0.99271990740740745</v>
      </c>
      <c r="D1431" s="25">
        <f t="shared" si="22"/>
        <v>23.825277777777778</v>
      </c>
      <c r="H1431" s="16">
        <v>397.59800000000001</v>
      </c>
    </row>
    <row r="1432" spans="1:29" x14ac:dyDescent="0.2">
      <c r="A1432" s="18">
        <v>43203.051215277781</v>
      </c>
      <c r="B1432" s="17">
        <v>1.5381944494583899</v>
      </c>
      <c r="C1432" s="17">
        <v>0.9934143518518519</v>
      </c>
      <c r="D1432" s="25">
        <f t="shared" si="22"/>
        <v>23.841944444444444</v>
      </c>
      <c r="P1432" s="14">
        <v>-690.04399999999998</v>
      </c>
      <c r="R1432" s="14">
        <v>38.866</v>
      </c>
    </row>
    <row r="1433" spans="1:29" x14ac:dyDescent="0.2">
      <c r="A1433" s="18">
        <v>43203.05190972222</v>
      </c>
      <c r="B1433" s="17">
        <v>1.5388888939051</v>
      </c>
      <c r="C1433" s="17">
        <v>0.99410879629629634</v>
      </c>
      <c r="D1433" s="25">
        <f t="shared" si="22"/>
        <v>23.858611111111113</v>
      </c>
    </row>
    <row r="1434" spans="1:29" x14ac:dyDescent="0.2">
      <c r="A1434" s="18">
        <v>43203.052604166667</v>
      </c>
      <c r="B1434" s="17">
        <v>1.5395833383518001</v>
      </c>
      <c r="C1434" s="17">
        <v>0.99480324074074078</v>
      </c>
      <c r="D1434" s="25">
        <f t="shared" si="22"/>
        <v>23.875277777777779</v>
      </c>
      <c r="H1434" s="16">
        <v>400.83800000000002</v>
      </c>
      <c r="R1434" s="14">
        <v>36.277999999999999</v>
      </c>
    </row>
    <row r="1435" spans="1:29" x14ac:dyDescent="0.2">
      <c r="A1435" s="18">
        <v>43203.053298611114</v>
      </c>
      <c r="B1435" s="17">
        <v>1.5402777827985099</v>
      </c>
      <c r="C1435" s="17">
        <v>0.99549768518518522</v>
      </c>
      <c r="D1435" s="25">
        <f t="shared" si="22"/>
        <v>23.891944444444444</v>
      </c>
    </row>
    <row r="1436" spans="1:29" x14ac:dyDescent="0.2">
      <c r="A1436" s="18">
        <v>43203.053993055553</v>
      </c>
      <c r="B1436" s="17">
        <v>1.54097222724522</v>
      </c>
      <c r="C1436" s="17">
        <v>0.99619212962962966</v>
      </c>
      <c r="D1436" s="25">
        <f t="shared" si="22"/>
        <v>23.908611111111114</v>
      </c>
      <c r="H1436" s="16">
        <v>400.98599999999999</v>
      </c>
    </row>
    <row r="1437" spans="1:29" x14ac:dyDescent="0.2">
      <c r="A1437" s="18">
        <v>43203.0546875</v>
      </c>
      <c r="B1437" s="17">
        <v>1.5416666716919301</v>
      </c>
      <c r="C1437" s="17">
        <v>0.99688657407407411</v>
      </c>
      <c r="D1437" s="25">
        <f t="shared" si="22"/>
        <v>23.925277777777779</v>
      </c>
      <c r="H1437" s="16">
        <v>398.36099999999999</v>
      </c>
    </row>
    <row r="1438" spans="1:29" x14ac:dyDescent="0.2">
      <c r="A1438" s="18">
        <v>43203.055381944447</v>
      </c>
      <c r="B1438" s="17">
        <v>1.5423611161386399</v>
      </c>
      <c r="C1438" s="17">
        <v>0.99758101851851855</v>
      </c>
      <c r="D1438" s="25">
        <f t="shared" si="22"/>
        <v>23.941944444444445</v>
      </c>
      <c r="E1438" s="15">
        <v>1006.866</v>
      </c>
      <c r="F1438" s="14">
        <v>6.1070000000000002</v>
      </c>
      <c r="G1438" s="15">
        <v>37.006999999999998</v>
      </c>
      <c r="H1438" s="16">
        <v>400.31099999999998</v>
      </c>
      <c r="I1438" s="15">
        <v>0</v>
      </c>
      <c r="J1438" s="15">
        <v>0</v>
      </c>
      <c r="K1438" s="15">
        <v>6.4749999999999996</v>
      </c>
      <c r="L1438" s="15">
        <v>0</v>
      </c>
      <c r="M1438" s="15">
        <v>3.0000000000000001E-3</v>
      </c>
      <c r="N1438" s="15">
        <v>0</v>
      </c>
      <c r="O1438" s="15">
        <v>0.38800000000000001</v>
      </c>
      <c r="P1438" s="14">
        <v>-691.221</v>
      </c>
      <c r="Q1438" s="16">
        <v>1.393</v>
      </c>
      <c r="R1438" s="14">
        <v>35.383000000000003</v>
      </c>
      <c r="S1438" s="14">
        <v>0</v>
      </c>
      <c r="T1438" s="14">
        <v>0</v>
      </c>
      <c r="U1438" s="14">
        <v>0</v>
      </c>
      <c r="V1438" s="14">
        <v>0</v>
      </c>
      <c r="W1438" s="14">
        <v>6</v>
      </c>
      <c r="X1438" s="15">
        <v>37</v>
      </c>
      <c r="Y1438" s="15">
        <v>3</v>
      </c>
      <c r="Z1438" s="15">
        <v>0</v>
      </c>
      <c r="AA1438" s="15">
        <v>3</v>
      </c>
      <c r="AB1438" s="15">
        <v>3</v>
      </c>
      <c r="AC1438" s="14">
        <v>0</v>
      </c>
    </row>
    <row r="1439" spans="1:29" x14ac:dyDescent="0.2">
      <c r="A1439" s="18">
        <v>43203.056076388886</v>
      </c>
      <c r="B1439" s="17">
        <v>1.54305556058534</v>
      </c>
      <c r="C1439" s="17">
        <v>0.99827546296296299</v>
      </c>
      <c r="D1439" s="25">
        <f t="shared" si="22"/>
        <v>23.958611111111111</v>
      </c>
    </row>
    <row r="1440" spans="1:29" x14ac:dyDescent="0.2">
      <c r="A1440" s="18">
        <v>43203.056770833333</v>
      </c>
      <c r="B1440" s="17">
        <v>1.5437500050320501</v>
      </c>
      <c r="C1440" s="17">
        <v>0.99896990740740743</v>
      </c>
      <c r="D1440" s="25">
        <f t="shared" si="22"/>
        <v>23.975277777777777</v>
      </c>
    </row>
    <row r="1441" spans="1:18" x14ac:dyDescent="0.2">
      <c r="A1441" s="18">
        <v>43203.05746527778</v>
      </c>
      <c r="B1441" s="17">
        <v>1.5444444494787599</v>
      </c>
      <c r="C1441" s="17">
        <v>0.99966435185185187</v>
      </c>
      <c r="D1441" s="25">
        <f t="shared" si="22"/>
        <v>23.991944444444446</v>
      </c>
      <c r="P1441" s="14">
        <v>-691.21600000000001</v>
      </c>
    </row>
    <row r="1442" spans="1:18" x14ac:dyDescent="0.2">
      <c r="A1442" s="18">
        <v>43203.058159722219</v>
      </c>
      <c r="B1442" s="17">
        <v>1.54513889392547</v>
      </c>
      <c r="C1442" s="17">
        <v>1.0003587962962963</v>
      </c>
      <c r="D1442" s="25">
        <f t="shared" si="22"/>
        <v>24.008611111111112</v>
      </c>
      <c r="P1442" s="14">
        <v>-693.02599999999995</v>
      </c>
    </row>
    <row r="1443" spans="1:18" x14ac:dyDescent="0.2">
      <c r="A1443" s="18">
        <v>43203.058854166666</v>
      </c>
      <c r="B1443" s="17">
        <v>1.5458333383721801</v>
      </c>
      <c r="C1443" s="17">
        <v>1.0010532407407406</v>
      </c>
      <c r="D1443" s="25">
        <f t="shared" si="22"/>
        <v>24.025277777777774</v>
      </c>
    </row>
    <row r="1444" spans="1:18" x14ac:dyDescent="0.2">
      <c r="A1444" s="18">
        <v>43203.059548611112</v>
      </c>
      <c r="B1444" s="17">
        <v>1.5465277828188799</v>
      </c>
      <c r="C1444" s="17">
        <v>1.0017476851851852</v>
      </c>
      <c r="D1444" s="25">
        <f t="shared" si="22"/>
        <v>24.041944444444447</v>
      </c>
      <c r="P1444" s="14">
        <v>-693.22900000000004</v>
      </c>
    </row>
    <row r="1445" spans="1:18" x14ac:dyDescent="0.2">
      <c r="A1445" s="18">
        <v>43203.060243055559</v>
      </c>
      <c r="B1445" s="17">
        <v>1.54722222726559</v>
      </c>
      <c r="C1445" s="17">
        <v>1.0024421296296295</v>
      </c>
      <c r="D1445" s="25">
        <f t="shared" si="22"/>
        <v>24.058611111111109</v>
      </c>
    </row>
    <row r="1446" spans="1:18" x14ac:dyDescent="0.2">
      <c r="A1446" s="18">
        <v>43203.060937499999</v>
      </c>
      <c r="B1446" s="17">
        <v>1.5479166717123001</v>
      </c>
      <c r="C1446" s="17">
        <v>1.0031365740740741</v>
      </c>
      <c r="D1446" s="25">
        <f t="shared" si="22"/>
        <v>24.075277777777778</v>
      </c>
    </row>
    <row r="1447" spans="1:18" x14ac:dyDescent="0.2">
      <c r="A1447" s="18">
        <v>43203.061631944445</v>
      </c>
      <c r="B1447" s="17">
        <v>1.5486111161590099</v>
      </c>
      <c r="C1447" s="17">
        <v>1.0038310185185184</v>
      </c>
      <c r="D1447" s="25">
        <f t="shared" si="22"/>
        <v>24.091944444444444</v>
      </c>
      <c r="R1447" s="14">
        <v>36.128</v>
      </c>
    </row>
    <row r="1448" spans="1:18" x14ac:dyDescent="0.2">
      <c r="A1448" s="18">
        <v>43203.062326388892</v>
      </c>
      <c r="B1448" s="17">
        <v>1.54930556060572</v>
      </c>
      <c r="C1448" s="17">
        <v>1.004525462962963</v>
      </c>
      <c r="D1448" s="25">
        <f t="shared" si="22"/>
        <v>24.108611111111109</v>
      </c>
      <c r="R1448" s="14">
        <v>36.331000000000003</v>
      </c>
    </row>
    <row r="1449" spans="1:18" x14ac:dyDescent="0.2">
      <c r="A1449" s="18">
        <v>43203.063020833331</v>
      </c>
      <c r="B1449" s="17">
        <v>1.5500000050524201</v>
      </c>
      <c r="C1449" s="17">
        <v>1.0052199074074073</v>
      </c>
      <c r="D1449" s="25">
        <f t="shared" si="22"/>
        <v>24.125277777777775</v>
      </c>
    </row>
    <row r="1450" spans="1:18" x14ac:dyDescent="0.2">
      <c r="A1450" s="18">
        <v>43203.063715277778</v>
      </c>
      <c r="B1450" s="17">
        <v>1.5506944494991299</v>
      </c>
      <c r="C1450" s="17">
        <v>1.0059143518518519</v>
      </c>
      <c r="D1450" s="25">
        <f t="shared" si="22"/>
        <v>24.141944444444444</v>
      </c>
      <c r="H1450" s="16">
        <v>398.96199999999999</v>
      </c>
      <c r="P1450" s="14">
        <v>-693.22299999999996</v>
      </c>
      <c r="R1450" s="14">
        <v>36.622</v>
      </c>
    </row>
    <row r="1451" spans="1:18" x14ac:dyDescent="0.2">
      <c r="A1451" s="18">
        <v>43203.064409722225</v>
      </c>
      <c r="B1451" s="17">
        <v>1.55138889394584</v>
      </c>
      <c r="C1451" s="17">
        <v>1.0066087962962964</v>
      </c>
      <c r="D1451" s="25">
        <f t="shared" si="22"/>
        <v>24.158611111111114</v>
      </c>
      <c r="H1451" s="16">
        <v>400.46499999999997</v>
      </c>
      <c r="P1451" s="14">
        <v>-692.22400000000005</v>
      </c>
    </row>
    <row r="1452" spans="1:18" x14ac:dyDescent="0.2">
      <c r="A1452" s="18">
        <v>43203.065104166664</v>
      </c>
      <c r="B1452" s="17">
        <v>1.5520833383925501</v>
      </c>
      <c r="C1452" s="17">
        <v>1.0073032407407407</v>
      </c>
      <c r="D1452" s="25">
        <f t="shared" si="22"/>
        <v>24.175277777777779</v>
      </c>
    </row>
    <row r="1453" spans="1:18" x14ac:dyDescent="0.2">
      <c r="A1453" s="18">
        <v>43203.065798611111</v>
      </c>
      <c r="B1453" s="17">
        <v>1.5527777828392599</v>
      </c>
      <c r="C1453" s="17">
        <v>1.0079976851851853</v>
      </c>
      <c r="D1453" s="25">
        <f t="shared" si="22"/>
        <v>24.191944444444445</v>
      </c>
      <c r="H1453" s="16">
        <v>401.17599999999999</v>
      </c>
    </row>
    <row r="1454" spans="1:18" x14ac:dyDescent="0.2">
      <c r="A1454" s="18">
        <v>43203.066493055558</v>
      </c>
      <c r="B1454" s="17">
        <v>1.55347222728597</v>
      </c>
      <c r="C1454" s="17">
        <v>1.0086921296296296</v>
      </c>
      <c r="D1454" s="25">
        <f t="shared" si="22"/>
        <v>24.208611111111111</v>
      </c>
    </row>
    <row r="1455" spans="1:18" x14ac:dyDescent="0.2">
      <c r="A1455" s="18">
        <v>43203.067187499997</v>
      </c>
      <c r="B1455" s="17">
        <v>1.5541666717326701</v>
      </c>
      <c r="C1455" s="17">
        <v>1.0093865740740742</v>
      </c>
      <c r="D1455" s="25">
        <f t="shared" si="22"/>
        <v>24.22527777777778</v>
      </c>
      <c r="H1455" s="16">
        <v>399.98700000000002</v>
      </c>
    </row>
    <row r="1456" spans="1:18" x14ac:dyDescent="0.2">
      <c r="A1456" s="18">
        <v>43203.067881944444</v>
      </c>
      <c r="B1456" s="17">
        <v>1.5548611161793799</v>
      </c>
      <c r="C1456" s="17">
        <v>1.0100810185185185</v>
      </c>
      <c r="D1456" s="25">
        <f t="shared" si="22"/>
        <v>24.241944444444442</v>
      </c>
    </row>
    <row r="1457" spans="1:29" x14ac:dyDescent="0.2">
      <c r="A1457" s="18">
        <v>43203.068576388891</v>
      </c>
      <c r="B1457" s="17">
        <v>1.55555556062609</v>
      </c>
      <c r="C1457" s="17">
        <v>1.0107754629629631</v>
      </c>
      <c r="D1457" s="25">
        <f t="shared" si="22"/>
        <v>24.258611111111115</v>
      </c>
      <c r="H1457" s="16">
        <v>398.84500000000003</v>
      </c>
    </row>
    <row r="1458" spans="1:29" x14ac:dyDescent="0.2">
      <c r="A1458" s="18">
        <v>43203.06927083333</v>
      </c>
      <c r="B1458" s="17">
        <v>1.5562500050728001</v>
      </c>
      <c r="C1458" s="17">
        <v>1.0114699074074074</v>
      </c>
      <c r="D1458" s="25">
        <f t="shared" si="22"/>
        <v>24.275277777777777</v>
      </c>
      <c r="H1458" s="16">
        <v>401.61700000000002</v>
      </c>
    </row>
    <row r="1459" spans="1:29" x14ac:dyDescent="0.2">
      <c r="A1459" s="18">
        <v>43203.069965277777</v>
      </c>
      <c r="B1459" s="17">
        <v>1.5569444495195099</v>
      </c>
      <c r="C1459" s="17">
        <v>1.0121643518518519</v>
      </c>
      <c r="D1459" s="25">
        <f t="shared" si="22"/>
        <v>24.291944444444447</v>
      </c>
      <c r="H1459" s="16">
        <v>400.50400000000002</v>
      </c>
    </row>
    <row r="1460" spans="1:29" x14ac:dyDescent="0.2">
      <c r="A1460" s="18">
        <v>43203.070659722223</v>
      </c>
      <c r="B1460" s="17">
        <v>1.55763889396621</v>
      </c>
      <c r="C1460" s="17">
        <v>1.0128587962962963</v>
      </c>
      <c r="D1460" s="25">
        <f t="shared" si="22"/>
        <v>24.308611111111112</v>
      </c>
    </row>
    <row r="1461" spans="1:29" x14ac:dyDescent="0.2">
      <c r="A1461" s="18">
        <v>43203.07135416667</v>
      </c>
      <c r="B1461" s="17">
        <v>1.5583333384129201</v>
      </c>
      <c r="C1461" s="17">
        <v>1.0135532407407408</v>
      </c>
      <c r="D1461" s="25">
        <f t="shared" si="22"/>
        <v>24.325277777777778</v>
      </c>
    </row>
    <row r="1462" spans="1:29" x14ac:dyDescent="0.2">
      <c r="A1462" s="18">
        <v>43203.072048611109</v>
      </c>
      <c r="B1462" s="17">
        <v>1.55902778285963</v>
      </c>
      <c r="C1462" s="17">
        <v>1.0142476851851852</v>
      </c>
      <c r="D1462" s="25">
        <f t="shared" si="22"/>
        <v>24.341944444444444</v>
      </c>
    </row>
    <row r="1463" spans="1:29" x14ac:dyDescent="0.2">
      <c r="A1463" s="18">
        <v>43203.072743055556</v>
      </c>
      <c r="B1463" s="17">
        <v>1.55972222730634</v>
      </c>
      <c r="C1463" s="17">
        <v>1.0149421296296297</v>
      </c>
      <c r="D1463" s="25">
        <f t="shared" si="22"/>
        <v>24.358611111111113</v>
      </c>
    </row>
    <row r="1464" spans="1:29" x14ac:dyDescent="0.2">
      <c r="A1464" s="18">
        <v>43203.073437500003</v>
      </c>
      <c r="B1464" s="17">
        <v>1.5604166717530501</v>
      </c>
      <c r="C1464" s="17">
        <v>1.015636574074074</v>
      </c>
      <c r="D1464" s="25">
        <f t="shared" si="22"/>
        <v>24.375277777777775</v>
      </c>
    </row>
    <row r="1465" spans="1:29" x14ac:dyDescent="0.2">
      <c r="A1465" s="18">
        <v>43203.074131944442</v>
      </c>
      <c r="B1465" s="17">
        <v>1.56111111619975</v>
      </c>
      <c r="C1465" s="17">
        <v>1.0163310185185186</v>
      </c>
      <c r="D1465" s="25">
        <f t="shared" si="22"/>
        <v>24.391944444444448</v>
      </c>
      <c r="R1465" s="14">
        <v>35.424999999999997</v>
      </c>
    </row>
    <row r="1466" spans="1:29" x14ac:dyDescent="0.2">
      <c r="A1466" s="18">
        <v>43203.074826388889</v>
      </c>
      <c r="B1466" s="17">
        <v>1.56180556064646</v>
      </c>
      <c r="C1466" s="17">
        <v>1.0170254629629629</v>
      </c>
      <c r="D1466" s="25">
        <f t="shared" si="22"/>
        <v>24.40861111111111</v>
      </c>
      <c r="R1466" s="14">
        <v>38.451000000000001</v>
      </c>
    </row>
    <row r="1467" spans="1:29" x14ac:dyDescent="0.2">
      <c r="A1467" s="18">
        <v>43203.075520833336</v>
      </c>
      <c r="B1467" s="17">
        <v>1.5625000050931701</v>
      </c>
      <c r="C1467" s="17">
        <v>1.0177199074074075</v>
      </c>
      <c r="D1467" s="25">
        <f t="shared" si="22"/>
        <v>24.425277777777779</v>
      </c>
    </row>
    <row r="1468" spans="1:29" x14ac:dyDescent="0.2">
      <c r="A1468" s="18">
        <v>43203.076215277775</v>
      </c>
      <c r="B1468" s="17">
        <v>1.56319444953988</v>
      </c>
      <c r="C1468" s="17">
        <v>1.0184143518518518</v>
      </c>
      <c r="D1468" s="25">
        <f t="shared" si="22"/>
        <v>24.441944444444445</v>
      </c>
      <c r="E1468" s="15">
        <v>1006.866</v>
      </c>
      <c r="F1468" s="14">
        <v>6.1079999999999997</v>
      </c>
      <c r="G1468" s="15">
        <v>36.984000000000002</v>
      </c>
      <c r="H1468" s="16">
        <v>401.91199999999998</v>
      </c>
      <c r="I1468" s="15">
        <v>0</v>
      </c>
      <c r="J1468" s="15">
        <v>0</v>
      </c>
      <c r="K1468" s="15">
        <v>6.4749999999999996</v>
      </c>
      <c r="L1468" s="15">
        <v>0</v>
      </c>
      <c r="M1468" s="15">
        <v>3.0000000000000001E-3</v>
      </c>
      <c r="N1468" s="15">
        <v>0</v>
      </c>
      <c r="O1468" s="15">
        <v>0.38800000000000001</v>
      </c>
      <c r="P1468" s="14">
        <v>-691.99400000000003</v>
      </c>
      <c r="Q1468" s="16">
        <v>1.907</v>
      </c>
      <c r="R1468" s="14">
        <v>36.551000000000002</v>
      </c>
      <c r="S1468" s="14">
        <v>0</v>
      </c>
      <c r="T1468" s="14">
        <v>0</v>
      </c>
      <c r="U1468" s="14">
        <v>0</v>
      </c>
      <c r="V1468" s="14">
        <v>0</v>
      </c>
      <c r="W1468" s="14">
        <v>6</v>
      </c>
      <c r="X1468" s="15">
        <v>37</v>
      </c>
      <c r="Y1468" s="15">
        <v>3</v>
      </c>
      <c r="Z1468" s="15">
        <v>0</v>
      </c>
      <c r="AA1468" s="15">
        <v>3</v>
      </c>
      <c r="AB1468" s="15">
        <v>3</v>
      </c>
      <c r="AC1468" s="14">
        <v>0</v>
      </c>
    </row>
    <row r="1469" spans="1:29" x14ac:dyDescent="0.2">
      <c r="A1469" s="18">
        <v>43203.076909722222</v>
      </c>
      <c r="B1469" s="17">
        <v>1.56388889398659</v>
      </c>
      <c r="C1469" s="17">
        <v>1.0191087962962964</v>
      </c>
      <c r="D1469" s="25">
        <f t="shared" si="22"/>
        <v>24.458611111111111</v>
      </c>
      <c r="R1469" s="14">
        <v>37.192999999999998</v>
      </c>
    </row>
    <row r="1470" spans="1:29" x14ac:dyDescent="0.2">
      <c r="A1470" s="18">
        <v>43203.077604166669</v>
      </c>
      <c r="B1470" s="17">
        <v>1.5645833384332899</v>
      </c>
      <c r="C1470" s="17">
        <v>1.0198032407407407</v>
      </c>
      <c r="D1470" s="25">
        <f t="shared" si="22"/>
        <v>24.475277777777777</v>
      </c>
      <c r="R1470" s="14">
        <v>35.220999999999997</v>
      </c>
    </row>
    <row r="1471" spans="1:29" x14ac:dyDescent="0.2">
      <c r="A1471" s="18">
        <v>43203.078298611108</v>
      </c>
      <c r="B1471" s="17">
        <v>1.56527778288</v>
      </c>
      <c r="C1471" s="17">
        <v>1.0204976851851852</v>
      </c>
      <c r="D1471" s="25">
        <f t="shared" si="22"/>
        <v>24.491944444444446</v>
      </c>
    </row>
    <row r="1472" spans="1:29" x14ac:dyDescent="0.2">
      <c r="A1472" s="18">
        <v>43203.078993055555</v>
      </c>
      <c r="B1472" s="17">
        <v>1.56597222732671</v>
      </c>
      <c r="C1472" s="17">
        <v>1.0211921296296296</v>
      </c>
      <c r="D1472" s="25">
        <f t="shared" si="22"/>
        <v>24.508611111111108</v>
      </c>
    </row>
    <row r="1473" spans="1:18" x14ac:dyDescent="0.2">
      <c r="A1473" s="18">
        <v>43203.079687500001</v>
      </c>
      <c r="B1473" s="17">
        <v>1.5666666717734199</v>
      </c>
      <c r="C1473" s="17">
        <v>1.0218865740740741</v>
      </c>
      <c r="D1473" s="25">
        <f t="shared" si="22"/>
        <v>24.525277777777781</v>
      </c>
      <c r="P1473" s="14">
        <v>-691.34299999999996</v>
      </c>
    </row>
    <row r="1474" spans="1:18" x14ac:dyDescent="0.2">
      <c r="A1474" s="18">
        <v>43203.080381944441</v>
      </c>
      <c r="B1474" s="17">
        <v>1.56736111622013</v>
      </c>
      <c r="C1474" s="17">
        <v>1.0225810185185185</v>
      </c>
      <c r="D1474" s="25">
        <f t="shared" si="22"/>
        <v>24.541944444444443</v>
      </c>
    </row>
    <row r="1475" spans="1:18" x14ac:dyDescent="0.2">
      <c r="A1475" s="18">
        <v>43203.081076388888</v>
      </c>
      <c r="B1475" s="17">
        <v>1.5680555606668301</v>
      </c>
      <c r="C1475" s="17">
        <v>1.023275462962963</v>
      </c>
      <c r="D1475" s="25">
        <f t="shared" ref="D1475:D1538" si="23">C1475*24</f>
        <v>24.558611111111112</v>
      </c>
    </row>
    <row r="1476" spans="1:18" x14ac:dyDescent="0.2">
      <c r="A1476" s="18">
        <v>43203.081770833334</v>
      </c>
      <c r="B1476" s="17">
        <v>1.5687500051135399</v>
      </c>
      <c r="C1476" s="17">
        <v>1.0239699074074073</v>
      </c>
      <c r="D1476" s="25">
        <f t="shared" si="23"/>
        <v>24.575277777777778</v>
      </c>
    </row>
    <row r="1477" spans="1:18" x14ac:dyDescent="0.2">
      <c r="A1477" s="18">
        <v>43203.082465277781</v>
      </c>
      <c r="B1477" s="17">
        <v>1.56944444956025</v>
      </c>
      <c r="C1477" s="17">
        <v>1.0246643518518519</v>
      </c>
      <c r="D1477" s="25">
        <f t="shared" si="23"/>
        <v>24.591944444444444</v>
      </c>
    </row>
    <row r="1478" spans="1:18" x14ac:dyDescent="0.2">
      <c r="A1478" s="18">
        <v>43203.08315972222</v>
      </c>
      <c r="B1478" s="17">
        <v>1.5701388940069601</v>
      </c>
      <c r="C1478" s="17">
        <v>1.0253587962962962</v>
      </c>
      <c r="D1478" s="25">
        <f t="shared" si="23"/>
        <v>24.608611111111109</v>
      </c>
    </row>
    <row r="1479" spans="1:18" x14ac:dyDescent="0.2">
      <c r="A1479" s="18">
        <v>43203.083854166667</v>
      </c>
      <c r="B1479" s="17">
        <v>1.5708333384536699</v>
      </c>
      <c r="C1479" s="17">
        <v>1.0260532407407408</v>
      </c>
      <c r="D1479" s="25">
        <f t="shared" si="23"/>
        <v>24.625277777777779</v>
      </c>
    </row>
    <row r="1480" spans="1:18" x14ac:dyDescent="0.2">
      <c r="A1480" s="18">
        <v>43203.084548611114</v>
      </c>
      <c r="B1480" s="17">
        <v>1.57152778290038</v>
      </c>
      <c r="C1480" s="17">
        <v>1.0267476851851851</v>
      </c>
      <c r="D1480" s="25">
        <f t="shared" si="23"/>
        <v>24.641944444444441</v>
      </c>
      <c r="R1480" s="14">
        <v>37.048999999999999</v>
      </c>
    </row>
    <row r="1481" spans="1:18" x14ac:dyDescent="0.2">
      <c r="A1481" s="18">
        <v>43203.085243055553</v>
      </c>
      <c r="B1481" s="17">
        <v>1.5722222273470801</v>
      </c>
      <c r="C1481" s="17">
        <v>1.0274421296296297</v>
      </c>
      <c r="D1481" s="25">
        <f t="shared" si="23"/>
        <v>24.658611111111114</v>
      </c>
      <c r="R1481" s="14">
        <v>35.69</v>
      </c>
    </row>
    <row r="1482" spans="1:18" x14ac:dyDescent="0.2">
      <c r="A1482" s="18">
        <v>43203.0859375</v>
      </c>
      <c r="B1482" s="17">
        <v>1.5729166717937899</v>
      </c>
      <c r="C1482" s="17">
        <v>1.028136574074074</v>
      </c>
      <c r="D1482" s="25">
        <f t="shared" si="23"/>
        <v>24.675277777777776</v>
      </c>
    </row>
    <row r="1483" spans="1:18" x14ac:dyDescent="0.2">
      <c r="A1483" s="18">
        <v>43203.086631944447</v>
      </c>
      <c r="B1483" s="17">
        <v>1.5736111162405</v>
      </c>
      <c r="C1483" s="17">
        <v>1.0288310185185185</v>
      </c>
      <c r="D1483" s="25">
        <f t="shared" si="23"/>
        <v>24.691944444444445</v>
      </c>
    </row>
    <row r="1484" spans="1:18" x14ac:dyDescent="0.2">
      <c r="A1484" s="18">
        <v>43203.087326388886</v>
      </c>
      <c r="B1484" s="17">
        <v>1.5743055606872101</v>
      </c>
      <c r="C1484" s="17">
        <v>1.0295254629629629</v>
      </c>
      <c r="D1484" s="25">
        <f t="shared" si="23"/>
        <v>24.708611111111111</v>
      </c>
    </row>
    <row r="1485" spans="1:18" x14ac:dyDescent="0.2">
      <c r="A1485" s="18">
        <v>43203.088020833333</v>
      </c>
      <c r="B1485" s="17">
        <v>1.5750000051339199</v>
      </c>
      <c r="C1485" s="17">
        <v>1.0302199074074074</v>
      </c>
      <c r="D1485" s="25">
        <f t="shared" si="23"/>
        <v>24.725277777777777</v>
      </c>
    </row>
    <row r="1486" spans="1:18" x14ac:dyDescent="0.2">
      <c r="A1486" s="18">
        <v>43203.08871527778</v>
      </c>
      <c r="B1486" s="17">
        <v>1.57569444958062</v>
      </c>
      <c r="C1486" s="17">
        <v>1.0309143518518518</v>
      </c>
      <c r="D1486" s="25">
        <f t="shared" si="23"/>
        <v>24.741944444444442</v>
      </c>
    </row>
    <row r="1487" spans="1:18" x14ac:dyDescent="0.2">
      <c r="A1487" s="18">
        <v>43203.089409722219</v>
      </c>
      <c r="B1487" s="17">
        <v>1.5763888940273301</v>
      </c>
      <c r="C1487" s="17">
        <v>1.0316087962962963</v>
      </c>
      <c r="D1487" s="25">
        <f t="shared" si="23"/>
        <v>24.758611111111112</v>
      </c>
    </row>
    <row r="1488" spans="1:18" x14ac:dyDescent="0.2">
      <c r="A1488" s="18">
        <v>43203.090104166666</v>
      </c>
      <c r="B1488" s="17">
        <v>1.5770833384740399</v>
      </c>
      <c r="C1488" s="17">
        <v>1.0323032407407406</v>
      </c>
      <c r="D1488" s="25">
        <f t="shared" si="23"/>
        <v>24.775277777777774</v>
      </c>
    </row>
    <row r="1489" spans="1:29" x14ac:dyDescent="0.2">
      <c r="A1489" s="18">
        <v>43203.090798611112</v>
      </c>
      <c r="B1489" s="17">
        <v>1.57777778292075</v>
      </c>
      <c r="C1489" s="17">
        <v>1.0329976851851852</v>
      </c>
      <c r="D1489" s="25">
        <f t="shared" si="23"/>
        <v>24.791944444444447</v>
      </c>
    </row>
    <row r="1490" spans="1:29" x14ac:dyDescent="0.2">
      <c r="A1490" s="18">
        <v>43203.091493055559</v>
      </c>
      <c r="B1490" s="17">
        <v>1.5784722273674601</v>
      </c>
      <c r="C1490" s="17">
        <v>1.0336921296296295</v>
      </c>
      <c r="D1490" s="25">
        <f t="shared" si="23"/>
        <v>24.808611111111109</v>
      </c>
    </row>
    <row r="1491" spans="1:29" x14ac:dyDescent="0.2">
      <c r="A1491" s="18">
        <v>43203.092187499999</v>
      </c>
      <c r="B1491" s="17">
        <v>1.5791666718141599</v>
      </c>
      <c r="C1491" s="17">
        <v>1.0343865740740741</v>
      </c>
      <c r="D1491" s="25">
        <f t="shared" si="23"/>
        <v>24.825277777777778</v>
      </c>
      <c r="R1491" s="14">
        <v>34.011000000000003</v>
      </c>
    </row>
    <row r="1492" spans="1:29" x14ac:dyDescent="0.2">
      <c r="A1492" s="18">
        <v>43203.092881944445</v>
      </c>
      <c r="B1492" s="17">
        <v>1.57986111626087</v>
      </c>
      <c r="C1492" s="17">
        <v>1.0350810185185184</v>
      </c>
      <c r="D1492" s="25">
        <f t="shared" si="23"/>
        <v>24.841944444444444</v>
      </c>
      <c r="R1492" s="14">
        <v>35.024999999999999</v>
      </c>
    </row>
    <row r="1493" spans="1:29" x14ac:dyDescent="0.2">
      <c r="A1493" s="18">
        <v>43203.093576388892</v>
      </c>
      <c r="B1493" s="17">
        <v>1.5805555607075801</v>
      </c>
      <c r="C1493" s="17">
        <v>1.035775462962963</v>
      </c>
      <c r="D1493" s="25">
        <f t="shared" si="23"/>
        <v>24.858611111111109</v>
      </c>
    </row>
    <row r="1494" spans="1:29" x14ac:dyDescent="0.2">
      <c r="A1494" s="18">
        <v>43203.094270833331</v>
      </c>
      <c r="B1494" s="17">
        <v>1.5812500051542899</v>
      </c>
      <c r="C1494" s="17">
        <v>1.0364699074074073</v>
      </c>
      <c r="D1494" s="25">
        <f t="shared" si="23"/>
        <v>24.875277777777775</v>
      </c>
    </row>
    <row r="1495" spans="1:29" x14ac:dyDescent="0.2">
      <c r="A1495" s="18">
        <v>43203.094965277778</v>
      </c>
      <c r="B1495" s="17">
        <v>1.581944449601</v>
      </c>
      <c r="C1495" s="17">
        <v>1.0371643518518519</v>
      </c>
      <c r="D1495" s="25">
        <f t="shared" si="23"/>
        <v>24.891944444444444</v>
      </c>
    </row>
    <row r="1496" spans="1:29" x14ac:dyDescent="0.2">
      <c r="A1496" s="18">
        <v>43203.095659722225</v>
      </c>
      <c r="B1496" s="17">
        <v>1.5826388940477001</v>
      </c>
      <c r="C1496" s="17">
        <v>1.0378587962962964</v>
      </c>
      <c r="D1496" s="25">
        <f t="shared" si="23"/>
        <v>24.908611111111114</v>
      </c>
      <c r="H1496" s="16">
        <v>400.702</v>
      </c>
    </row>
    <row r="1497" spans="1:29" x14ac:dyDescent="0.2">
      <c r="A1497" s="18">
        <v>43203.096354166664</v>
      </c>
      <c r="B1497" s="17">
        <v>1.5833333384944099</v>
      </c>
      <c r="C1497" s="17">
        <v>1.0385532407407407</v>
      </c>
      <c r="D1497" s="25">
        <f t="shared" si="23"/>
        <v>24.925277777777779</v>
      </c>
      <c r="H1497" s="16">
        <v>398.33300000000003</v>
      </c>
    </row>
    <row r="1498" spans="1:29" x14ac:dyDescent="0.2">
      <c r="A1498" s="18">
        <v>43203.097048611111</v>
      </c>
      <c r="B1498" s="17">
        <v>1.58402778294112</v>
      </c>
      <c r="C1498" s="17">
        <v>1.0392476851851853</v>
      </c>
      <c r="D1498" s="25">
        <f t="shared" si="23"/>
        <v>24.941944444444445</v>
      </c>
      <c r="E1498" s="15">
        <v>1006.866</v>
      </c>
      <c r="F1498" s="14">
        <v>6.11</v>
      </c>
      <c r="G1498" s="15">
        <v>36.981000000000002</v>
      </c>
      <c r="H1498" s="16">
        <v>401.733</v>
      </c>
      <c r="I1498" s="15">
        <v>0</v>
      </c>
      <c r="J1498" s="15">
        <v>0</v>
      </c>
      <c r="K1498" s="15">
        <v>6.4749999999999996</v>
      </c>
      <c r="L1498" s="15">
        <v>0</v>
      </c>
      <c r="M1498" s="15">
        <v>3.0000000000000001E-3</v>
      </c>
      <c r="N1498" s="15">
        <v>0</v>
      </c>
      <c r="O1498" s="15">
        <v>0.38800000000000001</v>
      </c>
      <c r="P1498" s="14">
        <v>-690.745</v>
      </c>
      <c r="Q1498" s="16">
        <v>0.86099999999999999</v>
      </c>
      <c r="R1498" s="14">
        <v>35.325000000000003</v>
      </c>
      <c r="S1498" s="14">
        <v>0</v>
      </c>
      <c r="T1498" s="14">
        <v>0</v>
      </c>
      <c r="U1498" s="14">
        <v>0</v>
      </c>
      <c r="V1498" s="14">
        <v>0</v>
      </c>
      <c r="W1498" s="14">
        <v>6</v>
      </c>
      <c r="X1498" s="15">
        <v>37</v>
      </c>
      <c r="Y1498" s="15">
        <v>3</v>
      </c>
      <c r="Z1498" s="15">
        <v>0</v>
      </c>
      <c r="AA1498" s="15">
        <v>3</v>
      </c>
      <c r="AB1498" s="15">
        <v>3</v>
      </c>
      <c r="AC1498" s="14">
        <v>0</v>
      </c>
    </row>
    <row r="1499" spans="1:29" x14ac:dyDescent="0.2">
      <c r="A1499" s="18">
        <v>43203.097743055558</v>
      </c>
      <c r="B1499" s="17">
        <v>1.5847222273878301</v>
      </c>
      <c r="C1499" s="17">
        <v>1.0399421296296296</v>
      </c>
      <c r="D1499" s="25">
        <f t="shared" si="23"/>
        <v>24.958611111111111</v>
      </c>
    </row>
    <row r="1500" spans="1:29" x14ac:dyDescent="0.2">
      <c r="A1500" s="18">
        <v>43203.098437499997</v>
      </c>
      <c r="B1500" s="17">
        <v>1.5854166718345399</v>
      </c>
      <c r="C1500" s="17">
        <v>1.0406365740740742</v>
      </c>
      <c r="D1500" s="25">
        <f t="shared" si="23"/>
        <v>24.97527777777778</v>
      </c>
      <c r="R1500" s="14">
        <v>38.247999999999998</v>
      </c>
    </row>
    <row r="1501" spans="1:29" x14ac:dyDescent="0.2">
      <c r="A1501" s="18">
        <v>43203.099131944444</v>
      </c>
      <c r="B1501" s="17">
        <v>1.58611111628124</v>
      </c>
      <c r="C1501" s="17">
        <v>1.0413310185185185</v>
      </c>
      <c r="D1501" s="25">
        <f t="shared" si="23"/>
        <v>24.991944444444442</v>
      </c>
      <c r="R1501" s="14">
        <v>33.81</v>
      </c>
    </row>
    <row r="1502" spans="1:29" x14ac:dyDescent="0.2">
      <c r="A1502" s="18">
        <v>43203.099826388891</v>
      </c>
      <c r="B1502" s="17">
        <v>1.5868055607279501</v>
      </c>
      <c r="C1502" s="17">
        <v>1.0420254629629631</v>
      </c>
      <c r="D1502" s="25">
        <f t="shared" si="23"/>
        <v>25.008611111111115</v>
      </c>
    </row>
    <row r="1503" spans="1:29" x14ac:dyDescent="0.2">
      <c r="A1503" s="18">
        <v>43203.10052083333</v>
      </c>
      <c r="B1503" s="17">
        <v>1.5875000051746599</v>
      </c>
      <c r="C1503" s="17">
        <v>1.0427199074074074</v>
      </c>
      <c r="D1503" s="25">
        <f t="shared" si="23"/>
        <v>25.025277777777777</v>
      </c>
    </row>
    <row r="1504" spans="1:29" x14ac:dyDescent="0.2">
      <c r="A1504" s="18">
        <v>43203.101215277777</v>
      </c>
      <c r="B1504" s="17">
        <v>1.58819444962137</v>
      </c>
      <c r="C1504" s="17">
        <v>1.0434143518518519</v>
      </c>
      <c r="D1504" s="25">
        <f t="shared" si="23"/>
        <v>25.041944444444447</v>
      </c>
    </row>
    <row r="1505" spans="1:18" x14ac:dyDescent="0.2">
      <c r="A1505" s="18">
        <v>43203.101909722223</v>
      </c>
      <c r="B1505" s="17">
        <v>1.5888888940680801</v>
      </c>
      <c r="C1505" s="17">
        <v>1.0441087962962963</v>
      </c>
      <c r="D1505" s="25">
        <f t="shared" si="23"/>
        <v>25.058611111111112</v>
      </c>
      <c r="H1505" s="16">
        <v>399.161</v>
      </c>
      <c r="R1505" s="14">
        <v>38.738999999999997</v>
      </c>
    </row>
    <row r="1506" spans="1:18" x14ac:dyDescent="0.2">
      <c r="A1506" s="18">
        <v>43203.10260416667</v>
      </c>
      <c r="B1506" s="17">
        <v>1.5895833385147899</v>
      </c>
      <c r="C1506" s="17">
        <v>1.0448032407407408</v>
      </c>
      <c r="D1506" s="25">
        <f t="shared" si="23"/>
        <v>25.075277777777778</v>
      </c>
      <c r="H1506" s="16">
        <v>401.09800000000001</v>
      </c>
    </row>
    <row r="1507" spans="1:18" x14ac:dyDescent="0.2">
      <c r="A1507" s="18">
        <v>43203.103298611109</v>
      </c>
      <c r="B1507" s="17">
        <v>1.59027778296149</v>
      </c>
      <c r="C1507" s="17">
        <v>1.0454976851851852</v>
      </c>
      <c r="D1507" s="25">
        <f t="shared" si="23"/>
        <v>25.091944444444444</v>
      </c>
      <c r="R1507" s="14">
        <v>37.552999999999997</v>
      </c>
    </row>
    <row r="1508" spans="1:18" x14ac:dyDescent="0.2">
      <c r="A1508" s="18">
        <v>43203.103993055556</v>
      </c>
      <c r="B1508" s="17">
        <v>1.5909722274082001</v>
      </c>
      <c r="C1508" s="17">
        <v>1.0461921296296297</v>
      </c>
      <c r="D1508" s="25">
        <f t="shared" si="23"/>
        <v>25.108611111111113</v>
      </c>
    </row>
    <row r="1509" spans="1:18" x14ac:dyDescent="0.2">
      <c r="A1509" s="18">
        <v>43203.104687500003</v>
      </c>
      <c r="B1509" s="17">
        <v>1.59166667185491</v>
      </c>
      <c r="C1509" s="17">
        <v>1.046886574074074</v>
      </c>
      <c r="D1509" s="25">
        <f t="shared" si="23"/>
        <v>25.125277777777775</v>
      </c>
      <c r="P1509" s="14">
        <v>-690.22400000000005</v>
      </c>
    </row>
    <row r="1510" spans="1:18" x14ac:dyDescent="0.2">
      <c r="A1510" s="18">
        <v>43203.105381944442</v>
      </c>
      <c r="B1510" s="17">
        <v>1.59236111630162</v>
      </c>
      <c r="C1510" s="17">
        <v>1.0475810185185186</v>
      </c>
      <c r="D1510" s="25">
        <f t="shared" si="23"/>
        <v>25.141944444444448</v>
      </c>
    </row>
    <row r="1511" spans="1:18" x14ac:dyDescent="0.2">
      <c r="A1511" s="18">
        <v>43203.106076388889</v>
      </c>
      <c r="B1511" s="17">
        <v>1.5930555607483301</v>
      </c>
      <c r="C1511" s="17">
        <v>1.0482754629629629</v>
      </c>
      <c r="D1511" s="25">
        <f t="shared" si="23"/>
        <v>25.15861111111111</v>
      </c>
    </row>
    <row r="1512" spans="1:18" x14ac:dyDescent="0.2">
      <c r="A1512" s="18">
        <v>43203.106770833336</v>
      </c>
      <c r="B1512" s="17">
        <v>1.59375000519503</v>
      </c>
      <c r="C1512" s="17">
        <v>1.0489699074074075</v>
      </c>
      <c r="D1512" s="25">
        <f t="shared" si="23"/>
        <v>25.175277777777779</v>
      </c>
    </row>
    <row r="1513" spans="1:18" x14ac:dyDescent="0.2">
      <c r="A1513" s="18">
        <v>43203.107465277775</v>
      </c>
      <c r="B1513" s="17">
        <v>1.59444444964174</v>
      </c>
      <c r="C1513" s="17">
        <v>1.0496643518518518</v>
      </c>
      <c r="D1513" s="25">
        <f t="shared" si="23"/>
        <v>25.191944444444445</v>
      </c>
      <c r="H1513" s="16">
        <v>400.88400000000001</v>
      </c>
    </row>
    <row r="1514" spans="1:18" x14ac:dyDescent="0.2">
      <c r="A1514" s="18">
        <v>43203.108159722222</v>
      </c>
      <c r="B1514" s="17">
        <v>1.5951388940884501</v>
      </c>
      <c r="C1514" s="17">
        <v>1.0503587962962964</v>
      </c>
      <c r="D1514" s="25">
        <f t="shared" si="23"/>
        <v>25.208611111111111</v>
      </c>
      <c r="H1514" s="16">
        <v>398.73200000000003</v>
      </c>
    </row>
    <row r="1515" spans="1:18" x14ac:dyDescent="0.2">
      <c r="A1515" s="18">
        <v>43203.108854166669</v>
      </c>
      <c r="B1515" s="17">
        <v>1.59583333853516</v>
      </c>
      <c r="C1515" s="17">
        <v>1.0510532407407407</v>
      </c>
      <c r="D1515" s="25">
        <f t="shared" si="23"/>
        <v>25.225277777777777</v>
      </c>
    </row>
    <row r="1516" spans="1:18" x14ac:dyDescent="0.2">
      <c r="A1516" s="18">
        <v>43203.109548611108</v>
      </c>
      <c r="B1516" s="17">
        <v>1.59652778298187</v>
      </c>
      <c r="C1516" s="17">
        <v>1.0517476851851852</v>
      </c>
      <c r="D1516" s="25">
        <f t="shared" si="23"/>
        <v>25.241944444444446</v>
      </c>
      <c r="H1516" s="16">
        <v>400.70299999999997</v>
      </c>
    </row>
    <row r="1517" spans="1:18" x14ac:dyDescent="0.2">
      <c r="A1517" s="18">
        <v>43203.110243055555</v>
      </c>
      <c r="B1517" s="17">
        <v>1.5972222274285699</v>
      </c>
      <c r="C1517" s="17">
        <v>1.0524421296296296</v>
      </c>
      <c r="D1517" s="25">
        <f t="shared" si="23"/>
        <v>25.258611111111108</v>
      </c>
      <c r="H1517" s="16">
        <v>399.13600000000002</v>
      </c>
    </row>
    <row r="1518" spans="1:18" x14ac:dyDescent="0.2">
      <c r="A1518" s="18">
        <v>43203.110937500001</v>
      </c>
      <c r="B1518" s="17">
        <v>1.59791667187528</v>
      </c>
      <c r="C1518" s="17">
        <v>1.0531365740740741</v>
      </c>
      <c r="D1518" s="25">
        <f t="shared" si="23"/>
        <v>25.275277777777781</v>
      </c>
      <c r="H1518" s="16">
        <v>400.53300000000002</v>
      </c>
    </row>
    <row r="1519" spans="1:18" x14ac:dyDescent="0.2">
      <c r="A1519" s="18">
        <v>43203.111631944441</v>
      </c>
      <c r="B1519" s="17">
        <v>1.59861111632199</v>
      </c>
      <c r="C1519" s="17">
        <v>1.0538310185185185</v>
      </c>
      <c r="D1519" s="25">
        <f t="shared" si="23"/>
        <v>25.291944444444443</v>
      </c>
    </row>
    <row r="1520" spans="1:18" x14ac:dyDescent="0.2">
      <c r="A1520" s="18">
        <v>43203.112326388888</v>
      </c>
      <c r="B1520" s="17">
        <v>1.5993055607686999</v>
      </c>
      <c r="C1520" s="17">
        <v>1.054525462962963</v>
      </c>
      <c r="D1520" s="25">
        <f t="shared" si="23"/>
        <v>25.308611111111112</v>
      </c>
    </row>
    <row r="1521" spans="1:29" x14ac:dyDescent="0.2">
      <c r="A1521" s="18">
        <v>43203.113020833334</v>
      </c>
      <c r="B1521" s="17">
        <v>1.60000000521541</v>
      </c>
      <c r="C1521" s="17">
        <v>1.0552199074074073</v>
      </c>
      <c r="D1521" s="25">
        <f t="shared" si="23"/>
        <v>25.325277777777778</v>
      </c>
    </row>
    <row r="1522" spans="1:29" x14ac:dyDescent="0.2">
      <c r="A1522" s="18">
        <v>43203.113715277781</v>
      </c>
      <c r="B1522" s="17">
        <v>1.6006944496621101</v>
      </c>
      <c r="C1522" s="17">
        <v>1.0559143518518519</v>
      </c>
      <c r="D1522" s="25">
        <f t="shared" si="23"/>
        <v>25.341944444444444</v>
      </c>
    </row>
    <row r="1523" spans="1:29" x14ac:dyDescent="0.2">
      <c r="A1523" s="18">
        <v>43203.11440972222</v>
      </c>
      <c r="B1523" s="17">
        <v>1.6013888941088199</v>
      </c>
      <c r="C1523" s="17">
        <v>1.0566087962962962</v>
      </c>
      <c r="D1523" s="25">
        <f t="shared" si="23"/>
        <v>25.358611111111109</v>
      </c>
    </row>
    <row r="1524" spans="1:29" x14ac:dyDescent="0.2">
      <c r="A1524" s="18">
        <v>43203.115104166667</v>
      </c>
      <c r="B1524" s="17">
        <v>1.60208333855553</v>
      </c>
      <c r="C1524" s="17">
        <v>1.0573032407407408</v>
      </c>
      <c r="D1524" s="25">
        <f t="shared" si="23"/>
        <v>25.375277777777779</v>
      </c>
      <c r="H1524" s="16">
        <v>397.48200000000003</v>
      </c>
    </row>
    <row r="1525" spans="1:29" x14ac:dyDescent="0.2">
      <c r="A1525" s="18">
        <v>43203.115798611114</v>
      </c>
      <c r="B1525" s="17">
        <v>1.6027777830022401</v>
      </c>
      <c r="C1525" s="17">
        <v>1.0579976851851851</v>
      </c>
      <c r="D1525" s="25">
        <f t="shared" si="23"/>
        <v>25.391944444444441</v>
      </c>
      <c r="H1525" s="16">
        <v>399.52499999999998</v>
      </c>
    </row>
    <row r="1526" spans="1:29" x14ac:dyDescent="0.2">
      <c r="A1526" s="18">
        <v>43203.116493055553</v>
      </c>
      <c r="B1526" s="17">
        <v>1.6034722274489499</v>
      </c>
      <c r="C1526" s="17">
        <v>1.0586921296296297</v>
      </c>
      <c r="D1526" s="25">
        <f t="shared" si="23"/>
        <v>25.408611111111114</v>
      </c>
      <c r="H1526" s="16">
        <v>399.52699999999999</v>
      </c>
    </row>
    <row r="1527" spans="1:29" x14ac:dyDescent="0.2">
      <c r="A1527" s="18">
        <v>43203.1171875</v>
      </c>
      <c r="B1527" s="17">
        <v>1.60416667189565</v>
      </c>
      <c r="C1527" s="17">
        <v>1.059386574074074</v>
      </c>
      <c r="D1527" s="25">
        <f t="shared" si="23"/>
        <v>25.425277777777776</v>
      </c>
      <c r="H1527" s="16">
        <v>403.85300000000001</v>
      </c>
    </row>
    <row r="1528" spans="1:29" x14ac:dyDescent="0.2">
      <c r="A1528" s="18">
        <v>43203.117881944447</v>
      </c>
      <c r="B1528" s="17">
        <v>1.6048611163423601</v>
      </c>
      <c r="C1528" s="17">
        <v>1.0600810185185185</v>
      </c>
      <c r="D1528" s="25">
        <f t="shared" si="23"/>
        <v>25.441944444444445</v>
      </c>
      <c r="E1528" s="15">
        <v>1006.866</v>
      </c>
      <c r="F1528" s="14">
        <v>6.11</v>
      </c>
      <c r="G1528" s="15">
        <v>36.972000000000001</v>
      </c>
      <c r="H1528" s="16">
        <v>400.517</v>
      </c>
      <c r="I1528" s="15">
        <v>0</v>
      </c>
      <c r="J1528" s="15">
        <v>0</v>
      </c>
      <c r="K1528" s="15">
        <v>6.4749999999999996</v>
      </c>
      <c r="L1528" s="15">
        <v>0</v>
      </c>
      <c r="M1528" s="15">
        <v>3.0000000000000001E-3</v>
      </c>
      <c r="N1528" s="15">
        <v>0</v>
      </c>
      <c r="O1528" s="15">
        <v>0.38800000000000001</v>
      </c>
      <c r="P1528" s="14">
        <v>-689.71100000000001</v>
      </c>
      <c r="Q1528" s="16">
        <v>0.89400000000000002</v>
      </c>
      <c r="R1528" s="14">
        <v>36.271999999999998</v>
      </c>
      <c r="S1528" s="14">
        <v>0</v>
      </c>
      <c r="T1528" s="14">
        <v>0</v>
      </c>
      <c r="U1528" s="14">
        <v>0</v>
      </c>
      <c r="V1528" s="14">
        <v>0</v>
      </c>
      <c r="W1528" s="14">
        <v>6</v>
      </c>
      <c r="X1528" s="15">
        <v>37</v>
      </c>
      <c r="Y1528" s="15">
        <v>3</v>
      </c>
      <c r="Z1528" s="15">
        <v>0</v>
      </c>
      <c r="AA1528" s="15">
        <v>3</v>
      </c>
      <c r="AB1528" s="15">
        <v>3</v>
      </c>
      <c r="AC1528" s="14">
        <v>0</v>
      </c>
    </row>
    <row r="1529" spans="1:29" x14ac:dyDescent="0.2">
      <c r="A1529" s="18">
        <v>43203.118576388886</v>
      </c>
      <c r="B1529" s="17">
        <v>1.6055555607890699</v>
      </c>
      <c r="C1529" s="17">
        <v>1.0607754629629629</v>
      </c>
      <c r="D1529" s="25">
        <f t="shared" si="23"/>
        <v>25.458611111111111</v>
      </c>
    </row>
    <row r="1530" spans="1:29" x14ac:dyDescent="0.2">
      <c r="A1530" s="18">
        <v>43203.119270833333</v>
      </c>
      <c r="B1530" s="17">
        <v>1.60625000523578</v>
      </c>
      <c r="C1530" s="17">
        <v>1.0614699074074074</v>
      </c>
      <c r="D1530" s="25">
        <f t="shared" si="23"/>
        <v>25.475277777777777</v>
      </c>
      <c r="R1530" s="14">
        <v>35.811999999999998</v>
      </c>
    </row>
    <row r="1531" spans="1:29" x14ac:dyDescent="0.2">
      <c r="A1531" s="18">
        <v>43203.11996527778</v>
      </c>
      <c r="B1531" s="17">
        <v>1.6069444496824901</v>
      </c>
      <c r="C1531" s="17">
        <v>1.0621643518518518</v>
      </c>
      <c r="D1531" s="25">
        <f t="shared" si="23"/>
        <v>25.491944444444442</v>
      </c>
    </row>
    <row r="1532" spans="1:29" x14ac:dyDescent="0.2">
      <c r="A1532" s="18">
        <v>43203.120659722219</v>
      </c>
      <c r="B1532" s="17">
        <v>1.6076388941291999</v>
      </c>
      <c r="C1532" s="17">
        <v>1.0628587962962963</v>
      </c>
      <c r="D1532" s="25">
        <f t="shared" si="23"/>
        <v>25.508611111111112</v>
      </c>
    </row>
    <row r="1533" spans="1:29" x14ac:dyDescent="0.2">
      <c r="A1533" s="18">
        <v>43203.121354166666</v>
      </c>
      <c r="B1533" s="17">
        <v>1.6083333385759</v>
      </c>
      <c r="C1533" s="17">
        <v>1.0635532407407406</v>
      </c>
      <c r="D1533" s="25">
        <f t="shared" si="23"/>
        <v>25.525277777777774</v>
      </c>
    </row>
    <row r="1534" spans="1:29" x14ac:dyDescent="0.2">
      <c r="A1534" s="18">
        <v>43203.122048611112</v>
      </c>
      <c r="B1534" s="17">
        <v>1.6090277830226101</v>
      </c>
      <c r="C1534" s="17">
        <v>1.0642476851851852</v>
      </c>
      <c r="D1534" s="25">
        <f t="shared" si="23"/>
        <v>25.541944444444447</v>
      </c>
      <c r="R1534" s="14">
        <v>33.951999999999998</v>
      </c>
    </row>
    <row r="1535" spans="1:29" x14ac:dyDescent="0.2">
      <c r="A1535" s="18">
        <v>43203.122743055559</v>
      </c>
      <c r="B1535" s="17">
        <v>1.6097222274693199</v>
      </c>
      <c r="C1535" s="17">
        <v>1.0649421296296295</v>
      </c>
      <c r="D1535" s="25">
        <f t="shared" si="23"/>
        <v>25.558611111111109</v>
      </c>
      <c r="R1535" s="14">
        <v>36.832000000000001</v>
      </c>
    </row>
    <row r="1536" spans="1:29" x14ac:dyDescent="0.2">
      <c r="A1536" s="18">
        <v>43203.123437499999</v>
      </c>
      <c r="B1536" s="17">
        <v>1.61041667191603</v>
      </c>
      <c r="C1536" s="17">
        <v>1.0656365740740741</v>
      </c>
      <c r="D1536" s="25">
        <f t="shared" si="23"/>
        <v>25.575277777777778</v>
      </c>
      <c r="H1536" s="16">
        <v>398.67399999999998</v>
      </c>
    </row>
    <row r="1537" spans="1:18" x14ac:dyDescent="0.2">
      <c r="A1537" s="18">
        <v>43203.124131944445</v>
      </c>
      <c r="B1537" s="17">
        <v>1.6111111163627401</v>
      </c>
      <c r="C1537" s="17">
        <v>1.0663310185185184</v>
      </c>
      <c r="D1537" s="25">
        <f t="shared" si="23"/>
        <v>25.591944444444444</v>
      </c>
      <c r="H1537" s="16">
        <v>400.291</v>
      </c>
    </row>
    <row r="1538" spans="1:18" x14ac:dyDescent="0.2">
      <c r="A1538" s="18">
        <v>43203.124826388892</v>
      </c>
      <c r="B1538" s="17">
        <v>1.6118055608094399</v>
      </c>
      <c r="C1538" s="17">
        <v>1.067025462962963</v>
      </c>
      <c r="D1538" s="25">
        <f t="shared" si="23"/>
        <v>25.608611111111109</v>
      </c>
    </row>
    <row r="1539" spans="1:18" x14ac:dyDescent="0.2">
      <c r="A1539" s="18">
        <v>43203.125520833331</v>
      </c>
      <c r="B1539" s="17">
        <v>1.61250000525615</v>
      </c>
      <c r="C1539" s="17">
        <v>1.0677199074074073</v>
      </c>
      <c r="D1539" s="25">
        <f t="shared" ref="D1539:D1602" si="24">C1539*24</f>
        <v>25.625277777777775</v>
      </c>
    </row>
    <row r="1540" spans="1:18" x14ac:dyDescent="0.2">
      <c r="A1540" s="18">
        <v>43203.126215277778</v>
      </c>
      <c r="B1540" s="17">
        <v>1.6131944497028601</v>
      </c>
      <c r="C1540" s="17">
        <v>1.0684143518518519</v>
      </c>
      <c r="D1540" s="25">
        <f t="shared" si="24"/>
        <v>25.641944444444444</v>
      </c>
      <c r="P1540" s="14">
        <v>-688.96400000000006</v>
      </c>
    </row>
    <row r="1541" spans="1:18" x14ac:dyDescent="0.2">
      <c r="A1541" s="18">
        <v>43203.126909722225</v>
      </c>
      <c r="B1541" s="17">
        <v>1.6138888941495699</v>
      </c>
      <c r="C1541" s="17">
        <v>1.0691087962962964</v>
      </c>
      <c r="D1541" s="25">
        <f t="shared" si="24"/>
        <v>25.658611111111114</v>
      </c>
      <c r="R1541" s="14">
        <v>36.179000000000002</v>
      </c>
    </row>
    <row r="1542" spans="1:18" x14ac:dyDescent="0.2">
      <c r="A1542" s="18">
        <v>43203.127604166664</v>
      </c>
      <c r="B1542" s="17">
        <v>1.61458333859628</v>
      </c>
      <c r="C1542" s="17">
        <v>1.0698032407407407</v>
      </c>
      <c r="D1542" s="25">
        <f t="shared" si="24"/>
        <v>25.675277777777779</v>
      </c>
      <c r="R1542" s="14">
        <v>37.408999999999999</v>
      </c>
    </row>
    <row r="1543" spans="1:18" x14ac:dyDescent="0.2">
      <c r="A1543" s="18">
        <v>43203.128298611111</v>
      </c>
      <c r="B1543" s="17">
        <v>1.6152777830429801</v>
      </c>
      <c r="C1543" s="17">
        <v>1.0704976851851853</v>
      </c>
      <c r="D1543" s="25">
        <f t="shared" si="24"/>
        <v>25.691944444444445</v>
      </c>
      <c r="R1543" s="14">
        <v>35.335999999999999</v>
      </c>
    </row>
    <row r="1544" spans="1:18" x14ac:dyDescent="0.2">
      <c r="A1544" s="18">
        <v>43203.128993055558</v>
      </c>
      <c r="B1544" s="17">
        <v>1.6159722274896899</v>
      </c>
      <c r="C1544" s="17">
        <v>1.0711921296296296</v>
      </c>
      <c r="D1544" s="25">
        <f t="shared" si="24"/>
        <v>25.708611111111111</v>
      </c>
      <c r="H1544" s="16">
        <v>399.98500000000001</v>
      </c>
    </row>
    <row r="1545" spans="1:18" x14ac:dyDescent="0.2">
      <c r="A1545" s="18">
        <v>43203.129687499997</v>
      </c>
      <c r="B1545" s="17">
        <v>1.6166666719364</v>
      </c>
      <c r="C1545" s="17">
        <v>1.0718865740740742</v>
      </c>
      <c r="D1545" s="25">
        <f t="shared" si="24"/>
        <v>25.72527777777778</v>
      </c>
      <c r="H1545" s="16">
        <v>403.10700000000003</v>
      </c>
    </row>
    <row r="1546" spans="1:18" x14ac:dyDescent="0.2">
      <c r="A1546" s="18">
        <v>43203.130381944444</v>
      </c>
      <c r="B1546" s="17">
        <v>1.6173611163831101</v>
      </c>
      <c r="C1546" s="17">
        <v>1.0725810185185185</v>
      </c>
      <c r="D1546" s="25">
        <f t="shared" si="24"/>
        <v>25.741944444444442</v>
      </c>
      <c r="H1546" s="16">
        <v>399.48500000000001</v>
      </c>
    </row>
    <row r="1547" spans="1:18" x14ac:dyDescent="0.2">
      <c r="A1547" s="18">
        <v>43203.131076388891</v>
      </c>
      <c r="B1547" s="17">
        <v>1.6180555608298199</v>
      </c>
      <c r="C1547" s="17">
        <v>1.0732754629629631</v>
      </c>
      <c r="D1547" s="25">
        <f t="shared" si="24"/>
        <v>25.758611111111115</v>
      </c>
      <c r="R1547" s="14">
        <v>35.975000000000001</v>
      </c>
    </row>
    <row r="1548" spans="1:18" x14ac:dyDescent="0.2">
      <c r="A1548" s="18">
        <v>43203.13177083333</v>
      </c>
      <c r="B1548" s="17">
        <v>1.61875000527652</v>
      </c>
      <c r="C1548" s="17">
        <v>1.0739699074074074</v>
      </c>
      <c r="D1548" s="25">
        <f t="shared" si="24"/>
        <v>25.775277777777777</v>
      </c>
      <c r="R1548" s="14">
        <v>38.939</v>
      </c>
    </row>
    <row r="1549" spans="1:18" x14ac:dyDescent="0.2">
      <c r="A1549" s="18">
        <v>43203.132465277777</v>
      </c>
      <c r="B1549" s="17">
        <v>1.6194444497232301</v>
      </c>
      <c r="C1549" s="17">
        <v>1.0746643518518519</v>
      </c>
      <c r="D1549" s="25">
        <f t="shared" si="24"/>
        <v>25.791944444444447</v>
      </c>
      <c r="H1549" s="16">
        <v>399.84</v>
      </c>
      <c r="R1549" s="14">
        <v>36.978000000000002</v>
      </c>
    </row>
    <row r="1550" spans="1:18" x14ac:dyDescent="0.2">
      <c r="A1550" s="18">
        <v>43203.133159722223</v>
      </c>
      <c r="B1550" s="17">
        <v>1.6201388941699399</v>
      </c>
      <c r="C1550" s="17">
        <v>1.0753587962962963</v>
      </c>
      <c r="D1550" s="25">
        <f t="shared" si="24"/>
        <v>25.808611111111112</v>
      </c>
      <c r="H1550" s="16">
        <v>396.63099999999997</v>
      </c>
    </row>
    <row r="1551" spans="1:18" x14ac:dyDescent="0.2">
      <c r="A1551" s="18">
        <v>43203.13385416667</v>
      </c>
      <c r="B1551" s="17">
        <v>1.62083333861665</v>
      </c>
      <c r="C1551" s="17">
        <v>1.0760532407407408</v>
      </c>
      <c r="D1551" s="25">
        <f t="shared" si="24"/>
        <v>25.825277777777778</v>
      </c>
      <c r="H1551" s="16">
        <v>399.15100000000001</v>
      </c>
    </row>
    <row r="1552" spans="1:18" x14ac:dyDescent="0.2">
      <c r="A1552" s="18">
        <v>43203.134548611109</v>
      </c>
      <c r="B1552" s="17">
        <v>1.6215277830633601</v>
      </c>
      <c r="C1552" s="17">
        <v>1.0767476851851852</v>
      </c>
      <c r="D1552" s="25">
        <f t="shared" si="24"/>
        <v>25.841944444444444</v>
      </c>
      <c r="H1552" s="16">
        <v>400.49400000000003</v>
      </c>
    </row>
    <row r="1553" spans="1:29" x14ac:dyDescent="0.2">
      <c r="A1553" s="18">
        <v>43203.135243055556</v>
      </c>
      <c r="B1553" s="17">
        <v>1.62222222751006</v>
      </c>
      <c r="C1553" s="17">
        <v>1.0774421296296297</v>
      </c>
      <c r="D1553" s="25">
        <f t="shared" si="24"/>
        <v>25.858611111111113</v>
      </c>
      <c r="H1553" s="16">
        <v>402.19</v>
      </c>
    </row>
    <row r="1554" spans="1:29" x14ac:dyDescent="0.2">
      <c r="A1554" s="18">
        <v>43203.135937500003</v>
      </c>
      <c r="B1554" s="17">
        <v>1.62291667195677</v>
      </c>
      <c r="C1554" s="17">
        <v>1.078136574074074</v>
      </c>
      <c r="D1554" s="25">
        <f t="shared" si="24"/>
        <v>25.875277777777775</v>
      </c>
      <c r="H1554" s="16">
        <v>398.89</v>
      </c>
    </row>
    <row r="1555" spans="1:29" x14ac:dyDescent="0.2">
      <c r="A1555" s="18">
        <v>43203.136631944442</v>
      </c>
      <c r="B1555" s="17">
        <v>1.6236111164034801</v>
      </c>
      <c r="C1555" s="17">
        <v>1.0788310185185186</v>
      </c>
      <c r="D1555" s="25">
        <f t="shared" si="24"/>
        <v>25.891944444444448</v>
      </c>
    </row>
    <row r="1556" spans="1:29" x14ac:dyDescent="0.2">
      <c r="A1556" s="18">
        <v>43203.137326388889</v>
      </c>
      <c r="B1556" s="17">
        <v>1.62430556085019</v>
      </c>
      <c r="C1556" s="17">
        <v>1.0795254629629629</v>
      </c>
      <c r="D1556" s="25">
        <f t="shared" si="24"/>
        <v>25.90861111111111</v>
      </c>
      <c r="P1556" s="14">
        <v>-687.23400000000004</v>
      </c>
    </row>
    <row r="1557" spans="1:29" x14ac:dyDescent="0.2">
      <c r="A1557" s="18">
        <v>43203.138020833336</v>
      </c>
      <c r="B1557" s="17">
        <v>1.6250000052969</v>
      </c>
      <c r="C1557" s="17">
        <v>1.0802199074074075</v>
      </c>
      <c r="D1557" s="25">
        <f t="shared" si="24"/>
        <v>25.925277777777779</v>
      </c>
      <c r="H1557" s="16">
        <v>399.90300000000002</v>
      </c>
    </row>
    <row r="1558" spans="1:29" x14ac:dyDescent="0.2">
      <c r="A1558" s="18">
        <v>43203.138715277775</v>
      </c>
      <c r="B1558" s="17">
        <v>1.6256944497436101</v>
      </c>
      <c r="C1558" s="17">
        <v>1.0809143518518518</v>
      </c>
      <c r="D1558" s="25">
        <f t="shared" si="24"/>
        <v>25.941944444444445</v>
      </c>
      <c r="E1558" s="15">
        <v>1006.866</v>
      </c>
      <c r="F1558" s="14">
        <v>6.1120000000000001</v>
      </c>
      <c r="G1558" s="15">
        <v>36.976999999999997</v>
      </c>
      <c r="H1558" s="16">
        <v>398.84399999999999</v>
      </c>
      <c r="I1558" s="15">
        <v>0</v>
      </c>
      <c r="J1558" s="15">
        <v>0</v>
      </c>
      <c r="K1558" s="15">
        <v>6.4749999999999996</v>
      </c>
      <c r="L1558" s="15">
        <v>0</v>
      </c>
      <c r="M1558" s="15">
        <v>3.0000000000000001E-3</v>
      </c>
      <c r="N1558" s="15">
        <v>0</v>
      </c>
      <c r="O1558" s="15">
        <v>0.38800000000000001</v>
      </c>
      <c r="P1558" s="14">
        <v>-687.70899999999995</v>
      </c>
      <c r="Q1558" s="16">
        <v>2.6619999999999999</v>
      </c>
      <c r="R1558" s="14">
        <v>37.337000000000003</v>
      </c>
      <c r="S1558" s="14">
        <v>0</v>
      </c>
      <c r="T1558" s="14">
        <v>0</v>
      </c>
      <c r="U1558" s="14">
        <v>0</v>
      </c>
      <c r="V1558" s="14">
        <v>0</v>
      </c>
      <c r="W1558" s="14">
        <v>6</v>
      </c>
      <c r="X1558" s="15">
        <v>37</v>
      </c>
      <c r="Y1558" s="15">
        <v>3</v>
      </c>
      <c r="Z1558" s="15">
        <v>0</v>
      </c>
      <c r="AA1558" s="15">
        <v>3</v>
      </c>
      <c r="AB1558" s="15">
        <v>3</v>
      </c>
      <c r="AC1558" s="14">
        <v>0</v>
      </c>
    </row>
    <row r="1559" spans="1:29" x14ac:dyDescent="0.2">
      <c r="A1559" s="18">
        <v>43203.139409722222</v>
      </c>
      <c r="B1559" s="17">
        <v>1.62638889419031</v>
      </c>
      <c r="C1559" s="17">
        <v>1.0816087962962964</v>
      </c>
      <c r="D1559" s="25">
        <f t="shared" si="24"/>
        <v>25.958611111111111</v>
      </c>
      <c r="H1559" s="16">
        <v>400.50900000000001</v>
      </c>
    </row>
    <row r="1560" spans="1:29" x14ac:dyDescent="0.2">
      <c r="A1560" s="18">
        <v>43203.140104166669</v>
      </c>
      <c r="B1560" s="17">
        <v>1.62708333863702</v>
      </c>
      <c r="C1560" s="17">
        <v>1.0823032407407407</v>
      </c>
      <c r="D1560" s="25">
        <f t="shared" si="24"/>
        <v>25.975277777777777</v>
      </c>
    </row>
    <row r="1561" spans="1:29" x14ac:dyDescent="0.2">
      <c r="A1561" s="18">
        <v>43203.140798611108</v>
      </c>
      <c r="B1561" s="17">
        <v>1.6277777830837299</v>
      </c>
      <c r="C1561" s="17">
        <v>1.0829976851851852</v>
      </c>
      <c r="D1561" s="25">
        <f t="shared" si="24"/>
        <v>25.991944444444446</v>
      </c>
      <c r="R1561" s="14">
        <v>37.966000000000001</v>
      </c>
    </row>
    <row r="1562" spans="1:29" x14ac:dyDescent="0.2">
      <c r="A1562" s="18">
        <v>43203.141493055555</v>
      </c>
      <c r="B1562" s="17">
        <v>1.62847222753044</v>
      </c>
      <c r="C1562" s="17">
        <v>1.0836921296296296</v>
      </c>
      <c r="D1562" s="25">
        <f t="shared" si="24"/>
        <v>26.008611111111108</v>
      </c>
    </row>
    <row r="1563" spans="1:29" x14ac:dyDescent="0.2">
      <c r="A1563" s="18">
        <v>43203.142187500001</v>
      </c>
      <c r="B1563" s="17">
        <v>1.62916667197715</v>
      </c>
      <c r="C1563" s="17">
        <v>1.0843865740740741</v>
      </c>
      <c r="D1563" s="25">
        <f t="shared" si="24"/>
        <v>26.025277777777781</v>
      </c>
      <c r="R1563" s="14">
        <v>39.499000000000002</v>
      </c>
    </row>
    <row r="1564" spans="1:29" x14ac:dyDescent="0.2">
      <c r="A1564" s="18">
        <v>43203.142881944441</v>
      </c>
      <c r="B1564" s="17">
        <v>1.6298611164238499</v>
      </c>
      <c r="C1564" s="17">
        <v>1.0850810185185185</v>
      </c>
      <c r="D1564" s="25">
        <f t="shared" si="24"/>
        <v>26.041944444444443</v>
      </c>
      <c r="R1564" s="14">
        <v>37.121000000000002</v>
      </c>
    </row>
    <row r="1565" spans="1:29" x14ac:dyDescent="0.2">
      <c r="A1565" s="18">
        <v>43203.143576388888</v>
      </c>
      <c r="B1565" s="17">
        <v>1.63055556087056</v>
      </c>
      <c r="C1565" s="17">
        <v>1.085775462962963</v>
      </c>
      <c r="D1565" s="25">
        <f t="shared" si="24"/>
        <v>26.058611111111112</v>
      </c>
    </row>
    <row r="1566" spans="1:29" x14ac:dyDescent="0.2">
      <c r="A1566" s="18">
        <v>43203.144270833334</v>
      </c>
      <c r="B1566" s="17">
        <v>1.63125000531727</v>
      </c>
      <c r="C1566" s="17">
        <v>1.0864699074074073</v>
      </c>
      <c r="D1566" s="25">
        <f t="shared" si="24"/>
        <v>26.075277777777778</v>
      </c>
    </row>
    <row r="1567" spans="1:29" x14ac:dyDescent="0.2">
      <c r="A1567" s="18">
        <v>43203.144965277781</v>
      </c>
      <c r="B1567" s="17">
        <v>1.6319444497639799</v>
      </c>
      <c r="C1567" s="17">
        <v>1.0871643518518519</v>
      </c>
      <c r="D1567" s="25">
        <f t="shared" si="24"/>
        <v>26.091944444444444</v>
      </c>
    </row>
    <row r="1568" spans="1:29" x14ac:dyDescent="0.2">
      <c r="A1568" s="18">
        <v>43203.14565972222</v>
      </c>
      <c r="B1568" s="17">
        <v>1.63263889421069</v>
      </c>
      <c r="C1568" s="17">
        <v>1.0878587962962962</v>
      </c>
      <c r="D1568" s="25">
        <f t="shared" si="24"/>
        <v>26.108611111111109</v>
      </c>
    </row>
    <row r="1569" spans="1:18" x14ac:dyDescent="0.2">
      <c r="A1569" s="18">
        <v>43203.146354166667</v>
      </c>
      <c r="B1569" s="17">
        <v>1.6333333386573901</v>
      </c>
      <c r="C1569" s="17">
        <v>1.0885532407407408</v>
      </c>
      <c r="D1569" s="25">
        <f t="shared" si="24"/>
        <v>26.125277777777779</v>
      </c>
      <c r="R1569" s="14">
        <v>36.622</v>
      </c>
    </row>
    <row r="1570" spans="1:18" x14ac:dyDescent="0.2">
      <c r="A1570" s="18">
        <v>43203.147048611114</v>
      </c>
      <c r="B1570" s="17">
        <v>1.6340277831040999</v>
      </c>
      <c r="C1570" s="17">
        <v>1.0892476851851851</v>
      </c>
      <c r="D1570" s="25">
        <f t="shared" si="24"/>
        <v>26.141944444444441</v>
      </c>
      <c r="R1570" s="14">
        <v>36.337000000000003</v>
      </c>
    </row>
    <row r="1571" spans="1:18" x14ac:dyDescent="0.2">
      <c r="A1571" s="18">
        <v>43203.147743055553</v>
      </c>
      <c r="B1571" s="17">
        <v>1.63472222755081</v>
      </c>
      <c r="C1571" s="17">
        <v>1.0899421296296297</v>
      </c>
      <c r="D1571" s="25">
        <f t="shared" si="24"/>
        <v>26.158611111111114</v>
      </c>
      <c r="H1571" s="16">
        <v>399.93599999999998</v>
      </c>
      <c r="R1571" s="14">
        <v>35.279000000000003</v>
      </c>
    </row>
    <row r="1572" spans="1:18" x14ac:dyDescent="0.2">
      <c r="A1572" s="18">
        <v>43203.1484375</v>
      </c>
      <c r="B1572" s="17">
        <v>1.6354166719975201</v>
      </c>
      <c r="C1572" s="17">
        <v>1.090636574074074</v>
      </c>
      <c r="D1572" s="25">
        <f t="shared" si="24"/>
        <v>26.175277777777776</v>
      </c>
      <c r="H1572" s="16">
        <v>395.88600000000002</v>
      </c>
      <c r="R1572" s="14">
        <v>37.765000000000001</v>
      </c>
    </row>
    <row r="1573" spans="1:18" x14ac:dyDescent="0.2">
      <c r="A1573" s="18">
        <v>43203.149131944447</v>
      </c>
      <c r="B1573" s="17">
        <v>1.6361111164442299</v>
      </c>
      <c r="C1573" s="17">
        <v>1.0913310185185185</v>
      </c>
      <c r="D1573" s="25">
        <f t="shared" si="24"/>
        <v>26.191944444444445</v>
      </c>
      <c r="H1573" s="16">
        <v>400.45100000000002</v>
      </c>
      <c r="R1573" s="14">
        <v>36.341999999999999</v>
      </c>
    </row>
    <row r="1574" spans="1:18" x14ac:dyDescent="0.2">
      <c r="A1574" s="18">
        <v>43203.149826388886</v>
      </c>
      <c r="B1574" s="17">
        <v>1.63680556089093</v>
      </c>
      <c r="C1574" s="17">
        <v>1.0920254629629629</v>
      </c>
      <c r="D1574" s="25">
        <f t="shared" si="24"/>
        <v>26.208611111111111</v>
      </c>
      <c r="H1574" s="16">
        <v>400.26600000000002</v>
      </c>
    </row>
    <row r="1575" spans="1:18" x14ac:dyDescent="0.2">
      <c r="A1575" s="18">
        <v>43203.150520833333</v>
      </c>
      <c r="B1575" s="17">
        <v>1.6375000053376401</v>
      </c>
      <c r="C1575" s="17">
        <v>1.0927199074074074</v>
      </c>
      <c r="D1575" s="25">
        <f t="shared" si="24"/>
        <v>26.225277777777777</v>
      </c>
      <c r="H1575" s="16">
        <v>397.36599999999999</v>
      </c>
      <c r="R1575" s="14">
        <v>37.119999999999997</v>
      </c>
    </row>
    <row r="1576" spans="1:18" x14ac:dyDescent="0.2">
      <c r="A1576" s="18">
        <v>43203.15121527778</v>
      </c>
      <c r="B1576" s="17">
        <v>1.6381944497843499</v>
      </c>
      <c r="C1576" s="17">
        <v>1.0934143518518518</v>
      </c>
      <c r="D1576" s="25">
        <f t="shared" si="24"/>
        <v>26.241944444444442</v>
      </c>
      <c r="R1576" s="14">
        <v>39.19</v>
      </c>
    </row>
    <row r="1577" spans="1:18" x14ac:dyDescent="0.2">
      <c r="A1577" s="18">
        <v>43203.151909722219</v>
      </c>
      <c r="B1577" s="17">
        <v>1.63888889423106</v>
      </c>
      <c r="C1577" s="17">
        <v>1.0941087962962963</v>
      </c>
      <c r="D1577" s="25">
        <f t="shared" si="24"/>
        <v>26.258611111111112</v>
      </c>
    </row>
    <row r="1578" spans="1:18" x14ac:dyDescent="0.2">
      <c r="A1578" s="18">
        <v>43203.152604166666</v>
      </c>
      <c r="B1578" s="17">
        <v>1.6395833386777701</v>
      </c>
      <c r="C1578" s="17">
        <v>1.0948032407407406</v>
      </c>
      <c r="D1578" s="25">
        <f t="shared" si="24"/>
        <v>26.275277777777774</v>
      </c>
      <c r="H1578" s="16">
        <v>400.76100000000002</v>
      </c>
      <c r="R1578" s="14">
        <v>35.619999999999997</v>
      </c>
    </row>
    <row r="1579" spans="1:18" x14ac:dyDescent="0.2">
      <c r="A1579" s="18">
        <v>43203.153298611112</v>
      </c>
      <c r="B1579" s="17">
        <v>1.6402777831244699</v>
      </c>
      <c r="C1579" s="17">
        <v>1.0954976851851852</v>
      </c>
      <c r="D1579" s="25">
        <f t="shared" si="24"/>
        <v>26.291944444444447</v>
      </c>
    </row>
    <row r="1580" spans="1:18" x14ac:dyDescent="0.2">
      <c r="A1580" s="18">
        <v>43203.153993055559</v>
      </c>
      <c r="B1580" s="17">
        <v>1.64097222757118</v>
      </c>
      <c r="C1580" s="17">
        <v>1.0961921296296295</v>
      </c>
      <c r="D1580" s="25">
        <f t="shared" si="24"/>
        <v>26.308611111111109</v>
      </c>
    </row>
    <row r="1581" spans="1:18" x14ac:dyDescent="0.2">
      <c r="A1581" s="18">
        <v>43203.154687499999</v>
      </c>
      <c r="B1581" s="17">
        <v>1.6416666720178901</v>
      </c>
      <c r="C1581" s="17">
        <v>1.0968865740740741</v>
      </c>
      <c r="D1581" s="25">
        <f t="shared" si="24"/>
        <v>26.325277777777778</v>
      </c>
      <c r="R1581" s="14">
        <v>36.101999999999997</v>
      </c>
    </row>
    <row r="1582" spans="1:18" x14ac:dyDescent="0.2">
      <c r="A1582" s="18">
        <v>43203.155381944445</v>
      </c>
      <c r="B1582" s="17">
        <v>1.6423611164645999</v>
      </c>
      <c r="C1582" s="17">
        <v>1.0975810185185184</v>
      </c>
      <c r="D1582" s="25">
        <f t="shared" si="24"/>
        <v>26.341944444444444</v>
      </c>
      <c r="R1582" s="14">
        <v>37.75</v>
      </c>
    </row>
    <row r="1583" spans="1:18" x14ac:dyDescent="0.2">
      <c r="A1583" s="18">
        <v>43203.156076388892</v>
      </c>
      <c r="B1583" s="17">
        <v>1.64305556091131</v>
      </c>
      <c r="C1583" s="17">
        <v>1.098275462962963</v>
      </c>
      <c r="D1583" s="25">
        <f t="shared" si="24"/>
        <v>26.358611111111109</v>
      </c>
      <c r="R1583" s="14">
        <v>35.96</v>
      </c>
    </row>
    <row r="1584" spans="1:18" x14ac:dyDescent="0.2">
      <c r="A1584" s="18">
        <v>43203.156770833331</v>
      </c>
      <c r="B1584" s="17">
        <v>1.6437500053580201</v>
      </c>
      <c r="C1584" s="17">
        <v>1.0989699074074073</v>
      </c>
      <c r="D1584" s="25">
        <f t="shared" si="24"/>
        <v>26.375277777777775</v>
      </c>
      <c r="H1584" s="16">
        <v>399.36900000000003</v>
      </c>
      <c r="R1584" s="14">
        <v>39.365000000000002</v>
      </c>
    </row>
    <row r="1585" spans="1:29" x14ac:dyDescent="0.2">
      <c r="A1585" s="18">
        <v>43203.157465277778</v>
      </c>
      <c r="B1585" s="17">
        <v>1.6444444498047199</v>
      </c>
      <c r="C1585" s="17">
        <v>1.0996643518518519</v>
      </c>
      <c r="D1585" s="25">
        <f t="shared" si="24"/>
        <v>26.391944444444444</v>
      </c>
      <c r="R1585" s="14">
        <v>39.326999999999998</v>
      </c>
    </row>
    <row r="1586" spans="1:29" x14ac:dyDescent="0.2">
      <c r="A1586" s="18">
        <v>43203.158159722225</v>
      </c>
      <c r="B1586" s="17">
        <v>1.64513889425143</v>
      </c>
      <c r="C1586" s="17">
        <v>1.1003587962962964</v>
      </c>
      <c r="D1586" s="25">
        <f t="shared" si="24"/>
        <v>26.408611111111114</v>
      </c>
      <c r="R1586" s="14">
        <v>37.685000000000002</v>
      </c>
    </row>
    <row r="1587" spans="1:29" x14ac:dyDescent="0.2">
      <c r="A1587" s="18">
        <v>43203.158854166664</v>
      </c>
      <c r="B1587" s="17">
        <v>1.6458333386981401</v>
      </c>
      <c r="C1587" s="17">
        <v>1.1010532407407407</v>
      </c>
      <c r="D1587" s="25">
        <f t="shared" si="24"/>
        <v>26.425277777777779</v>
      </c>
      <c r="H1587" s="16">
        <v>400.84500000000003</v>
      </c>
    </row>
    <row r="1588" spans="1:29" x14ac:dyDescent="0.2">
      <c r="A1588" s="18">
        <v>43203.159548611111</v>
      </c>
      <c r="B1588" s="17">
        <v>1.6465277831448499</v>
      </c>
      <c r="C1588" s="17">
        <v>1.1017476851851853</v>
      </c>
      <c r="D1588" s="25">
        <f t="shared" si="24"/>
        <v>26.441944444444445</v>
      </c>
      <c r="E1588" s="15">
        <v>1006.866</v>
      </c>
      <c r="F1588" s="14">
        <v>6.1130000000000004</v>
      </c>
      <c r="G1588" s="15">
        <v>36.982999999999997</v>
      </c>
      <c r="H1588" s="16">
        <v>399.18900000000002</v>
      </c>
      <c r="I1588" s="15">
        <v>0</v>
      </c>
      <c r="J1588" s="15">
        <v>0</v>
      </c>
      <c r="K1588" s="15">
        <v>6.4749999999999996</v>
      </c>
      <c r="L1588" s="15">
        <v>0</v>
      </c>
      <c r="M1588" s="15">
        <v>3.0000000000000001E-3</v>
      </c>
      <c r="N1588" s="15">
        <v>0</v>
      </c>
      <c r="O1588" s="15">
        <v>0.38800000000000001</v>
      </c>
      <c r="P1588" s="14">
        <v>-687.23400000000004</v>
      </c>
      <c r="Q1588" s="16">
        <v>0.92</v>
      </c>
      <c r="R1588" s="14">
        <v>37.914000000000001</v>
      </c>
      <c r="S1588" s="14">
        <v>0</v>
      </c>
      <c r="T1588" s="14">
        <v>0</v>
      </c>
      <c r="U1588" s="14">
        <v>0</v>
      </c>
      <c r="V1588" s="14">
        <v>0</v>
      </c>
      <c r="W1588" s="14">
        <v>6</v>
      </c>
      <c r="X1588" s="15">
        <v>37</v>
      </c>
      <c r="Y1588" s="15">
        <v>3</v>
      </c>
      <c r="Z1588" s="15">
        <v>0</v>
      </c>
      <c r="AA1588" s="15">
        <v>3</v>
      </c>
      <c r="AB1588" s="15">
        <v>3</v>
      </c>
      <c r="AC1588" s="14">
        <v>0</v>
      </c>
    </row>
    <row r="1589" spans="1:29" x14ac:dyDescent="0.2">
      <c r="A1589" s="18">
        <v>43203.160243055558</v>
      </c>
      <c r="B1589" s="17">
        <v>1.64722222759156</v>
      </c>
      <c r="C1589" s="17">
        <v>1.1024421296296296</v>
      </c>
      <c r="D1589" s="25">
        <f t="shared" si="24"/>
        <v>26.458611111111111</v>
      </c>
      <c r="R1589" s="14">
        <v>38.521999999999998</v>
      </c>
    </row>
    <row r="1590" spans="1:29" x14ac:dyDescent="0.2">
      <c r="A1590" s="18">
        <v>43203.160937499997</v>
      </c>
      <c r="B1590" s="17">
        <v>1.6479166720382601</v>
      </c>
      <c r="C1590" s="17">
        <v>1.1031365740740742</v>
      </c>
      <c r="D1590" s="25">
        <f t="shared" si="24"/>
        <v>26.47527777777778</v>
      </c>
      <c r="H1590" s="16">
        <v>398.303</v>
      </c>
      <c r="P1590" s="14">
        <v>-686.23500000000001</v>
      </c>
    </row>
    <row r="1591" spans="1:29" x14ac:dyDescent="0.2">
      <c r="A1591" s="18">
        <v>43203.161631944444</v>
      </c>
      <c r="B1591" s="17">
        <v>1.6486111164849699</v>
      </c>
      <c r="C1591" s="17">
        <v>1.1038310185185185</v>
      </c>
      <c r="D1591" s="25">
        <f t="shared" si="24"/>
        <v>26.491944444444442</v>
      </c>
      <c r="H1591" s="16">
        <v>401.25200000000001</v>
      </c>
    </row>
    <row r="1592" spans="1:29" x14ac:dyDescent="0.2">
      <c r="A1592" s="18">
        <v>43203.162326388891</v>
      </c>
      <c r="B1592" s="17">
        <v>1.64930556093168</v>
      </c>
      <c r="C1592" s="17">
        <v>1.1045254629629631</v>
      </c>
      <c r="D1592" s="25">
        <f t="shared" si="24"/>
        <v>26.508611111111115</v>
      </c>
    </row>
    <row r="1593" spans="1:29" x14ac:dyDescent="0.2">
      <c r="A1593" s="18">
        <v>43203.16302083333</v>
      </c>
      <c r="B1593" s="17">
        <v>1.6500000053783901</v>
      </c>
      <c r="C1593" s="17">
        <v>1.1052199074074074</v>
      </c>
      <c r="D1593" s="25">
        <f t="shared" si="24"/>
        <v>26.525277777777777</v>
      </c>
      <c r="H1593" s="16">
        <v>400.48200000000003</v>
      </c>
      <c r="R1593" s="14">
        <v>37.404000000000003</v>
      </c>
    </row>
    <row r="1594" spans="1:29" x14ac:dyDescent="0.2">
      <c r="A1594" s="18">
        <v>43203.163715277777</v>
      </c>
      <c r="B1594" s="17">
        <v>1.6506944498250999</v>
      </c>
      <c r="C1594" s="17">
        <v>1.1059143518518519</v>
      </c>
      <c r="D1594" s="25">
        <f t="shared" si="24"/>
        <v>26.541944444444447</v>
      </c>
    </row>
    <row r="1595" spans="1:29" x14ac:dyDescent="0.2">
      <c r="A1595" s="18">
        <v>43203.164409722223</v>
      </c>
      <c r="B1595" s="17">
        <v>1.6513888942718</v>
      </c>
      <c r="C1595" s="17">
        <v>1.1066087962962963</v>
      </c>
      <c r="D1595" s="25">
        <f t="shared" si="24"/>
        <v>26.558611111111112</v>
      </c>
      <c r="R1595" s="14">
        <v>34.942999999999998</v>
      </c>
    </row>
    <row r="1596" spans="1:29" x14ac:dyDescent="0.2">
      <c r="A1596" s="18">
        <v>43203.16510416667</v>
      </c>
      <c r="B1596" s="17">
        <v>1.6520833387185101</v>
      </c>
      <c r="C1596" s="17">
        <v>1.1073032407407408</v>
      </c>
      <c r="D1596" s="25">
        <f t="shared" si="24"/>
        <v>26.575277777777778</v>
      </c>
      <c r="R1596" s="14">
        <v>36.351999999999997</v>
      </c>
    </row>
    <row r="1597" spans="1:29" x14ac:dyDescent="0.2">
      <c r="A1597" s="18">
        <v>43203.165798611109</v>
      </c>
      <c r="B1597" s="17">
        <v>1.6527777831652199</v>
      </c>
      <c r="C1597" s="17">
        <v>1.1079976851851852</v>
      </c>
      <c r="D1597" s="25">
        <f t="shared" si="24"/>
        <v>26.591944444444444</v>
      </c>
    </row>
    <row r="1598" spans="1:29" x14ac:dyDescent="0.2">
      <c r="A1598" s="18">
        <v>43203.166493055556</v>
      </c>
      <c r="B1598" s="17">
        <v>1.65347222761193</v>
      </c>
      <c r="C1598" s="17">
        <v>1.1086921296296297</v>
      </c>
      <c r="D1598" s="25">
        <f t="shared" si="24"/>
        <v>26.608611111111113</v>
      </c>
      <c r="R1598" s="14">
        <v>38.103999999999999</v>
      </c>
    </row>
    <row r="1599" spans="1:29" x14ac:dyDescent="0.2">
      <c r="A1599" s="18">
        <v>43203.167187500003</v>
      </c>
      <c r="B1599" s="17">
        <v>1.6541666720586401</v>
      </c>
      <c r="C1599" s="17">
        <v>1.109386574074074</v>
      </c>
      <c r="D1599" s="25">
        <f t="shared" si="24"/>
        <v>26.625277777777775</v>
      </c>
    </row>
    <row r="1600" spans="1:29" x14ac:dyDescent="0.2">
      <c r="A1600" s="18">
        <v>43203.167881944442</v>
      </c>
      <c r="B1600" s="17">
        <v>1.65486111650534</v>
      </c>
      <c r="C1600" s="17">
        <v>1.1100810185185186</v>
      </c>
      <c r="D1600" s="25">
        <f t="shared" si="24"/>
        <v>26.641944444444448</v>
      </c>
    </row>
    <row r="1601" spans="1:18" x14ac:dyDescent="0.2">
      <c r="A1601" s="18">
        <v>43203.168576388889</v>
      </c>
      <c r="B1601" s="17">
        <v>1.65555556095205</v>
      </c>
      <c r="C1601" s="17">
        <v>1.1107754629629629</v>
      </c>
      <c r="D1601" s="25">
        <f t="shared" si="24"/>
        <v>26.65861111111111</v>
      </c>
    </row>
    <row r="1602" spans="1:18" x14ac:dyDescent="0.2">
      <c r="A1602" s="18">
        <v>43203.169270833336</v>
      </c>
      <c r="B1602" s="17">
        <v>1.6562500053987601</v>
      </c>
      <c r="C1602" s="17">
        <v>1.1114699074074075</v>
      </c>
      <c r="D1602" s="25">
        <f t="shared" si="24"/>
        <v>26.675277777777779</v>
      </c>
    </row>
    <row r="1603" spans="1:18" x14ac:dyDescent="0.2">
      <c r="A1603" s="18">
        <v>43203.169965277775</v>
      </c>
      <c r="B1603" s="17">
        <v>1.65694444984547</v>
      </c>
      <c r="C1603" s="17">
        <v>1.1121643518518518</v>
      </c>
      <c r="D1603" s="25">
        <f t="shared" ref="D1603:D1666" si="25">C1603*24</f>
        <v>26.691944444444445</v>
      </c>
    </row>
    <row r="1604" spans="1:18" x14ac:dyDescent="0.2">
      <c r="A1604" s="18">
        <v>43203.170659722222</v>
      </c>
      <c r="B1604" s="17">
        <v>1.65763889429218</v>
      </c>
      <c r="C1604" s="17">
        <v>1.1128587962962964</v>
      </c>
      <c r="D1604" s="25">
        <f t="shared" si="25"/>
        <v>26.708611111111111</v>
      </c>
    </row>
    <row r="1605" spans="1:18" x14ac:dyDescent="0.2">
      <c r="A1605" s="18">
        <v>43203.171354166669</v>
      </c>
      <c r="B1605" s="17">
        <v>1.6583333387388799</v>
      </c>
      <c r="C1605" s="17">
        <v>1.1135532407407407</v>
      </c>
      <c r="D1605" s="25">
        <f t="shared" si="25"/>
        <v>26.725277777777777</v>
      </c>
    </row>
    <row r="1606" spans="1:18" x14ac:dyDescent="0.2">
      <c r="A1606" s="18">
        <v>43203.172048611108</v>
      </c>
      <c r="B1606" s="17">
        <v>1.65902778318559</v>
      </c>
      <c r="C1606" s="17">
        <v>1.1142476851851852</v>
      </c>
      <c r="D1606" s="25">
        <f t="shared" si="25"/>
        <v>26.741944444444446</v>
      </c>
    </row>
    <row r="1607" spans="1:18" x14ac:dyDescent="0.2">
      <c r="A1607" s="18">
        <v>43203.172743055555</v>
      </c>
      <c r="B1607" s="17">
        <v>1.6597222276323</v>
      </c>
      <c r="C1607" s="17">
        <v>1.1149421296296296</v>
      </c>
      <c r="D1607" s="25">
        <f t="shared" si="25"/>
        <v>26.758611111111108</v>
      </c>
    </row>
    <row r="1608" spans="1:18" x14ac:dyDescent="0.2">
      <c r="A1608" s="18">
        <v>43203.173437500001</v>
      </c>
      <c r="B1608" s="17">
        <v>1.6604166720790099</v>
      </c>
      <c r="C1608" s="17">
        <v>1.1156365740740741</v>
      </c>
      <c r="D1608" s="25">
        <f t="shared" si="25"/>
        <v>26.775277777777781</v>
      </c>
    </row>
    <row r="1609" spans="1:18" x14ac:dyDescent="0.2">
      <c r="A1609" s="18">
        <v>43203.174131944441</v>
      </c>
      <c r="B1609" s="17">
        <v>1.66111111652572</v>
      </c>
      <c r="C1609" s="17">
        <v>1.1163310185185185</v>
      </c>
      <c r="D1609" s="25">
        <f t="shared" si="25"/>
        <v>26.791944444444443</v>
      </c>
    </row>
    <row r="1610" spans="1:18" x14ac:dyDescent="0.2">
      <c r="A1610" s="18">
        <v>43203.174826388888</v>
      </c>
      <c r="B1610" s="17">
        <v>1.66180556097243</v>
      </c>
      <c r="C1610" s="17">
        <v>1.117025462962963</v>
      </c>
      <c r="D1610" s="25">
        <f t="shared" si="25"/>
        <v>26.808611111111112</v>
      </c>
    </row>
    <row r="1611" spans="1:18" x14ac:dyDescent="0.2">
      <c r="A1611" s="18">
        <v>43203.175520833334</v>
      </c>
      <c r="B1611" s="17">
        <v>1.6625000054191299</v>
      </c>
      <c r="C1611" s="17">
        <v>1.1177199074074073</v>
      </c>
      <c r="D1611" s="25">
        <f t="shared" si="25"/>
        <v>26.825277777777778</v>
      </c>
      <c r="R1611" s="14">
        <v>35.186999999999998</v>
      </c>
    </row>
    <row r="1612" spans="1:18" x14ac:dyDescent="0.2">
      <c r="A1612" s="18">
        <v>43203.176215277781</v>
      </c>
      <c r="B1612" s="17">
        <v>1.66319444986584</v>
      </c>
      <c r="C1612" s="17">
        <v>1.1184143518518519</v>
      </c>
      <c r="D1612" s="25">
        <f t="shared" si="25"/>
        <v>26.841944444444444</v>
      </c>
      <c r="H1612" s="16">
        <v>400.26900000000001</v>
      </c>
      <c r="R1612" s="14">
        <v>36.615000000000002</v>
      </c>
    </row>
    <row r="1613" spans="1:18" x14ac:dyDescent="0.2">
      <c r="A1613" s="18">
        <v>43203.17690972222</v>
      </c>
      <c r="B1613" s="17">
        <v>1.66388889431255</v>
      </c>
      <c r="C1613" s="17">
        <v>1.1191087962962962</v>
      </c>
      <c r="D1613" s="25">
        <f t="shared" si="25"/>
        <v>26.858611111111109</v>
      </c>
      <c r="H1613" s="16">
        <v>398.81400000000002</v>
      </c>
      <c r="R1613" s="14">
        <v>36.832000000000001</v>
      </c>
    </row>
    <row r="1614" spans="1:18" x14ac:dyDescent="0.2">
      <c r="A1614" s="18">
        <v>43203.177604166667</v>
      </c>
      <c r="B1614" s="17">
        <v>1.6645833387592599</v>
      </c>
      <c r="C1614" s="17">
        <v>1.1198032407407408</v>
      </c>
      <c r="D1614" s="25">
        <f t="shared" si="25"/>
        <v>26.875277777777779</v>
      </c>
      <c r="H1614" s="16">
        <v>400.63</v>
      </c>
    </row>
    <row r="1615" spans="1:18" x14ac:dyDescent="0.2">
      <c r="A1615" s="18">
        <v>43203.178298611114</v>
      </c>
      <c r="B1615" s="17">
        <v>1.66527778320597</v>
      </c>
      <c r="C1615" s="17">
        <v>1.1204976851851851</v>
      </c>
      <c r="D1615" s="25">
        <f t="shared" si="25"/>
        <v>26.891944444444441</v>
      </c>
    </row>
    <row r="1616" spans="1:18" x14ac:dyDescent="0.2">
      <c r="A1616" s="18">
        <v>43203.178993055553</v>
      </c>
      <c r="B1616" s="17">
        <v>1.6659722276526701</v>
      </c>
      <c r="C1616" s="17">
        <v>1.1211921296296297</v>
      </c>
      <c r="D1616" s="25">
        <f t="shared" si="25"/>
        <v>26.908611111111114</v>
      </c>
    </row>
    <row r="1617" spans="1:29" x14ac:dyDescent="0.2">
      <c r="A1617" s="18">
        <v>43203.1796875</v>
      </c>
      <c r="B1617" s="17">
        <v>1.6666666720993799</v>
      </c>
      <c r="C1617" s="17">
        <v>1.121886574074074</v>
      </c>
      <c r="D1617" s="25">
        <f t="shared" si="25"/>
        <v>26.925277777777776</v>
      </c>
    </row>
    <row r="1618" spans="1:29" x14ac:dyDescent="0.2">
      <c r="A1618" s="18">
        <v>43203.180381944447</v>
      </c>
      <c r="B1618" s="17">
        <v>1.66736111654609</v>
      </c>
      <c r="C1618" s="17">
        <v>1.1225810185185185</v>
      </c>
      <c r="D1618" s="25">
        <f t="shared" si="25"/>
        <v>26.941944444444445</v>
      </c>
      <c r="E1618" s="15">
        <v>1006.866</v>
      </c>
      <c r="F1618" s="14">
        <v>6.1139999999999999</v>
      </c>
      <c r="G1618" s="15">
        <v>36.981999999999999</v>
      </c>
      <c r="H1618" s="16">
        <v>398.80200000000002</v>
      </c>
      <c r="I1618" s="15">
        <v>0</v>
      </c>
      <c r="J1618" s="15">
        <v>0</v>
      </c>
      <c r="K1618" s="15">
        <v>6.4749999999999996</v>
      </c>
      <c r="L1618" s="15">
        <v>0</v>
      </c>
      <c r="M1618" s="15">
        <v>3.0000000000000001E-3</v>
      </c>
      <c r="N1618" s="15">
        <v>0</v>
      </c>
      <c r="O1618" s="15">
        <v>0.38800000000000001</v>
      </c>
      <c r="P1618" s="14">
        <v>-687.02499999999998</v>
      </c>
      <c r="Q1618" s="16">
        <v>0.73399999999999999</v>
      </c>
      <c r="R1618" s="14">
        <v>36.978000000000002</v>
      </c>
      <c r="S1618" s="14">
        <v>0</v>
      </c>
      <c r="T1618" s="14">
        <v>0</v>
      </c>
      <c r="U1618" s="14">
        <v>0</v>
      </c>
      <c r="V1618" s="14">
        <v>0</v>
      </c>
      <c r="W1618" s="14">
        <v>6</v>
      </c>
      <c r="X1618" s="15">
        <v>37</v>
      </c>
      <c r="Y1618" s="15">
        <v>3</v>
      </c>
      <c r="Z1618" s="15">
        <v>0</v>
      </c>
      <c r="AA1618" s="15">
        <v>3</v>
      </c>
      <c r="AB1618" s="15">
        <v>3</v>
      </c>
      <c r="AC1618" s="14">
        <v>0</v>
      </c>
    </row>
    <row r="1619" spans="1:29" x14ac:dyDescent="0.2">
      <c r="A1619" s="18">
        <v>43203.181076388886</v>
      </c>
      <c r="B1619" s="17">
        <v>1.6680555609928001</v>
      </c>
      <c r="C1619" s="17">
        <v>1.1232754629629629</v>
      </c>
      <c r="D1619" s="25">
        <f t="shared" si="25"/>
        <v>26.958611111111111</v>
      </c>
      <c r="R1619" s="14">
        <v>37.545000000000002</v>
      </c>
    </row>
    <row r="1620" spans="1:29" x14ac:dyDescent="0.2">
      <c r="A1620" s="18">
        <v>43203.181770833333</v>
      </c>
      <c r="B1620" s="17">
        <v>1.6687500054395099</v>
      </c>
      <c r="C1620" s="17">
        <v>1.1239699074074074</v>
      </c>
      <c r="D1620" s="25">
        <f t="shared" si="25"/>
        <v>26.975277777777777</v>
      </c>
      <c r="H1620" s="16">
        <v>400.947</v>
      </c>
      <c r="P1620" s="14">
        <v>-687.673</v>
      </c>
    </row>
    <row r="1621" spans="1:29" x14ac:dyDescent="0.2">
      <c r="A1621" s="18">
        <v>43203.18246527778</v>
      </c>
      <c r="B1621" s="17">
        <v>1.66944444988621</v>
      </c>
      <c r="C1621" s="17">
        <v>1.1246643518518518</v>
      </c>
      <c r="D1621" s="25">
        <f t="shared" si="25"/>
        <v>26.991944444444442</v>
      </c>
      <c r="H1621" s="16">
        <v>400.11700000000002</v>
      </c>
      <c r="R1621" s="14">
        <v>35.531999999999996</v>
      </c>
    </row>
    <row r="1622" spans="1:29" x14ac:dyDescent="0.2">
      <c r="A1622" s="18">
        <v>43203.183159722219</v>
      </c>
      <c r="B1622" s="17">
        <v>1.6701388943329201</v>
      </c>
      <c r="C1622" s="17">
        <v>1.1253587962962963</v>
      </c>
      <c r="D1622" s="25">
        <f t="shared" si="25"/>
        <v>27.008611111111112</v>
      </c>
      <c r="H1622" s="16">
        <v>398.34300000000002</v>
      </c>
      <c r="R1622" s="14">
        <v>37.119999999999997</v>
      </c>
    </row>
    <row r="1623" spans="1:29" x14ac:dyDescent="0.2">
      <c r="A1623" s="18">
        <v>43203.183854166666</v>
      </c>
      <c r="B1623" s="17">
        <v>1.6708333387796299</v>
      </c>
      <c r="C1623" s="17">
        <v>1.1260532407407406</v>
      </c>
      <c r="D1623" s="25">
        <f t="shared" si="25"/>
        <v>27.025277777777774</v>
      </c>
      <c r="H1623" s="16">
        <v>399.90199999999999</v>
      </c>
    </row>
    <row r="1624" spans="1:29" x14ac:dyDescent="0.2">
      <c r="A1624" s="18">
        <v>43203.184548611112</v>
      </c>
      <c r="B1624" s="17">
        <v>1.67152778322634</v>
      </c>
      <c r="C1624" s="17">
        <v>1.1267476851851852</v>
      </c>
      <c r="D1624" s="25">
        <f t="shared" si="25"/>
        <v>27.041944444444447</v>
      </c>
    </row>
    <row r="1625" spans="1:29" x14ac:dyDescent="0.2">
      <c r="A1625" s="18">
        <v>43203.185243055559</v>
      </c>
      <c r="B1625" s="17">
        <v>1.6722222276730501</v>
      </c>
      <c r="C1625" s="17">
        <v>1.1274421296296295</v>
      </c>
      <c r="D1625" s="25">
        <f t="shared" si="25"/>
        <v>27.058611111111109</v>
      </c>
    </row>
    <row r="1626" spans="1:29" x14ac:dyDescent="0.2">
      <c r="A1626" s="18">
        <v>43203.185937499999</v>
      </c>
      <c r="B1626" s="17">
        <v>1.6729166721197499</v>
      </c>
      <c r="C1626" s="17">
        <v>1.1281365740740741</v>
      </c>
      <c r="D1626" s="25">
        <f t="shared" si="25"/>
        <v>27.075277777777778</v>
      </c>
      <c r="R1626" s="14">
        <v>35.591999999999999</v>
      </c>
    </row>
    <row r="1627" spans="1:29" x14ac:dyDescent="0.2">
      <c r="A1627" s="18">
        <v>43203.186631944445</v>
      </c>
      <c r="B1627" s="17">
        <v>1.67361111656646</v>
      </c>
      <c r="C1627" s="17">
        <v>1.1288310185185184</v>
      </c>
      <c r="D1627" s="25">
        <f t="shared" si="25"/>
        <v>27.091944444444444</v>
      </c>
      <c r="R1627" s="14">
        <v>36.835999999999999</v>
      </c>
    </row>
    <row r="1628" spans="1:29" x14ac:dyDescent="0.2">
      <c r="A1628" s="18">
        <v>43203.187326388892</v>
      </c>
      <c r="B1628" s="17">
        <v>1.6743055610131701</v>
      </c>
      <c r="C1628" s="17">
        <v>1.129525462962963</v>
      </c>
      <c r="D1628" s="25">
        <f t="shared" si="25"/>
        <v>27.108611111111109</v>
      </c>
    </row>
    <row r="1629" spans="1:29" x14ac:dyDescent="0.2">
      <c r="A1629" s="18">
        <v>43203.188020833331</v>
      </c>
      <c r="B1629" s="17">
        <v>1.6750000054598799</v>
      </c>
      <c r="C1629" s="17">
        <v>1.1302199074074073</v>
      </c>
      <c r="D1629" s="25">
        <f t="shared" si="25"/>
        <v>27.125277777777775</v>
      </c>
    </row>
    <row r="1630" spans="1:29" x14ac:dyDescent="0.2">
      <c r="A1630" s="18">
        <v>43203.188715277778</v>
      </c>
      <c r="B1630" s="17">
        <v>1.67569444990659</v>
      </c>
      <c r="C1630" s="17">
        <v>1.1309143518518519</v>
      </c>
      <c r="D1630" s="25">
        <f t="shared" si="25"/>
        <v>27.141944444444444</v>
      </c>
      <c r="R1630" s="14">
        <v>35.542000000000002</v>
      </c>
    </row>
    <row r="1631" spans="1:29" x14ac:dyDescent="0.2">
      <c r="A1631" s="18">
        <v>43203.189409722225</v>
      </c>
      <c r="B1631" s="17">
        <v>1.6763888943532901</v>
      </c>
      <c r="C1631" s="17">
        <v>1.1316087962962964</v>
      </c>
      <c r="D1631" s="25">
        <f t="shared" si="25"/>
        <v>27.158611111111114</v>
      </c>
    </row>
    <row r="1632" spans="1:29" x14ac:dyDescent="0.2">
      <c r="A1632" s="18">
        <v>43203.190104166664</v>
      </c>
      <c r="B1632" s="17">
        <v>1.6770833387999999</v>
      </c>
      <c r="C1632" s="17">
        <v>1.1323032407407407</v>
      </c>
      <c r="D1632" s="25">
        <f t="shared" si="25"/>
        <v>27.175277777777779</v>
      </c>
      <c r="H1632" s="16">
        <v>399.08800000000002</v>
      </c>
    </row>
    <row r="1633" spans="1:29" x14ac:dyDescent="0.2">
      <c r="A1633" s="18">
        <v>43203.190798611111</v>
      </c>
      <c r="B1633" s="17">
        <v>1.67777778324671</v>
      </c>
      <c r="C1633" s="17">
        <v>1.1329976851851853</v>
      </c>
      <c r="D1633" s="25">
        <f t="shared" si="25"/>
        <v>27.191944444444445</v>
      </c>
      <c r="H1633" s="16">
        <v>399.02300000000002</v>
      </c>
    </row>
    <row r="1634" spans="1:29" x14ac:dyDescent="0.2">
      <c r="A1634" s="18">
        <v>43203.191493055558</v>
      </c>
      <c r="B1634" s="17">
        <v>1.6784722276934201</v>
      </c>
      <c r="C1634" s="17">
        <v>1.1336921296296296</v>
      </c>
      <c r="D1634" s="25">
        <f t="shared" si="25"/>
        <v>27.208611111111111</v>
      </c>
      <c r="H1634" s="16">
        <v>400.93200000000002</v>
      </c>
    </row>
    <row r="1635" spans="1:29" x14ac:dyDescent="0.2">
      <c r="A1635" s="18">
        <v>43203.192187499997</v>
      </c>
      <c r="B1635" s="17">
        <v>1.6791666721401299</v>
      </c>
      <c r="C1635" s="17">
        <v>1.1343865740740742</v>
      </c>
      <c r="D1635" s="25">
        <f t="shared" si="25"/>
        <v>27.22527777777778</v>
      </c>
    </row>
    <row r="1636" spans="1:29" x14ac:dyDescent="0.2">
      <c r="A1636" s="18">
        <v>43203.192881944444</v>
      </c>
      <c r="B1636" s="17">
        <v>1.67986111658684</v>
      </c>
      <c r="C1636" s="17">
        <v>1.1350810185185185</v>
      </c>
      <c r="D1636" s="25">
        <f t="shared" si="25"/>
        <v>27.241944444444442</v>
      </c>
      <c r="H1636" s="16">
        <v>401.678</v>
      </c>
    </row>
    <row r="1637" spans="1:29" x14ac:dyDescent="0.2">
      <c r="A1637" s="18">
        <v>43203.193576388891</v>
      </c>
      <c r="B1637" s="17">
        <v>1.6805555610335401</v>
      </c>
      <c r="C1637" s="17">
        <v>1.1357754629629631</v>
      </c>
      <c r="D1637" s="25">
        <f t="shared" si="25"/>
        <v>27.258611111111115</v>
      </c>
      <c r="H1637" s="16">
        <v>398.41300000000001</v>
      </c>
    </row>
    <row r="1638" spans="1:29" x14ac:dyDescent="0.2">
      <c r="A1638" s="18">
        <v>43203.19427083333</v>
      </c>
      <c r="B1638" s="17">
        <v>1.6812500054802499</v>
      </c>
      <c r="C1638" s="17">
        <v>1.1364699074074074</v>
      </c>
      <c r="D1638" s="25">
        <f t="shared" si="25"/>
        <v>27.275277777777777</v>
      </c>
      <c r="H1638" s="16">
        <v>402.59</v>
      </c>
    </row>
    <row r="1639" spans="1:29" x14ac:dyDescent="0.2">
      <c r="A1639" s="18">
        <v>43203.194965277777</v>
      </c>
      <c r="B1639" s="17">
        <v>1.68194444992696</v>
      </c>
      <c r="C1639" s="17">
        <v>1.1371643518518519</v>
      </c>
      <c r="D1639" s="25">
        <f t="shared" si="25"/>
        <v>27.291944444444447</v>
      </c>
      <c r="H1639" s="16">
        <v>398.70400000000001</v>
      </c>
    </row>
    <row r="1640" spans="1:29" x14ac:dyDescent="0.2">
      <c r="A1640" s="18">
        <v>43203.195659722223</v>
      </c>
      <c r="B1640" s="17">
        <v>1.6826388943736701</v>
      </c>
      <c r="C1640" s="17">
        <v>1.1378587962962963</v>
      </c>
      <c r="D1640" s="25">
        <f t="shared" si="25"/>
        <v>27.308611111111112</v>
      </c>
    </row>
    <row r="1641" spans="1:29" x14ac:dyDescent="0.2">
      <c r="A1641" s="18">
        <v>43203.19635416667</v>
      </c>
      <c r="B1641" s="17">
        <v>1.6833333388203799</v>
      </c>
      <c r="C1641" s="17">
        <v>1.1385532407407408</v>
      </c>
      <c r="D1641" s="25">
        <f t="shared" si="25"/>
        <v>27.325277777777778</v>
      </c>
    </row>
    <row r="1642" spans="1:29" x14ac:dyDescent="0.2">
      <c r="A1642" s="18">
        <v>43203.197048611109</v>
      </c>
      <c r="B1642" s="17">
        <v>1.68402778326708</v>
      </c>
      <c r="C1642" s="17">
        <v>1.1392476851851852</v>
      </c>
      <c r="D1642" s="25">
        <f t="shared" si="25"/>
        <v>27.341944444444444</v>
      </c>
    </row>
    <row r="1643" spans="1:29" x14ac:dyDescent="0.2">
      <c r="A1643" s="18">
        <v>43203.197743055556</v>
      </c>
      <c r="B1643" s="17">
        <v>1.6847222277137901</v>
      </c>
      <c r="C1643" s="17">
        <v>1.1399421296296297</v>
      </c>
      <c r="D1643" s="25">
        <f t="shared" si="25"/>
        <v>27.358611111111113</v>
      </c>
      <c r="P1643" s="14">
        <v>-686.39800000000002</v>
      </c>
    </row>
    <row r="1644" spans="1:29" x14ac:dyDescent="0.2">
      <c r="A1644" s="18">
        <v>43203.198437500003</v>
      </c>
      <c r="B1644" s="17">
        <v>1.6854166721605</v>
      </c>
      <c r="C1644" s="17">
        <v>1.140636574074074</v>
      </c>
      <c r="D1644" s="25">
        <f t="shared" si="25"/>
        <v>27.375277777777775</v>
      </c>
      <c r="P1644" s="14">
        <v>-685.23800000000006</v>
      </c>
      <c r="R1644" s="14">
        <v>36.337000000000003</v>
      </c>
    </row>
    <row r="1645" spans="1:29" x14ac:dyDescent="0.2">
      <c r="A1645" s="18">
        <v>43203.199131944442</v>
      </c>
      <c r="B1645" s="17">
        <v>1.68611111660721</v>
      </c>
      <c r="C1645" s="17">
        <v>1.1413310185185186</v>
      </c>
      <c r="D1645" s="25">
        <f t="shared" si="25"/>
        <v>27.391944444444448</v>
      </c>
      <c r="R1645" s="14">
        <v>35.404000000000003</v>
      </c>
    </row>
    <row r="1646" spans="1:29" x14ac:dyDescent="0.2">
      <c r="A1646" s="18">
        <v>43203.199826388889</v>
      </c>
      <c r="B1646" s="17">
        <v>1.6868055610539201</v>
      </c>
      <c r="C1646" s="17">
        <v>1.1420254629629629</v>
      </c>
      <c r="D1646" s="25">
        <f t="shared" si="25"/>
        <v>27.40861111111111</v>
      </c>
    </row>
    <row r="1647" spans="1:29" x14ac:dyDescent="0.2">
      <c r="A1647" s="18">
        <v>43203.200520833336</v>
      </c>
      <c r="B1647" s="17">
        <v>1.68750000550062</v>
      </c>
      <c r="C1647" s="17">
        <v>1.1427199074074075</v>
      </c>
      <c r="D1647" s="25">
        <f t="shared" si="25"/>
        <v>27.425277777777779</v>
      </c>
      <c r="R1647" s="14">
        <v>35.759</v>
      </c>
    </row>
    <row r="1648" spans="1:29" x14ac:dyDescent="0.2">
      <c r="A1648" s="18">
        <v>43203.201215277775</v>
      </c>
      <c r="B1648" s="17">
        <v>1.68819444994733</v>
      </c>
      <c r="C1648" s="17">
        <v>1.1434143518518518</v>
      </c>
      <c r="D1648" s="25">
        <f t="shared" si="25"/>
        <v>27.441944444444445</v>
      </c>
      <c r="E1648" s="15">
        <v>1006.866</v>
      </c>
      <c r="F1648" s="14">
        <v>6.1139999999999999</v>
      </c>
      <c r="G1648" s="15">
        <v>36.972000000000001</v>
      </c>
      <c r="H1648" s="16">
        <v>399.42</v>
      </c>
      <c r="I1648" s="15">
        <v>0</v>
      </c>
      <c r="J1648" s="15">
        <v>0</v>
      </c>
      <c r="K1648" s="15">
        <v>6.4749999999999996</v>
      </c>
      <c r="L1648" s="15">
        <v>0</v>
      </c>
      <c r="M1648" s="15">
        <v>3.0000000000000001E-3</v>
      </c>
      <c r="N1648" s="15">
        <v>0</v>
      </c>
      <c r="O1648" s="15">
        <v>0.38800000000000001</v>
      </c>
      <c r="P1648" s="14">
        <v>-685.23800000000006</v>
      </c>
      <c r="Q1648" s="16">
        <v>1.3360000000000001</v>
      </c>
      <c r="R1648" s="14">
        <v>38.046999999999997</v>
      </c>
      <c r="S1648" s="14">
        <v>0</v>
      </c>
      <c r="T1648" s="14">
        <v>0</v>
      </c>
      <c r="U1648" s="14">
        <v>0</v>
      </c>
      <c r="V1648" s="14">
        <v>0</v>
      </c>
      <c r="W1648" s="14">
        <v>6</v>
      </c>
      <c r="X1648" s="15">
        <v>37</v>
      </c>
      <c r="Y1648" s="15">
        <v>3</v>
      </c>
      <c r="Z1648" s="15">
        <v>0</v>
      </c>
      <c r="AA1648" s="15">
        <v>3</v>
      </c>
      <c r="AB1648" s="15">
        <v>3</v>
      </c>
      <c r="AC1648" s="14">
        <v>0</v>
      </c>
    </row>
    <row r="1649" spans="1:18" x14ac:dyDescent="0.2">
      <c r="A1649" s="18">
        <v>43203.201909722222</v>
      </c>
      <c r="B1649" s="17">
        <v>1.6888888943940401</v>
      </c>
      <c r="C1649" s="17">
        <v>1.1441087962962964</v>
      </c>
      <c r="D1649" s="25">
        <f t="shared" si="25"/>
        <v>27.458611111111111</v>
      </c>
      <c r="H1649" s="16">
        <v>402.41699999999997</v>
      </c>
      <c r="R1649" s="14">
        <v>35.552</v>
      </c>
    </row>
    <row r="1650" spans="1:18" x14ac:dyDescent="0.2">
      <c r="A1650" s="18">
        <v>43203.202604166669</v>
      </c>
      <c r="B1650" s="17">
        <v>1.68958333884075</v>
      </c>
      <c r="C1650" s="17">
        <v>1.1448032407407407</v>
      </c>
      <c r="D1650" s="25">
        <f t="shared" si="25"/>
        <v>27.475277777777777</v>
      </c>
      <c r="H1650" s="16">
        <v>399.53899999999999</v>
      </c>
      <c r="R1650" s="14">
        <v>36.979999999999997</v>
      </c>
    </row>
    <row r="1651" spans="1:18" x14ac:dyDescent="0.2">
      <c r="A1651" s="18">
        <v>43203.203298611108</v>
      </c>
      <c r="B1651" s="17">
        <v>1.69027778328746</v>
      </c>
      <c r="C1651" s="17">
        <v>1.1454976851851852</v>
      </c>
      <c r="D1651" s="25">
        <f t="shared" si="25"/>
        <v>27.491944444444446</v>
      </c>
      <c r="H1651" s="16">
        <v>399.08</v>
      </c>
      <c r="R1651" s="14">
        <v>34.383000000000003</v>
      </c>
    </row>
    <row r="1652" spans="1:18" x14ac:dyDescent="0.2">
      <c r="A1652" s="18">
        <v>43203.203993055555</v>
      </c>
      <c r="B1652" s="17">
        <v>1.6909722277341599</v>
      </c>
      <c r="C1652" s="17">
        <v>1.1461921296296296</v>
      </c>
      <c r="D1652" s="25">
        <f t="shared" si="25"/>
        <v>27.508611111111108</v>
      </c>
    </row>
    <row r="1653" spans="1:18" x14ac:dyDescent="0.2">
      <c r="A1653" s="18">
        <v>43203.204687500001</v>
      </c>
      <c r="B1653" s="17">
        <v>1.69166667218087</v>
      </c>
      <c r="C1653" s="17">
        <v>1.1468865740740741</v>
      </c>
      <c r="D1653" s="25">
        <f t="shared" si="25"/>
        <v>27.525277777777781</v>
      </c>
      <c r="H1653" s="16">
        <v>400.30700000000002</v>
      </c>
      <c r="R1653" s="14">
        <v>33.326999999999998</v>
      </c>
    </row>
    <row r="1654" spans="1:18" x14ac:dyDescent="0.2">
      <c r="A1654" s="18">
        <v>43203.205381944441</v>
      </c>
      <c r="B1654" s="17">
        <v>1.69236111662758</v>
      </c>
      <c r="C1654" s="17">
        <v>1.1475810185185185</v>
      </c>
      <c r="D1654" s="25">
        <f t="shared" si="25"/>
        <v>27.541944444444443</v>
      </c>
      <c r="H1654" s="16">
        <v>399.65300000000002</v>
      </c>
      <c r="R1654" s="14">
        <v>37.621000000000002</v>
      </c>
    </row>
    <row r="1655" spans="1:18" x14ac:dyDescent="0.2">
      <c r="A1655" s="18">
        <v>43203.206076388888</v>
      </c>
      <c r="B1655" s="17">
        <v>1.6930555610742899</v>
      </c>
      <c r="C1655" s="17">
        <v>1.148275462962963</v>
      </c>
      <c r="D1655" s="25">
        <f t="shared" si="25"/>
        <v>27.558611111111112</v>
      </c>
      <c r="H1655" s="16">
        <v>400.98099999999999</v>
      </c>
    </row>
    <row r="1656" spans="1:18" x14ac:dyDescent="0.2">
      <c r="A1656" s="18">
        <v>43203.206770833334</v>
      </c>
      <c r="B1656" s="17">
        <v>1.693750005521</v>
      </c>
      <c r="C1656" s="17">
        <v>1.1489699074074073</v>
      </c>
      <c r="D1656" s="25">
        <f t="shared" si="25"/>
        <v>27.575277777777778</v>
      </c>
      <c r="H1656" s="16">
        <v>397.73899999999998</v>
      </c>
    </row>
    <row r="1657" spans="1:18" x14ac:dyDescent="0.2">
      <c r="A1657" s="18">
        <v>43203.207465277781</v>
      </c>
      <c r="B1657" s="17">
        <v>1.6944444499677001</v>
      </c>
      <c r="C1657" s="17">
        <v>1.1496643518518519</v>
      </c>
      <c r="D1657" s="25">
        <f t="shared" si="25"/>
        <v>27.591944444444444</v>
      </c>
      <c r="R1657" s="14">
        <v>39.365000000000002</v>
      </c>
    </row>
    <row r="1658" spans="1:18" x14ac:dyDescent="0.2">
      <c r="A1658" s="18">
        <v>43203.20815972222</v>
      </c>
      <c r="B1658" s="17">
        <v>1.6951388944144099</v>
      </c>
      <c r="C1658" s="17">
        <v>1.1503587962962962</v>
      </c>
      <c r="D1658" s="25">
        <f t="shared" si="25"/>
        <v>27.608611111111109</v>
      </c>
      <c r="R1658" s="14">
        <v>39.28</v>
      </c>
    </row>
    <row r="1659" spans="1:18" x14ac:dyDescent="0.2">
      <c r="A1659" s="18">
        <v>43203.208854166667</v>
      </c>
      <c r="B1659" s="17">
        <v>1.69583333886112</v>
      </c>
      <c r="C1659" s="17">
        <v>1.1510532407407408</v>
      </c>
      <c r="D1659" s="25">
        <f t="shared" si="25"/>
        <v>27.625277777777779</v>
      </c>
      <c r="R1659" s="14">
        <v>36.76</v>
      </c>
    </row>
    <row r="1660" spans="1:18" x14ac:dyDescent="0.2">
      <c r="A1660" s="18">
        <v>43203.209548611114</v>
      </c>
      <c r="B1660" s="17">
        <v>1.6965277833078301</v>
      </c>
      <c r="C1660" s="17">
        <v>1.1517476851851851</v>
      </c>
      <c r="D1660" s="25">
        <f t="shared" si="25"/>
        <v>27.641944444444441</v>
      </c>
    </row>
    <row r="1661" spans="1:18" x14ac:dyDescent="0.2">
      <c r="A1661" s="18">
        <v>43203.210243055553</v>
      </c>
      <c r="B1661" s="17">
        <v>1.6972222277545399</v>
      </c>
      <c r="C1661" s="17">
        <v>1.1524421296296297</v>
      </c>
      <c r="D1661" s="25">
        <f t="shared" si="25"/>
        <v>27.658611111111114</v>
      </c>
      <c r="H1661" s="16">
        <v>400.64800000000002</v>
      </c>
    </row>
    <row r="1662" spans="1:18" x14ac:dyDescent="0.2">
      <c r="A1662" s="18">
        <v>43203.2109375</v>
      </c>
      <c r="B1662" s="17">
        <v>1.69791667220125</v>
      </c>
      <c r="C1662" s="17">
        <v>1.153136574074074</v>
      </c>
      <c r="D1662" s="25">
        <f t="shared" si="25"/>
        <v>27.675277777777776</v>
      </c>
      <c r="H1662" s="16">
        <v>399.517</v>
      </c>
    </row>
    <row r="1663" spans="1:18" x14ac:dyDescent="0.2">
      <c r="A1663" s="18">
        <v>43203.211631944447</v>
      </c>
      <c r="B1663" s="17">
        <v>1.6986111166479501</v>
      </c>
      <c r="C1663" s="17">
        <v>1.1538310185185185</v>
      </c>
      <c r="D1663" s="25">
        <f t="shared" si="25"/>
        <v>27.691944444444445</v>
      </c>
      <c r="H1663" s="16">
        <v>401.00099999999998</v>
      </c>
      <c r="R1663" s="14">
        <v>37.472999999999999</v>
      </c>
    </row>
    <row r="1664" spans="1:18" x14ac:dyDescent="0.2">
      <c r="A1664" s="18">
        <v>43203.212326388886</v>
      </c>
      <c r="B1664" s="17">
        <v>1.6993055610946599</v>
      </c>
      <c r="C1664" s="17">
        <v>1.1545254629629629</v>
      </c>
      <c r="D1664" s="25">
        <f t="shared" si="25"/>
        <v>27.708611111111111</v>
      </c>
    </row>
    <row r="1665" spans="1:29" x14ac:dyDescent="0.2">
      <c r="A1665" s="18">
        <v>43203.213020833333</v>
      </c>
      <c r="B1665" s="17">
        <v>1.70000000554137</v>
      </c>
      <c r="C1665" s="17">
        <v>1.1552199074074074</v>
      </c>
      <c r="D1665" s="25">
        <f t="shared" si="25"/>
        <v>27.725277777777777</v>
      </c>
    </row>
    <row r="1666" spans="1:29" x14ac:dyDescent="0.2">
      <c r="A1666" s="18">
        <v>43203.21371527778</v>
      </c>
      <c r="B1666" s="17">
        <v>1.7006944499880801</v>
      </c>
      <c r="C1666" s="17">
        <v>1.1559143518518518</v>
      </c>
      <c r="D1666" s="25">
        <f t="shared" si="25"/>
        <v>27.741944444444442</v>
      </c>
    </row>
    <row r="1667" spans="1:29" x14ac:dyDescent="0.2">
      <c r="A1667" s="18">
        <v>43203.214409722219</v>
      </c>
      <c r="B1667" s="17">
        <v>1.7013888944347899</v>
      </c>
      <c r="C1667" s="17">
        <v>1.1566087962962963</v>
      </c>
      <c r="D1667" s="25">
        <f t="shared" ref="D1667:D1730" si="26">C1667*24</f>
        <v>27.758611111111112</v>
      </c>
    </row>
    <row r="1668" spans="1:29" x14ac:dyDescent="0.2">
      <c r="A1668" s="18">
        <v>43203.215104166666</v>
      </c>
      <c r="B1668" s="17">
        <v>1.70208333888149</v>
      </c>
      <c r="C1668" s="17">
        <v>1.1573032407407406</v>
      </c>
      <c r="D1668" s="25">
        <f t="shared" si="26"/>
        <v>27.775277777777774</v>
      </c>
    </row>
    <row r="1669" spans="1:29" x14ac:dyDescent="0.2">
      <c r="A1669" s="18">
        <v>43203.215798611112</v>
      </c>
      <c r="B1669" s="17">
        <v>1.7027777833282001</v>
      </c>
      <c r="C1669" s="17">
        <v>1.1579976851851852</v>
      </c>
      <c r="D1669" s="25">
        <f t="shared" si="26"/>
        <v>27.791944444444447</v>
      </c>
    </row>
    <row r="1670" spans="1:29" x14ac:dyDescent="0.2">
      <c r="A1670" s="18">
        <v>43203.216493055559</v>
      </c>
      <c r="B1670" s="17">
        <v>1.7034722277749099</v>
      </c>
      <c r="C1670" s="17">
        <v>1.1586921296296295</v>
      </c>
      <c r="D1670" s="25">
        <f t="shared" si="26"/>
        <v>27.808611111111109</v>
      </c>
      <c r="R1670" s="14">
        <v>36.625</v>
      </c>
    </row>
    <row r="1671" spans="1:29" x14ac:dyDescent="0.2">
      <c r="A1671" s="18">
        <v>43203.217187499999</v>
      </c>
      <c r="B1671" s="17">
        <v>1.70416667222162</v>
      </c>
      <c r="C1671" s="17">
        <v>1.1593865740740741</v>
      </c>
      <c r="D1671" s="25">
        <f t="shared" si="26"/>
        <v>27.825277777777778</v>
      </c>
      <c r="R1671" s="14">
        <v>33.963000000000001</v>
      </c>
    </row>
    <row r="1672" spans="1:29" x14ac:dyDescent="0.2">
      <c r="A1672" s="18">
        <v>43203.217881944445</v>
      </c>
      <c r="B1672" s="17">
        <v>1.7048611166683301</v>
      </c>
      <c r="C1672" s="17">
        <v>1.1600810185185184</v>
      </c>
      <c r="D1672" s="25">
        <f t="shared" si="26"/>
        <v>27.841944444444444</v>
      </c>
      <c r="R1672" s="14">
        <v>37.476999999999997</v>
      </c>
    </row>
    <row r="1673" spans="1:29" x14ac:dyDescent="0.2">
      <c r="A1673" s="18">
        <v>43203.218576388892</v>
      </c>
      <c r="B1673" s="17">
        <v>1.7055555611150299</v>
      </c>
      <c r="C1673" s="17">
        <v>1.160775462962963</v>
      </c>
      <c r="D1673" s="25">
        <f t="shared" si="26"/>
        <v>27.858611111111109</v>
      </c>
    </row>
    <row r="1674" spans="1:29" x14ac:dyDescent="0.2">
      <c r="A1674" s="18">
        <v>43203.219270833331</v>
      </c>
      <c r="B1674" s="17">
        <v>1.70625000556174</v>
      </c>
      <c r="C1674" s="17">
        <v>1.1614699074074073</v>
      </c>
      <c r="D1674" s="25">
        <f t="shared" si="26"/>
        <v>27.875277777777775</v>
      </c>
    </row>
    <row r="1675" spans="1:29" x14ac:dyDescent="0.2">
      <c r="A1675" s="18">
        <v>43203.219965277778</v>
      </c>
      <c r="B1675" s="17">
        <v>1.7069444500084501</v>
      </c>
      <c r="C1675" s="17">
        <v>1.1621643518518519</v>
      </c>
      <c r="D1675" s="25">
        <f t="shared" si="26"/>
        <v>27.891944444444444</v>
      </c>
    </row>
    <row r="1676" spans="1:29" x14ac:dyDescent="0.2">
      <c r="A1676" s="18">
        <v>43203.220659722225</v>
      </c>
      <c r="B1676" s="17">
        <v>1.7076388944551599</v>
      </c>
      <c r="C1676" s="17">
        <v>1.1628587962962964</v>
      </c>
      <c r="D1676" s="25">
        <f t="shared" si="26"/>
        <v>27.908611111111114</v>
      </c>
    </row>
    <row r="1677" spans="1:29" x14ac:dyDescent="0.2">
      <c r="A1677" s="18">
        <v>43203.221354166664</v>
      </c>
      <c r="B1677" s="17">
        <v>1.70833333890187</v>
      </c>
      <c r="C1677" s="17">
        <v>1.1635532407407407</v>
      </c>
      <c r="D1677" s="25">
        <f t="shared" si="26"/>
        <v>27.925277777777779</v>
      </c>
    </row>
    <row r="1678" spans="1:29" x14ac:dyDescent="0.2">
      <c r="A1678" s="18">
        <v>43203.222048611111</v>
      </c>
      <c r="B1678" s="17">
        <v>1.7090277833485701</v>
      </c>
      <c r="C1678" s="17">
        <v>1.1642476851851853</v>
      </c>
      <c r="D1678" s="25">
        <f t="shared" si="26"/>
        <v>27.941944444444445</v>
      </c>
      <c r="E1678" s="15">
        <v>1006.866</v>
      </c>
      <c r="F1678" s="14">
        <v>6.117</v>
      </c>
      <c r="G1678" s="15">
        <v>36.981000000000002</v>
      </c>
      <c r="H1678" s="16">
        <v>395.952</v>
      </c>
      <c r="I1678" s="15">
        <v>0</v>
      </c>
      <c r="J1678" s="15">
        <v>0</v>
      </c>
      <c r="K1678" s="15">
        <v>6.4749999999999996</v>
      </c>
      <c r="L1678" s="15">
        <v>0</v>
      </c>
      <c r="M1678" s="15">
        <v>3.0000000000000001E-3</v>
      </c>
      <c r="N1678" s="15">
        <v>0</v>
      </c>
      <c r="O1678" s="15">
        <v>0.38800000000000001</v>
      </c>
      <c r="P1678" s="14">
        <v>-685.077</v>
      </c>
      <c r="Q1678" s="16">
        <v>0.52700000000000002</v>
      </c>
      <c r="R1678" s="14">
        <v>37.337000000000003</v>
      </c>
      <c r="S1678" s="14">
        <v>0</v>
      </c>
      <c r="T1678" s="14">
        <v>0</v>
      </c>
      <c r="U1678" s="14">
        <v>0</v>
      </c>
      <c r="V1678" s="14">
        <v>0</v>
      </c>
      <c r="W1678" s="14">
        <v>6</v>
      </c>
      <c r="X1678" s="15">
        <v>37</v>
      </c>
      <c r="Y1678" s="15">
        <v>3</v>
      </c>
      <c r="Z1678" s="15">
        <v>0</v>
      </c>
      <c r="AA1678" s="15">
        <v>3</v>
      </c>
      <c r="AB1678" s="15">
        <v>3</v>
      </c>
      <c r="AC1678" s="14">
        <v>0</v>
      </c>
    </row>
    <row r="1679" spans="1:29" x14ac:dyDescent="0.2">
      <c r="A1679" s="18">
        <v>43203.222743055558</v>
      </c>
      <c r="B1679" s="17">
        <v>1.7097222277952799</v>
      </c>
      <c r="C1679" s="17">
        <v>1.1649421296296296</v>
      </c>
      <c r="D1679" s="25">
        <f t="shared" si="26"/>
        <v>27.958611111111111</v>
      </c>
      <c r="R1679" s="14">
        <v>36.771000000000001</v>
      </c>
    </row>
    <row r="1680" spans="1:29" x14ac:dyDescent="0.2">
      <c r="A1680" s="18">
        <v>43203.223437499997</v>
      </c>
      <c r="B1680" s="17">
        <v>1.71041667224199</v>
      </c>
      <c r="C1680" s="17">
        <v>1.1656365740740742</v>
      </c>
      <c r="D1680" s="25">
        <f t="shared" si="26"/>
        <v>27.97527777777778</v>
      </c>
    </row>
    <row r="1681" spans="1:18" x14ac:dyDescent="0.2">
      <c r="A1681" s="18">
        <v>43203.224131944444</v>
      </c>
      <c r="B1681" s="17">
        <v>1.7111111166887001</v>
      </c>
      <c r="C1681" s="17">
        <v>1.1663310185185185</v>
      </c>
      <c r="D1681" s="25">
        <f t="shared" si="26"/>
        <v>27.991944444444442</v>
      </c>
    </row>
    <row r="1682" spans="1:18" x14ac:dyDescent="0.2">
      <c r="A1682" s="18">
        <v>43203.224826388891</v>
      </c>
      <c r="B1682" s="17">
        <v>1.7118055611354099</v>
      </c>
      <c r="C1682" s="17">
        <v>1.1670254629629631</v>
      </c>
      <c r="D1682" s="25">
        <f t="shared" si="26"/>
        <v>28.008611111111115</v>
      </c>
      <c r="P1682" s="14">
        <v>-684.23900000000003</v>
      </c>
    </row>
    <row r="1683" spans="1:18" x14ac:dyDescent="0.2">
      <c r="A1683" s="18">
        <v>43203.22552083333</v>
      </c>
      <c r="B1683" s="17">
        <v>1.71250000558211</v>
      </c>
      <c r="C1683" s="17">
        <v>1.1677199074074074</v>
      </c>
      <c r="D1683" s="25">
        <f t="shared" si="26"/>
        <v>28.025277777777777</v>
      </c>
      <c r="R1683" s="14">
        <v>38.991</v>
      </c>
    </row>
    <row r="1684" spans="1:18" x14ac:dyDescent="0.2">
      <c r="A1684" s="18">
        <v>43203.226215277777</v>
      </c>
      <c r="B1684" s="17">
        <v>1.7131944500288201</v>
      </c>
      <c r="C1684" s="17">
        <v>1.1684143518518519</v>
      </c>
      <c r="D1684" s="25">
        <f t="shared" si="26"/>
        <v>28.041944444444447</v>
      </c>
    </row>
    <row r="1685" spans="1:18" x14ac:dyDescent="0.2">
      <c r="A1685" s="18">
        <v>43203.226909722223</v>
      </c>
      <c r="B1685" s="17">
        <v>1.7138888944755299</v>
      </c>
      <c r="C1685" s="17">
        <v>1.1691087962962963</v>
      </c>
      <c r="D1685" s="25">
        <f t="shared" si="26"/>
        <v>28.058611111111112</v>
      </c>
    </row>
    <row r="1686" spans="1:18" x14ac:dyDescent="0.2">
      <c r="A1686" s="18">
        <v>43203.22760416667</v>
      </c>
      <c r="B1686" s="17">
        <v>1.71458333892224</v>
      </c>
      <c r="C1686" s="17">
        <v>1.1698032407407408</v>
      </c>
      <c r="D1686" s="25">
        <f t="shared" si="26"/>
        <v>28.075277777777778</v>
      </c>
    </row>
    <row r="1687" spans="1:18" x14ac:dyDescent="0.2">
      <c r="A1687" s="18">
        <v>43203.228298611109</v>
      </c>
      <c r="B1687" s="17">
        <v>1.7152777833689501</v>
      </c>
      <c r="C1687" s="17">
        <v>1.1704976851851852</v>
      </c>
      <c r="D1687" s="25">
        <f t="shared" si="26"/>
        <v>28.091944444444444</v>
      </c>
      <c r="H1687" s="16">
        <v>400.05399999999997</v>
      </c>
    </row>
    <row r="1688" spans="1:18" x14ac:dyDescent="0.2">
      <c r="A1688" s="18">
        <v>43203.228993055556</v>
      </c>
      <c r="B1688" s="17">
        <v>1.7159722278156599</v>
      </c>
      <c r="C1688" s="17">
        <v>1.1711921296296297</v>
      </c>
      <c r="D1688" s="25">
        <f t="shared" si="26"/>
        <v>28.108611111111113</v>
      </c>
      <c r="R1688" s="14">
        <v>36.484999999999999</v>
      </c>
    </row>
    <row r="1689" spans="1:18" x14ac:dyDescent="0.2">
      <c r="A1689" s="18">
        <v>43203.229687500003</v>
      </c>
      <c r="B1689" s="17">
        <v>1.71666667226236</v>
      </c>
      <c r="C1689" s="17">
        <v>1.171886574074074</v>
      </c>
      <c r="D1689" s="25">
        <f t="shared" si="26"/>
        <v>28.125277777777775</v>
      </c>
      <c r="H1689" s="16">
        <v>399.48</v>
      </c>
    </row>
    <row r="1690" spans="1:18" x14ac:dyDescent="0.2">
      <c r="A1690" s="18">
        <v>43203.230381944442</v>
      </c>
      <c r="B1690" s="17">
        <v>1.7173611167090701</v>
      </c>
      <c r="C1690" s="17">
        <v>1.1725810185185186</v>
      </c>
      <c r="D1690" s="25">
        <f t="shared" si="26"/>
        <v>28.141944444444448</v>
      </c>
      <c r="H1690" s="16">
        <v>399.661</v>
      </c>
    </row>
    <row r="1691" spans="1:18" x14ac:dyDescent="0.2">
      <c r="A1691" s="18">
        <v>43203.231076388889</v>
      </c>
      <c r="B1691" s="17">
        <v>1.71805556115578</v>
      </c>
      <c r="C1691" s="17">
        <v>1.1732754629629629</v>
      </c>
      <c r="D1691" s="25">
        <f t="shared" si="26"/>
        <v>28.15861111111111</v>
      </c>
      <c r="H1691" s="16">
        <v>401.21199999999999</v>
      </c>
      <c r="R1691" s="14">
        <v>36.045000000000002</v>
      </c>
    </row>
    <row r="1692" spans="1:18" x14ac:dyDescent="0.2">
      <c r="A1692" s="18">
        <v>43203.231770833336</v>
      </c>
      <c r="B1692" s="17">
        <v>1.71875000560249</v>
      </c>
      <c r="C1692" s="17">
        <v>1.1739699074074075</v>
      </c>
      <c r="D1692" s="25">
        <f t="shared" si="26"/>
        <v>28.175277777777779</v>
      </c>
      <c r="R1692" s="14">
        <v>34.942999999999998</v>
      </c>
    </row>
    <row r="1693" spans="1:18" x14ac:dyDescent="0.2">
      <c r="A1693" s="18">
        <v>43203.232465277775</v>
      </c>
      <c r="B1693" s="17">
        <v>1.7194444500492001</v>
      </c>
      <c r="C1693" s="17">
        <v>1.1746643518518518</v>
      </c>
      <c r="D1693" s="25">
        <f t="shared" si="26"/>
        <v>28.191944444444445</v>
      </c>
      <c r="R1693" s="14">
        <v>33.481000000000002</v>
      </c>
    </row>
    <row r="1694" spans="1:18" x14ac:dyDescent="0.2">
      <c r="A1694" s="18">
        <v>43203.233159722222</v>
      </c>
      <c r="B1694" s="17">
        <v>1.7201388944959</v>
      </c>
      <c r="C1694" s="17">
        <v>1.1753587962962964</v>
      </c>
      <c r="D1694" s="25">
        <f t="shared" si="26"/>
        <v>28.208611111111111</v>
      </c>
      <c r="H1694" s="16">
        <v>399.81200000000001</v>
      </c>
      <c r="P1694" s="14">
        <v>-683.36300000000006</v>
      </c>
      <c r="R1694" s="14">
        <v>34.078000000000003</v>
      </c>
    </row>
    <row r="1695" spans="1:18" x14ac:dyDescent="0.2">
      <c r="A1695" s="18">
        <v>43203.233854166669</v>
      </c>
      <c r="B1695" s="17">
        <v>1.72083333894261</v>
      </c>
      <c r="C1695" s="17">
        <v>1.1760532407407407</v>
      </c>
      <c r="D1695" s="25">
        <f t="shared" si="26"/>
        <v>28.225277777777777</v>
      </c>
      <c r="H1695" s="16">
        <v>398.21899999999999</v>
      </c>
      <c r="R1695" s="14">
        <v>36.326000000000001</v>
      </c>
    </row>
    <row r="1696" spans="1:18" x14ac:dyDescent="0.2">
      <c r="A1696" s="18">
        <v>43203.234548611108</v>
      </c>
      <c r="B1696" s="17">
        <v>1.7215277833893201</v>
      </c>
      <c r="C1696" s="17">
        <v>1.1767476851851852</v>
      </c>
      <c r="D1696" s="25">
        <f t="shared" si="26"/>
        <v>28.241944444444446</v>
      </c>
      <c r="H1696" s="16">
        <v>403.62</v>
      </c>
    </row>
    <row r="1697" spans="1:29" x14ac:dyDescent="0.2">
      <c r="A1697" s="18">
        <v>43203.235243055555</v>
      </c>
      <c r="B1697" s="17">
        <v>1.72222222783603</v>
      </c>
      <c r="C1697" s="17">
        <v>1.1774421296296296</v>
      </c>
      <c r="D1697" s="25">
        <f t="shared" si="26"/>
        <v>28.258611111111108</v>
      </c>
      <c r="H1697" s="16">
        <v>399.846</v>
      </c>
    </row>
    <row r="1698" spans="1:29" x14ac:dyDescent="0.2">
      <c r="A1698" s="18">
        <v>43203.235937500001</v>
      </c>
      <c r="B1698" s="17">
        <v>1.72291667228274</v>
      </c>
      <c r="C1698" s="17">
        <v>1.1781365740740741</v>
      </c>
      <c r="D1698" s="25">
        <f t="shared" si="26"/>
        <v>28.275277777777781</v>
      </c>
      <c r="H1698" s="16">
        <v>400.14699999999999</v>
      </c>
    </row>
    <row r="1699" spans="1:29" x14ac:dyDescent="0.2">
      <c r="A1699" s="18">
        <v>43203.236631944441</v>
      </c>
      <c r="B1699" s="17">
        <v>1.7236111167294399</v>
      </c>
      <c r="C1699" s="17">
        <v>1.1788310185185185</v>
      </c>
      <c r="D1699" s="25">
        <f t="shared" si="26"/>
        <v>28.291944444444443</v>
      </c>
      <c r="H1699" s="16">
        <v>400.07600000000002</v>
      </c>
    </row>
    <row r="1700" spans="1:29" x14ac:dyDescent="0.2">
      <c r="A1700" s="18">
        <v>43203.237326388888</v>
      </c>
      <c r="B1700" s="17">
        <v>1.72430556117615</v>
      </c>
      <c r="C1700" s="17">
        <v>1.179525462962963</v>
      </c>
      <c r="D1700" s="25">
        <f t="shared" si="26"/>
        <v>28.308611111111112</v>
      </c>
      <c r="H1700" s="16">
        <v>397.447</v>
      </c>
    </row>
    <row r="1701" spans="1:29" x14ac:dyDescent="0.2">
      <c r="A1701" s="18">
        <v>43203.238020833334</v>
      </c>
      <c r="B1701" s="17">
        <v>1.72500000562286</v>
      </c>
      <c r="C1701" s="17">
        <v>1.1802199074074073</v>
      </c>
      <c r="D1701" s="25">
        <f t="shared" si="26"/>
        <v>28.325277777777778</v>
      </c>
      <c r="H1701" s="16">
        <v>401.91800000000001</v>
      </c>
    </row>
    <row r="1702" spans="1:29" x14ac:dyDescent="0.2">
      <c r="A1702" s="18">
        <v>43203.238715277781</v>
      </c>
      <c r="B1702" s="17">
        <v>1.7256944500695699</v>
      </c>
      <c r="C1702" s="17">
        <v>1.1809143518518519</v>
      </c>
      <c r="D1702" s="25">
        <f t="shared" si="26"/>
        <v>28.341944444444444</v>
      </c>
      <c r="H1702" s="16">
        <v>401.09500000000003</v>
      </c>
    </row>
    <row r="1703" spans="1:29" x14ac:dyDescent="0.2">
      <c r="A1703" s="18">
        <v>43203.23940972222</v>
      </c>
      <c r="B1703" s="17">
        <v>1.72638889451628</v>
      </c>
      <c r="C1703" s="17">
        <v>1.1816087962962962</v>
      </c>
      <c r="D1703" s="25">
        <f t="shared" si="26"/>
        <v>28.358611111111109</v>
      </c>
      <c r="H1703" s="16">
        <v>400.12299999999999</v>
      </c>
    </row>
    <row r="1704" spans="1:29" x14ac:dyDescent="0.2">
      <c r="A1704" s="18">
        <v>43203.240104166667</v>
      </c>
      <c r="B1704" s="17">
        <v>1.7270833389629801</v>
      </c>
      <c r="C1704" s="17">
        <v>1.1823032407407408</v>
      </c>
      <c r="D1704" s="25">
        <f t="shared" si="26"/>
        <v>28.375277777777779</v>
      </c>
      <c r="R1704" s="14">
        <v>38.046999999999997</v>
      </c>
    </row>
    <row r="1705" spans="1:29" x14ac:dyDescent="0.2">
      <c r="A1705" s="18">
        <v>43203.240798611114</v>
      </c>
      <c r="B1705" s="17">
        <v>1.7277777834096899</v>
      </c>
      <c r="C1705" s="17">
        <v>1.1829976851851851</v>
      </c>
      <c r="D1705" s="25">
        <f t="shared" si="26"/>
        <v>28.391944444444441</v>
      </c>
    </row>
    <row r="1706" spans="1:29" x14ac:dyDescent="0.2">
      <c r="A1706" s="18">
        <v>43203.241493055553</v>
      </c>
      <c r="B1706" s="17">
        <v>1.7284722278564</v>
      </c>
      <c r="C1706" s="17">
        <v>1.1836921296296297</v>
      </c>
      <c r="D1706" s="25">
        <f t="shared" si="26"/>
        <v>28.408611111111114</v>
      </c>
      <c r="R1706" s="14">
        <v>35.698</v>
      </c>
    </row>
    <row r="1707" spans="1:29" x14ac:dyDescent="0.2">
      <c r="A1707" s="18">
        <v>43203.2421875</v>
      </c>
      <c r="B1707" s="17">
        <v>1.7291666723031101</v>
      </c>
      <c r="C1707" s="17">
        <v>1.184386574074074</v>
      </c>
      <c r="D1707" s="25">
        <f t="shared" si="26"/>
        <v>28.425277777777776</v>
      </c>
    </row>
    <row r="1708" spans="1:29" x14ac:dyDescent="0.2">
      <c r="A1708" s="18">
        <v>43203.242881944447</v>
      </c>
      <c r="B1708" s="17">
        <v>1.7298611167498199</v>
      </c>
      <c r="C1708" s="17">
        <v>1.1850810185185185</v>
      </c>
      <c r="D1708" s="25">
        <f t="shared" si="26"/>
        <v>28.441944444444445</v>
      </c>
      <c r="E1708" s="15">
        <v>1006.866</v>
      </c>
      <c r="F1708" s="14">
        <v>6.1180000000000003</v>
      </c>
      <c r="G1708" s="15">
        <v>36.970999999999997</v>
      </c>
      <c r="H1708" s="16">
        <v>401.233</v>
      </c>
      <c r="I1708" s="15">
        <v>0</v>
      </c>
      <c r="J1708" s="15">
        <v>0</v>
      </c>
      <c r="K1708" s="15">
        <v>6.4749999999999996</v>
      </c>
      <c r="L1708" s="15">
        <v>0</v>
      </c>
      <c r="M1708" s="15">
        <v>3.0000000000000001E-3</v>
      </c>
      <c r="N1708" s="15">
        <v>0</v>
      </c>
      <c r="O1708" s="15">
        <v>0.38800000000000001</v>
      </c>
      <c r="P1708" s="14">
        <v>-683.24199999999996</v>
      </c>
      <c r="Q1708" s="16">
        <v>0.49099999999999999</v>
      </c>
      <c r="R1708" s="14">
        <v>36.622</v>
      </c>
      <c r="S1708" s="14">
        <v>0</v>
      </c>
      <c r="T1708" s="14">
        <v>0</v>
      </c>
      <c r="U1708" s="14">
        <v>0</v>
      </c>
      <c r="V1708" s="14">
        <v>0</v>
      </c>
      <c r="W1708" s="14">
        <v>6</v>
      </c>
      <c r="X1708" s="15">
        <v>37</v>
      </c>
      <c r="Y1708" s="15">
        <v>3</v>
      </c>
      <c r="Z1708" s="15">
        <v>0</v>
      </c>
      <c r="AA1708" s="15">
        <v>3</v>
      </c>
      <c r="AB1708" s="15">
        <v>3</v>
      </c>
      <c r="AC1708" s="14">
        <v>0</v>
      </c>
    </row>
    <row r="1709" spans="1:29" x14ac:dyDescent="0.2">
      <c r="A1709" s="18">
        <v>43203.243576388886</v>
      </c>
      <c r="B1709" s="17">
        <v>1.73055556119652</v>
      </c>
      <c r="C1709" s="17">
        <v>1.1857754629629629</v>
      </c>
      <c r="D1709" s="25">
        <f t="shared" si="26"/>
        <v>28.458611111111111</v>
      </c>
      <c r="R1709" s="14">
        <v>36.331000000000003</v>
      </c>
    </row>
    <row r="1710" spans="1:29" x14ac:dyDescent="0.2">
      <c r="A1710" s="18">
        <v>43203.244270833333</v>
      </c>
      <c r="B1710" s="17">
        <v>1.7312500056432301</v>
      </c>
      <c r="C1710" s="17">
        <v>1.1864699074074074</v>
      </c>
      <c r="D1710" s="25">
        <f t="shared" si="26"/>
        <v>28.475277777777777</v>
      </c>
    </row>
    <row r="1711" spans="1:29" x14ac:dyDescent="0.2">
      <c r="A1711" s="18">
        <v>43203.24496527778</v>
      </c>
      <c r="B1711" s="17">
        <v>1.7319444500899399</v>
      </c>
      <c r="C1711" s="17">
        <v>1.1871643518518518</v>
      </c>
      <c r="D1711" s="25">
        <f t="shared" si="26"/>
        <v>28.491944444444442</v>
      </c>
    </row>
    <row r="1712" spans="1:29" x14ac:dyDescent="0.2">
      <c r="A1712" s="18">
        <v>43203.245659722219</v>
      </c>
      <c r="B1712" s="17">
        <v>1.73263889453665</v>
      </c>
      <c r="C1712" s="17">
        <v>1.1878587962962963</v>
      </c>
      <c r="D1712" s="25">
        <f t="shared" si="26"/>
        <v>28.508611111111112</v>
      </c>
      <c r="H1712" s="16">
        <v>400.786</v>
      </c>
      <c r="R1712" s="14">
        <v>39.499000000000002</v>
      </c>
    </row>
    <row r="1713" spans="1:18" x14ac:dyDescent="0.2">
      <c r="A1713" s="18">
        <v>43203.246354166666</v>
      </c>
      <c r="B1713" s="17">
        <v>1.7333333389833601</v>
      </c>
      <c r="C1713" s="17">
        <v>1.1885532407407406</v>
      </c>
      <c r="D1713" s="25">
        <f t="shared" si="26"/>
        <v>28.525277777777774</v>
      </c>
      <c r="H1713" s="16">
        <v>400.69200000000001</v>
      </c>
      <c r="R1713" s="14">
        <v>36.261000000000003</v>
      </c>
    </row>
    <row r="1714" spans="1:18" x14ac:dyDescent="0.2">
      <c r="A1714" s="18">
        <v>43203.247048611112</v>
      </c>
      <c r="B1714" s="17">
        <v>1.7340277834300699</v>
      </c>
      <c r="C1714" s="17">
        <v>1.1892476851851852</v>
      </c>
      <c r="D1714" s="25">
        <f t="shared" si="26"/>
        <v>28.541944444444447</v>
      </c>
      <c r="H1714" s="16">
        <v>401.08800000000002</v>
      </c>
    </row>
    <row r="1715" spans="1:18" x14ac:dyDescent="0.2">
      <c r="A1715" s="18">
        <v>43203.247743055559</v>
      </c>
      <c r="B1715" s="17">
        <v>1.73472222787677</v>
      </c>
      <c r="C1715" s="17">
        <v>1.1899421296296295</v>
      </c>
      <c r="D1715" s="25">
        <f t="shared" si="26"/>
        <v>28.558611111111109</v>
      </c>
    </row>
    <row r="1716" spans="1:18" x14ac:dyDescent="0.2">
      <c r="A1716" s="18">
        <v>43203.248437499999</v>
      </c>
      <c r="B1716" s="17">
        <v>1.7354166723234801</v>
      </c>
      <c r="C1716" s="17">
        <v>1.1906365740740741</v>
      </c>
      <c r="D1716" s="25">
        <f t="shared" si="26"/>
        <v>28.575277777777778</v>
      </c>
      <c r="H1716" s="16">
        <v>400.10399999999998</v>
      </c>
    </row>
    <row r="1717" spans="1:18" x14ac:dyDescent="0.2">
      <c r="A1717" s="18">
        <v>43203.249131944445</v>
      </c>
      <c r="B1717" s="17">
        <v>1.7361111167701899</v>
      </c>
      <c r="C1717" s="17">
        <v>1.1913310185185184</v>
      </c>
      <c r="D1717" s="25">
        <f t="shared" si="26"/>
        <v>28.591944444444444</v>
      </c>
      <c r="H1717" s="16">
        <v>399.97399999999999</v>
      </c>
      <c r="P1717" s="14">
        <v>-681.40099999999995</v>
      </c>
    </row>
    <row r="1718" spans="1:18" x14ac:dyDescent="0.2">
      <c r="A1718" s="18">
        <v>43203.249826388892</v>
      </c>
      <c r="B1718" s="17">
        <v>1.7368055612169</v>
      </c>
      <c r="C1718" s="17">
        <v>1.192025462962963</v>
      </c>
      <c r="D1718" s="25">
        <f t="shared" si="26"/>
        <v>28.608611111111109</v>
      </c>
      <c r="H1718" s="16">
        <v>403.52499999999998</v>
      </c>
    </row>
    <row r="1719" spans="1:18" x14ac:dyDescent="0.2">
      <c r="A1719" s="18">
        <v>43203.250520833331</v>
      </c>
      <c r="B1719" s="17">
        <v>1.7375000056636101</v>
      </c>
      <c r="C1719" s="17">
        <v>1.1927199074074073</v>
      </c>
      <c r="D1719" s="25">
        <f t="shared" si="26"/>
        <v>28.625277777777775</v>
      </c>
    </row>
    <row r="1720" spans="1:18" x14ac:dyDescent="0.2">
      <c r="A1720" s="18">
        <v>43203.251215277778</v>
      </c>
      <c r="B1720" s="17">
        <v>1.7381944501103099</v>
      </c>
      <c r="C1720" s="17">
        <v>1.1934143518518519</v>
      </c>
      <c r="D1720" s="25">
        <f t="shared" si="26"/>
        <v>28.641944444444444</v>
      </c>
      <c r="H1720" s="16">
        <v>398.399</v>
      </c>
    </row>
    <row r="1721" spans="1:18" x14ac:dyDescent="0.2">
      <c r="A1721" s="18">
        <v>43203.251909722225</v>
      </c>
      <c r="B1721" s="17">
        <v>1.73888889455702</v>
      </c>
      <c r="C1721" s="17">
        <v>1.1941087962962964</v>
      </c>
      <c r="D1721" s="25">
        <f t="shared" si="26"/>
        <v>28.658611111111114</v>
      </c>
      <c r="H1721" s="16">
        <v>400.70400000000001</v>
      </c>
    </row>
    <row r="1722" spans="1:18" x14ac:dyDescent="0.2">
      <c r="A1722" s="18">
        <v>43203.252604166664</v>
      </c>
      <c r="B1722" s="17">
        <v>1.7395833390037301</v>
      </c>
      <c r="C1722" s="17">
        <v>1.1948032407407407</v>
      </c>
      <c r="D1722" s="25">
        <f t="shared" si="26"/>
        <v>28.675277777777779</v>
      </c>
      <c r="R1722" s="14">
        <v>36.978000000000002</v>
      </c>
    </row>
    <row r="1723" spans="1:18" x14ac:dyDescent="0.2">
      <c r="A1723" s="18">
        <v>43203.253298611111</v>
      </c>
      <c r="B1723" s="17">
        <v>1.7402777834504399</v>
      </c>
      <c r="C1723" s="17">
        <v>1.1954976851851853</v>
      </c>
      <c r="D1723" s="25">
        <f t="shared" si="26"/>
        <v>28.691944444444445</v>
      </c>
    </row>
    <row r="1724" spans="1:18" x14ac:dyDescent="0.2">
      <c r="A1724" s="18">
        <v>43203.253993055558</v>
      </c>
      <c r="B1724" s="17">
        <v>1.74097222789715</v>
      </c>
      <c r="C1724" s="17">
        <v>1.1961921296296296</v>
      </c>
      <c r="D1724" s="25">
        <f t="shared" si="26"/>
        <v>28.708611111111111</v>
      </c>
    </row>
    <row r="1725" spans="1:18" x14ac:dyDescent="0.2">
      <c r="A1725" s="18">
        <v>43203.254687499997</v>
      </c>
      <c r="B1725" s="17">
        <v>1.7416666723438501</v>
      </c>
      <c r="C1725" s="17">
        <v>1.1968865740740742</v>
      </c>
      <c r="D1725" s="25">
        <f t="shared" si="26"/>
        <v>28.72527777777778</v>
      </c>
    </row>
    <row r="1726" spans="1:18" x14ac:dyDescent="0.2">
      <c r="A1726" s="18">
        <v>43203.255381944444</v>
      </c>
      <c r="B1726" s="17">
        <v>1.7423611167905599</v>
      </c>
      <c r="C1726" s="17">
        <v>1.1975810185185185</v>
      </c>
      <c r="D1726" s="25">
        <f t="shared" si="26"/>
        <v>28.741944444444442</v>
      </c>
    </row>
    <row r="1727" spans="1:18" x14ac:dyDescent="0.2">
      <c r="A1727" s="18">
        <v>43203.256076388891</v>
      </c>
      <c r="B1727" s="17">
        <v>1.74305556123727</v>
      </c>
      <c r="C1727" s="17">
        <v>1.1982754629629631</v>
      </c>
      <c r="D1727" s="25">
        <f t="shared" si="26"/>
        <v>28.758611111111115</v>
      </c>
      <c r="H1727" s="16">
        <v>399.88499999999999</v>
      </c>
      <c r="R1727" s="14">
        <v>35.75</v>
      </c>
    </row>
    <row r="1728" spans="1:18" x14ac:dyDescent="0.2">
      <c r="A1728" s="18">
        <v>43203.25677083333</v>
      </c>
      <c r="B1728" s="17">
        <v>1.7437500056839801</v>
      </c>
      <c r="C1728" s="17">
        <v>1.1989699074074074</v>
      </c>
      <c r="D1728" s="25">
        <f t="shared" si="26"/>
        <v>28.775277777777777</v>
      </c>
      <c r="H1728" s="16">
        <v>400.84</v>
      </c>
    </row>
    <row r="1729" spans="1:29" x14ac:dyDescent="0.2">
      <c r="A1729" s="18">
        <v>43203.257465277777</v>
      </c>
      <c r="B1729" s="17">
        <v>1.7444444501306899</v>
      </c>
      <c r="C1729" s="17">
        <v>1.1996643518518519</v>
      </c>
      <c r="D1729" s="25">
        <f t="shared" si="26"/>
        <v>28.791944444444447</v>
      </c>
    </row>
    <row r="1730" spans="1:29" x14ac:dyDescent="0.2">
      <c r="A1730" s="18">
        <v>43203.258159722223</v>
      </c>
      <c r="B1730" s="17">
        <v>1.74513889457739</v>
      </c>
      <c r="C1730" s="17">
        <v>1.2003587962962963</v>
      </c>
      <c r="D1730" s="25">
        <f t="shared" si="26"/>
        <v>28.808611111111112</v>
      </c>
    </row>
    <row r="1731" spans="1:29" x14ac:dyDescent="0.2">
      <c r="A1731" s="18">
        <v>43203.25885416667</v>
      </c>
      <c r="B1731" s="17">
        <v>1.7458333390241001</v>
      </c>
      <c r="C1731" s="17">
        <v>1.2010532407407408</v>
      </c>
      <c r="D1731" s="25">
        <f t="shared" ref="D1731:D1794" si="27">C1731*24</f>
        <v>28.825277777777778</v>
      </c>
      <c r="P1731" s="14">
        <v>-680.25800000000004</v>
      </c>
    </row>
    <row r="1732" spans="1:29" x14ac:dyDescent="0.2">
      <c r="A1732" s="18">
        <v>43203.259548611109</v>
      </c>
      <c r="B1732" s="17">
        <v>1.7465277834708099</v>
      </c>
      <c r="C1732" s="17">
        <v>1.2017476851851852</v>
      </c>
      <c r="D1732" s="25">
        <f t="shared" si="27"/>
        <v>28.841944444444444</v>
      </c>
    </row>
    <row r="1733" spans="1:29" x14ac:dyDescent="0.2">
      <c r="A1733" s="18">
        <v>43203.260243055556</v>
      </c>
      <c r="B1733" s="17">
        <v>1.74722222791752</v>
      </c>
      <c r="C1733" s="17">
        <v>1.2024421296296297</v>
      </c>
      <c r="D1733" s="25">
        <f t="shared" si="27"/>
        <v>28.858611111111113</v>
      </c>
    </row>
    <row r="1734" spans="1:29" x14ac:dyDescent="0.2">
      <c r="A1734" s="18">
        <v>43203.260937500003</v>
      </c>
      <c r="B1734" s="17">
        <v>1.7479166723642301</v>
      </c>
      <c r="C1734" s="17">
        <v>1.203136574074074</v>
      </c>
      <c r="D1734" s="25">
        <f t="shared" si="27"/>
        <v>28.875277777777775</v>
      </c>
    </row>
    <row r="1735" spans="1:29" x14ac:dyDescent="0.2">
      <c r="A1735" s="18">
        <v>43203.261631944442</v>
      </c>
      <c r="B1735" s="17">
        <v>1.74861111681093</v>
      </c>
      <c r="C1735" s="17">
        <v>1.2038310185185186</v>
      </c>
      <c r="D1735" s="25">
        <f t="shared" si="27"/>
        <v>28.891944444444448</v>
      </c>
    </row>
    <row r="1736" spans="1:29" x14ac:dyDescent="0.2">
      <c r="A1736" s="18">
        <v>43203.262326388889</v>
      </c>
      <c r="B1736" s="17">
        <v>1.74930556125764</v>
      </c>
      <c r="C1736" s="17">
        <v>1.2045254629629629</v>
      </c>
      <c r="D1736" s="25">
        <f t="shared" si="27"/>
        <v>28.90861111111111</v>
      </c>
    </row>
    <row r="1737" spans="1:29" x14ac:dyDescent="0.2">
      <c r="A1737" s="18">
        <v>43203.263020833336</v>
      </c>
      <c r="B1737" s="17">
        <v>1.7500000057043501</v>
      </c>
      <c r="C1737" s="17">
        <v>1.2052199074074075</v>
      </c>
      <c r="D1737" s="25">
        <f t="shared" si="27"/>
        <v>28.925277777777779</v>
      </c>
      <c r="R1737" s="14">
        <v>34.348999999999997</v>
      </c>
    </row>
    <row r="1738" spans="1:29" x14ac:dyDescent="0.2">
      <c r="A1738" s="18">
        <v>43203.263715277775</v>
      </c>
      <c r="B1738" s="17">
        <v>1.75069445015106</v>
      </c>
      <c r="C1738" s="17">
        <v>1.2059143518518518</v>
      </c>
      <c r="D1738" s="25">
        <f t="shared" si="27"/>
        <v>28.941944444444445</v>
      </c>
      <c r="E1738" s="15">
        <v>1006.866</v>
      </c>
      <c r="F1738" s="14">
        <v>6.1180000000000003</v>
      </c>
      <c r="G1738" s="15">
        <v>36.972999999999999</v>
      </c>
      <c r="H1738" s="16">
        <v>400.79399999999998</v>
      </c>
      <c r="I1738" s="15">
        <v>0</v>
      </c>
      <c r="J1738" s="15">
        <v>0</v>
      </c>
      <c r="K1738" s="15">
        <v>6.4749999999999996</v>
      </c>
      <c r="L1738" s="15">
        <v>0</v>
      </c>
      <c r="M1738" s="15">
        <v>3.0000000000000001E-3</v>
      </c>
      <c r="N1738" s="15">
        <v>0</v>
      </c>
      <c r="O1738" s="15">
        <v>0.38800000000000001</v>
      </c>
      <c r="P1738" s="14">
        <v>-680.91099999999994</v>
      </c>
      <c r="Q1738" s="16">
        <v>1.3029999999999999</v>
      </c>
      <c r="R1738" s="14">
        <v>36.134</v>
      </c>
      <c r="S1738" s="14">
        <v>0</v>
      </c>
      <c r="T1738" s="14">
        <v>0</v>
      </c>
      <c r="U1738" s="14">
        <v>0</v>
      </c>
      <c r="V1738" s="14">
        <v>0</v>
      </c>
      <c r="W1738" s="14">
        <v>6</v>
      </c>
      <c r="X1738" s="15">
        <v>37</v>
      </c>
      <c r="Y1738" s="15">
        <v>3</v>
      </c>
      <c r="Z1738" s="15">
        <v>0</v>
      </c>
      <c r="AA1738" s="15">
        <v>3</v>
      </c>
      <c r="AB1738" s="15">
        <v>3</v>
      </c>
      <c r="AC1738" s="14">
        <v>0</v>
      </c>
    </row>
    <row r="1739" spans="1:29" x14ac:dyDescent="0.2">
      <c r="A1739" s="18">
        <v>43203.264409722222</v>
      </c>
      <c r="B1739" s="17">
        <v>1.75138889459777</v>
      </c>
      <c r="C1739" s="17">
        <v>1.2066087962962964</v>
      </c>
      <c r="D1739" s="25">
        <f t="shared" si="27"/>
        <v>28.958611111111111</v>
      </c>
    </row>
    <row r="1740" spans="1:29" x14ac:dyDescent="0.2">
      <c r="A1740" s="18">
        <v>43203.265104166669</v>
      </c>
      <c r="B1740" s="17">
        <v>1.7520833390444801</v>
      </c>
      <c r="C1740" s="17">
        <v>1.2073032407407407</v>
      </c>
      <c r="D1740" s="25">
        <f t="shared" si="27"/>
        <v>28.975277777777777</v>
      </c>
    </row>
    <row r="1741" spans="1:29" x14ac:dyDescent="0.2">
      <c r="A1741" s="18">
        <v>43203.265798611108</v>
      </c>
      <c r="B1741" s="17">
        <v>1.75277778349118</v>
      </c>
      <c r="C1741" s="17">
        <v>1.2079976851851852</v>
      </c>
      <c r="D1741" s="25">
        <f t="shared" si="27"/>
        <v>28.991944444444446</v>
      </c>
      <c r="R1741" s="14">
        <v>38.847999999999999</v>
      </c>
    </row>
    <row r="1742" spans="1:29" x14ac:dyDescent="0.2">
      <c r="A1742" s="18">
        <v>43203.266493055555</v>
      </c>
      <c r="B1742" s="17">
        <v>1.75347222793789</v>
      </c>
      <c r="C1742" s="17">
        <v>1.2086921296296296</v>
      </c>
      <c r="D1742" s="25">
        <f t="shared" si="27"/>
        <v>29.008611111111108</v>
      </c>
    </row>
    <row r="1743" spans="1:29" x14ac:dyDescent="0.2">
      <c r="A1743" s="18">
        <v>43203.267187500001</v>
      </c>
      <c r="B1743" s="17">
        <v>1.7541666723845999</v>
      </c>
      <c r="C1743" s="17">
        <v>1.2093865740740741</v>
      </c>
      <c r="D1743" s="25">
        <f t="shared" si="27"/>
        <v>29.025277777777781</v>
      </c>
    </row>
    <row r="1744" spans="1:29" x14ac:dyDescent="0.2">
      <c r="A1744" s="18">
        <v>43203.267881944441</v>
      </c>
      <c r="B1744" s="17">
        <v>1.75486111683131</v>
      </c>
      <c r="C1744" s="17">
        <v>1.2100810185185185</v>
      </c>
      <c r="D1744" s="25">
        <f t="shared" si="27"/>
        <v>29.041944444444443</v>
      </c>
    </row>
    <row r="1745" spans="1:18" x14ac:dyDescent="0.2">
      <c r="A1745" s="18">
        <v>43203.268576388888</v>
      </c>
      <c r="B1745" s="17">
        <v>1.75555556127802</v>
      </c>
      <c r="C1745" s="17">
        <v>1.210775462962963</v>
      </c>
      <c r="D1745" s="25">
        <f t="shared" si="27"/>
        <v>29.058611111111112</v>
      </c>
      <c r="P1745" s="14">
        <v>-678.88400000000001</v>
      </c>
    </row>
    <row r="1746" spans="1:18" x14ac:dyDescent="0.2">
      <c r="A1746" s="18">
        <v>43203.269270833334</v>
      </c>
      <c r="B1746" s="17">
        <v>1.7562500057247199</v>
      </c>
      <c r="C1746" s="17">
        <v>1.2114699074074073</v>
      </c>
      <c r="D1746" s="25">
        <f t="shared" si="27"/>
        <v>29.075277777777778</v>
      </c>
      <c r="H1746" s="16">
        <v>398.89699999999999</v>
      </c>
    </row>
    <row r="1747" spans="1:18" x14ac:dyDescent="0.2">
      <c r="A1747" s="18">
        <v>43203.269965277781</v>
      </c>
      <c r="B1747" s="17">
        <v>1.75694445017143</v>
      </c>
      <c r="C1747" s="17">
        <v>1.2121643518518519</v>
      </c>
      <c r="D1747" s="25">
        <f t="shared" si="27"/>
        <v>29.091944444444444</v>
      </c>
      <c r="H1747" s="16">
        <v>402.39699999999999</v>
      </c>
    </row>
    <row r="1748" spans="1:18" x14ac:dyDescent="0.2">
      <c r="A1748" s="18">
        <v>43203.27065972222</v>
      </c>
      <c r="B1748" s="17">
        <v>1.75763889461814</v>
      </c>
      <c r="C1748" s="17">
        <v>1.2128587962962962</v>
      </c>
      <c r="D1748" s="25">
        <f t="shared" si="27"/>
        <v>29.108611111111109</v>
      </c>
      <c r="H1748" s="16">
        <v>398.65300000000002</v>
      </c>
    </row>
    <row r="1749" spans="1:18" x14ac:dyDescent="0.2">
      <c r="A1749" s="18">
        <v>43203.271354166667</v>
      </c>
      <c r="B1749" s="17">
        <v>1.7583333390648499</v>
      </c>
      <c r="C1749" s="17">
        <v>1.2135532407407408</v>
      </c>
      <c r="D1749" s="25">
        <f t="shared" si="27"/>
        <v>29.125277777777779</v>
      </c>
    </row>
    <row r="1750" spans="1:18" x14ac:dyDescent="0.2">
      <c r="A1750" s="18">
        <v>43203.272048611114</v>
      </c>
      <c r="B1750" s="17">
        <v>1.75902778351156</v>
      </c>
      <c r="C1750" s="17">
        <v>1.2142476851851851</v>
      </c>
      <c r="D1750" s="25">
        <f t="shared" si="27"/>
        <v>29.141944444444441</v>
      </c>
    </row>
    <row r="1751" spans="1:18" x14ac:dyDescent="0.2">
      <c r="A1751" s="18">
        <v>43203.272743055553</v>
      </c>
      <c r="B1751" s="17">
        <v>1.7597222279582601</v>
      </c>
      <c r="C1751" s="17">
        <v>1.2149421296296297</v>
      </c>
      <c r="D1751" s="25">
        <f t="shared" si="27"/>
        <v>29.158611111111114</v>
      </c>
    </row>
    <row r="1752" spans="1:18" x14ac:dyDescent="0.2">
      <c r="A1752" s="18">
        <v>43203.2734375</v>
      </c>
      <c r="B1752" s="17">
        <v>1.7604166724049699</v>
      </c>
      <c r="C1752" s="17">
        <v>1.215636574074074</v>
      </c>
      <c r="D1752" s="25">
        <f t="shared" si="27"/>
        <v>29.175277777777776</v>
      </c>
      <c r="R1752" s="14">
        <v>36.255000000000003</v>
      </c>
    </row>
    <row r="1753" spans="1:18" x14ac:dyDescent="0.2">
      <c r="A1753" s="18">
        <v>43203.274131944447</v>
      </c>
      <c r="B1753" s="17">
        <v>1.76111111685168</v>
      </c>
      <c r="C1753" s="17">
        <v>1.2163310185185185</v>
      </c>
      <c r="D1753" s="25">
        <f t="shared" si="27"/>
        <v>29.191944444444445</v>
      </c>
      <c r="P1753" s="14">
        <v>-678.24900000000002</v>
      </c>
      <c r="R1753" s="14">
        <v>39.253</v>
      </c>
    </row>
    <row r="1754" spans="1:18" x14ac:dyDescent="0.2">
      <c r="A1754" s="18">
        <v>43203.274826388886</v>
      </c>
      <c r="B1754" s="17">
        <v>1.7618055612983901</v>
      </c>
      <c r="C1754" s="17">
        <v>1.2170254629629629</v>
      </c>
      <c r="D1754" s="25">
        <f t="shared" si="27"/>
        <v>29.208611111111111</v>
      </c>
      <c r="H1754" s="16">
        <v>400.25099999999998</v>
      </c>
    </row>
    <row r="1755" spans="1:18" x14ac:dyDescent="0.2">
      <c r="A1755" s="18">
        <v>43203.275520833333</v>
      </c>
      <c r="B1755" s="17">
        <v>1.7625000057450999</v>
      </c>
      <c r="C1755" s="17">
        <v>1.2177199074074074</v>
      </c>
      <c r="D1755" s="25">
        <f t="shared" si="27"/>
        <v>29.225277777777777</v>
      </c>
    </row>
    <row r="1756" spans="1:18" x14ac:dyDescent="0.2">
      <c r="A1756" s="18">
        <v>43203.27621527778</v>
      </c>
      <c r="B1756" s="17">
        <v>1.7631944501918</v>
      </c>
      <c r="C1756" s="17">
        <v>1.2184143518518518</v>
      </c>
      <c r="D1756" s="25">
        <f t="shared" si="27"/>
        <v>29.241944444444442</v>
      </c>
    </row>
    <row r="1757" spans="1:18" x14ac:dyDescent="0.2">
      <c r="A1757" s="18">
        <v>43203.276909722219</v>
      </c>
      <c r="B1757" s="17">
        <v>1.7638888946385101</v>
      </c>
      <c r="C1757" s="17">
        <v>1.2191087962962963</v>
      </c>
      <c r="D1757" s="25">
        <f t="shared" si="27"/>
        <v>29.258611111111112</v>
      </c>
    </row>
    <row r="1758" spans="1:18" x14ac:dyDescent="0.2">
      <c r="A1758" s="18">
        <v>43203.277604166666</v>
      </c>
      <c r="B1758" s="17">
        <v>1.7645833390852199</v>
      </c>
      <c r="C1758" s="17">
        <v>1.2198032407407406</v>
      </c>
      <c r="D1758" s="25">
        <f t="shared" si="27"/>
        <v>29.275277777777774</v>
      </c>
    </row>
    <row r="1759" spans="1:18" x14ac:dyDescent="0.2">
      <c r="A1759" s="18">
        <v>43203.278298611112</v>
      </c>
      <c r="B1759" s="17">
        <v>1.76527778353193</v>
      </c>
      <c r="C1759" s="17">
        <v>1.2204976851851852</v>
      </c>
      <c r="D1759" s="25">
        <f t="shared" si="27"/>
        <v>29.291944444444447</v>
      </c>
      <c r="R1759" s="14">
        <v>36.76</v>
      </c>
    </row>
    <row r="1760" spans="1:18" x14ac:dyDescent="0.2">
      <c r="A1760" s="18">
        <v>43203.278993055559</v>
      </c>
      <c r="B1760" s="17">
        <v>1.7659722279786401</v>
      </c>
      <c r="C1760" s="17">
        <v>1.2211921296296295</v>
      </c>
      <c r="D1760" s="25">
        <f t="shared" si="27"/>
        <v>29.308611111111109</v>
      </c>
      <c r="R1760" s="14">
        <v>35.220999999999997</v>
      </c>
    </row>
    <row r="1761" spans="1:29" x14ac:dyDescent="0.2">
      <c r="A1761" s="18">
        <v>43203.279687499999</v>
      </c>
      <c r="B1761" s="17">
        <v>1.7666666724253399</v>
      </c>
      <c r="C1761" s="17">
        <v>1.2218865740740741</v>
      </c>
      <c r="D1761" s="25">
        <f t="shared" si="27"/>
        <v>29.325277777777778</v>
      </c>
    </row>
    <row r="1762" spans="1:29" x14ac:dyDescent="0.2">
      <c r="A1762" s="18">
        <v>43203.280381944445</v>
      </c>
      <c r="B1762" s="17">
        <v>1.76736111687205</v>
      </c>
      <c r="C1762" s="17">
        <v>1.2225810185185184</v>
      </c>
      <c r="D1762" s="25">
        <f t="shared" si="27"/>
        <v>29.341944444444444</v>
      </c>
    </row>
    <row r="1763" spans="1:29" x14ac:dyDescent="0.2">
      <c r="A1763" s="18">
        <v>43203.281076388892</v>
      </c>
      <c r="B1763" s="17">
        <v>1.7680555613187601</v>
      </c>
      <c r="C1763" s="17">
        <v>1.223275462962963</v>
      </c>
      <c r="D1763" s="25">
        <f t="shared" si="27"/>
        <v>29.358611111111109</v>
      </c>
      <c r="R1763" s="14">
        <v>34.332000000000001</v>
      </c>
    </row>
    <row r="1764" spans="1:29" x14ac:dyDescent="0.2">
      <c r="A1764" s="18">
        <v>43203.281770833331</v>
      </c>
      <c r="B1764" s="17">
        <v>1.7687500057654699</v>
      </c>
      <c r="C1764" s="17">
        <v>1.2239699074074073</v>
      </c>
      <c r="D1764" s="25">
        <f t="shared" si="27"/>
        <v>29.375277777777775</v>
      </c>
      <c r="H1764" s="16">
        <v>402.13299999999998</v>
      </c>
      <c r="R1764" s="14">
        <v>36.692</v>
      </c>
    </row>
    <row r="1765" spans="1:29" x14ac:dyDescent="0.2">
      <c r="A1765" s="18">
        <v>43203.282465277778</v>
      </c>
      <c r="B1765" s="17">
        <v>1.76944445021218</v>
      </c>
      <c r="C1765" s="17">
        <v>1.2246643518518519</v>
      </c>
      <c r="D1765" s="25">
        <f t="shared" si="27"/>
        <v>29.391944444444444</v>
      </c>
      <c r="H1765" s="16">
        <v>398.36200000000002</v>
      </c>
    </row>
    <row r="1766" spans="1:29" x14ac:dyDescent="0.2">
      <c r="A1766" s="18">
        <v>43203.283159722225</v>
      </c>
      <c r="B1766" s="17">
        <v>1.7701388946588801</v>
      </c>
      <c r="C1766" s="17">
        <v>1.2253587962962964</v>
      </c>
      <c r="D1766" s="25">
        <f t="shared" si="27"/>
        <v>29.408611111111114</v>
      </c>
      <c r="H1766" s="16">
        <v>399.935</v>
      </c>
    </row>
    <row r="1767" spans="1:29" x14ac:dyDescent="0.2">
      <c r="A1767" s="18">
        <v>43203.283854166664</v>
      </c>
      <c r="B1767" s="17">
        <v>1.7708333391055899</v>
      </c>
      <c r="C1767" s="17">
        <v>1.2260532407407407</v>
      </c>
      <c r="D1767" s="25">
        <f t="shared" si="27"/>
        <v>29.425277777777779</v>
      </c>
    </row>
    <row r="1768" spans="1:29" x14ac:dyDescent="0.2">
      <c r="A1768" s="18">
        <v>43203.284548611111</v>
      </c>
      <c r="B1768" s="17">
        <v>1.7715277835523</v>
      </c>
      <c r="C1768" s="17">
        <v>1.2267476851851853</v>
      </c>
      <c r="D1768" s="25">
        <f t="shared" si="27"/>
        <v>29.441944444444445</v>
      </c>
      <c r="E1768" s="15">
        <v>1006.866</v>
      </c>
      <c r="F1768" s="14">
        <v>6.12</v>
      </c>
      <c r="G1768" s="15">
        <v>36.978999999999999</v>
      </c>
      <c r="H1768" s="16">
        <v>399.52800000000002</v>
      </c>
      <c r="I1768" s="15">
        <v>0</v>
      </c>
      <c r="J1768" s="15">
        <v>0</v>
      </c>
      <c r="K1768" s="15">
        <v>6.4749999999999996</v>
      </c>
      <c r="L1768" s="15">
        <v>0</v>
      </c>
      <c r="M1768" s="15">
        <v>3.0000000000000001E-3</v>
      </c>
      <c r="N1768" s="15">
        <v>0</v>
      </c>
      <c r="O1768" s="15">
        <v>0.38800000000000001</v>
      </c>
      <c r="P1768" s="14">
        <v>-678.24699999999996</v>
      </c>
      <c r="Q1768" s="16">
        <v>0</v>
      </c>
      <c r="R1768" s="14">
        <v>37.337000000000003</v>
      </c>
      <c r="S1768" s="14">
        <v>0</v>
      </c>
      <c r="T1768" s="14">
        <v>0</v>
      </c>
      <c r="U1768" s="14">
        <v>0</v>
      </c>
      <c r="V1768" s="14">
        <v>0</v>
      </c>
      <c r="W1768" s="14">
        <v>6</v>
      </c>
      <c r="X1768" s="15">
        <v>37</v>
      </c>
      <c r="Y1768" s="15">
        <v>3</v>
      </c>
      <c r="Z1768" s="15">
        <v>0</v>
      </c>
      <c r="AA1768" s="15">
        <v>3</v>
      </c>
      <c r="AB1768" s="15">
        <v>3</v>
      </c>
      <c r="AC1768" s="14">
        <v>0</v>
      </c>
    </row>
    <row r="1769" spans="1:29" x14ac:dyDescent="0.2">
      <c r="A1769" s="18">
        <v>43203.285243055558</v>
      </c>
      <c r="B1769" s="17">
        <v>1.7722222279990101</v>
      </c>
      <c r="C1769" s="17">
        <v>1.2274421296296296</v>
      </c>
      <c r="D1769" s="25">
        <f t="shared" si="27"/>
        <v>29.458611111111111</v>
      </c>
    </row>
    <row r="1770" spans="1:29" x14ac:dyDescent="0.2">
      <c r="A1770" s="18">
        <v>43203.285937499997</v>
      </c>
      <c r="B1770" s="17">
        <v>1.7729166724457199</v>
      </c>
      <c r="C1770" s="17">
        <v>1.2281365740740742</v>
      </c>
      <c r="D1770" s="25">
        <f t="shared" si="27"/>
        <v>29.47527777777778</v>
      </c>
    </row>
    <row r="1771" spans="1:29" x14ac:dyDescent="0.2">
      <c r="A1771" s="18">
        <v>43203.286631944444</v>
      </c>
      <c r="B1771" s="17">
        <v>1.77361111689243</v>
      </c>
      <c r="C1771" s="17">
        <v>1.2288310185185185</v>
      </c>
      <c r="D1771" s="25">
        <f t="shared" si="27"/>
        <v>29.491944444444442</v>
      </c>
      <c r="P1771" s="14">
        <v>-679.24800000000005</v>
      </c>
      <c r="R1771" s="14">
        <v>36.331000000000003</v>
      </c>
    </row>
    <row r="1772" spans="1:29" x14ac:dyDescent="0.2">
      <c r="A1772" s="18">
        <v>43203.287326388891</v>
      </c>
      <c r="B1772" s="17">
        <v>1.7743055613391301</v>
      </c>
      <c r="C1772" s="17">
        <v>1.2295254629629631</v>
      </c>
      <c r="D1772" s="25">
        <f t="shared" si="27"/>
        <v>29.508611111111115</v>
      </c>
      <c r="R1772" s="14">
        <v>39.823999999999998</v>
      </c>
    </row>
    <row r="1773" spans="1:29" x14ac:dyDescent="0.2">
      <c r="A1773" s="18">
        <v>43203.28802083333</v>
      </c>
      <c r="B1773" s="17">
        <v>1.7750000057858399</v>
      </c>
      <c r="C1773" s="17">
        <v>1.2302199074074074</v>
      </c>
      <c r="D1773" s="25">
        <f t="shared" si="27"/>
        <v>29.525277777777777</v>
      </c>
    </row>
    <row r="1774" spans="1:29" x14ac:dyDescent="0.2">
      <c r="A1774" s="18">
        <v>43203.288715277777</v>
      </c>
      <c r="B1774" s="17">
        <v>1.77569445023255</v>
      </c>
      <c r="C1774" s="17">
        <v>1.2309143518518519</v>
      </c>
      <c r="D1774" s="25">
        <f t="shared" si="27"/>
        <v>29.541944444444447</v>
      </c>
    </row>
    <row r="1775" spans="1:29" x14ac:dyDescent="0.2">
      <c r="A1775" s="18">
        <v>43203.289409722223</v>
      </c>
      <c r="B1775" s="17">
        <v>1.7763888946792601</v>
      </c>
      <c r="C1775" s="17">
        <v>1.2316087962962963</v>
      </c>
      <c r="D1775" s="25">
        <f t="shared" si="27"/>
        <v>29.558611111111112</v>
      </c>
    </row>
    <row r="1776" spans="1:29" x14ac:dyDescent="0.2">
      <c r="A1776" s="18">
        <v>43203.29010416667</v>
      </c>
      <c r="B1776" s="17">
        <v>1.7770833391259699</v>
      </c>
      <c r="C1776" s="17">
        <v>1.2323032407407408</v>
      </c>
      <c r="D1776" s="25">
        <f t="shared" si="27"/>
        <v>29.575277777777778</v>
      </c>
    </row>
    <row r="1777" spans="1:18" x14ac:dyDescent="0.2">
      <c r="A1777" s="18">
        <v>43203.290798611109</v>
      </c>
      <c r="B1777" s="17">
        <v>1.77777778357267</v>
      </c>
      <c r="C1777" s="17">
        <v>1.2329976851851852</v>
      </c>
      <c r="D1777" s="25">
        <f t="shared" si="27"/>
        <v>29.591944444444444</v>
      </c>
    </row>
    <row r="1778" spans="1:18" x14ac:dyDescent="0.2">
      <c r="A1778" s="18">
        <v>43203.291493055556</v>
      </c>
      <c r="B1778" s="17">
        <v>1.7784722280193801</v>
      </c>
      <c r="C1778" s="17">
        <v>1.2336921296296297</v>
      </c>
      <c r="D1778" s="25">
        <f t="shared" si="27"/>
        <v>29.608611111111113</v>
      </c>
    </row>
    <row r="1779" spans="1:18" x14ac:dyDescent="0.2">
      <c r="A1779" s="18">
        <v>43203.292187500003</v>
      </c>
      <c r="B1779" s="17">
        <v>1.7791666724660899</v>
      </c>
      <c r="C1779" s="17">
        <v>1.234386574074074</v>
      </c>
      <c r="D1779" s="25">
        <f t="shared" si="27"/>
        <v>29.625277777777775</v>
      </c>
      <c r="P1779" s="14">
        <v>-681.24400000000003</v>
      </c>
    </row>
    <row r="1780" spans="1:18" x14ac:dyDescent="0.2">
      <c r="A1780" s="18">
        <v>43203.292881944442</v>
      </c>
      <c r="B1780" s="17">
        <v>1.7798611169128</v>
      </c>
      <c r="C1780" s="17">
        <v>1.2350810185185186</v>
      </c>
      <c r="D1780" s="25">
        <f t="shared" si="27"/>
        <v>29.641944444444448</v>
      </c>
    </row>
    <row r="1781" spans="1:18" x14ac:dyDescent="0.2">
      <c r="A1781" s="18">
        <v>43203.293576388889</v>
      </c>
      <c r="B1781" s="17">
        <v>1.7805555613595101</v>
      </c>
      <c r="C1781" s="17">
        <v>1.2357754629629629</v>
      </c>
      <c r="D1781" s="25">
        <f t="shared" si="27"/>
        <v>29.65861111111111</v>
      </c>
    </row>
    <row r="1782" spans="1:18" x14ac:dyDescent="0.2">
      <c r="A1782" s="18">
        <v>43203.294270833336</v>
      </c>
      <c r="B1782" s="17">
        <v>1.78125000580621</v>
      </c>
      <c r="C1782" s="17">
        <v>1.2364699074074075</v>
      </c>
      <c r="D1782" s="25">
        <f t="shared" si="27"/>
        <v>29.675277777777779</v>
      </c>
      <c r="H1782" s="16">
        <v>399.52499999999998</v>
      </c>
    </row>
    <row r="1783" spans="1:18" x14ac:dyDescent="0.2">
      <c r="A1783" s="18">
        <v>43203.294965277775</v>
      </c>
      <c r="B1783" s="17">
        <v>1.78194445025292</v>
      </c>
      <c r="C1783" s="17">
        <v>1.2371643518518518</v>
      </c>
      <c r="D1783" s="25">
        <f t="shared" si="27"/>
        <v>29.691944444444445</v>
      </c>
      <c r="R1783" s="14">
        <v>38.939</v>
      </c>
    </row>
    <row r="1784" spans="1:18" x14ac:dyDescent="0.2">
      <c r="A1784" s="18">
        <v>43203.295659722222</v>
      </c>
      <c r="B1784" s="17">
        <v>1.7826388946996301</v>
      </c>
      <c r="C1784" s="17">
        <v>1.2378587962962964</v>
      </c>
      <c r="D1784" s="25">
        <f t="shared" si="27"/>
        <v>29.708611111111111</v>
      </c>
      <c r="R1784" s="14">
        <v>36.476999999999997</v>
      </c>
    </row>
    <row r="1785" spans="1:18" x14ac:dyDescent="0.2">
      <c r="A1785" s="18">
        <v>43203.296354166669</v>
      </c>
      <c r="B1785" s="17">
        <v>1.78333333914634</v>
      </c>
      <c r="C1785" s="17">
        <v>1.2385532407407407</v>
      </c>
      <c r="D1785" s="25">
        <f t="shared" si="27"/>
        <v>29.725277777777777</v>
      </c>
      <c r="P1785" s="14">
        <v>-681.70399999999995</v>
      </c>
    </row>
    <row r="1786" spans="1:18" x14ac:dyDescent="0.2">
      <c r="A1786" s="18">
        <v>43203.297048611108</v>
      </c>
      <c r="B1786" s="17">
        <v>1.78402778359305</v>
      </c>
      <c r="C1786" s="17">
        <v>1.2392476851851852</v>
      </c>
      <c r="D1786" s="25">
        <f t="shared" si="27"/>
        <v>29.741944444444446</v>
      </c>
      <c r="H1786" s="16">
        <v>401.02</v>
      </c>
    </row>
    <row r="1787" spans="1:18" x14ac:dyDescent="0.2">
      <c r="A1787" s="18">
        <v>43203.297743055555</v>
      </c>
      <c r="B1787" s="17">
        <v>1.7847222280397499</v>
      </c>
      <c r="C1787" s="17">
        <v>1.2399421296296296</v>
      </c>
      <c r="D1787" s="25">
        <f t="shared" si="27"/>
        <v>29.758611111111108</v>
      </c>
      <c r="H1787" s="16">
        <v>400.11799999999999</v>
      </c>
    </row>
    <row r="1788" spans="1:18" x14ac:dyDescent="0.2">
      <c r="A1788" s="18">
        <v>43203.298437500001</v>
      </c>
      <c r="B1788" s="17">
        <v>1.78541667248646</v>
      </c>
      <c r="C1788" s="17">
        <v>1.2406365740740741</v>
      </c>
      <c r="D1788" s="25">
        <f t="shared" si="27"/>
        <v>29.775277777777781</v>
      </c>
      <c r="H1788" s="16">
        <v>401.286</v>
      </c>
    </row>
    <row r="1789" spans="1:18" x14ac:dyDescent="0.2">
      <c r="A1789" s="18">
        <v>43203.299131944441</v>
      </c>
      <c r="B1789" s="17">
        <v>1.78611111693317</v>
      </c>
      <c r="C1789" s="17">
        <v>1.2413310185185185</v>
      </c>
      <c r="D1789" s="25">
        <f t="shared" si="27"/>
        <v>29.791944444444443</v>
      </c>
      <c r="H1789" s="16">
        <v>401.76100000000002</v>
      </c>
    </row>
    <row r="1790" spans="1:18" x14ac:dyDescent="0.2">
      <c r="A1790" s="18">
        <v>43203.299826388888</v>
      </c>
      <c r="B1790" s="17">
        <v>1.7868055613798799</v>
      </c>
      <c r="C1790" s="17">
        <v>1.242025462962963</v>
      </c>
      <c r="D1790" s="25">
        <f t="shared" si="27"/>
        <v>29.808611111111112</v>
      </c>
      <c r="H1790" s="16">
        <v>399.38099999999997</v>
      </c>
    </row>
    <row r="1791" spans="1:18" x14ac:dyDescent="0.2">
      <c r="A1791" s="18">
        <v>43203.300520833334</v>
      </c>
      <c r="B1791" s="17">
        <v>1.78750000582659</v>
      </c>
      <c r="C1791" s="17">
        <v>1.2427199074074073</v>
      </c>
      <c r="D1791" s="25">
        <f t="shared" si="27"/>
        <v>29.825277777777778</v>
      </c>
      <c r="H1791" s="16">
        <v>399.71899999999999</v>
      </c>
      <c r="R1791" s="14">
        <v>38.198</v>
      </c>
    </row>
    <row r="1792" spans="1:18" x14ac:dyDescent="0.2">
      <c r="A1792" s="18">
        <v>43203.301215277781</v>
      </c>
      <c r="B1792" s="17">
        <v>1.78819445027329</v>
      </c>
      <c r="C1792" s="17">
        <v>1.2434143518518519</v>
      </c>
      <c r="D1792" s="25">
        <f t="shared" si="27"/>
        <v>29.841944444444444</v>
      </c>
      <c r="R1792" s="14">
        <v>39.426000000000002</v>
      </c>
    </row>
    <row r="1793" spans="1:29" x14ac:dyDescent="0.2">
      <c r="A1793" s="18">
        <v>43203.30190972222</v>
      </c>
      <c r="B1793" s="17">
        <v>1.7888888947199999</v>
      </c>
      <c r="C1793" s="17">
        <v>1.2441087962962962</v>
      </c>
      <c r="D1793" s="25">
        <f t="shared" si="27"/>
        <v>29.858611111111109</v>
      </c>
      <c r="R1793" s="14">
        <v>39.094000000000001</v>
      </c>
    </row>
    <row r="1794" spans="1:29" x14ac:dyDescent="0.2">
      <c r="A1794" s="18">
        <v>43203.302604166667</v>
      </c>
      <c r="B1794" s="17">
        <v>1.78958333916671</v>
      </c>
      <c r="C1794" s="17">
        <v>1.2448032407407408</v>
      </c>
      <c r="D1794" s="25">
        <f t="shared" si="27"/>
        <v>29.875277777777779</v>
      </c>
    </row>
    <row r="1795" spans="1:29" x14ac:dyDescent="0.2">
      <c r="A1795" s="18">
        <v>43203.303298611114</v>
      </c>
      <c r="B1795" s="17">
        <v>1.79027778361342</v>
      </c>
      <c r="C1795" s="17">
        <v>1.2454976851851851</v>
      </c>
      <c r="D1795" s="25">
        <f t="shared" ref="D1795:D1858" si="28">C1795*24</f>
        <v>29.891944444444441</v>
      </c>
    </row>
    <row r="1796" spans="1:29" x14ac:dyDescent="0.2">
      <c r="A1796" s="18">
        <v>43203.303993055553</v>
      </c>
      <c r="B1796" s="17">
        <v>1.7909722280601299</v>
      </c>
      <c r="C1796" s="17">
        <v>1.2461921296296297</v>
      </c>
      <c r="D1796" s="25">
        <f t="shared" si="28"/>
        <v>29.908611111111114</v>
      </c>
    </row>
    <row r="1797" spans="1:29" x14ac:dyDescent="0.2">
      <c r="A1797" s="18">
        <v>43203.3046875</v>
      </c>
      <c r="B1797" s="17">
        <v>1.79166667250684</v>
      </c>
      <c r="C1797" s="17">
        <v>1.246886574074074</v>
      </c>
      <c r="D1797" s="25">
        <f t="shared" si="28"/>
        <v>29.925277777777776</v>
      </c>
      <c r="R1797" s="14">
        <v>38.820999999999998</v>
      </c>
    </row>
    <row r="1798" spans="1:29" x14ac:dyDescent="0.2">
      <c r="A1798" s="18">
        <v>43203.305381944447</v>
      </c>
      <c r="B1798" s="17">
        <v>1.7923611169535401</v>
      </c>
      <c r="C1798" s="17">
        <v>1.2475810185185185</v>
      </c>
      <c r="D1798" s="25">
        <f t="shared" si="28"/>
        <v>29.941944444444445</v>
      </c>
      <c r="E1798" s="15">
        <v>1006.866</v>
      </c>
      <c r="F1798" s="14">
        <v>6.1219999999999999</v>
      </c>
      <c r="G1798" s="15">
        <v>36.969000000000001</v>
      </c>
      <c r="H1798" s="16">
        <v>399.30500000000001</v>
      </c>
      <c r="I1798" s="15">
        <v>0</v>
      </c>
      <c r="J1798" s="15">
        <v>0</v>
      </c>
      <c r="K1798" s="15">
        <v>6.4749999999999996</v>
      </c>
      <c r="L1798" s="15">
        <v>0</v>
      </c>
      <c r="M1798" s="15">
        <v>3.0000000000000001E-3</v>
      </c>
      <c r="N1798" s="15">
        <v>0</v>
      </c>
      <c r="O1798" s="15">
        <v>0.38800000000000001</v>
      </c>
      <c r="P1798" s="14">
        <v>-680.27</v>
      </c>
      <c r="Q1798" s="16">
        <v>1.04</v>
      </c>
      <c r="R1798" s="14">
        <v>37.478999999999999</v>
      </c>
      <c r="S1798" s="14">
        <v>0</v>
      </c>
      <c r="T1798" s="14">
        <v>0</v>
      </c>
      <c r="U1798" s="14">
        <v>0</v>
      </c>
      <c r="V1798" s="14">
        <v>0</v>
      </c>
      <c r="W1798" s="14">
        <v>6</v>
      </c>
      <c r="X1798" s="15">
        <v>37</v>
      </c>
      <c r="Y1798" s="15">
        <v>3</v>
      </c>
      <c r="Z1798" s="15">
        <v>0</v>
      </c>
      <c r="AA1798" s="15">
        <v>3</v>
      </c>
      <c r="AB1798" s="15">
        <v>3</v>
      </c>
      <c r="AC1798" s="14">
        <v>0</v>
      </c>
    </row>
    <row r="1799" spans="1:29" x14ac:dyDescent="0.2">
      <c r="A1799" s="18">
        <v>43203.306076388886</v>
      </c>
      <c r="B1799" s="17">
        <v>1.7930555614002499</v>
      </c>
      <c r="C1799" s="17">
        <v>1.2482754629629629</v>
      </c>
      <c r="D1799" s="25">
        <f t="shared" si="28"/>
        <v>29.958611111111111</v>
      </c>
      <c r="P1799" s="14">
        <v>-680.19500000000005</v>
      </c>
    </row>
    <row r="1800" spans="1:29" x14ac:dyDescent="0.2">
      <c r="A1800" s="18">
        <v>43203.306770833333</v>
      </c>
      <c r="B1800" s="17">
        <v>1.79375000584696</v>
      </c>
      <c r="C1800" s="17">
        <v>1.2489699074074074</v>
      </c>
      <c r="D1800" s="25">
        <f t="shared" si="28"/>
        <v>29.975277777777777</v>
      </c>
    </row>
    <row r="1801" spans="1:29" x14ac:dyDescent="0.2">
      <c r="A1801" s="18">
        <v>43203.30746527778</v>
      </c>
      <c r="B1801" s="17">
        <v>1.7944444502936701</v>
      </c>
      <c r="C1801" s="17">
        <v>1.2496643518518518</v>
      </c>
      <c r="D1801" s="25">
        <f t="shared" si="28"/>
        <v>29.991944444444442</v>
      </c>
      <c r="R1801" s="14">
        <v>39.795000000000002</v>
      </c>
    </row>
    <row r="1802" spans="1:29" x14ac:dyDescent="0.2">
      <c r="A1802" s="18">
        <v>43203.308159722219</v>
      </c>
      <c r="B1802" s="17">
        <v>1.7951388947403799</v>
      </c>
      <c r="C1802" s="17">
        <v>1.2503587962962963</v>
      </c>
      <c r="D1802" s="25">
        <f t="shared" si="28"/>
        <v>30.008611111111112</v>
      </c>
    </row>
    <row r="1803" spans="1:29" x14ac:dyDescent="0.2">
      <c r="A1803" s="18">
        <v>43203.308854166666</v>
      </c>
      <c r="B1803" s="17">
        <v>1.79583333918708</v>
      </c>
      <c r="C1803" s="17">
        <v>1.2510532407407406</v>
      </c>
      <c r="D1803" s="25">
        <f t="shared" si="28"/>
        <v>30.025277777777774</v>
      </c>
    </row>
    <row r="1804" spans="1:29" x14ac:dyDescent="0.2">
      <c r="A1804" s="18">
        <v>43203.309548611112</v>
      </c>
      <c r="B1804" s="17">
        <v>1.7965277836337901</v>
      </c>
      <c r="C1804" s="17">
        <v>1.2517476851851852</v>
      </c>
      <c r="D1804" s="25">
        <f t="shared" si="28"/>
        <v>30.041944444444447</v>
      </c>
    </row>
    <row r="1805" spans="1:29" x14ac:dyDescent="0.2">
      <c r="A1805" s="18">
        <v>43203.310243055559</v>
      </c>
      <c r="B1805" s="17">
        <v>1.7972222280804999</v>
      </c>
      <c r="C1805" s="17">
        <v>1.2524421296296295</v>
      </c>
      <c r="D1805" s="25">
        <f t="shared" si="28"/>
        <v>30.058611111111109</v>
      </c>
      <c r="P1805" s="14">
        <v>-678.92499999999995</v>
      </c>
      <c r="R1805" s="14">
        <v>38.674999999999997</v>
      </c>
    </row>
    <row r="1806" spans="1:29" x14ac:dyDescent="0.2">
      <c r="A1806" s="18">
        <v>43203.310937499999</v>
      </c>
      <c r="B1806" s="17">
        <v>1.79791667252721</v>
      </c>
      <c r="C1806" s="17">
        <v>1.2531365740740741</v>
      </c>
      <c r="D1806" s="25">
        <f t="shared" si="28"/>
        <v>30.075277777777778</v>
      </c>
      <c r="R1806" s="14">
        <v>37.695</v>
      </c>
    </row>
    <row r="1807" spans="1:29" x14ac:dyDescent="0.2">
      <c r="A1807" s="18">
        <v>43203.311631944445</v>
      </c>
      <c r="B1807" s="17">
        <v>1.7986111169739201</v>
      </c>
      <c r="C1807" s="17">
        <v>1.2538310185185184</v>
      </c>
      <c r="D1807" s="25">
        <f t="shared" si="28"/>
        <v>30.091944444444444</v>
      </c>
    </row>
    <row r="1808" spans="1:29" x14ac:dyDescent="0.2">
      <c r="A1808" s="18">
        <v>43203.312326388892</v>
      </c>
      <c r="B1808" s="17">
        <v>1.7993055614206199</v>
      </c>
      <c r="C1808" s="17">
        <v>1.254525462962963</v>
      </c>
      <c r="D1808" s="25">
        <f t="shared" si="28"/>
        <v>30.108611111111109</v>
      </c>
      <c r="R1808" s="14">
        <v>39.389000000000003</v>
      </c>
    </row>
    <row r="1809" spans="1:18" x14ac:dyDescent="0.2">
      <c r="A1809" s="18">
        <v>43203.313020833331</v>
      </c>
      <c r="B1809" s="17">
        <v>1.80000000586733</v>
      </c>
      <c r="C1809" s="17">
        <v>1.2552199074074073</v>
      </c>
      <c r="D1809" s="25">
        <f t="shared" si="28"/>
        <v>30.125277777777775</v>
      </c>
    </row>
    <row r="1810" spans="1:18" x14ac:dyDescent="0.2">
      <c r="A1810" s="18">
        <v>43203.313715277778</v>
      </c>
      <c r="B1810" s="17">
        <v>1.8006944503140401</v>
      </c>
      <c r="C1810" s="17">
        <v>1.2559143518518519</v>
      </c>
      <c r="D1810" s="25">
        <f t="shared" si="28"/>
        <v>30.141944444444444</v>
      </c>
    </row>
    <row r="1811" spans="1:18" x14ac:dyDescent="0.2">
      <c r="A1811" s="18">
        <v>43203.314409722225</v>
      </c>
      <c r="B1811" s="17">
        <v>1.8013888947607499</v>
      </c>
      <c r="C1811" s="17">
        <v>1.2566087962962964</v>
      </c>
      <c r="D1811" s="25">
        <f t="shared" si="28"/>
        <v>30.158611111111114</v>
      </c>
    </row>
    <row r="1812" spans="1:18" x14ac:dyDescent="0.2">
      <c r="A1812" s="18">
        <v>43203.315104166664</v>
      </c>
      <c r="B1812" s="17">
        <v>1.80208333920746</v>
      </c>
      <c r="C1812" s="17">
        <v>1.2573032407407407</v>
      </c>
      <c r="D1812" s="25">
        <f t="shared" si="28"/>
        <v>30.175277777777779</v>
      </c>
    </row>
    <row r="1813" spans="1:18" x14ac:dyDescent="0.2">
      <c r="A1813" s="18">
        <v>43203.315798611111</v>
      </c>
      <c r="B1813" s="17">
        <v>1.8027777836541601</v>
      </c>
      <c r="C1813" s="17">
        <v>1.2579976851851853</v>
      </c>
      <c r="D1813" s="25">
        <f t="shared" si="28"/>
        <v>30.191944444444445</v>
      </c>
    </row>
    <row r="1814" spans="1:18" x14ac:dyDescent="0.2">
      <c r="A1814" s="18">
        <v>43203.316493055558</v>
      </c>
      <c r="B1814" s="17">
        <v>1.8034722281008699</v>
      </c>
      <c r="C1814" s="17">
        <v>1.2586921296296296</v>
      </c>
      <c r="D1814" s="25">
        <f t="shared" si="28"/>
        <v>30.208611111111111</v>
      </c>
    </row>
    <row r="1815" spans="1:18" x14ac:dyDescent="0.2">
      <c r="A1815" s="18">
        <v>43203.317187499997</v>
      </c>
      <c r="B1815" s="17">
        <v>1.80416667254758</v>
      </c>
      <c r="C1815" s="17">
        <v>1.2593865740740742</v>
      </c>
      <c r="D1815" s="25">
        <f t="shared" si="28"/>
        <v>30.22527777777778</v>
      </c>
    </row>
    <row r="1816" spans="1:18" x14ac:dyDescent="0.2">
      <c r="A1816" s="18">
        <v>43203.317881944444</v>
      </c>
      <c r="B1816" s="17">
        <v>1.8048611169942901</v>
      </c>
      <c r="C1816" s="17">
        <v>1.2600810185185185</v>
      </c>
      <c r="D1816" s="25">
        <f t="shared" si="28"/>
        <v>30.241944444444442</v>
      </c>
      <c r="P1816" s="14">
        <v>-678.04100000000005</v>
      </c>
      <c r="R1816" s="14">
        <v>38.392000000000003</v>
      </c>
    </row>
    <row r="1817" spans="1:18" x14ac:dyDescent="0.2">
      <c r="A1817" s="18">
        <v>43203.318576388891</v>
      </c>
      <c r="B1817" s="17">
        <v>1.8055555614409999</v>
      </c>
      <c r="C1817" s="17">
        <v>1.2607754629629631</v>
      </c>
      <c r="D1817" s="25">
        <f t="shared" si="28"/>
        <v>30.258611111111115</v>
      </c>
      <c r="R1817" s="14">
        <v>35.552</v>
      </c>
    </row>
    <row r="1818" spans="1:18" x14ac:dyDescent="0.2">
      <c r="A1818" s="18">
        <v>43203.31927083333</v>
      </c>
      <c r="B1818" s="17">
        <v>1.8062500058877</v>
      </c>
      <c r="C1818" s="17">
        <v>1.2614699074074074</v>
      </c>
      <c r="D1818" s="25">
        <f t="shared" si="28"/>
        <v>30.275277777777777</v>
      </c>
      <c r="R1818" s="14">
        <v>40.082000000000001</v>
      </c>
    </row>
    <row r="1819" spans="1:18" x14ac:dyDescent="0.2">
      <c r="A1819" s="18">
        <v>43203.319965277777</v>
      </c>
      <c r="B1819" s="17">
        <v>1.8069444503344101</v>
      </c>
      <c r="C1819" s="17">
        <v>1.2621643518518519</v>
      </c>
      <c r="D1819" s="25">
        <f t="shared" si="28"/>
        <v>30.291944444444447</v>
      </c>
    </row>
    <row r="1820" spans="1:18" x14ac:dyDescent="0.2">
      <c r="A1820" s="18">
        <v>43203.320659722223</v>
      </c>
      <c r="B1820" s="17">
        <v>1.8076388947811199</v>
      </c>
      <c r="C1820" s="17">
        <v>1.2628587962962963</v>
      </c>
      <c r="D1820" s="25">
        <f t="shared" si="28"/>
        <v>30.308611111111112</v>
      </c>
    </row>
    <row r="1821" spans="1:18" x14ac:dyDescent="0.2">
      <c r="A1821" s="18">
        <v>43203.32135416667</v>
      </c>
      <c r="B1821" s="17">
        <v>1.80833333922783</v>
      </c>
      <c r="C1821" s="17">
        <v>1.2635532407407408</v>
      </c>
      <c r="D1821" s="25">
        <f t="shared" si="28"/>
        <v>30.325277777777778</v>
      </c>
    </row>
    <row r="1822" spans="1:18" x14ac:dyDescent="0.2">
      <c r="A1822" s="18">
        <v>43203.322048611109</v>
      </c>
      <c r="B1822" s="17">
        <v>1.8090277836745401</v>
      </c>
      <c r="C1822" s="17">
        <v>1.2642476851851852</v>
      </c>
      <c r="D1822" s="25">
        <f t="shared" si="28"/>
        <v>30.341944444444444</v>
      </c>
      <c r="R1822" s="14">
        <v>36.534999999999997</v>
      </c>
    </row>
    <row r="1823" spans="1:18" x14ac:dyDescent="0.2">
      <c r="A1823" s="18">
        <v>43203.322743055556</v>
      </c>
      <c r="B1823" s="17">
        <v>1.8097222281212499</v>
      </c>
      <c r="C1823" s="17">
        <v>1.2649421296296297</v>
      </c>
      <c r="D1823" s="25">
        <f t="shared" si="28"/>
        <v>30.358611111111113</v>
      </c>
      <c r="R1823" s="14">
        <v>35.482999999999997</v>
      </c>
    </row>
    <row r="1824" spans="1:18" x14ac:dyDescent="0.2">
      <c r="A1824" s="18">
        <v>43203.323437500003</v>
      </c>
      <c r="B1824" s="17">
        <v>1.81041667256795</v>
      </c>
      <c r="C1824" s="17">
        <v>1.265636574074074</v>
      </c>
      <c r="D1824" s="25">
        <f t="shared" si="28"/>
        <v>30.375277777777775</v>
      </c>
    </row>
    <row r="1825" spans="1:29" x14ac:dyDescent="0.2">
      <c r="A1825" s="18">
        <v>43203.324131944442</v>
      </c>
      <c r="B1825" s="17">
        <v>1.8111111170146601</v>
      </c>
      <c r="C1825" s="17">
        <v>1.2663310185185186</v>
      </c>
      <c r="D1825" s="25">
        <f t="shared" si="28"/>
        <v>30.391944444444448</v>
      </c>
      <c r="R1825" s="14">
        <v>38.866</v>
      </c>
    </row>
    <row r="1826" spans="1:29" x14ac:dyDescent="0.2">
      <c r="A1826" s="18">
        <v>43203.324826388889</v>
      </c>
      <c r="B1826" s="17">
        <v>1.81180556146137</v>
      </c>
      <c r="C1826" s="17">
        <v>1.2670254629629629</v>
      </c>
      <c r="D1826" s="25">
        <f t="shared" si="28"/>
        <v>30.40861111111111</v>
      </c>
    </row>
    <row r="1827" spans="1:29" x14ac:dyDescent="0.2">
      <c r="A1827" s="18">
        <v>43203.325520833336</v>
      </c>
      <c r="B1827" s="17">
        <v>1.81250000590808</v>
      </c>
      <c r="C1827" s="17">
        <v>1.2677199074074075</v>
      </c>
      <c r="D1827" s="25">
        <f t="shared" si="28"/>
        <v>30.425277777777779</v>
      </c>
      <c r="P1827" s="14">
        <v>-677.02499999999998</v>
      </c>
    </row>
    <row r="1828" spans="1:29" x14ac:dyDescent="0.2">
      <c r="A1828" s="18">
        <v>43203.326215277775</v>
      </c>
      <c r="B1828" s="17">
        <v>1.8131944503547901</v>
      </c>
      <c r="C1828" s="17">
        <v>1.2684143518518518</v>
      </c>
      <c r="D1828" s="25">
        <f t="shared" si="28"/>
        <v>30.441944444444445</v>
      </c>
      <c r="E1828" s="15">
        <v>1006.866</v>
      </c>
      <c r="F1828" s="14">
        <v>6.1219999999999999</v>
      </c>
      <c r="G1828" s="15">
        <v>36.988</v>
      </c>
      <c r="H1828" s="16">
        <v>400.82799999999997</v>
      </c>
      <c r="I1828" s="15">
        <v>0</v>
      </c>
      <c r="J1828" s="15">
        <v>0</v>
      </c>
      <c r="K1828" s="15">
        <v>6.4749999999999996</v>
      </c>
      <c r="L1828" s="15">
        <v>0</v>
      </c>
      <c r="M1828" s="15">
        <v>3.0000000000000001E-3</v>
      </c>
      <c r="N1828" s="15">
        <v>0</v>
      </c>
      <c r="O1828" s="15">
        <v>0.38800000000000001</v>
      </c>
      <c r="P1828" s="14">
        <v>-677.04600000000005</v>
      </c>
      <c r="Q1828" s="16">
        <v>1.4019999999999999</v>
      </c>
      <c r="R1828" s="14">
        <v>36.558999999999997</v>
      </c>
      <c r="S1828" s="14">
        <v>0</v>
      </c>
      <c r="T1828" s="14">
        <v>0</v>
      </c>
      <c r="U1828" s="14">
        <v>0</v>
      </c>
      <c r="V1828" s="14">
        <v>0</v>
      </c>
      <c r="W1828" s="14">
        <v>6</v>
      </c>
      <c r="X1828" s="15">
        <v>37</v>
      </c>
      <c r="Y1828" s="15">
        <v>3</v>
      </c>
      <c r="Z1828" s="15">
        <v>0</v>
      </c>
      <c r="AA1828" s="15">
        <v>3</v>
      </c>
      <c r="AB1828" s="15">
        <v>3</v>
      </c>
      <c r="AC1828" s="14">
        <v>0</v>
      </c>
    </row>
    <row r="1829" spans="1:29" x14ac:dyDescent="0.2">
      <c r="A1829" s="18">
        <v>43203.326909722222</v>
      </c>
      <c r="B1829" s="17">
        <v>1.81388889480149</v>
      </c>
      <c r="C1829" s="17">
        <v>1.2691087962962964</v>
      </c>
      <c r="D1829" s="25">
        <f t="shared" si="28"/>
        <v>30.458611111111111</v>
      </c>
      <c r="R1829" s="14">
        <v>37.551000000000002</v>
      </c>
    </row>
    <row r="1830" spans="1:29" x14ac:dyDescent="0.2">
      <c r="A1830" s="18">
        <v>43203.327604166669</v>
      </c>
      <c r="B1830" s="17">
        <v>1.8145833392482</v>
      </c>
      <c r="C1830" s="17">
        <v>1.2698032407407407</v>
      </c>
      <c r="D1830" s="25">
        <f t="shared" si="28"/>
        <v>30.475277777777777</v>
      </c>
    </row>
    <row r="1831" spans="1:29" x14ac:dyDescent="0.2">
      <c r="A1831" s="18">
        <v>43203.328298611108</v>
      </c>
      <c r="B1831" s="17">
        <v>1.8152777836949101</v>
      </c>
      <c r="C1831" s="17">
        <v>1.2704976851851852</v>
      </c>
      <c r="D1831" s="25">
        <f t="shared" si="28"/>
        <v>30.491944444444446</v>
      </c>
    </row>
    <row r="1832" spans="1:29" x14ac:dyDescent="0.2">
      <c r="A1832" s="18">
        <v>43203.328993055555</v>
      </c>
      <c r="B1832" s="17">
        <v>1.81597222814162</v>
      </c>
      <c r="C1832" s="17">
        <v>1.2711921296296296</v>
      </c>
      <c r="D1832" s="25">
        <f t="shared" si="28"/>
        <v>30.508611111111108</v>
      </c>
    </row>
    <row r="1833" spans="1:29" x14ac:dyDescent="0.2">
      <c r="A1833" s="18">
        <v>43203.329687500001</v>
      </c>
      <c r="B1833" s="17">
        <v>1.81666667258833</v>
      </c>
      <c r="C1833" s="17">
        <v>1.2718865740740741</v>
      </c>
      <c r="D1833" s="25">
        <f t="shared" si="28"/>
        <v>30.525277777777781</v>
      </c>
    </row>
    <row r="1834" spans="1:29" x14ac:dyDescent="0.2">
      <c r="A1834" s="18">
        <v>43203.330381944441</v>
      </c>
      <c r="B1834" s="17">
        <v>1.8173611170350299</v>
      </c>
      <c r="C1834" s="17">
        <v>1.2725810185185185</v>
      </c>
      <c r="D1834" s="25">
        <f t="shared" si="28"/>
        <v>30.541944444444443</v>
      </c>
    </row>
    <row r="1835" spans="1:29" x14ac:dyDescent="0.2">
      <c r="A1835" s="18">
        <v>43203.331076388888</v>
      </c>
      <c r="B1835" s="17">
        <v>1.81805556148174</v>
      </c>
      <c r="C1835" s="17">
        <v>1.273275462962963</v>
      </c>
      <c r="D1835" s="25">
        <f t="shared" si="28"/>
        <v>30.558611111111112</v>
      </c>
      <c r="H1835" s="16">
        <v>396.89600000000002</v>
      </c>
      <c r="R1835" s="14">
        <v>37.548999999999999</v>
      </c>
    </row>
    <row r="1836" spans="1:29" x14ac:dyDescent="0.2">
      <c r="A1836" s="18">
        <v>43203.331770833334</v>
      </c>
      <c r="B1836" s="17">
        <v>1.81875000592845</v>
      </c>
      <c r="C1836" s="17">
        <v>1.2739699074074073</v>
      </c>
      <c r="D1836" s="25">
        <f t="shared" si="28"/>
        <v>30.575277777777778</v>
      </c>
      <c r="H1836" s="16">
        <v>406.65</v>
      </c>
    </row>
    <row r="1837" spans="1:29" x14ac:dyDescent="0.2">
      <c r="A1837" s="18">
        <v>43203.332465277781</v>
      </c>
      <c r="B1837" s="17">
        <v>1.8194444503751599</v>
      </c>
      <c r="C1837" s="17">
        <v>1.2746643518518519</v>
      </c>
      <c r="D1837" s="25">
        <f t="shared" si="28"/>
        <v>30.591944444444444</v>
      </c>
      <c r="H1837" s="16">
        <v>398.75099999999998</v>
      </c>
    </row>
    <row r="1838" spans="1:29" x14ac:dyDescent="0.2">
      <c r="A1838" s="18">
        <v>43203.33315972222</v>
      </c>
      <c r="B1838" s="17">
        <v>1.82013889482187</v>
      </c>
      <c r="C1838" s="17">
        <v>1.2753587962962962</v>
      </c>
      <c r="D1838" s="25">
        <f t="shared" si="28"/>
        <v>30.608611111111109</v>
      </c>
    </row>
    <row r="1839" spans="1:29" x14ac:dyDescent="0.2">
      <c r="A1839" s="18">
        <v>43203.333854166667</v>
      </c>
      <c r="B1839" s="17">
        <v>1.8208333392685701</v>
      </c>
      <c r="C1839" s="17">
        <v>1.2760532407407408</v>
      </c>
      <c r="D1839" s="25">
        <f t="shared" si="28"/>
        <v>30.625277777777779</v>
      </c>
      <c r="H1839" s="16">
        <v>402.697</v>
      </c>
    </row>
    <row r="1840" spans="1:29" x14ac:dyDescent="0.2">
      <c r="A1840" s="18">
        <v>43203.334548611114</v>
      </c>
      <c r="B1840" s="17">
        <v>1.8215277837152799</v>
      </c>
      <c r="C1840" s="17">
        <v>1.2767476851851851</v>
      </c>
      <c r="D1840" s="25">
        <f t="shared" si="28"/>
        <v>30.641944444444441</v>
      </c>
      <c r="H1840" s="16">
        <v>399.59100000000001</v>
      </c>
    </row>
    <row r="1841" spans="1:18" x14ac:dyDescent="0.2">
      <c r="A1841" s="18">
        <v>43203.335243055553</v>
      </c>
      <c r="B1841" s="17">
        <v>1.82222222816199</v>
      </c>
      <c r="C1841" s="17">
        <v>1.2774421296296297</v>
      </c>
      <c r="D1841" s="25">
        <f t="shared" si="28"/>
        <v>30.658611111111114</v>
      </c>
      <c r="R1841" s="14">
        <v>36.351999999999997</v>
      </c>
    </row>
    <row r="1842" spans="1:18" x14ac:dyDescent="0.2">
      <c r="A1842" s="18">
        <v>43203.3359375</v>
      </c>
      <c r="B1842" s="17">
        <v>1.8229166726087001</v>
      </c>
      <c r="C1842" s="17">
        <v>1.278136574074074</v>
      </c>
      <c r="D1842" s="25">
        <f t="shared" si="28"/>
        <v>30.675277777777776</v>
      </c>
      <c r="H1842" s="16">
        <v>400.28</v>
      </c>
      <c r="R1842" s="14">
        <v>40.36</v>
      </c>
    </row>
    <row r="1843" spans="1:18" x14ac:dyDescent="0.2">
      <c r="A1843" s="18">
        <v>43203.336631944447</v>
      </c>
      <c r="B1843" s="17">
        <v>1.8236111170554099</v>
      </c>
      <c r="C1843" s="17">
        <v>1.2788310185185185</v>
      </c>
      <c r="D1843" s="25">
        <f t="shared" si="28"/>
        <v>30.691944444444445</v>
      </c>
      <c r="R1843" s="14">
        <v>36.115000000000002</v>
      </c>
    </row>
    <row r="1844" spans="1:18" x14ac:dyDescent="0.2">
      <c r="A1844" s="18">
        <v>43203.337326388886</v>
      </c>
      <c r="B1844" s="17">
        <v>1.82430556150211</v>
      </c>
      <c r="C1844" s="17">
        <v>1.2795254629629629</v>
      </c>
      <c r="D1844" s="25">
        <f t="shared" si="28"/>
        <v>30.708611111111111</v>
      </c>
      <c r="R1844" s="14">
        <v>38.700000000000003</v>
      </c>
    </row>
    <row r="1845" spans="1:18" x14ac:dyDescent="0.2">
      <c r="A1845" s="18">
        <v>43203.338020833333</v>
      </c>
      <c r="B1845" s="17">
        <v>1.8250000059488201</v>
      </c>
      <c r="C1845" s="17">
        <v>1.2802199074074074</v>
      </c>
      <c r="D1845" s="25">
        <f t="shared" si="28"/>
        <v>30.725277777777777</v>
      </c>
    </row>
    <row r="1846" spans="1:18" x14ac:dyDescent="0.2">
      <c r="A1846" s="18">
        <v>43203.33871527778</v>
      </c>
      <c r="B1846" s="17">
        <v>1.8256944503955299</v>
      </c>
      <c r="C1846" s="17">
        <v>1.2809143518518518</v>
      </c>
      <c r="D1846" s="25">
        <f t="shared" si="28"/>
        <v>30.741944444444442</v>
      </c>
    </row>
    <row r="1847" spans="1:18" x14ac:dyDescent="0.2">
      <c r="A1847" s="18">
        <v>43203.339409722219</v>
      </c>
      <c r="B1847" s="17">
        <v>1.82638889484224</v>
      </c>
      <c r="C1847" s="17">
        <v>1.2816087962962963</v>
      </c>
      <c r="D1847" s="25">
        <f t="shared" si="28"/>
        <v>30.758611111111112</v>
      </c>
    </row>
    <row r="1848" spans="1:18" x14ac:dyDescent="0.2">
      <c r="A1848" s="18">
        <v>43203.340104166666</v>
      </c>
      <c r="B1848" s="17">
        <v>1.8270833392889501</v>
      </c>
      <c r="C1848" s="17">
        <v>1.2823032407407406</v>
      </c>
      <c r="D1848" s="25">
        <f t="shared" si="28"/>
        <v>30.775277777777774</v>
      </c>
      <c r="R1848" s="14">
        <v>34.996000000000002</v>
      </c>
    </row>
    <row r="1849" spans="1:18" x14ac:dyDescent="0.2">
      <c r="A1849" s="18">
        <v>43203.340798611112</v>
      </c>
      <c r="B1849" s="17">
        <v>1.8277777837356599</v>
      </c>
      <c r="C1849" s="17">
        <v>1.2829976851851852</v>
      </c>
      <c r="D1849" s="25">
        <f t="shared" si="28"/>
        <v>30.791944444444447</v>
      </c>
      <c r="R1849" s="14">
        <v>36.402000000000001</v>
      </c>
    </row>
    <row r="1850" spans="1:18" x14ac:dyDescent="0.2">
      <c r="A1850" s="18">
        <v>43203.341493055559</v>
      </c>
      <c r="B1850" s="17">
        <v>1.82847222818236</v>
      </c>
      <c r="C1850" s="17">
        <v>1.2836921296296295</v>
      </c>
      <c r="D1850" s="25">
        <f t="shared" si="28"/>
        <v>30.808611111111109</v>
      </c>
      <c r="R1850" s="14">
        <v>38.601999999999997</v>
      </c>
    </row>
    <row r="1851" spans="1:18" x14ac:dyDescent="0.2">
      <c r="A1851" s="18">
        <v>43203.342187499999</v>
      </c>
      <c r="B1851" s="17">
        <v>1.8291666726290701</v>
      </c>
      <c r="C1851" s="17">
        <v>1.2843865740740741</v>
      </c>
      <c r="D1851" s="25">
        <f t="shared" si="28"/>
        <v>30.825277777777778</v>
      </c>
      <c r="R1851" s="14">
        <v>34.762</v>
      </c>
    </row>
    <row r="1852" spans="1:18" x14ac:dyDescent="0.2">
      <c r="A1852" s="18">
        <v>43203.342881944445</v>
      </c>
      <c r="B1852" s="17">
        <v>1.8298611170757799</v>
      </c>
      <c r="C1852" s="17">
        <v>1.2850810185185184</v>
      </c>
      <c r="D1852" s="25">
        <f t="shared" si="28"/>
        <v>30.841944444444444</v>
      </c>
    </row>
    <row r="1853" spans="1:18" x14ac:dyDescent="0.2">
      <c r="A1853" s="18">
        <v>43203.343576388892</v>
      </c>
      <c r="B1853" s="17">
        <v>1.83055556152249</v>
      </c>
      <c r="C1853" s="17">
        <v>1.285775462962963</v>
      </c>
      <c r="D1853" s="25">
        <f t="shared" si="28"/>
        <v>30.858611111111109</v>
      </c>
    </row>
    <row r="1854" spans="1:18" x14ac:dyDescent="0.2">
      <c r="A1854" s="18">
        <v>43203.344270833331</v>
      </c>
      <c r="B1854" s="17">
        <v>1.8312500059692001</v>
      </c>
      <c r="C1854" s="17">
        <v>1.2864699074074073</v>
      </c>
      <c r="D1854" s="25">
        <f t="shared" si="28"/>
        <v>30.875277777777775</v>
      </c>
    </row>
    <row r="1855" spans="1:18" x14ac:dyDescent="0.2">
      <c r="A1855" s="18">
        <v>43203.344965277778</v>
      </c>
      <c r="B1855" s="17">
        <v>1.8319444504158999</v>
      </c>
      <c r="C1855" s="17">
        <v>1.2871643518518519</v>
      </c>
      <c r="D1855" s="25">
        <f t="shared" si="28"/>
        <v>30.891944444444444</v>
      </c>
    </row>
    <row r="1856" spans="1:18" x14ac:dyDescent="0.2">
      <c r="A1856" s="18">
        <v>43203.345659722225</v>
      </c>
      <c r="B1856" s="17">
        <v>1.83263889486261</v>
      </c>
      <c r="C1856" s="17">
        <v>1.2878587962962964</v>
      </c>
      <c r="D1856" s="25">
        <f t="shared" si="28"/>
        <v>30.908611111111114</v>
      </c>
    </row>
    <row r="1857" spans="1:29" x14ac:dyDescent="0.2">
      <c r="A1857" s="18">
        <v>43203.346354166664</v>
      </c>
      <c r="B1857" s="17">
        <v>1.8333333393093201</v>
      </c>
      <c r="C1857" s="17">
        <v>1.2885532407407407</v>
      </c>
      <c r="D1857" s="25">
        <f t="shared" si="28"/>
        <v>30.925277777777779</v>
      </c>
    </row>
    <row r="1858" spans="1:29" x14ac:dyDescent="0.2">
      <c r="A1858" s="18">
        <v>43203.347048611111</v>
      </c>
      <c r="B1858" s="17">
        <v>1.8340277837560299</v>
      </c>
      <c r="C1858" s="17">
        <v>1.2892476851851853</v>
      </c>
      <c r="D1858" s="25">
        <f t="shared" si="28"/>
        <v>30.941944444444445</v>
      </c>
      <c r="E1858" s="15">
        <v>1006.866</v>
      </c>
      <c r="F1858" s="14">
        <v>6.1260000000000003</v>
      </c>
      <c r="G1858" s="15">
        <v>37.011000000000003</v>
      </c>
      <c r="H1858" s="16">
        <v>400.48200000000003</v>
      </c>
      <c r="I1858" s="15">
        <v>0</v>
      </c>
      <c r="J1858" s="15">
        <v>0</v>
      </c>
      <c r="K1858" s="15">
        <v>6.4749999999999996</v>
      </c>
      <c r="L1858" s="15">
        <v>0</v>
      </c>
      <c r="M1858" s="15">
        <v>3.0000000000000001E-3</v>
      </c>
      <c r="N1858" s="15">
        <v>0</v>
      </c>
      <c r="O1858" s="15">
        <v>0.38800000000000001</v>
      </c>
      <c r="P1858" s="14">
        <v>-677.029</v>
      </c>
      <c r="Q1858" s="16">
        <v>0.17799999999999999</v>
      </c>
      <c r="R1858" s="14">
        <v>36.762999999999998</v>
      </c>
      <c r="S1858" s="14">
        <v>0</v>
      </c>
      <c r="T1858" s="14">
        <v>0</v>
      </c>
      <c r="U1858" s="14">
        <v>0</v>
      </c>
      <c r="V1858" s="14">
        <v>0</v>
      </c>
      <c r="W1858" s="14">
        <v>6</v>
      </c>
      <c r="X1858" s="15">
        <v>37</v>
      </c>
      <c r="Y1858" s="15">
        <v>3</v>
      </c>
      <c r="Z1858" s="15">
        <v>0</v>
      </c>
      <c r="AA1858" s="15">
        <v>3</v>
      </c>
      <c r="AB1858" s="15">
        <v>3</v>
      </c>
      <c r="AC1858" s="14">
        <v>0</v>
      </c>
    </row>
    <row r="1859" spans="1:29" x14ac:dyDescent="0.2">
      <c r="A1859" s="18">
        <v>43203.347743055558</v>
      </c>
      <c r="B1859" s="17">
        <v>1.83472222820274</v>
      </c>
      <c r="C1859" s="17">
        <v>1.2899421296296296</v>
      </c>
      <c r="D1859" s="25">
        <f t="shared" ref="D1859:D1922" si="29">C1859*24</f>
        <v>30.958611111111111</v>
      </c>
    </row>
    <row r="1860" spans="1:29" x14ac:dyDescent="0.2">
      <c r="A1860" s="18">
        <v>43203.348437499997</v>
      </c>
      <c r="B1860" s="17">
        <v>1.8354166726494401</v>
      </c>
      <c r="C1860" s="17">
        <v>1.2906365740740742</v>
      </c>
      <c r="D1860" s="25">
        <f t="shared" si="29"/>
        <v>30.97527777777778</v>
      </c>
    </row>
    <row r="1861" spans="1:29" x14ac:dyDescent="0.2">
      <c r="A1861" s="18">
        <v>43203.349131944444</v>
      </c>
      <c r="B1861" s="17">
        <v>1.8361111170961499</v>
      </c>
      <c r="C1861" s="17">
        <v>1.2913310185185185</v>
      </c>
      <c r="D1861" s="25">
        <f t="shared" si="29"/>
        <v>30.991944444444442</v>
      </c>
    </row>
    <row r="1862" spans="1:29" x14ac:dyDescent="0.2">
      <c r="A1862" s="18">
        <v>43203.349826388891</v>
      </c>
      <c r="B1862" s="17">
        <v>1.83680556154286</v>
      </c>
      <c r="C1862" s="17">
        <v>1.2920254629629631</v>
      </c>
      <c r="D1862" s="25">
        <f t="shared" si="29"/>
        <v>31.008611111111115</v>
      </c>
    </row>
    <row r="1863" spans="1:29" x14ac:dyDescent="0.2">
      <c r="A1863" s="18">
        <v>43203.35052083333</v>
      </c>
      <c r="B1863" s="17">
        <v>1.8375000059895701</v>
      </c>
      <c r="C1863" s="17">
        <v>1.2927199074074074</v>
      </c>
      <c r="D1863" s="25">
        <f t="shared" si="29"/>
        <v>31.025277777777777</v>
      </c>
    </row>
    <row r="1864" spans="1:29" x14ac:dyDescent="0.2">
      <c r="A1864" s="18">
        <v>43203.351215277777</v>
      </c>
      <c r="B1864" s="17">
        <v>1.8381944504362799</v>
      </c>
      <c r="C1864" s="17">
        <v>1.2934143518518519</v>
      </c>
      <c r="D1864" s="25">
        <f t="shared" si="29"/>
        <v>31.041944444444447</v>
      </c>
      <c r="R1864" s="14">
        <v>37.905999999999999</v>
      </c>
    </row>
    <row r="1865" spans="1:29" x14ac:dyDescent="0.2">
      <c r="A1865" s="18">
        <v>43203.351909722223</v>
      </c>
      <c r="B1865" s="17">
        <v>1.83888889488298</v>
      </c>
      <c r="C1865" s="17">
        <v>1.2941087962962963</v>
      </c>
      <c r="D1865" s="25">
        <f t="shared" si="29"/>
        <v>31.058611111111112</v>
      </c>
      <c r="R1865" s="14">
        <v>40.119999999999997</v>
      </c>
    </row>
    <row r="1866" spans="1:29" x14ac:dyDescent="0.2">
      <c r="A1866" s="18">
        <v>43203.35260416667</v>
      </c>
      <c r="B1866" s="17">
        <v>1.8395833393296901</v>
      </c>
      <c r="C1866" s="17">
        <v>1.2948032407407408</v>
      </c>
      <c r="D1866" s="25">
        <f t="shared" si="29"/>
        <v>31.075277777777778</v>
      </c>
      <c r="R1866" s="14">
        <v>36.905000000000001</v>
      </c>
    </row>
    <row r="1867" spans="1:29" x14ac:dyDescent="0.2">
      <c r="A1867" s="18">
        <v>43203.353298611109</v>
      </c>
      <c r="B1867" s="17">
        <v>1.8402777837763999</v>
      </c>
      <c r="C1867" s="17">
        <v>1.2954976851851852</v>
      </c>
      <c r="D1867" s="25">
        <f t="shared" si="29"/>
        <v>31.091944444444444</v>
      </c>
      <c r="H1867" s="16">
        <v>400.42899999999997</v>
      </c>
    </row>
    <row r="1868" spans="1:29" x14ac:dyDescent="0.2">
      <c r="A1868" s="18">
        <v>43203.353993055556</v>
      </c>
      <c r="B1868" s="17">
        <v>1.84097222822311</v>
      </c>
      <c r="C1868" s="17">
        <v>1.2961921296296297</v>
      </c>
      <c r="D1868" s="25">
        <f t="shared" si="29"/>
        <v>31.108611111111113</v>
      </c>
      <c r="H1868" s="16">
        <v>400.20299999999997</v>
      </c>
    </row>
    <row r="1869" spans="1:29" x14ac:dyDescent="0.2">
      <c r="A1869" s="18">
        <v>43203.354687500003</v>
      </c>
      <c r="B1869" s="17">
        <v>1.8416666726698201</v>
      </c>
      <c r="C1869" s="17">
        <v>1.296886574074074</v>
      </c>
      <c r="D1869" s="25">
        <f t="shared" si="29"/>
        <v>31.125277777777775</v>
      </c>
      <c r="H1869" s="16">
        <v>399.90199999999999</v>
      </c>
    </row>
    <row r="1870" spans="1:29" x14ac:dyDescent="0.2">
      <c r="A1870" s="18">
        <v>43203.355381944442</v>
      </c>
      <c r="B1870" s="17">
        <v>1.84236111711652</v>
      </c>
      <c r="C1870" s="17">
        <v>1.2975810185185186</v>
      </c>
      <c r="D1870" s="25">
        <f t="shared" si="29"/>
        <v>31.141944444444448</v>
      </c>
    </row>
    <row r="1871" spans="1:29" x14ac:dyDescent="0.2">
      <c r="A1871" s="18">
        <v>43203.356076388889</v>
      </c>
      <c r="B1871" s="17">
        <v>1.84305556156323</v>
      </c>
      <c r="C1871" s="17">
        <v>1.2982754629629629</v>
      </c>
      <c r="D1871" s="25">
        <f t="shared" si="29"/>
        <v>31.15861111111111</v>
      </c>
      <c r="R1871" s="14">
        <v>40.185000000000002</v>
      </c>
    </row>
    <row r="1872" spans="1:29" x14ac:dyDescent="0.2">
      <c r="A1872" s="18">
        <v>43203.356770833336</v>
      </c>
      <c r="B1872" s="17">
        <v>1.8437500060099401</v>
      </c>
      <c r="C1872" s="17">
        <v>1.2989699074074075</v>
      </c>
      <c r="D1872" s="25">
        <f t="shared" si="29"/>
        <v>31.175277777777779</v>
      </c>
      <c r="R1872" s="14">
        <v>36.406999999999996</v>
      </c>
    </row>
    <row r="1873" spans="1:29" x14ac:dyDescent="0.2">
      <c r="A1873" s="18">
        <v>43203.357465277775</v>
      </c>
      <c r="B1873" s="17">
        <v>1.84444445045665</v>
      </c>
      <c r="C1873" s="17">
        <v>1.2996643518518518</v>
      </c>
      <c r="D1873" s="25">
        <f t="shared" si="29"/>
        <v>31.191944444444445</v>
      </c>
      <c r="R1873" s="14">
        <v>37.978999999999999</v>
      </c>
    </row>
    <row r="1874" spans="1:29" x14ac:dyDescent="0.2">
      <c r="A1874" s="18">
        <v>43203.358159722222</v>
      </c>
      <c r="B1874" s="17">
        <v>1.84513889490336</v>
      </c>
      <c r="C1874" s="17">
        <v>1.3003587962962964</v>
      </c>
      <c r="D1874" s="25">
        <f t="shared" si="29"/>
        <v>31.208611111111111</v>
      </c>
    </row>
    <row r="1875" spans="1:29" x14ac:dyDescent="0.2">
      <c r="A1875" s="18">
        <v>43203.358854166669</v>
      </c>
      <c r="B1875" s="17">
        <v>1.8458333393500701</v>
      </c>
      <c r="C1875" s="17">
        <v>1.3010532407407407</v>
      </c>
      <c r="D1875" s="25">
        <f t="shared" si="29"/>
        <v>31.225277777777777</v>
      </c>
      <c r="R1875" s="14">
        <v>36.468000000000004</v>
      </c>
    </row>
    <row r="1876" spans="1:29" x14ac:dyDescent="0.2">
      <c r="A1876" s="18">
        <v>43203.359548611108</v>
      </c>
      <c r="B1876" s="17">
        <v>1.84652778379677</v>
      </c>
      <c r="C1876" s="17">
        <v>1.3017476851851852</v>
      </c>
      <c r="D1876" s="25">
        <f t="shared" si="29"/>
        <v>31.241944444444446</v>
      </c>
      <c r="P1876" s="14">
        <v>-678.22199999999998</v>
      </c>
      <c r="R1876" s="14">
        <v>40.136000000000003</v>
      </c>
    </row>
    <row r="1877" spans="1:29" x14ac:dyDescent="0.2">
      <c r="A1877" s="18">
        <v>43203.360243055555</v>
      </c>
      <c r="B1877" s="17">
        <v>1.84722222824348</v>
      </c>
      <c r="C1877" s="17">
        <v>1.3024421296296296</v>
      </c>
      <c r="D1877" s="25">
        <f t="shared" si="29"/>
        <v>31.258611111111108</v>
      </c>
    </row>
    <row r="1878" spans="1:29" x14ac:dyDescent="0.2">
      <c r="A1878" s="18">
        <v>43203.360937500001</v>
      </c>
      <c r="B1878" s="17">
        <v>1.8479166726901901</v>
      </c>
      <c r="C1878" s="17">
        <v>1.3031365740740741</v>
      </c>
      <c r="D1878" s="25">
        <f t="shared" si="29"/>
        <v>31.275277777777781</v>
      </c>
    </row>
    <row r="1879" spans="1:29" x14ac:dyDescent="0.2">
      <c r="A1879" s="18">
        <v>43203.361631944441</v>
      </c>
      <c r="B1879" s="17">
        <v>1.8486111171369</v>
      </c>
      <c r="C1879" s="17">
        <v>1.3038310185185185</v>
      </c>
      <c r="D1879" s="25">
        <f t="shared" si="29"/>
        <v>31.291944444444443</v>
      </c>
    </row>
    <row r="1880" spans="1:29" x14ac:dyDescent="0.2">
      <c r="A1880" s="18">
        <v>43203.362326388888</v>
      </c>
      <c r="B1880" s="17">
        <v>1.84930556158361</v>
      </c>
      <c r="C1880" s="17">
        <v>1.304525462962963</v>
      </c>
      <c r="D1880" s="25">
        <f t="shared" si="29"/>
        <v>31.308611111111112</v>
      </c>
      <c r="R1880" s="14">
        <v>38.119</v>
      </c>
    </row>
    <row r="1881" spans="1:29" x14ac:dyDescent="0.2">
      <c r="A1881" s="18">
        <v>43203.363020833334</v>
      </c>
      <c r="B1881" s="17">
        <v>1.8500000060303099</v>
      </c>
      <c r="C1881" s="17">
        <v>1.3052199074074073</v>
      </c>
      <c r="D1881" s="25">
        <f t="shared" si="29"/>
        <v>31.325277777777778</v>
      </c>
      <c r="H1881" s="16">
        <v>400.53800000000001</v>
      </c>
    </row>
    <row r="1882" spans="1:29" x14ac:dyDescent="0.2">
      <c r="A1882" s="18">
        <v>43203.363715277781</v>
      </c>
      <c r="B1882" s="17">
        <v>1.85069445047702</v>
      </c>
      <c r="C1882" s="17">
        <v>1.3059143518518519</v>
      </c>
      <c r="D1882" s="25">
        <f t="shared" si="29"/>
        <v>31.341944444444444</v>
      </c>
      <c r="H1882" s="16">
        <v>401.73899999999998</v>
      </c>
    </row>
    <row r="1883" spans="1:29" x14ac:dyDescent="0.2">
      <c r="A1883" s="18">
        <v>43203.36440972222</v>
      </c>
      <c r="B1883" s="17">
        <v>1.85138889492373</v>
      </c>
      <c r="C1883" s="17">
        <v>1.3066087962962962</v>
      </c>
      <c r="D1883" s="25">
        <f t="shared" si="29"/>
        <v>31.358611111111109</v>
      </c>
      <c r="H1883" s="16">
        <v>400.70800000000003</v>
      </c>
      <c r="R1883" s="14">
        <v>36.686</v>
      </c>
    </row>
    <row r="1884" spans="1:29" x14ac:dyDescent="0.2">
      <c r="A1884" s="18">
        <v>43203.365104166667</v>
      </c>
      <c r="B1884" s="17">
        <v>1.8520833393704399</v>
      </c>
      <c r="C1884" s="17">
        <v>1.3073032407407408</v>
      </c>
      <c r="D1884" s="25">
        <f t="shared" si="29"/>
        <v>31.375277777777779</v>
      </c>
      <c r="R1884" s="14">
        <v>35.335999999999999</v>
      </c>
    </row>
    <row r="1885" spans="1:29" x14ac:dyDescent="0.2">
      <c r="A1885" s="18">
        <v>43203.365798611114</v>
      </c>
      <c r="B1885" s="17">
        <v>1.85277778381715</v>
      </c>
      <c r="C1885" s="17">
        <v>1.3079976851851851</v>
      </c>
      <c r="D1885" s="25">
        <f t="shared" si="29"/>
        <v>31.391944444444441</v>
      </c>
      <c r="H1885" s="16">
        <v>397.72199999999998</v>
      </c>
      <c r="R1885" s="14">
        <v>37.048000000000002</v>
      </c>
    </row>
    <row r="1886" spans="1:29" x14ac:dyDescent="0.2">
      <c r="A1886" s="18">
        <v>43203.366493055553</v>
      </c>
      <c r="B1886" s="17">
        <v>1.8534722282638501</v>
      </c>
      <c r="C1886" s="17">
        <v>1.3086921296296297</v>
      </c>
      <c r="D1886" s="25">
        <f t="shared" si="29"/>
        <v>31.408611111111114</v>
      </c>
      <c r="R1886" s="14">
        <v>36.411000000000001</v>
      </c>
    </row>
    <row r="1887" spans="1:29" x14ac:dyDescent="0.2">
      <c r="A1887" s="18">
        <v>43203.3671875</v>
      </c>
      <c r="B1887" s="17">
        <v>1.8541666727105599</v>
      </c>
      <c r="C1887" s="17">
        <v>1.309386574074074</v>
      </c>
      <c r="D1887" s="25">
        <f t="shared" si="29"/>
        <v>31.425277777777776</v>
      </c>
      <c r="R1887" s="14">
        <v>38.332000000000001</v>
      </c>
    </row>
    <row r="1888" spans="1:29" x14ac:dyDescent="0.2">
      <c r="A1888" s="18">
        <v>43203.367881944447</v>
      </c>
      <c r="B1888" s="17">
        <v>1.85486111715727</v>
      </c>
      <c r="C1888" s="17">
        <v>1.3100810185185185</v>
      </c>
      <c r="D1888" s="25">
        <f t="shared" si="29"/>
        <v>31.441944444444445</v>
      </c>
      <c r="E1888" s="15">
        <v>1006.866</v>
      </c>
      <c r="F1888" s="14">
        <v>6.1260000000000003</v>
      </c>
      <c r="G1888" s="15">
        <v>37.024000000000001</v>
      </c>
      <c r="H1888" s="16">
        <v>399.38</v>
      </c>
      <c r="I1888" s="15">
        <v>0</v>
      </c>
      <c r="J1888" s="15">
        <v>0</v>
      </c>
      <c r="K1888" s="15">
        <v>6.4749999999999996</v>
      </c>
      <c r="L1888" s="15">
        <v>0</v>
      </c>
      <c r="M1888" s="15">
        <v>3.0000000000000001E-3</v>
      </c>
      <c r="N1888" s="15">
        <v>0</v>
      </c>
      <c r="O1888" s="15">
        <v>0.38800000000000001</v>
      </c>
      <c r="P1888" s="14">
        <v>-678.24900000000002</v>
      </c>
      <c r="Q1888" s="16">
        <v>1.228</v>
      </c>
      <c r="R1888" s="14">
        <v>40.261000000000003</v>
      </c>
      <c r="S1888" s="14">
        <v>0</v>
      </c>
      <c r="T1888" s="14">
        <v>0</v>
      </c>
      <c r="U1888" s="14">
        <v>0</v>
      </c>
      <c r="V1888" s="14">
        <v>0</v>
      </c>
      <c r="W1888" s="14">
        <v>6</v>
      </c>
      <c r="X1888" s="15">
        <v>37</v>
      </c>
      <c r="Y1888" s="15">
        <v>3</v>
      </c>
      <c r="Z1888" s="15">
        <v>0</v>
      </c>
      <c r="AA1888" s="15">
        <v>3</v>
      </c>
      <c r="AB1888" s="15">
        <v>3</v>
      </c>
      <c r="AC1888" s="14">
        <v>0</v>
      </c>
    </row>
    <row r="1889" spans="1:18" x14ac:dyDescent="0.2">
      <c r="A1889" s="18">
        <v>43203.368576388886</v>
      </c>
      <c r="B1889" s="17">
        <v>1.8555555616039801</v>
      </c>
      <c r="C1889" s="17">
        <v>1.3107754629629629</v>
      </c>
      <c r="D1889" s="25">
        <f t="shared" si="29"/>
        <v>31.458611111111111</v>
      </c>
      <c r="H1889" s="16">
        <v>399.25599999999997</v>
      </c>
      <c r="R1889" s="14">
        <v>39.073999999999998</v>
      </c>
    </row>
    <row r="1890" spans="1:18" x14ac:dyDescent="0.2">
      <c r="A1890" s="18">
        <v>43203.369270833333</v>
      </c>
      <c r="B1890" s="17">
        <v>1.8562500060506899</v>
      </c>
      <c r="C1890" s="17">
        <v>1.3114699074074074</v>
      </c>
      <c r="D1890" s="25">
        <f t="shared" si="29"/>
        <v>31.475277777777777</v>
      </c>
    </row>
    <row r="1891" spans="1:18" x14ac:dyDescent="0.2">
      <c r="A1891" s="18">
        <v>43203.36996527778</v>
      </c>
      <c r="B1891" s="17">
        <v>1.85694445049739</v>
      </c>
      <c r="C1891" s="17">
        <v>1.3121643518518518</v>
      </c>
      <c r="D1891" s="25">
        <f t="shared" si="29"/>
        <v>31.491944444444442</v>
      </c>
    </row>
    <row r="1892" spans="1:18" x14ac:dyDescent="0.2">
      <c r="A1892" s="18">
        <v>43203.370659722219</v>
      </c>
      <c r="B1892" s="17">
        <v>1.8576388949441001</v>
      </c>
      <c r="C1892" s="17">
        <v>1.3128587962962963</v>
      </c>
      <c r="D1892" s="25">
        <f t="shared" si="29"/>
        <v>31.508611111111112</v>
      </c>
    </row>
    <row r="1893" spans="1:18" x14ac:dyDescent="0.2">
      <c r="A1893" s="18">
        <v>43203.371354166666</v>
      </c>
      <c r="B1893" s="17">
        <v>1.8583333393908099</v>
      </c>
      <c r="C1893" s="17">
        <v>1.3135532407407406</v>
      </c>
      <c r="D1893" s="25">
        <f t="shared" si="29"/>
        <v>31.525277777777774</v>
      </c>
    </row>
    <row r="1894" spans="1:18" x14ac:dyDescent="0.2">
      <c r="A1894" s="18">
        <v>43203.372048611112</v>
      </c>
      <c r="B1894" s="17">
        <v>1.85902778383752</v>
      </c>
      <c r="C1894" s="17">
        <v>1.3142476851851852</v>
      </c>
      <c r="D1894" s="25">
        <f t="shared" si="29"/>
        <v>31.541944444444447</v>
      </c>
    </row>
    <row r="1895" spans="1:18" x14ac:dyDescent="0.2">
      <c r="A1895" s="18">
        <v>43203.372743055559</v>
      </c>
      <c r="B1895" s="17">
        <v>1.8597222282842301</v>
      </c>
      <c r="C1895" s="17">
        <v>1.3149421296296295</v>
      </c>
      <c r="D1895" s="25">
        <f t="shared" si="29"/>
        <v>31.558611111111109</v>
      </c>
    </row>
    <row r="1896" spans="1:18" x14ac:dyDescent="0.2">
      <c r="A1896" s="18">
        <v>43203.373437499999</v>
      </c>
      <c r="B1896" s="17">
        <v>1.8604166727309299</v>
      </c>
      <c r="C1896" s="17">
        <v>1.3156365740740741</v>
      </c>
      <c r="D1896" s="25">
        <f t="shared" si="29"/>
        <v>31.575277777777778</v>
      </c>
    </row>
    <row r="1897" spans="1:18" x14ac:dyDescent="0.2">
      <c r="A1897" s="18">
        <v>43203.374131944445</v>
      </c>
      <c r="B1897" s="17">
        <v>1.86111111717764</v>
      </c>
      <c r="C1897" s="17">
        <v>1.3163310185185184</v>
      </c>
      <c r="D1897" s="25">
        <f t="shared" si="29"/>
        <v>31.591944444444444</v>
      </c>
      <c r="H1897" s="16">
        <v>399.315</v>
      </c>
    </row>
    <row r="1898" spans="1:18" x14ac:dyDescent="0.2">
      <c r="A1898" s="18">
        <v>43203.374826388892</v>
      </c>
      <c r="B1898" s="17">
        <v>1.8618055616243501</v>
      </c>
      <c r="C1898" s="17">
        <v>1.317025462962963</v>
      </c>
      <c r="D1898" s="25">
        <f t="shared" si="29"/>
        <v>31.608611111111109</v>
      </c>
      <c r="H1898" s="16">
        <v>401.94799999999998</v>
      </c>
    </row>
    <row r="1899" spans="1:18" x14ac:dyDescent="0.2">
      <c r="A1899" s="18">
        <v>43203.375520833331</v>
      </c>
      <c r="B1899" s="17">
        <v>1.8625000060710599</v>
      </c>
      <c r="C1899" s="17">
        <v>1.3177199074074073</v>
      </c>
      <c r="D1899" s="25">
        <f t="shared" si="29"/>
        <v>31.625277777777775</v>
      </c>
      <c r="H1899" s="16">
        <v>397.76900000000001</v>
      </c>
    </row>
    <row r="1900" spans="1:18" x14ac:dyDescent="0.2">
      <c r="A1900" s="18">
        <v>43203.376215277778</v>
      </c>
      <c r="B1900" s="17">
        <v>1.86319445051777</v>
      </c>
      <c r="C1900" s="17">
        <v>1.3184143518518519</v>
      </c>
      <c r="D1900" s="25">
        <f t="shared" si="29"/>
        <v>31.641944444444444</v>
      </c>
    </row>
    <row r="1901" spans="1:18" x14ac:dyDescent="0.2">
      <c r="A1901" s="18">
        <v>43203.376909722225</v>
      </c>
      <c r="B1901" s="17">
        <v>1.8638888949644801</v>
      </c>
      <c r="C1901" s="17">
        <v>1.3191087962962964</v>
      </c>
      <c r="D1901" s="25">
        <f t="shared" si="29"/>
        <v>31.658611111111114</v>
      </c>
    </row>
    <row r="1902" spans="1:18" x14ac:dyDescent="0.2">
      <c r="A1902" s="18">
        <v>43203.377604166664</v>
      </c>
      <c r="B1902" s="17">
        <v>1.8645833394111799</v>
      </c>
      <c r="C1902" s="17">
        <v>1.3198032407407407</v>
      </c>
      <c r="D1902" s="25">
        <f t="shared" si="29"/>
        <v>31.675277777777779</v>
      </c>
      <c r="H1902" s="16">
        <v>400.46600000000001</v>
      </c>
    </row>
    <row r="1903" spans="1:18" x14ac:dyDescent="0.2">
      <c r="A1903" s="18">
        <v>43203.378298611111</v>
      </c>
      <c r="B1903" s="17">
        <v>1.86527778385789</v>
      </c>
      <c r="C1903" s="17">
        <v>1.3204976851851853</v>
      </c>
      <c r="D1903" s="25">
        <f t="shared" si="29"/>
        <v>31.691944444444445</v>
      </c>
    </row>
    <row r="1904" spans="1:18" x14ac:dyDescent="0.2">
      <c r="A1904" s="18">
        <v>43203.378993055558</v>
      </c>
      <c r="B1904" s="17">
        <v>1.8659722283046001</v>
      </c>
      <c r="C1904" s="17">
        <v>1.3211921296296296</v>
      </c>
      <c r="D1904" s="25">
        <f t="shared" si="29"/>
        <v>31.708611111111111</v>
      </c>
      <c r="H1904" s="16">
        <v>400.11799999999999</v>
      </c>
    </row>
    <row r="1905" spans="1:29" x14ac:dyDescent="0.2">
      <c r="A1905" s="18">
        <v>43203.379687499997</v>
      </c>
      <c r="B1905" s="17">
        <v>1.8666666727513099</v>
      </c>
      <c r="C1905" s="17">
        <v>1.3218865740740742</v>
      </c>
      <c r="D1905" s="25">
        <f t="shared" si="29"/>
        <v>31.72527777777778</v>
      </c>
      <c r="H1905" s="16">
        <v>399.41800000000001</v>
      </c>
    </row>
    <row r="1906" spans="1:29" x14ac:dyDescent="0.2">
      <c r="A1906" s="18">
        <v>43203.380381944444</v>
      </c>
      <c r="B1906" s="17">
        <v>1.86736111719802</v>
      </c>
      <c r="C1906" s="17">
        <v>1.3225810185185185</v>
      </c>
      <c r="D1906" s="25">
        <f t="shared" si="29"/>
        <v>31.741944444444442</v>
      </c>
      <c r="H1906" s="16">
        <v>398.67500000000001</v>
      </c>
    </row>
    <row r="1907" spans="1:29" x14ac:dyDescent="0.2">
      <c r="A1907" s="18">
        <v>43203.381076388891</v>
      </c>
      <c r="B1907" s="17">
        <v>1.8680555616447201</v>
      </c>
      <c r="C1907" s="17">
        <v>1.3232754629629631</v>
      </c>
      <c r="D1907" s="25">
        <f t="shared" si="29"/>
        <v>31.758611111111115</v>
      </c>
    </row>
    <row r="1908" spans="1:29" x14ac:dyDescent="0.2">
      <c r="A1908" s="18">
        <v>43203.38177083333</v>
      </c>
      <c r="B1908" s="17">
        <v>1.8687500060914299</v>
      </c>
      <c r="C1908" s="17">
        <v>1.3239699074074074</v>
      </c>
      <c r="D1908" s="25">
        <f t="shared" si="29"/>
        <v>31.775277777777777</v>
      </c>
    </row>
    <row r="1909" spans="1:29" x14ac:dyDescent="0.2">
      <c r="A1909" s="18">
        <v>43203.382465277777</v>
      </c>
      <c r="B1909" s="17">
        <v>1.86944445053814</v>
      </c>
      <c r="C1909" s="17">
        <v>1.3246643518518519</v>
      </c>
      <c r="D1909" s="25">
        <f t="shared" si="29"/>
        <v>31.791944444444447</v>
      </c>
      <c r="H1909" s="16">
        <v>400.33499999999998</v>
      </c>
    </row>
    <row r="1910" spans="1:29" x14ac:dyDescent="0.2">
      <c r="A1910" s="18">
        <v>43203.383159722223</v>
      </c>
      <c r="B1910" s="17">
        <v>1.8701388949848501</v>
      </c>
      <c r="C1910" s="17">
        <v>1.3253587962962963</v>
      </c>
      <c r="D1910" s="25">
        <f t="shared" si="29"/>
        <v>31.808611111111112</v>
      </c>
      <c r="H1910" s="16">
        <v>399.79500000000002</v>
      </c>
    </row>
    <row r="1911" spans="1:29" x14ac:dyDescent="0.2">
      <c r="A1911" s="18">
        <v>43203.38385416667</v>
      </c>
      <c r="B1911" s="17">
        <v>1.8708333394315599</v>
      </c>
      <c r="C1911" s="17">
        <v>1.3260532407407408</v>
      </c>
      <c r="D1911" s="25">
        <f t="shared" si="29"/>
        <v>31.825277777777778</v>
      </c>
      <c r="H1911" s="16">
        <v>396.59199999999998</v>
      </c>
    </row>
    <row r="1912" spans="1:29" x14ac:dyDescent="0.2">
      <c r="A1912" s="18">
        <v>43203.384548611109</v>
      </c>
      <c r="B1912" s="17">
        <v>1.87152778387826</v>
      </c>
      <c r="C1912" s="17">
        <v>1.3267476851851852</v>
      </c>
      <c r="D1912" s="25">
        <f t="shared" si="29"/>
        <v>31.841944444444444</v>
      </c>
      <c r="H1912" s="16">
        <v>403.81400000000002</v>
      </c>
    </row>
    <row r="1913" spans="1:29" x14ac:dyDescent="0.2">
      <c r="A1913" s="18">
        <v>43203.385243055556</v>
      </c>
      <c r="B1913" s="17">
        <v>1.8722222283249701</v>
      </c>
      <c r="C1913" s="17">
        <v>1.3274421296296297</v>
      </c>
      <c r="D1913" s="25">
        <f t="shared" si="29"/>
        <v>31.858611111111113</v>
      </c>
      <c r="H1913" s="16">
        <v>397.17</v>
      </c>
    </row>
    <row r="1914" spans="1:29" x14ac:dyDescent="0.2">
      <c r="A1914" s="18">
        <v>43203.385937500003</v>
      </c>
      <c r="B1914" s="17">
        <v>1.8729166727716799</v>
      </c>
      <c r="C1914" s="17">
        <v>1.328136574074074</v>
      </c>
      <c r="D1914" s="25">
        <f t="shared" si="29"/>
        <v>31.875277777777775</v>
      </c>
      <c r="H1914" s="16">
        <v>401.02300000000002</v>
      </c>
    </row>
    <row r="1915" spans="1:29" x14ac:dyDescent="0.2">
      <c r="A1915" s="18">
        <v>43203.386631944442</v>
      </c>
      <c r="B1915" s="17">
        <v>1.87361111721839</v>
      </c>
      <c r="C1915" s="17">
        <v>1.3288310185185186</v>
      </c>
      <c r="D1915" s="25">
        <f t="shared" si="29"/>
        <v>31.891944444444448</v>
      </c>
      <c r="H1915" s="16">
        <v>400.62099999999998</v>
      </c>
    </row>
    <row r="1916" spans="1:29" x14ac:dyDescent="0.2">
      <c r="A1916" s="18">
        <v>43203.387326388889</v>
      </c>
      <c r="B1916" s="17">
        <v>1.8743055616651001</v>
      </c>
      <c r="C1916" s="17">
        <v>1.3295254629629629</v>
      </c>
      <c r="D1916" s="25">
        <f t="shared" si="29"/>
        <v>31.90861111111111</v>
      </c>
      <c r="H1916" s="16">
        <v>399.92399999999998</v>
      </c>
    </row>
    <row r="1917" spans="1:29" x14ac:dyDescent="0.2">
      <c r="A1917" s="18">
        <v>43203.388020833336</v>
      </c>
      <c r="B1917" s="17">
        <v>1.8750000061118</v>
      </c>
      <c r="C1917" s="17">
        <v>1.3302199074074075</v>
      </c>
      <c r="D1917" s="25">
        <f t="shared" si="29"/>
        <v>31.925277777777779</v>
      </c>
    </row>
    <row r="1918" spans="1:29" x14ac:dyDescent="0.2">
      <c r="A1918" s="18">
        <v>43203.388715277775</v>
      </c>
      <c r="B1918" s="17">
        <v>1.87569445055851</v>
      </c>
      <c r="C1918" s="17">
        <v>1.3309143518518518</v>
      </c>
      <c r="D1918" s="25">
        <f t="shared" si="29"/>
        <v>31.941944444444445</v>
      </c>
      <c r="E1918" s="15">
        <v>1006.866</v>
      </c>
      <c r="F1918" s="14">
        <v>6.1260000000000003</v>
      </c>
      <c r="G1918" s="15">
        <v>37.027000000000001</v>
      </c>
      <c r="H1918" s="16">
        <v>399.22899999999998</v>
      </c>
      <c r="I1918" s="15">
        <v>0</v>
      </c>
      <c r="J1918" s="15">
        <v>0</v>
      </c>
      <c r="K1918" s="15">
        <v>6.4749999999999996</v>
      </c>
      <c r="L1918" s="15">
        <v>0</v>
      </c>
      <c r="M1918" s="15">
        <v>3.0000000000000001E-3</v>
      </c>
      <c r="N1918" s="15">
        <v>0</v>
      </c>
      <c r="O1918" s="15">
        <v>0.38800000000000001</v>
      </c>
      <c r="P1918" s="14">
        <v>-678.30100000000004</v>
      </c>
      <c r="Q1918" s="16">
        <v>1.609</v>
      </c>
      <c r="R1918" s="14">
        <v>37.048999999999999</v>
      </c>
      <c r="S1918" s="14">
        <v>0</v>
      </c>
      <c r="T1918" s="14">
        <v>0</v>
      </c>
      <c r="U1918" s="14">
        <v>0</v>
      </c>
      <c r="V1918" s="14">
        <v>0</v>
      </c>
      <c r="W1918" s="14">
        <v>6</v>
      </c>
      <c r="X1918" s="15">
        <v>37</v>
      </c>
      <c r="Y1918" s="15">
        <v>3</v>
      </c>
      <c r="Z1918" s="15">
        <v>0</v>
      </c>
      <c r="AA1918" s="15">
        <v>3</v>
      </c>
      <c r="AB1918" s="15">
        <v>3</v>
      </c>
      <c r="AC1918" s="14">
        <v>0</v>
      </c>
    </row>
    <row r="1919" spans="1:29" x14ac:dyDescent="0.2">
      <c r="A1919" s="18">
        <v>43203.389409722222</v>
      </c>
      <c r="B1919" s="17">
        <v>1.8763888950052201</v>
      </c>
      <c r="C1919" s="17">
        <v>1.3316087962962964</v>
      </c>
      <c r="D1919" s="25">
        <f t="shared" si="29"/>
        <v>31.958611111111111</v>
      </c>
    </row>
    <row r="1920" spans="1:29" x14ac:dyDescent="0.2">
      <c r="A1920" s="18">
        <v>43203.390104166669</v>
      </c>
      <c r="B1920" s="17">
        <v>1.87708333945193</v>
      </c>
      <c r="C1920" s="17">
        <v>1.3323032407407407</v>
      </c>
      <c r="D1920" s="25">
        <f t="shared" si="29"/>
        <v>31.975277777777777</v>
      </c>
      <c r="P1920" s="14">
        <v>-679.44100000000003</v>
      </c>
    </row>
    <row r="1921" spans="1:18" x14ac:dyDescent="0.2">
      <c r="A1921" s="18">
        <v>43203.390798611108</v>
      </c>
      <c r="B1921" s="17">
        <v>1.87777778389864</v>
      </c>
      <c r="C1921" s="17">
        <v>1.3329976851851852</v>
      </c>
      <c r="D1921" s="25">
        <f t="shared" si="29"/>
        <v>31.991944444444446</v>
      </c>
      <c r="R1921" s="14">
        <v>37.265000000000001</v>
      </c>
    </row>
    <row r="1922" spans="1:18" x14ac:dyDescent="0.2">
      <c r="A1922" s="18">
        <v>43203.391493055555</v>
      </c>
      <c r="B1922" s="17">
        <v>1.8784722283453399</v>
      </c>
      <c r="C1922" s="17">
        <v>1.3336921296296296</v>
      </c>
      <c r="D1922" s="25">
        <f t="shared" si="29"/>
        <v>32.008611111111108</v>
      </c>
      <c r="R1922" s="14">
        <v>38.170999999999999</v>
      </c>
    </row>
    <row r="1923" spans="1:18" x14ac:dyDescent="0.2">
      <c r="A1923" s="18">
        <v>43203.392187500001</v>
      </c>
      <c r="B1923" s="17">
        <v>1.87916667279205</v>
      </c>
      <c r="C1923" s="17">
        <v>1.3343865740740741</v>
      </c>
      <c r="D1923" s="25">
        <f t="shared" ref="D1923:D1986" si="30">C1923*24</f>
        <v>32.025277777777781</v>
      </c>
      <c r="R1923" s="14">
        <v>36.052</v>
      </c>
    </row>
    <row r="1924" spans="1:18" x14ac:dyDescent="0.2">
      <c r="A1924" s="18">
        <v>43203.392881944441</v>
      </c>
      <c r="B1924" s="17">
        <v>1.87986111723876</v>
      </c>
      <c r="C1924" s="17">
        <v>1.3350810185185185</v>
      </c>
      <c r="D1924" s="25">
        <f t="shared" si="30"/>
        <v>32.041944444444439</v>
      </c>
    </row>
    <row r="1925" spans="1:18" x14ac:dyDescent="0.2">
      <c r="A1925" s="18">
        <v>43203.393576388888</v>
      </c>
      <c r="B1925" s="17">
        <v>1.8805555616854699</v>
      </c>
      <c r="C1925" s="17">
        <v>1.335775462962963</v>
      </c>
      <c r="D1925" s="25">
        <f t="shared" si="30"/>
        <v>32.058611111111112</v>
      </c>
    </row>
    <row r="1926" spans="1:18" x14ac:dyDescent="0.2">
      <c r="A1926" s="18">
        <v>43203.394270833334</v>
      </c>
      <c r="B1926" s="17">
        <v>1.88125000613218</v>
      </c>
      <c r="C1926" s="17">
        <v>1.3364699074074073</v>
      </c>
      <c r="D1926" s="25">
        <f t="shared" si="30"/>
        <v>32.075277777777778</v>
      </c>
      <c r="R1926" s="14">
        <v>36.981000000000002</v>
      </c>
    </row>
    <row r="1927" spans="1:18" x14ac:dyDescent="0.2">
      <c r="A1927" s="18">
        <v>43203.394965277781</v>
      </c>
      <c r="B1927" s="17">
        <v>1.88194445057889</v>
      </c>
      <c r="C1927" s="17">
        <v>1.3371643518518519</v>
      </c>
      <c r="D1927" s="25">
        <f t="shared" si="30"/>
        <v>32.091944444444444</v>
      </c>
      <c r="R1927" s="14">
        <v>39.524999999999999</v>
      </c>
    </row>
    <row r="1928" spans="1:18" x14ac:dyDescent="0.2">
      <c r="A1928" s="18">
        <v>43203.39565972222</v>
      </c>
      <c r="B1928" s="17">
        <v>1.8826388950255899</v>
      </c>
      <c r="C1928" s="17">
        <v>1.3378587962962962</v>
      </c>
      <c r="D1928" s="25">
        <f t="shared" si="30"/>
        <v>32.108611111111109</v>
      </c>
    </row>
    <row r="1929" spans="1:18" x14ac:dyDescent="0.2">
      <c r="A1929" s="18">
        <v>43203.396354166667</v>
      </c>
      <c r="B1929" s="17">
        <v>1.8833333394723</v>
      </c>
      <c r="C1929" s="17">
        <v>1.3385532407407408</v>
      </c>
      <c r="D1929" s="25">
        <f t="shared" si="30"/>
        <v>32.125277777777782</v>
      </c>
    </row>
    <row r="1930" spans="1:18" x14ac:dyDescent="0.2">
      <c r="A1930" s="18">
        <v>43203.397048611114</v>
      </c>
      <c r="B1930" s="17">
        <v>1.88402778391901</v>
      </c>
      <c r="C1930" s="17">
        <v>1.3392476851851851</v>
      </c>
      <c r="D1930" s="25">
        <f t="shared" si="30"/>
        <v>32.141944444444441</v>
      </c>
    </row>
    <row r="1931" spans="1:18" x14ac:dyDescent="0.2">
      <c r="A1931" s="18">
        <v>43203.397743055553</v>
      </c>
      <c r="B1931" s="17">
        <v>1.8847222283657199</v>
      </c>
      <c r="C1931" s="17">
        <v>1.3399421296296297</v>
      </c>
      <c r="D1931" s="25">
        <f t="shared" si="30"/>
        <v>32.158611111111114</v>
      </c>
    </row>
    <row r="1932" spans="1:18" x14ac:dyDescent="0.2">
      <c r="A1932" s="18">
        <v>43203.3984375</v>
      </c>
      <c r="B1932" s="17">
        <v>1.88541667281243</v>
      </c>
      <c r="C1932" s="17">
        <v>1.340636574074074</v>
      </c>
      <c r="D1932" s="25">
        <f t="shared" si="30"/>
        <v>32.175277777777779</v>
      </c>
    </row>
    <row r="1933" spans="1:18" x14ac:dyDescent="0.2">
      <c r="A1933" s="18">
        <v>43203.399131944447</v>
      </c>
      <c r="B1933" s="17">
        <v>1.8861111172591301</v>
      </c>
      <c r="C1933" s="17">
        <v>1.3413310185185185</v>
      </c>
      <c r="D1933" s="25">
        <f t="shared" si="30"/>
        <v>32.191944444444445</v>
      </c>
      <c r="R1933" s="14">
        <v>36.197000000000003</v>
      </c>
    </row>
    <row r="1934" spans="1:18" x14ac:dyDescent="0.2">
      <c r="A1934" s="18">
        <v>43203.399826388886</v>
      </c>
      <c r="B1934" s="17">
        <v>1.8868055617058399</v>
      </c>
      <c r="C1934" s="17">
        <v>1.3420254629629629</v>
      </c>
      <c r="D1934" s="25">
        <f t="shared" si="30"/>
        <v>32.208611111111111</v>
      </c>
      <c r="H1934" s="16">
        <v>399.709</v>
      </c>
    </row>
    <row r="1935" spans="1:18" x14ac:dyDescent="0.2">
      <c r="A1935" s="18">
        <v>43203.400520833333</v>
      </c>
      <c r="B1935" s="17">
        <v>1.88750000615255</v>
      </c>
      <c r="C1935" s="17">
        <v>1.3427199074074074</v>
      </c>
      <c r="D1935" s="25">
        <f t="shared" si="30"/>
        <v>32.225277777777777</v>
      </c>
      <c r="H1935" s="16">
        <v>400.32100000000003</v>
      </c>
    </row>
    <row r="1936" spans="1:18" x14ac:dyDescent="0.2">
      <c r="A1936" s="18">
        <v>43203.40121527778</v>
      </c>
      <c r="B1936" s="17">
        <v>1.8881944505992601</v>
      </c>
      <c r="C1936" s="17">
        <v>1.3434143518518518</v>
      </c>
      <c r="D1936" s="25">
        <f t="shared" si="30"/>
        <v>32.241944444444442</v>
      </c>
      <c r="R1936" s="14">
        <v>37.478999999999999</v>
      </c>
    </row>
    <row r="1937" spans="1:29" x14ac:dyDescent="0.2">
      <c r="A1937" s="18">
        <v>43203.401909722219</v>
      </c>
      <c r="B1937" s="17">
        <v>1.8888888950459699</v>
      </c>
      <c r="C1937" s="17">
        <v>1.3441087962962963</v>
      </c>
      <c r="D1937" s="25">
        <f t="shared" si="30"/>
        <v>32.258611111111108</v>
      </c>
    </row>
    <row r="1938" spans="1:29" x14ac:dyDescent="0.2">
      <c r="A1938" s="18">
        <v>43203.402604166666</v>
      </c>
      <c r="B1938" s="17">
        <v>1.88958333949267</v>
      </c>
      <c r="C1938" s="17">
        <v>1.3448032407407406</v>
      </c>
      <c r="D1938" s="25">
        <f t="shared" si="30"/>
        <v>32.275277777777774</v>
      </c>
      <c r="H1938" s="16">
        <v>400.96800000000002</v>
      </c>
    </row>
    <row r="1939" spans="1:29" x14ac:dyDescent="0.2">
      <c r="A1939" s="18">
        <v>43203.403298611112</v>
      </c>
      <c r="B1939" s="17">
        <v>1.8902777839393801</v>
      </c>
      <c r="C1939" s="17">
        <v>1.3454976851851852</v>
      </c>
      <c r="D1939" s="25">
        <f t="shared" si="30"/>
        <v>32.291944444444447</v>
      </c>
    </row>
    <row r="1940" spans="1:29" x14ac:dyDescent="0.2">
      <c r="A1940" s="18">
        <v>43203.403993055559</v>
      </c>
      <c r="B1940" s="17">
        <v>1.8909722283860899</v>
      </c>
      <c r="C1940" s="17">
        <v>1.3461921296296295</v>
      </c>
      <c r="D1940" s="25">
        <f t="shared" si="30"/>
        <v>32.308611111111105</v>
      </c>
    </row>
    <row r="1941" spans="1:29" x14ac:dyDescent="0.2">
      <c r="A1941" s="18">
        <v>43203.404687499999</v>
      </c>
      <c r="B1941" s="17">
        <v>1.8916666728328</v>
      </c>
      <c r="C1941" s="17">
        <v>1.3468865740740741</v>
      </c>
      <c r="D1941" s="25">
        <f t="shared" si="30"/>
        <v>32.325277777777778</v>
      </c>
      <c r="H1941" s="16">
        <v>400.09899999999999</v>
      </c>
    </row>
    <row r="1942" spans="1:29" x14ac:dyDescent="0.2">
      <c r="A1942" s="18">
        <v>43203.405381944445</v>
      </c>
      <c r="B1942" s="17">
        <v>1.8923611172795101</v>
      </c>
      <c r="C1942" s="17">
        <v>1.3475810185185184</v>
      </c>
      <c r="D1942" s="25">
        <f t="shared" si="30"/>
        <v>32.341944444444444</v>
      </c>
      <c r="H1942" s="16">
        <v>400.80599999999998</v>
      </c>
    </row>
    <row r="1943" spans="1:29" x14ac:dyDescent="0.2">
      <c r="A1943" s="18">
        <v>43203.406076388892</v>
      </c>
      <c r="B1943" s="17">
        <v>1.8930555617262099</v>
      </c>
      <c r="C1943" s="17">
        <v>1.348275462962963</v>
      </c>
      <c r="D1943" s="25">
        <f t="shared" si="30"/>
        <v>32.358611111111109</v>
      </c>
      <c r="H1943" s="16">
        <v>399.41800000000001</v>
      </c>
    </row>
    <row r="1944" spans="1:29" x14ac:dyDescent="0.2">
      <c r="A1944" s="18">
        <v>43203.406770833331</v>
      </c>
      <c r="B1944" s="17">
        <v>1.89375000617292</v>
      </c>
      <c r="C1944" s="17">
        <v>1.3489699074074073</v>
      </c>
      <c r="D1944" s="25">
        <f t="shared" si="30"/>
        <v>32.375277777777775</v>
      </c>
      <c r="H1944" s="16">
        <v>398.52699999999999</v>
      </c>
    </row>
    <row r="1945" spans="1:29" x14ac:dyDescent="0.2">
      <c r="A1945" s="18">
        <v>43203.407465277778</v>
      </c>
      <c r="B1945" s="17">
        <v>1.8944444506196301</v>
      </c>
      <c r="C1945" s="17">
        <v>1.3496643518518519</v>
      </c>
      <c r="D1945" s="25">
        <f t="shared" si="30"/>
        <v>32.391944444444448</v>
      </c>
      <c r="H1945" s="16">
        <v>399.46499999999997</v>
      </c>
    </row>
    <row r="1946" spans="1:29" x14ac:dyDescent="0.2">
      <c r="A1946" s="18">
        <v>43203.408159722225</v>
      </c>
      <c r="B1946" s="17">
        <v>1.8951388950663399</v>
      </c>
      <c r="C1946" s="17">
        <v>1.3503587962962964</v>
      </c>
      <c r="D1946" s="25">
        <f t="shared" si="30"/>
        <v>32.408611111111114</v>
      </c>
      <c r="R1946" s="14">
        <v>37.771000000000001</v>
      </c>
    </row>
    <row r="1947" spans="1:29" x14ac:dyDescent="0.2">
      <c r="A1947" s="18">
        <v>43203.408854166664</v>
      </c>
      <c r="B1947" s="17">
        <v>1.89583333951305</v>
      </c>
      <c r="C1947" s="17">
        <v>1.3510532407407407</v>
      </c>
      <c r="D1947" s="25">
        <f t="shared" si="30"/>
        <v>32.425277777777779</v>
      </c>
      <c r="R1947" s="14">
        <v>40.661999999999999</v>
      </c>
    </row>
    <row r="1948" spans="1:29" x14ac:dyDescent="0.2">
      <c r="A1948" s="18">
        <v>43203.409548611111</v>
      </c>
      <c r="B1948" s="17">
        <v>1.8965277839597501</v>
      </c>
      <c r="C1948" s="17">
        <v>1.3517476851851853</v>
      </c>
      <c r="D1948" s="25">
        <f t="shared" si="30"/>
        <v>32.441944444444445</v>
      </c>
      <c r="E1948" s="15">
        <v>1006.866</v>
      </c>
      <c r="F1948" s="14">
        <v>6.1289999999999996</v>
      </c>
      <c r="G1948" s="15">
        <v>37.031999999999996</v>
      </c>
      <c r="H1948" s="16">
        <v>401.27699999999999</v>
      </c>
      <c r="I1948" s="15">
        <v>0</v>
      </c>
      <c r="J1948" s="15">
        <v>0</v>
      </c>
      <c r="K1948" s="15">
        <v>6.4749999999999996</v>
      </c>
      <c r="L1948" s="15">
        <v>0</v>
      </c>
      <c r="M1948" s="15">
        <v>3.0000000000000001E-3</v>
      </c>
      <c r="N1948" s="15">
        <v>0</v>
      </c>
      <c r="O1948" s="15">
        <v>0.38800000000000001</v>
      </c>
      <c r="P1948" s="14">
        <v>-679.24800000000005</v>
      </c>
      <c r="Q1948" s="16">
        <v>1.323</v>
      </c>
      <c r="R1948" s="14">
        <v>40.4</v>
      </c>
      <c r="S1948" s="14">
        <v>0</v>
      </c>
      <c r="T1948" s="14">
        <v>0</v>
      </c>
      <c r="U1948" s="14">
        <v>0</v>
      </c>
      <c r="V1948" s="14">
        <v>0</v>
      </c>
      <c r="W1948" s="14">
        <v>6</v>
      </c>
      <c r="X1948" s="15">
        <v>37</v>
      </c>
      <c r="Y1948" s="15">
        <v>3</v>
      </c>
      <c r="Z1948" s="15">
        <v>0</v>
      </c>
      <c r="AA1948" s="15">
        <v>3</v>
      </c>
      <c r="AB1948" s="15">
        <v>3</v>
      </c>
      <c r="AC1948" s="14">
        <v>0</v>
      </c>
    </row>
    <row r="1949" spans="1:29" x14ac:dyDescent="0.2">
      <c r="A1949" s="18">
        <v>43203.410243055558</v>
      </c>
      <c r="B1949" s="17">
        <v>1.8972222284064599</v>
      </c>
      <c r="C1949" s="17">
        <v>1.3524421296296296</v>
      </c>
      <c r="D1949" s="25">
        <f t="shared" si="30"/>
        <v>32.458611111111111</v>
      </c>
      <c r="R1949" s="14">
        <v>38.192</v>
      </c>
    </row>
    <row r="1950" spans="1:29" x14ac:dyDescent="0.2">
      <c r="A1950" s="18">
        <v>43203.410937499997</v>
      </c>
      <c r="B1950" s="17">
        <v>1.89791667285317</v>
      </c>
      <c r="C1950" s="17">
        <v>1.3531365740740742</v>
      </c>
      <c r="D1950" s="25">
        <f t="shared" si="30"/>
        <v>32.475277777777777</v>
      </c>
      <c r="R1950" s="14">
        <v>38.344999999999999</v>
      </c>
    </row>
    <row r="1951" spans="1:29" x14ac:dyDescent="0.2">
      <c r="A1951" s="18">
        <v>43203.411631944444</v>
      </c>
      <c r="B1951" s="17">
        <v>1.8986111172998801</v>
      </c>
      <c r="C1951" s="17">
        <v>1.3538310185185185</v>
      </c>
      <c r="D1951" s="25">
        <f t="shared" si="30"/>
        <v>32.491944444444442</v>
      </c>
      <c r="R1951" s="14">
        <v>40.136000000000003</v>
      </c>
    </row>
    <row r="1952" spans="1:29" x14ac:dyDescent="0.2">
      <c r="A1952" s="18">
        <v>43203.412326388891</v>
      </c>
      <c r="B1952" s="17">
        <v>1.8993055617465899</v>
      </c>
      <c r="C1952" s="17">
        <v>1.3545254629629631</v>
      </c>
      <c r="D1952" s="25">
        <f t="shared" si="30"/>
        <v>32.508611111111115</v>
      </c>
      <c r="R1952" s="14">
        <v>40.103999999999999</v>
      </c>
    </row>
    <row r="1953" spans="1:18" x14ac:dyDescent="0.2">
      <c r="A1953" s="18">
        <v>43203.41302083333</v>
      </c>
      <c r="B1953" s="17">
        <v>1.9000000061933</v>
      </c>
      <c r="C1953" s="17">
        <v>1.3552199074074074</v>
      </c>
      <c r="D1953" s="25">
        <f t="shared" si="30"/>
        <v>32.525277777777774</v>
      </c>
      <c r="R1953" s="14">
        <v>37.914000000000001</v>
      </c>
    </row>
    <row r="1954" spans="1:18" x14ac:dyDescent="0.2">
      <c r="A1954" s="18">
        <v>43203.413715277777</v>
      </c>
      <c r="B1954" s="17">
        <v>1.9006944506400001</v>
      </c>
      <c r="C1954" s="17">
        <v>1.3559143518518519</v>
      </c>
      <c r="D1954" s="25">
        <f t="shared" si="30"/>
        <v>32.541944444444447</v>
      </c>
    </row>
    <row r="1955" spans="1:18" x14ac:dyDescent="0.2">
      <c r="A1955" s="18">
        <v>43203.414409722223</v>
      </c>
      <c r="B1955" s="17">
        <v>1.9013888950867099</v>
      </c>
      <c r="C1955" s="17">
        <v>1.3566087962962963</v>
      </c>
      <c r="D1955" s="25">
        <f t="shared" si="30"/>
        <v>32.558611111111112</v>
      </c>
    </row>
    <row r="1956" spans="1:18" x14ac:dyDescent="0.2">
      <c r="A1956" s="18">
        <v>43203.41510416667</v>
      </c>
      <c r="B1956" s="17">
        <v>1.90208333953342</v>
      </c>
      <c r="C1956" s="17">
        <v>1.3573032407407408</v>
      </c>
      <c r="D1956" s="25">
        <f t="shared" si="30"/>
        <v>32.575277777777778</v>
      </c>
    </row>
    <row r="1957" spans="1:18" x14ac:dyDescent="0.2">
      <c r="A1957" s="18">
        <v>43203.415798611109</v>
      </c>
      <c r="B1957" s="17">
        <v>1.9027777839801301</v>
      </c>
      <c r="C1957" s="17">
        <v>1.3579976851851852</v>
      </c>
      <c r="D1957" s="25">
        <f t="shared" si="30"/>
        <v>32.591944444444444</v>
      </c>
    </row>
    <row r="1958" spans="1:18" x14ac:dyDescent="0.2">
      <c r="A1958" s="18">
        <v>43203.416493055556</v>
      </c>
      <c r="B1958" s="17">
        <v>1.9034722284268399</v>
      </c>
      <c r="C1958" s="17">
        <v>1.3586921296296297</v>
      </c>
      <c r="D1958" s="25">
        <f t="shared" si="30"/>
        <v>32.608611111111117</v>
      </c>
    </row>
    <row r="1959" spans="1:18" x14ac:dyDescent="0.2">
      <c r="A1959" s="18">
        <v>43203.417187500003</v>
      </c>
      <c r="B1959" s="17">
        <v>1.90416667287354</v>
      </c>
      <c r="C1959" s="17">
        <v>1.359386574074074</v>
      </c>
      <c r="D1959" s="25">
        <f t="shared" si="30"/>
        <v>32.625277777777775</v>
      </c>
    </row>
    <row r="1960" spans="1:18" x14ac:dyDescent="0.2">
      <c r="A1960" s="18">
        <v>43203.417881944442</v>
      </c>
      <c r="B1960" s="17">
        <v>1.9048611173202501</v>
      </c>
      <c r="C1960" s="17">
        <v>1.3600810185185186</v>
      </c>
      <c r="D1960" s="25">
        <f t="shared" si="30"/>
        <v>32.641944444444448</v>
      </c>
      <c r="H1960" s="16">
        <v>401.53300000000002</v>
      </c>
    </row>
    <row r="1961" spans="1:18" x14ac:dyDescent="0.2">
      <c r="A1961" s="18">
        <v>43203.418576388889</v>
      </c>
      <c r="B1961" s="17">
        <v>1.9055555617669599</v>
      </c>
      <c r="C1961" s="17">
        <v>1.3607754629629629</v>
      </c>
      <c r="D1961" s="25">
        <f t="shared" si="30"/>
        <v>32.658611111111114</v>
      </c>
    </row>
    <row r="1962" spans="1:18" x14ac:dyDescent="0.2">
      <c r="A1962" s="18">
        <v>43203.419270833336</v>
      </c>
      <c r="B1962" s="17">
        <v>1.90625000621367</v>
      </c>
      <c r="C1962" s="17">
        <v>1.3614699074074075</v>
      </c>
      <c r="D1962" s="25">
        <f t="shared" si="30"/>
        <v>32.675277777777779</v>
      </c>
    </row>
    <row r="1963" spans="1:18" x14ac:dyDescent="0.2">
      <c r="A1963" s="18">
        <v>43203.419965277775</v>
      </c>
      <c r="B1963" s="17">
        <v>1.9069444506603801</v>
      </c>
      <c r="C1963" s="17">
        <v>1.3621643518518518</v>
      </c>
      <c r="D1963" s="25">
        <f t="shared" si="30"/>
        <v>32.691944444444445</v>
      </c>
    </row>
    <row r="1964" spans="1:18" x14ac:dyDescent="0.2">
      <c r="A1964" s="18">
        <v>43203.420659722222</v>
      </c>
      <c r="B1964" s="17">
        <v>1.90763889510708</v>
      </c>
      <c r="C1964" s="17">
        <v>1.3628587962962964</v>
      </c>
      <c r="D1964" s="25">
        <f t="shared" si="30"/>
        <v>32.708611111111111</v>
      </c>
    </row>
    <row r="1965" spans="1:18" x14ac:dyDescent="0.2">
      <c r="A1965" s="18">
        <v>43203.421354166669</v>
      </c>
      <c r="B1965" s="17">
        <v>1.90833333955379</v>
      </c>
      <c r="C1965" s="17">
        <v>1.3635532407407407</v>
      </c>
      <c r="D1965" s="25">
        <f t="shared" si="30"/>
        <v>32.725277777777777</v>
      </c>
      <c r="H1965" s="16">
        <v>401.77600000000001</v>
      </c>
    </row>
    <row r="1966" spans="1:18" x14ac:dyDescent="0.2">
      <c r="A1966" s="18">
        <v>43203.422048611108</v>
      </c>
      <c r="B1966" s="17">
        <v>1.9090277840005001</v>
      </c>
      <c r="C1966" s="17">
        <v>1.3642476851851852</v>
      </c>
      <c r="D1966" s="25">
        <f t="shared" si="30"/>
        <v>32.741944444444442</v>
      </c>
      <c r="H1966" s="16">
        <v>399.66300000000001</v>
      </c>
      <c r="P1966" s="14">
        <v>-678.03899999999999</v>
      </c>
    </row>
    <row r="1967" spans="1:18" x14ac:dyDescent="0.2">
      <c r="A1967" s="18">
        <v>43203.422743055555</v>
      </c>
      <c r="B1967" s="17">
        <v>1.90972222844721</v>
      </c>
      <c r="C1967" s="17">
        <v>1.3649421296296296</v>
      </c>
      <c r="D1967" s="25">
        <f t="shared" si="30"/>
        <v>32.758611111111108</v>
      </c>
      <c r="H1967" s="16">
        <v>400.15899999999999</v>
      </c>
    </row>
    <row r="1968" spans="1:18" x14ac:dyDescent="0.2">
      <c r="A1968" s="18">
        <v>43203.423437500001</v>
      </c>
      <c r="B1968" s="17">
        <v>1.91041667289392</v>
      </c>
      <c r="C1968" s="17">
        <v>1.3656365740740741</v>
      </c>
      <c r="D1968" s="25">
        <f t="shared" si="30"/>
        <v>32.775277777777781</v>
      </c>
    </row>
    <row r="1969" spans="1:29" x14ac:dyDescent="0.2">
      <c r="A1969" s="18">
        <v>43203.424131944441</v>
      </c>
      <c r="B1969" s="17">
        <v>1.9111111173406199</v>
      </c>
      <c r="C1969" s="17">
        <v>1.3663310185185185</v>
      </c>
      <c r="D1969" s="25">
        <f t="shared" si="30"/>
        <v>32.791944444444439</v>
      </c>
    </row>
    <row r="1970" spans="1:29" x14ac:dyDescent="0.2">
      <c r="A1970" s="18">
        <v>43203.424826388888</v>
      </c>
      <c r="B1970" s="17">
        <v>1.91180556178733</v>
      </c>
      <c r="C1970" s="17">
        <v>1.367025462962963</v>
      </c>
      <c r="D1970" s="25">
        <f t="shared" si="30"/>
        <v>32.808611111111112</v>
      </c>
      <c r="H1970" s="16">
        <v>401.19099999999997</v>
      </c>
    </row>
    <row r="1971" spans="1:29" x14ac:dyDescent="0.2">
      <c r="A1971" s="18">
        <v>43203.425520833334</v>
      </c>
      <c r="B1971" s="17">
        <v>1.91250000623404</v>
      </c>
      <c r="C1971" s="17">
        <v>1.3677199074074073</v>
      </c>
      <c r="D1971" s="25">
        <f t="shared" si="30"/>
        <v>32.825277777777778</v>
      </c>
      <c r="H1971" s="16">
        <v>400.04599999999999</v>
      </c>
    </row>
    <row r="1972" spans="1:29" x14ac:dyDescent="0.2">
      <c r="A1972" s="18">
        <v>43203.426215277781</v>
      </c>
      <c r="B1972" s="17">
        <v>1.9131944506807499</v>
      </c>
      <c r="C1972" s="17">
        <v>1.3684143518518519</v>
      </c>
      <c r="D1972" s="25">
        <f t="shared" si="30"/>
        <v>32.841944444444444</v>
      </c>
    </row>
    <row r="1973" spans="1:29" x14ac:dyDescent="0.2">
      <c r="A1973" s="18">
        <v>43203.42690972222</v>
      </c>
      <c r="B1973" s="17">
        <v>1.91388889512746</v>
      </c>
      <c r="C1973" s="17">
        <v>1.3691087962962962</v>
      </c>
      <c r="D1973" s="25">
        <f t="shared" si="30"/>
        <v>32.858611111111109</v>
      </c>
    </row>
    <row r="1974" spans="1:29" x14ac:dyDescent="0.2">
      <c r="A1974" s="18">
        <v>43203.427604166667</v>
      </c>
      <c r="B1974" s="17">
        <v>1.91458333957416</v>
      </c>
      <c r="C1974" s="17">
        <v>1.3698032407407408</v>
      </c>
      <c r="D1974" s="25">
        <f t="shared" si="30"/>
        <v>32.875277777777782</v>
      </c>
    </row>
    <row r="1975" spans="1:29" x14ac:dyDescent="0.2">
      <c r="A1975" s="18">
        <v>43203.428298611114</v>
      </c>
      <c r="B1975" s="17">
        <v>1.9152777840208699</v>
      </c>
      <c r="C1975" s="17">
        <v>1.3704976851851851</v>
      </c>
      <c r="D1975" s="25">
        <f t="shared" si="30"/>
        <v>32.891944444444441</v>
      </c>
    </row>
    <row r="1976" spans="1:29" x14ac:dyDescent="0.2">
      <c r="A1976" s="18">
        <v>43203.428993055553</v>
      </c>
      <c r="B1976" s="17">
        <v>1.91597222846758</v>
      </c>
      <c r="C1976" s="17">
        <v>1.3711921296296297</v>
      </c>
      <c r="D1976" s="25">
        <f t="shared" si="30"/>
        <v>32.908611111111114</v>
      </c>
    </row>
    <row r="1977" spans="1:29" x14ac:dyDescent="0.2">
      <c r="A1977" s="18">
        <v>43203.4296875</v>
      </c>
      <c r="B1977" s="17">
        <v>1.91666667291429</v>
      </c>
      <c r="C1977" s="17">
        <v>1.371886574074074</v>
      </c>
      <c r="D1977" s="25">
        <f t="shared" si="30"/>
        <v>32.925277777777779</v>
      </c>
    </row>
    <row r="1978" spans="1:29" x14ac:dyDescent="0.2">
      <c r="A1978" s="18">
        <v>43203.430381944447</v>
      </c>
      <c r="B1978" s="17">
        <v>1.9173611173609999</v>
      </c>
      <c r="C1978" s="17">
        <v>1.3725810185185185</v>
      </c>
      <c r="D1978" s="25">
        <f t="shared" si="30"/>
        <v>32.941944444444445</v>
      </c>
      <c r="E1978" s="15">
        <v>1006.866</v>
      </c>
      <c r="F1978" s="14">
        <v>6.13</v>
      </c>
      <c r="G1978" s="15">
        <v>37.03</v>
      </c>
      <c r="H1978" s="16">
        <v>400.51900000000001</v>
      </c>
      <c r="I1978" s="15">
        <v>0</v>
      </c>
      <c r="J1978" s="15">
        <v>0</v>
      </c>
      <c r="K1978" s="15">
        <v>6.4749999999999996</v>
      </c>
      <c r="L1978" s="15">
        <v>0</v>
      </c>
      <c r="M1978" s="15">
        <v>3.0000000000000001E-3</v>
      </c>
      <c r="N1978" s="15">
        <v>0</v>
      </c>
      <c r="O1978" s="15">
        <v>0.38800000000000001</v>
      </c>
      <c r="P1978" s="14">
        <v>-678.26300000000003</v>
      </c>
      <c r="Q1978" s="16">
        <v>1.802</v>
      </c>
      <c r="R1978" s="14">
        <v>38.463999999999999</v>
      </c>
      <c r="S1978" s="14">
        <v>0</v>
      </c>
      <c r="T1978" s="14">
        <v>0</v>
      </c>
      <c r="U1978" s="14">
        <v>0</v>
      </c>
      <c r="V1978" s="14">
        <v>0</v>
      </c>
      <c r="W1978" s="14">
        <v>6</v>
      </c>
      <c r="X1978" s="15">
        <v>37</v>
      </c>
      <c r="Y1978" s="15">
        <v>3</v>
      </c>
      <c r="Z1978" s="15">
        <v>0</v>
      </c>
      <c r="AA1978" s="15">
        <v>3</v>
      </c>
      <c r="AB1978" s="15">
        <v>3</v>
      </c>
      <c r="AC1978" s="14">
        <v>0</v>
      </c>
    </row>
    <row r="1979" spans="1:29" x14ac:dyDescent="0.2">
      <c r="A1979" s="18">
        <v>43203.431076388886</v>
      </c>
      <c r="B1979" s="17">
        <v>1.91805556180771</v>
      </c>
      <c r="C1979" s="17">
        <v>1.3732754629629629</v>
      </c>
      <c r="D1979" s="25">
        <f t="shared" si="30"/>
        <v>32.958611111111111</v>
      </c>
    </row>
    <row r="1980" spans="1:29" x14ac:dyDescent="0.2">
      <c r="A1980" s="18">
        <v>43203.431770833333</v>
      </c>
      <c r="B1980" s="17">
        <v>1.9187500062544101</v>
      </c>
      <c r="C1980" s="17">
        <v>1.3739699074074074</v>
      </c>
      <c r="D1980" s="25">
        <f t="shared" si="30"/>
        <v>32.975277777777777</v>
      </c>
    </row>
    <row r="1981" spans="1:29" x14ac:dyDescent="0.2">
      <c r="A1981" s="18">
        <v>43203.43246527778</v>
      </c>
      <c r="B1981" s="17">
        <v>1.9194444507011199</v>
      </c>
      <c r="C1981" s="17">
        <v>1.3746643518518518</v>
      </c>
      <c r="D1981" s="25">
        <f t="shared" si="30"/>
        <v>32.991944444444442</v>
      </c>
      <c r="R1981" s="14">
        <v>36.209000000000003</v>
      </c>
    </row>
    <row r="1982" spans="1:29" x14ac:dyDescent="0.2">
      <c r="A1982" s="18">
        <v>43203.433159722219</v>
      </c>
      <c r="B1982" s="17">
        <v>1.92013889514783</v>
      </c>
      <c r="C1982" s="17">
        <v>1.3753587962962963</v>
      </c>
      <c r="D1982" s="25">
        <f t="shared" si="30"/>
        <v>33.008611111111108</v>
      </c>
      <c r="H1982" s="16">
        <v>399.74</v>
      </c>
    </row>
    <row r="1983" spans="1:29" x14ac:dyDescent="0.2">
      <c r="A1983" s="18">
        <v>43203.433854166666</v>
      </c>
      <c r="B1983" s="17">
        <v>1.9208333395945401</v>
      </c>
      <c r="C1983" s="17">
        <v>1.3760532407407406</v>
      </c>
      <c r="D1983" s="25">
        <f t="shared" si="30"/>
        <v>33.025277777777774</v>
      </c>
      <c r="H1983" s="16">
        <v>400.75700000000001</v>
      </c>
    </row>
    <row r="1984" spans="1:29" x14ac:dyDescent="0.2">
      <c r="A1984" s="18">
        <v>43203.434548611112</v>
      </c>
      <c r="B1984" s="17">
        <v>1.9215277840412499</v>
      </c>
      <c r="C1984" s="17">
        <v>1.3767476851851852</v>
      </c>
      <c r="D1984" s="25">
        <f t="shared" si="30"/>
        <v>33.041944444444447</v>
      </c>
      <c r="H1984" s="16">
        <v>404.18299999999999</v>
      </c>
    </row>
    <row r="1985" spans="1:18" x14ac:dyDescent="0.2">
      <c r="A1985" s="18">
        <v>43203.435243055559</v>
      </c>
      <c r="B1985" s="17">
        <v>1.92222222848795</v>
      </c>
      <c r="C1985" s="17">
        <v>1.3774421296296295</v>
      </c>
      <c r="D1985" s="25">
        <f t="shared" si="30"/>
        <v>33.058611111111105</v>
      </c>
      <c r="H1985" s="16">
        <v>400.58800000000002</v>
      </c>
    </row>
    <row r="1986" spans="1:18" x14ac:dyDescent="0.2">
      <c r="A1986" s="18">
        <v>43203.435937499999</v>
      </c>
      <c r="B1986" s="17">
        <v>1.9229166729346601</v>
      </c>
      <c r="C1986" s="17">
        <v>1.3781365740740741</v>
      </c>
      <c r="D1986" s="25">
        <f t="shared" si="30"/>
        <v>33.075277777777778</v>
      </c>
      <c r="H1986" s="16">
        <v>398.90699999999998</v>
      </c>
      <c r="R1986" s="14">
        <v>39.673999999999999</v>
      </c>
    </row>
    <row r="1987" spans="1:18" x14ac:dyDescent="0.2">
      <c r="A1987" s="18">
        <v>43203.436631944445</v>
      </c>
      <c r="B1987" s="17">
        <v>1.9236111173813699</v>
      </c>
      <c r="C1987" s="17">
        <v>1.3788310185185184</v>
      </c>
      <c r="D1987" s="25">
        <f t="shared" ref="D1987:D2050" si="31">C1987*24</f>
        <v>33.091944444444444</v>
      </c>
      <c r="H1987" s="16">
        <v>400.21499999999997</v>
      </c>
    </row>
    <row r="1988" spans="1:18" x14ac:dyDescent="0.2">
      <c r="A1988" s="18">
        <v>43203.437326388892</v>
      </c>
      <c r="B1988" s="17">
        <v>1.92430556182808</v>
      </c>
      <c r="C1988" s="17">
        <v>1.379525462962963</v>
      </c>
      <c r="D1988" s="25">
        <f t="shared" si="31"/>
        <v>33.108611111111109</v>
      </c>
      <c r="H1988" s="16">
        <v>399.32400000000001</v>
      </c>
    </row>
    <row r="1989" spans="1:18" x14ac:dyDescent="0.2">
      <c r="A1989" s="18">
        <v>43203.438020833331</v>
      </c>
      <c r="B1989" s="17">
        <v>1.9250000062747901</v>
      </c>
      <c r="C1989" s="17">
        <v>1.3802199074074073</v>
      </c>
      <c r="D1989" s="25">
        <f t="shared" si="31"/>
        <v>33.125277777777775</v>
      </c>
    </row>
    <row r="1990" spans="1:18" x14ac:dyDescent="0.2">
      <c r="A1990" s="18">
        <v>43203.438715277778</v>
      </c>
      <c r="B1990" s="17">
        <v>1.9256944507214899</v>
      </c>
      <c r="C1990" s="17">
        <v>1.3809143518518519</v>
      </c>
      <c r="D1990" s="25">
        <f t="shared" si="31"/>
        <v>33.141944444444448</v>
      </c>
      <c r="R1990" s="14">
        <v>38.587000000000003</v>
      </c>
    </row>
    <row r="1991" spans="1:18" x14ac:dyDescent="0.2">
      <c r="A1991" s="18">
        <v>43203.439409722225</v>
      </c>
      <c r="B1991" s="17">
        <v>1.9263888951682</v>
      </c>
      <c r="C1991" s="17">
        <v>1.3816087962962964</v>
      </c>
      <c r="D1991" s="25">
        <f t="shared" si="31"/>
        <v>33.158611111111114</v>
      </c>
      <c r="R1991" s="14">
        <v>38.235999999999997</v>
      </c>
    </row>
    <row r="1992" spans="1:18" x14ac:dyDescent="0.2">
      <c r="A1992" s="18">
        <v>43203.440104166664</v>
      </c>
      <c r="B1992" s="17">
        <v>1.9270833396149101</v>
      </c>
      <c r="C1992" s="17">
        <v>1.3823032407407407</v>
      </c>
      <c r="D1992" s="25">
        <f t="shared" si="31"/>
        <v>33.175277777777779</v>
      </c>
      <c r="H1992" s="16">
        <v>401.37599999999998</v>
      </c>
      <c r="R1992" s="14">
        <v>36.115000000000002</v>
      </c>
    </row>
    <row r="1993" spans="1:18" x14ac:dyDescent="0.2">
      <c r="A1993" s="18">
        <v>43203.440798611111</v>
      </c>
      <c r="B1993" s="17">
        <v>1.9277777840616199</v>
      </c>
      <c r="C1993" s="17">
        <v>1.3829976851851853</v>
      </c>
      <c r="D1993" s="25">
        <f t="shared" si="31"/>
        <v>33.191944444444445</v>
      </c>
      <c r="H1993" s="16">
        <v>400.51</v>
      </c>
    </row>
    <row r="1994" spans="1:18" x14ac:dyDescent="0.2">
      <c r="A1994" s="18">
        <v>43203.441493055558</v>
      </c>
      <c r="B1994" s="17">
        <v>1.92847222850833</v>
      </c>
      <c r="C1994" s="17">
        <v>1.3836921296296296</v>
      </c>
      <c r="D1994" s="25">
        <f t="shared" si="31"/>
        <v>33.208611111111111</v>
      </c>
    </row>
    <row r="1995" spans="1:18" x14ac:dyDescent="0.2">
      <c r="A1995" s="18">
        <v>43203.442187499997</v>
      </c>
      <c r="B1995" s="17">
        <v>1.9291666729550301</v>
      </c>
      <c r="C1995" s="17">
        <v>1.3843865740740742</v>
      </c>
      <c r="D1995" s="25">
        <f t="shared" si="31"/>
        <v>33.225277777777777</v>
      </c>
    </row>
    <row r="1996" spans="1:18" x14ac:dyDescent="0.2">
      <c r="A1996" s="18">
        <v>43203.442881944444</v>
      </c>
      <c r="B1996" s="17">
        <v>1.9298611174017399</v>
      </c>
      <c r="C1996" s="17">
        <v>1.3850810185185185</v>
      </c>
      <c r="D1996" s="25">
        <f t="shared" si="31"/>
        <v>33.241944444444442</v>
      </c>
      <c r="R1996" s="14">
        <v>36.689</v>
      </c>
    </row>
    <row r="1997" spans="1:18" x14ac:dyDescent="0.2">
      <c r="A1997" s="18">
        <v>43203.443576388891</v>
      </c>
      <c r="B1997" s="17">
        <v>1.93055556184845</v>
      </c>
      <c r="C1997" s="17">
        <v>1.3857754629629631</v>
      </c>
      <c r="D1997" s="25">
        <f t="shared" si="31"/>
        <v>33.258611111111115</v>
      </c>
    </row>
    <row r="1998" spans="1:18" x14ac:dyDescent="0.2">
      <c r="A1998" s="18">
        <v>43203.44427083333</v>
      </c>
      <c r="B1998" s="17">
        <v>1.9312500062951601</v>
      </c>
      <c r="C1998" s="17">
        <v>1.3864699074074074</v>
      </c>
      <c r="D1998" s="25">
        <f t="shared" si="31"/>
        <v>33.275277777777774</v>
      </c>
    </row>
    <row r="1999" spans="1:18" x14ac:dyDescent="0.2">
      <c r="A1999" s="18">
        <v>43203.444965277777</v>
      </c>
      <c r="B1999" s="17">
        <v>1.9319444507418699</v>
      </c>
      <c r="C1999" s="17">
        <v>1.3871643518518519</v>
      </c>
      <c r="D1999" s="25">
        <f t="shared" si="31"/>
        <v>33.291944444444447</v>
      </c>
      <c r="R1999" s="14">
        <v>36.402000000000001</v>
      </c>
    </row>
    <row r="2000" spans="1:18" x14ac:dyDescent="0.2">
      <c r="A2000" s="18">
        <v>43203.445659722223</v>
      </c>
      <c r="B2000" s="17">
        <v>1.93263889518857</v>
      </c>
      <c r="C2000" s="17">
        <v>1.3878587962962963</v>
      </c>
      <c r="D2000" s="25">
        <f t="shared" si="31"/>
        <v>33.308611111111112</v>
      </c>
      <c r="R2000" s="14">
        <v>36.756999999999998</v>
      </c>
    </row>
    <row r="2001" spans="1:29" x14ac:dyDescent="0.2">
      <c r="A2001" s="18">
        <v>43203.44635416667</v>
      </c>
      <c r="B2001" s="17">
        <v>1.9333333396352801</v>
      </c>
      <c r="C2001" s="17">
        <v>1.3885532407407408</v>
      </c>
      <c r="D2001" s="25">
        <f t="shared" si="31"/>
        <v>33.325277777777778</v>
      </c>
    </row>
    <row r="2002" spans="1:29" x14ac:dyDescent="0.2">
      <c r="A2002" s="18">
        <v>43203.447048611109</v>
      </c>
      <c r="B2002" s="17">
        <v>1.9340277840819899</v>
      </c>
      <c r="C2002" s="17">
        <v>1.3892476851851852</v>
      </c>
      <c r="D2002" s="25">
        <f t="shared" si="31"/>
        <v>33.341944444444444</v>
      </c>
    </row>
    <row r="2003" spans="1:29" x14ac:dyDescent="0.2">
      <c r="A2003" s="18">
        <v>43203.447743055556</v>
      </c>
      <c r="B2003" s="17">
        <v>1.9347222285287</v>
      </c>
      <c r="C2003" s="17">
        <v>1.3899421296296297</v>
      </c>
      <c r="D2003" s="25">
        <f t="shared" si="31"/>
        <v>33.358611111111117</v>
      </c>
    </row>
    <row r="2004" spans="1:29" x14ac:dyDescent="0.2">
      <c r="A2004" s="18">
        <v>43203.448437500003</v>
      </c>
      <c r="B2004" s="17">
        <v>1.9354166729754101</v>
      </c>
      <c r="C2004" s="17">
        <v>1.390636574074074</v>
      </c>
      <c r="D2004" s="25">
        <f t="shared" si="31"/>
        <v>33.375277777777775</v>
      </c>
    </row>
    <row r="2005" spans="1:29" x14ac:dyDescent="0.2">
      <c r="A2005" s="18">
        <v>43203.449131944442</v>
      </c>
      <c r="B2005" s="17">
        <v>1.9361111174221199</v>
      </c>
      <c r="C2005" s="17">
        <v>1.3913310185185186</v>
      </c>
      <c r="D2005" s="25">
        <f t="shared" si="31"/>
        <v>33.391944444444448</v>
      </c>
    </row>
    <row r="2006" spans="1:29" x14ac:dyDescent="0.2">
      <c r="A2006" s="18">
        <v>43203.449826388889</v>
      </c>
      <c r="B2006" s="17">
        <v>1.93680556186882</v>
      </c>
      <c r="C2006" s="17">
        <v>1.3920254629629629</v>
      </c>
      <c r="D2006" s="25">
        <f t="shared" si="31"/>
        <v>33.408611111111114</v>
      </c>
    </row>
    <row r="2007" spans="1:29" x14ac:dyDescent="0.2">
      <c r="A2007" s="18">
        <v>43203.450520833336</v>
      </c>
      <c r="B2007" s="17">
        <v>1.9375000063155301</v>
      </c>
      <c r="C2007" s="17">
        <v>1.3927199074074075</v>
      </c>
      <c r="D2007" s="25">
        <f t="shared" si="31"/>
        <v>33.425277777777779</v>
      </c>
      <c r="R2007" s="14">
        <v>37.838000000000001</v>
      </c>
    </row>
    <row r="2008" spans="1:29" x14ac:dyDescent="0.2">
      <c r="A2008" s="18">
        <v>43203.451215277775</v>
      </c>
      <c r="B2008" s="17">
        <v>1.93819445076224</v>
      </c>
      <c r="C2008" s="17">
        <v>1.3934143518518518</v>
      </c>
      <c r="D2008" s="25">
        <f t="shared" si="31"/>
        <v>33.441944444444445</v>
      </c>
      <c r="E2008" s="15">
        <v>1006.866</v>
      </c>
      <c r="F2008" s="14">
        <v>6.13</v>
      </c>
      <c r="G2008" s="15">
        <v>37.033999999999999</v>
      </c>
      <c r="H2008" s="16">
        <v>398.59699999999998</v>
      </c>
      <c r="I2008" s="15">
        <v>0</v>
      </c>
      <c r="J2008" s="15">
        <v>0</v>
      </c>
      <c r="K2008" s="15">
        <v>6.4749999999999996</v>
      </c>
      <c r="L2008" s="15">
        <v>0</v>
      </c>
      <c r="M2008" s="15">
        <v>3.0000000000000001E-3</v>
      </c>
      <c r="N2008" s="15">
        <v>0</v>
      </c>
      <c r="O2008" s="15">
        <v>0.38800000000000001</v>
      </c>
      <c r="P2008" s="14">
        <v>-677.34500000000003</v>
      </c>
      <c r="Q2008" s="16">
        <v>1.8460000000000001</v>
      </c>
      <c r="R2008" s="14">
        <v>36.472000000000001</v>
      </c>
      <c r="S2008" s="14">
        <v>0</v>
      </c>
      <c r="T2008" s="14">
        <v>0</v>
      </c>
      <c r="U2008" s="14">
        <v>0</v>
      </c>
      <c r="V2008" s="14">
        <v>0</v>
      </c>
      <c r="W2008" s="14">
        <v>6</v>
      </c>
      <c r="X2008" s="15">
        <v>37</v>
      </c>
      <c r="Y2008" s="15">
        <v>3</v>
      </c>
      <c r="Z2008" s="15">
        <v>0</v>
      </c>
      <c r="AA2008" s="15">
        <v>3</v>
      </c>
      <c r="AB2008" s="15">
        <v>3</v>
      </c>
      <c r="AC2008" s="14">
        <v>0</v>
      </c>
    </row>
    <row r="2009" spans="1:29" x14ac:dyDescent="0.2">
      <c r="A2009" s="18">
        <v>43203.451909722222</v>
      </c>
      <c r="B2009" s="17">
        <v>1.93888889520895</v>
      </c>
      <c r="C2009" s="17">
        <v>1.3941087962962964</v>
      </c>
      <c r="D2009" s="25">
        <f t="shared" si="31"/>
        <v>33.458611111111111</v>
      </c>
      <c r="H2009" s="16">
        <v>400.16300000000001</v>
      </c>
    </row>
    <row r="2010" spans="1:29" x14ac:dyDescent="0.2">
      <c r="A2010" s="18">
        <v>43203.452604166669</v>
      </c>
      <c r="B2010" s="17">
        <v>1.9395833396556601</v>
      </c>
      <c r="C2010" s="17">
        <v>1.3948032407407407</v>
      </c>
      <c r="D2010" s="25">
        <f t="shared" si="31"/>
        <v>33.475277777777777</v>
      </c>
      <c r="H2010" s="16">
        <v>400.32</v>
      </c>
      <c r="R2010" s="14">
        <v>35.898000000000003</v>
      </c>
    </row>
    <row r="2011" spans="1:29" x14ac:dyDescent="0.2">
      <c r="A2011" s="18">
        <v>43203.453298611108</v>
      </c>
      <c r="B2011" s="17">
        <v>1.94027778410236</v>
      </c>
      <c r="C2011" s="17">
        <v>1.3954976851851852</v>
      </c>
      <c r="D2011" s="25">
        <f t="shared" si="31"/>
        <v>33.491944444444442</v>
      </c>
      <c r="R2011" s="14">
        <v>35.759</v>
      </c>
    </row>
    <row r="2012" spans="1:29" x14ac:dyDescent="0.2">
      <c r="A2012" s="18">
        <v>43203.453993055555</v>
      </c>
      <c r="B2012" s="17">
        <v>1.94097222854907</v>
      </c>
      <c r="C2012" s="17">
        <v>1.3961921296296296</v>
      </c>
      <c r="D2012" s="25">
        <f t="shared" si="31"/>
        <v>33.508611111111108</v>
      </c>
    </row>
    <row r="2013" spans="1:29" x14ac:dyDescent="0.2">
      <c r="A2013" s="18">
        <v>43203.454687500001</v>
      </c>
      <c r="B2013" s="17">
        <v>1.9416666729957801</v>
      </c>
      <c r="C2013" s="17">
        <v>1.3968865740740741</v>
      </c>
      <c r="D2013" s="25">
        <f t="shared" si="31"/>
        <v>33.525277777777781</v>
      </c>
    </row>
    <row r="2014" spans="1:29" x14ac:dyDescent="0.2">
      <c r="A2014" s="18">
        <v>43203.455381944441</v>
      </c>
      <c r="B2014" s="17">
        <v>1.94236111744249</v>
      </c>
      <c r="C2014" s="17">
        <v>1.3975810185185185</v>
      </c>
      <c r="D2014" s="25">
        <f t="shared" si="31"/>
        <v>33.541944444444439</v>
      </c>
      <c r="R2014" s="14">
        <v>39.659999999999997</v>
      </c>
    </row>
    <row r="2015" spans="1:29" x14ac:dyDescent="0.2">
      <c r="A2015" s="18">
        <v>43203.456076388888</v>
      </c>
      <c r="B2015" s="17">
        <v>1.9430555618892</v>
      </c>
      <c r="C2015" s="17">
        <v>1.398275462962963</v>
      </c>
      <c r="D2015" s="25">
        <f t="shared" si="31"/>
        <v>33.558611111111112</v>
      </c>
    </row>
    <row r="2016" spans="1:29" x14ac:dyDescent="0.2">
      <c r="A2016" s="18">
        <v>43203.456770833334</v>
      </c>
      <c r="B2016" s="17">
        <v>1.9437500063358999</v>
      </c>
      <c r="C2016" s="17">
        <v>1.3989699074074073</v>
      </c>
      <c r="D2016" s="25">
        <f t="shared" si="31"/>
        <v>33.575277777777778</v>
      </c>
    </row>
    <row r="2017" spans="1:18" x14ac:dyDescent="0.2">
      <c r="A2017" s="18">
        <v>43203.457465277781</v>
      </c>
      <c r="B2017" s="17">
        <v>1.94444445078261</v>
      </c>
      <c r="C2017" s="17">
        <v>1.3996643518518519</v>
      </c>
      <c r="D2017" s="25">
        <f t="shared" si="31"/>
        <v>33.591944444444444</v>
      </c>
    </row>
    <row r="2018" spans="1:18" x14ac:dyDescent="0.2">
      <c r="A2018" s="18">
        <v>43203.45815972222</v>
      </c>
      <c r="B2018" s="17">
        <v>1.94513889522932</v>
      </c>
      <c r="C2018" s="17">
        <v>1.4003587962962962</v>
      </c>
      <c r="D2018" s="25">
        <f t="shared" si="31"/>
        <v>33.608611111111109</v>
      </c>
    </row>
    <row r="2019" spans="1:18" x14ac:dyDescent="0.2">
      <c r="A2019" s="18">
        <v>43203.458854166667</v>
      </c>
      <c r="B2019" s="17">
        <v>1.9458333396760299</v>
      </c>
      <c r="C2019" s="17">
        <v>1.4010532407407408</v>
      </c>
      <c r="D2019" s="25">
        <f t="shared" si="31"/>
        <v>33.625277777777782</v>
      </c>
    </row>
    <row r="2020" spans="1:18" x14ac:dyDescent="0.2">
      <c r="A2020" s="18">
        <v>43203.459548611114</v>
      </c>
      <c r="B2020" s="17">
        <v>1.94652778412274</v>
      </c>
      <c r="C2020" s="17">
        <v>1.4017476851851851</v>
      </c>
      <c r="D2020" s="25">
        <f t="shared" si="31"/>
        <v>33.641944444444441</v>
      </c>
    </row>
    <row r="2021" spans="1:18" x14ac:dyDescent="0.2">
      <c r="A2021" s="18">
        <v>43203.460243055553</v>
      </c>
      <c r="B2021" s="17">
        <v>1.9472222285694401</v>
      </c>
      <c r="C2021" s="17">
        <v>1.4024421296296297</v>
      </c>
      <c r="D2021" s="25">
        <f t="shared" si="31"/>
        <v>33.658611111111114</v>
      </c>
      <c r="P2021" s="14">
        <v>-676.86300000000006</v>
      </c>
    </row>
    <row r="2022" spans="1:18" x14ac:dyDescent="0.2">
      <c r="A2022" s="18">
        <v>43203.4609375</v>
      </c>
      <c r="B2022" s="17">
        <v>1.9479166730161499</v>
      </c>
      <c r="C2022" s="17">
        <v>1.403136574074074</v>
      </c>
      <c r="D2022" s="25">
        <f t="shared" si="31"/>
        <v>33.675277777777779</v>
      </c>
      <c r="R2022" s="14">
        <v>38.378999999999998</v>
      </c>
    </row>
    <row r="2023" spans="1:18" x14ac:dyDescent="0.2">
      <c r="A2023" s="18">
        <v>43203.461631944447</v>
      </c>
      <c r="B2023" s="17">
        <v>1.94861111746286</v>
      </c>
      <c r="C2023" s="17">
        <v>1.4038310185185185</v>
      </c>
      <c r="D2023" s="25">
        <f t="shared" si="31"/>
        <v>33.691944444444445</v>
      </c>
      <c r="R2023" s="14">
        <v>35.881999999999998</v>
      </c>
    </row>
    <row r="2024" spans="1:18" x14ac:dyDescent="0.2">
      <c r="A2024" s="18">
        <v>43203.462326388886</v>
      </c>
      <c r="B2024" s="17">
        <v>1.9493055619095701</v>
      </c>
      <c r="C2024" s="17">
        <v>1.4045254629629629</v>
      </c>
      <c r="D2024" s="25">
        <f t="shared" si="31"/>
        <v>33.708611111111111</v>
      </c>
      <c r="R2024" s="14">
        <v>37.048999999999999</v>
      </c>
    </row>
    <row r="2025" spans="1:18" x14ac:dyDescent="0.2">
      <c r="A2025" s="18">
        <v>43203.463020833333</v>
      </c>
      <c r="B2025" s="17">
        <v>1.9500000063562799</v>
      </c>
      <c r="C2025" s="17">
        <v>1.4052199074074074</v>
      </c>
      <c r="D2025" s="25">
        <f t="shared" si="31"/>
        <v>33.725277777777777</v>
      </c>
      <c r="R2025" s="14">
        <v>38.457000000000001</v>
      </c>
    </row>
    <row r="2026" spans="1:18" x14ac:dyDescent="0.2">
      <c r="A2026" s="18">
        <v>43203.46371527778</v>
      </c>
      <c r="B2026" s="17">
        <v>1.95069445080298</v>
      </c>
      <c r="C2026" s="17">
        <v>1.4059143518518518</v>
      </c>
      <c r="D2026" s="25">
        <f t="shared" si="31"/>
        <v>33.741944444444442</v>
      </c>
    </row>
    <row r="2027" spans="1:18" x14ac:dyDescent="0.2">
      <c r="A2027" s="18">
        <v>43203.464409722219</v>
      </c>
      <c r="B2027" s="17">
        <v>1.9513888952496901</v>
      </c>
      <c r="C2027" s="17">
        <v>1.4066087962962963</v>
      </c>
      <c r="D2027" s="25">
        <f t="shared" si="31"/>
        <v>33.758611111111108</v>
      </c>
      <c r="H2027" s="16">
        <v>400.45600000000002</v>
      </c>
    </row>
    <row r="2028" spans="1:18" x14ac:dyDescent="0.2">
      <c r="A2028" s="18">
        <v>43203.465104166666</v>
      </c>
      <c r="B2028" s="17">
        <v>1.9520833396963999</v>
      </c>
      <c r="C2028" s="17">
        <v>1.4073032407407406</v>
      </c>
      <c r="D2028" s="25">
        <f t="shared" si="31"/>
        <v>33.775277777777774</v>
      </c>
      <c r="H2028" s="16">
        <v>403.21600000000001</v>
      </c>
      <c r="R2028" s="14">
        <v>37.051000000000002</v>
      </c>
    </row>
    <row r="2029" spans="1:18" x14ac:dyDescent="0.2">
      <c r="A2029" s="18">
        <v>43203.465798611112</v>
      </c>
      <c r="B2029" s="17">
        <v>1.95277778414311</v>
      </c>
      <c r="C2029" s="17">
        <v>1.4079976851851852</v>
      </c>
      <c r="D2029" s="25">
        <f t="shared" si="31"/>
        <v>33.791944444444447</v>
      </c>
      <c r="H2029" s="16">
        <v>399.12799999999999</v>
      </c>
    </row>
    <row r="2030" spans="1:18" x14ac:dyDescent="0.2">
      <c r="A2030" s="18">
        <v>43203.466493055559</v>
      </c>
      <c r="B2030" s="17">
        <v>1.9534722285898201</v>
      </c>
      <c r="C2030" s="17">
        <v>1.4086921296296295</v>
      </c>
      <c r="D2030" s="25">
        <f t="shared" si="31"/>
        <v>33.808611111111105</v>
      </c>
      <c r="H2030" s="16">
        <v>400.38</v>
      </c>
    </row>
    <row r="2031" spans="1:18" x14ac:dyDescent="0.2">
      <c r="A2031" s="18">
        <v>43203.467187499999</v>
      </c>
      <c r="B2031" s="17">
        <v>1.9541666730365299</v>
      </c>
      <c r="C2031" s="17">
        <v>1.4093865740740741</v>
      </c>
      <c r="D2031" s="25">
        <f t="shared" si="31"/>
        <v>33.825277777777778</v>
      </c>
    </row>
    <row r="2032" spans="1:18" x14ac:dyDescent="0.2">
      <c r="A2032" s="18">
        <v>43203.467881944445</v>
      </c>
      <c r="B2032" s="17">
        <v>1.95486111748323</v>
      </c>
      <c r="C2032" s="17">
        <v>1.4100810185185184</v>
      </c>
      <c r="D2032" s="25">
        <f t="shared" si="31"/>
        <v>33.841944444444444</v>
      </c>
      <c r="H2032" s="16">
        <v>399.53699999999998</v>
      </c>
    </row>
    <row r="2033" spans="1:29" x14ac:dyDescent="0.2">
      <c r="A2033" s="18">
        <v>43203.468576388892</v>
      </c>
      <c r="B2033" s="17">
        <v>1.9555555619299401</v>
      </c>
      <c r="C2033" s="17">
        <v>1.410775462962963</v>
      </c>
      <c r="D2033" s="25">
        <f t="shared" si="31"/>
        <v>33.858611111111109</v>
      </c>
      <c r="H2033" s="16">
        <v>401.34699999999998</v>
      </c>
    </row>
    <row r="2034" spans="1:29" x14ac:dyDescent="0.2">
      <c r="A2034" s="18">
        <v>43203.469270833331</v>
      </c>
      <c r="B2034" s="17">
        <v>1.9562500063766499</v>
      </c>
      <c r="C2034" s="17">
        <v>1.4114699074074073</v>
      </c>
      <c r="D2034" s="25">
        <f t="shared" si="31"/>
        <v>33.875277777777775</v>
      </c>
    </row>
    <row r="2035" spans="1:29" x14ac:dyDescent="0.2">
      <c r="A2035" s="18">
        <v>43203.469965277778</v>
      </c>
      <c r="B2035" s="17">
        <v>1.95694445082336</v>
      </c>
      <c r="C2035" s="17">
        <v>1.4121643518518519</v>
      </c>
      <c r="D2035" s="25">
        <f t="shared" si="31"/>
        <v>33.891944444444448</v>
      </c>
    </row>
    <row r="2036" spans="1:29" x14ac:dyDescent="0.2">
      <c r="A2036" s="18">
        <v>43203.470659722225</v>
      </c>
      <c r="B2036" s="17">
        <v>1.9576388952700701</v>
      </c>
      <c r="C2036" s="17">
        <v>1.4128587962962964</v>
      </c>
      <c r="D2036" s="25">
        <f t="shared" si="31"/>
        <v>33.908611111111114</v>
      </c>
    </row>
    <row r="2037" spans="1:29" x14ac:dyDescent="0.2">
      <c r="A2037" s="18">
        <v>43203.471354166664</v>
      </c>
      <c r="B2037" s="17">
        <v>1.9583333397167699</v>
      </c>
      <c r="C2037" s="17">
        <v>1.4135532407407407</v>
      </c>
      <c r="D2037" s="25">
        <f t="shared" si="31"/>
        <v>33.925277777777779</v>
      </c>
      <c r="R2037" s="14">
        <v>39.219000000000001</v>
      </c>
    </row>
    <row r="2038" spans="1:29" x14ac:dyDescent="0.2">
      <c r="A2038" s="18">
        <v>43203.472048611111</v>
      </c>
      <c r="B2038" s="17">
        <v>1.95902778416348</v>
      </c>
      <c r="C2038" s="17">
        <v>1.4142476851851853</v>
      </c>
      <c r="D2038" s="25">
        <f t="shared" si="31"/>
        <v>33.941944444444445</v>
      </c>
      <c r="E2038" s="15">
        <v>1006.866</v>
      </c>
      <c r="F2038" s="14">
        <v>6.133</v>
      </c>
      <c r="G2038" s="15">
        <v>37.034999999999997</v>
      </c>
      <c r="H2038" s="16">
        <v>400.27199999999999</v>
      </c>
      <c r="I2038" s="15">
        <v>0</v>
      </c>
      <c r="J2038" s="15">
        <v>0</v>
      </c>
      <c r="K2038" s="15">
        <v>6.4749999999999996</v>
      </c>
      <c r="L2038" s="15">
        <v>0</v>
      </c>
      <c r="M2038" s="15">
        <v>3.0000000000000001E-3</v>
      </c>
      <c r="N2038" s="15">
        <v>0</v>
      </c>
      <c r="O2038" s="15">
        <v>0.38800000000000001</v>
      </c>
      <c r="P2038" s="14">
        <v>-677.16800000000001</v>
      </c>
      <c r="Q2038" s="16">
        <v>2.2909999999999999</v>
      </c>
      <c r="R2038" s="14">
        <v>39.219000000000001</v>
      </c>
      <c r="S2038" s="14">
        <v>0</v>
      </c>
      <c r="T2038" s="14">
        <v>0</v>
      </c>
      <c r="U2038" s="14">
        <v>0</v>
      </c>
      <c r="V2038" s="14">
        <v>0</v>
      </c>
      <c r="W2038" s="14">
        <v>6</v>
      </c>
      <c r="X2038" s="15">
        <v>37</v>
      </c>
      <c r="Y2038" s="15">
        <v>3</v>
      </c>
      <c r="Z2038" s="15">
        <v>0</v>
      </c>
      <c r="AA2038" s="15">
        <v>3</v>
      </c>
      <c r="AB2038" s="15">
        <v>3</v>
      </c>
      <c r="AC2038" s="14">
        <v>0</v>
      </c>
    </row>
    <row r="2039" spans="1:29" x14ac:dyDescent="0.2">
      <c r="A2039" s="18">
        <v>43203.472743055558</v>
      </c>
      <c r="B2039" s="17">
        <v>1.9597222286101901</v>
      </c>
      <c r="C2039" s="17">
        <v>1.4149421296296296</v>
      </c>
      <c r="D2039" s="25">
        <f t="shared" si="31"/>
        <v>33.958611111111111</v>
      </c>
      <c r="R2039" s="14">
        <v>36.615000000000002</v>
      </c>
    </row>
    <row r="2040" spans="1:29" x14ac:dyDescent="0.2">
      <c r="A2040" s="18">
        <v>43203.473437499997</v>
      </c>
      <c r="B2040" s="17">
        <v>1.9604166730568999</v>
      </c>
      <c r="C2040" s="17">
        <v>1.4156365740740742</v>
      </c>
      <c r="D2040" s="25">
        <f t="shared" si="31"/>
        <v>33.975277777777777</v>
      </c>
      <c r="R2040" s="14">
        <v>39.795000000000002</v>
      </c>
    </row>
    <row r="2041" spans="1:29" x14ac:dyDescent="0.2">
      <c r="A2041" s="18">
        <v>43203.474131944444</v>
      </c>
      <c r="B2041" s="17">
        <v>1.96111111750361</v>
      </c>
      <c r="C2041" s="17">
        <v>1.4163310185185185</v>
      </c>
      <c r="D2041" s="25">
        <f t="shared" si="31"/>
        <v>33.991944444444442</v>
      </c>
      <c r="R2041" s="14">
        <v>37.049999999999997</v>
      </c>
    </row>
    <row r="2042" spans="1:29" x14ac:dyDescent="0.2">
      <c r="A2042" s="18">
        <v>43203.474826388891</v>
      </c>
      <c r="B2042" s="17">
        <v>1.9618055619503101</v>
      </c>
      <c r="C2042" s="17">
        <v>1.4170254629629631</v>
      </c>
      <c r="D2042" s="25">
        <f t="shared" si="31"/>
        <v>34.008611111111115</v>
      </c>
      <c r="R2042" s="14">
        <v>39.353000000000002</v>
      </c>
    </row>
    <row r="2043" spans="1:29" x14ac:dyDescent="0.2">
      <c r="A2043" s="18">
        <v>43203.47552083333</v>
      </c>
      <c r="B2043" s="17">
        <v>1.9625000063970199</v>
      </c>
      <c r="C2043" s="17">
        <v>1.4177199074074074</v>
      </c>
      <c r="D2043" s="25">
        <f t="shared" si="31"/>
        <v>34.025277777777774</v>
      </c>
    </row>
    <row r="2044" spans="1:29" x14ac:dyDescent="0.2">
      <c r="A2044" s="18">
        <v>43203.476215277777</v>
      </c>
      <c r="B2044" s="17">
        <v>1.96319445084373</v>
      </c>
      <c r="C2044" s="17">
        <v>1.4184143518518519</v>
      </c>
      <c r="D2044" s="25">
        <f t="shared" si="31"/>
        <v>34.041944444444447</v>
      </c>
      <c r="R2044" s="14">
        <v>38.470999999999997</v>
      </c>
    </row>
    <row r="2045" spans="1:29" x14ac:dyDescent="0.2">
      <c r="A2045" s="18">
        <v>43203.476909722223</v>
      </c>
      <c r="B2045" s="17">
        <v>1.9638888952904401</v>
      </c>
      <c r="C2045" s="17">
        <v>1.4191087962962963</v>
      </c>
      <c r="D2045" s="25">
        <f t="shared" si="31"/>
        <v>34.058611111111112</v>
      </c>
      <c r="H2045" s="16">
        <v>400.00799999999998</v>
      </c>
    </row>
    <row r="2046" spans="1:29" x14ac:dyDescent="0.2">
      <c r="A2046" s="18">
        <v>43203.47760416667</v>
      </c>
      <c r="B2046" s="17">
        <v>1.9645833397371499</v>
      </c>
      <c r="C2046" s="17">
        <v>1.4198032407407408</v>
      </c>
      <c r="D2046" s="25">
        <f t="shared" si="31"/>
        <v>34.075277777777778</v>
      </c>
    </row>
    <row r="2047" spans="1:29" x14ac:dyDescent="0.2">
      <c r="A2047" s="18">
        <v>43203.478298611109</v>
      </c>
      <c r="B2047" s="17">
        <v>1.96527778418385</v>
      </c>
      <c r="C2047" s="17">
        <v>1.4204976851851852</v>
      </c>
      <c r="D2047" s="25">
        <f t="shared" si="31"/>
        <v>34.091944444444444</v>
      </c>
      <c r="R2047" s="14">
        <v>39.389000000000003</v>
      </c>
    </row>
    <row r="2048" spans="1:29" x14ac:dyDescent="0.2">
      <c r="A2048" s="18">
        <v>43203.478993055556</v>
      </c>
      <c r="B2048" s="17">
        <v>1.9659722286305601</v>
      </c>
      <c r="C2048" s="17">
        <v>1.4211921296296297</v>
      </c>
      <c r="D2048" s="25">
        <f t="shared" si="31"/>
        <v>34.108611111111117</v>
      </c>
      <c r="H2048" s="16">
        <v>400.26</v>
      </c>
      <c r="R2048" s="14">
        <v>37.473999999999997</v>
      </c>
    </row>
    <row r="2049" spans="1:18" x14ac:dyDescent="0.2">
      <c r="A2049" s="18">
        <v>43203.479687500003</v>
      </c>
      <c r="B2049" s="17">
        <v>1.9666666730772699</v>
      </c>
      <c r="C2049" s="17">
        <v>1.421886574074074</v>
      </c>
      <c r="D2049" s="25">
        <f t="shared" si="31"/>
        <v>34.125277777777775</v>
      </c>
      <c r="R2049" s="14">
        <v>39.197000000000003</v>
      </c>
    </row>
    <row r="2050" spans="1:18" x14ac:dyDescent="0.2">
      <c r="A2050" s="18">
        <v>43203.480381944442</v>
      </c>
      <c r="B2050" s="17">
        <v>1.96736111752398</v>
      </c>
      <c r="C2050" s="17">
        <v>1.4225810185185186</v>
      </c>
      <c r="D2050" s="25">
        <f t="shared" si="31"/>
        <v>34.141944444444448</v>
      </c>
    </row>
    <row r="2051" spans="1:18" x14ac:dyDescent="0.2">
      <c r="A2051" s="18">
        <v>43203.481076388889</v>
      </c>
      <c r="B2051" s="17">
        <v>1.9680555619706901</v>
      </c>
      <c r="C2051" s="17">
        <v>1.4232754629629629</v>
      </c>
      <c r="D2051" s="25">
        <f t="shared" ref="D2051:D2114" si="32">C2051*24</f>
        <v>34.158611111111114</v>
      </c>
      <c r="R2051" s="14">
        <v>39.302999999999997</v>
      </c>
    </row>
    <row r="2052" spans="1:18" x14ac:dyDescent="0.2">
      <c r="A2052" s="18">
        <v>43203.481770833336</v>
      </c>
      <c r="B2052" s="17">
        <v>1.96875000641739</v>
      </c>
      <c r="C2052" s="17">
        <v>1.4239699074074075</v>
      </c>
      <c r="D2052" s="25">
        <f t="shared" si="32"/>
        <v>34.175277777777779</v>
      </c>
      <c r="H2052" s="16">
        <v>398.666</v>
      </c>
      <c r="R2052" s="14">
        <v>36.76</v>
      </c>
    </row>
    <row r="2053" spans="1:18" x14ac:dyDescent="0.2">
      <c r="A2053" s="18">
        <v>43203.482465277775</v>
      </c>
      <c r="B2053" s="17">
        <v>1.9694444508641</v>
      </c>
      <c r="C2053" s="17">
        <v>1.4246643518518518</v>
      </c>
      <c r="D2053" s="25">
        <f t="shared" si="32"/>
        <v>34.191944444444445</v>
      </c>
    </row>
    <row r="2054" spans="1:18" x14ac:dyDescent="0.2">
      <c r="A2054" s="18">
        <v>43203.483159722222</v>
      </c>
      <c r="B2054" s="17">
        <v>1.9701388953108101</v>
      </c>
      <c r="C2054" s="17">
        <v>1.4253587962962964</v>
      </c>
      <c r="D2054" s="25">
        <f t="shared" si="32"/>
        <v>34.208611111111111</v>
      </c>
      <c r="H2054" s="16">
        <v>399.93799999999999</v>
      </c>
      <c r="R2054" s="14">
        <v>39.499000000000002</v>
      </c>
    </row>
    <row r="2055" spans="1:18" x14ac:dyDescent="0.2">
      <c r="A2055" s="18">
        <v>43203.483854166669</v>
      </c>
      <c r="B2055" s="17">
        <v>1.97083333975752</v>
      </c>
      <c r="C2055" s="17">
        <v>1.4260532407407407</v>
      </c>
      <c r="D2055" s="25">
        <f t="shared" si="32"/>
        <v>34.225277777777777</v>
      </c>
    </row>
    <row r="2056" spans="1:18" x14ac:dyDescent="0.2">
      <c r="A2056" s="18">
        <v>43203.484548611108</v>
      </c>
      <c r="B2056" s="17">
        <v>1.97152778420423</v>
      </c>
      <c r="C2056" s="17">
        <v>1.4267476851851852</v>
      </c>
      <c r="D2056" s="25">
        <f t="shared" si="32"/>
        <v>34.241944444444442</v>
      </c>
      <c r="R2056" s="14">
        <v>39.021000000000001</v>
      </c>
    </row>
    <row r="2057" spans="1:18" x14ac:dyDescent="0.2">
      <c r="A2057" s="18">
        <v>43203.485243055555</v>
      </c>
      <c r="B2057" s="17">
        <v>1.9722222286509301</v>
      </c>
      <c r="C2057" s="17">
        <v>1.4274421296296296</v>
      </c>
      <c r="D2057" s="25">
        <f t="shared" si="32"/>
        <v>34.258611111111108</v>
      </c>
      <c r="R2057" s="14">
        <v>35.767000000000003</v>
      </c>
    </row>
    <row r="2058" spans="1:18" x14ac:dyDescent="0.2">
      <c r="A2058" s="18">
        <v>43203.485937500001</v>
      </c>
      <c r="B2058" s="17">
        <v>1.97291667309764</v>
      </c>
      <c r="C2058" s="17">
        <v>1.4281365740740741</v>
      </c>
      <c r="D2058" s="25">
        <f t="shared" si="32"/>
        <v>34.275277777777781</v>
      </c>
    </row>
    <row r="2059" spans="1:18" x14ac:dyDescent="0.2">
      <c r="A2059" s="18">
        <v>43203.486631944441</v>
      </c>
      <c r="B2059" s="17">
        <v>1.97361111754435</v>
      </c>
      <c r="C2059" s="17">
        <v>1.4288310185185185</v>
      </c>
      <c r="D2059" s="25">
        <f t="shared" si="32"/>
        <v>34.291944444444439</v>
      </c>
      <c r="R2059" s="14">
        <v>36.546999999999997</v>
      </c>
    </row>
    <row r="2060" spans="1:18" x14ac:dyDescent="0.2">
      <c r="A2060" s="18">
        <v>43203.487326388888</v>
      </c>
      <c r="B2060" s="17">
        <v>1.9743055619910601</v>
      </c>
      <c r="C2060" s="17">
        <v>1.429525462962963</v>
      </c>
      <c r="D2060" s="25">
        <f t="shared" si="32"/>
        <v>34.308611111111112</v>
      </c>
      <c r="R2060" s="14">
        <v>40.511000000000003</v>
      </c>
    </row>
    <row r="2061" spans="1:18" x14ac:dyDescent="0.2">
      <c r="A2061" s="18">
        <v>43203.488020833334</v>
      </c>
      <c r="B2061" s="17">
        <v>1.97500000643777</v>
      </c>
      <c r="C2061" s="17">
        <v>1.4302199074074073</v>
      </c>
      <c r="D2061" s="25">
        <f t="shared" si="32"/>
        <v>34.325277777777778</v>
      </c>
      <c r="R2061" s="14">
        <v>39.72</v>
      </c>
    </row>
    <row r="2062" spans="1:18" x14ac:dyDescent="0.2">
      <c r="A2062" s="18">
        <v>43203.488715277781</v>
      </c>
      <c r="B2062" s="17">
        <v>1.97569445088448</v>
      </c>
      <c r="C2062" s="17">
        <v>1.4309143518518519</v>
      </c>
      <c r="D2062" s="25">
        <f t="shared" si="32"/>
        <v>34.341944444444444</v>
      </c>
      <c r="R2062" s="14">
        <v>36.197000000000003</v>
      </c>
    </row>
    <row r="2063" spans="1:18" x14ac:dyDescent="0.2">
      <c r="A2063" s="18">
        <v>43203.48940972222</v>
      </c>
      <c r="B2063" s="17">
        <v>1.9763888953311799</v>
      </c>
      <c r="C2063" s="17">
        <v>1.4316087962962962</v>
      </c>
      <c r="D2063" s="25">
        <f t="shared" si="32"/>
        <v>34.358611111111109</v>
      </c>
      <c r="H2063" s="16">
        <v>400.76</v>
      </c>
      <c r="R2063" s="14">
        <v>38.601999999999997</v>
      </c>
    </row>
    <row r="2064" spans="1:18" x14ac:dyDescent="0.2">
      <c r="A2064" s="18">
        <v>43203.490104166667</v>
      </c>
      <c r="B2064" s="17">
        <v>1.97708333977789</v>
      </c>
      <c r="C2064" s="17">
        <v>1.4323032407407408</v>
      </c>
      <c r="D2064" s="25">
        <f t="shared" si="32"/>
        <v>34.375277777777782</v>
      </c>
      <c r="H2064" s="16">
        <v>399.767</v>
      </c>
    </row>
    <row r="2065" spans="1:29" x14ac:dyDescent="0.2">
      <c r="A2065" s="18">
        <v>43203.490798611114</v>
      </c>
      <c r="B2065" s="17">
        <v>1.9777777842246</v>
      </c>
      <c r="C2065" s="17">
        <v>1.4329976851851851</v>
      </c>
      <c r="D2065" s="25">
        <f t="shared" si="32"/>
        <v>34.391944444444441</v>
      </c>
      <c r="R2065" s="14">
        <v>38.042000000000002</v>
      </c>
    </row>
    <row r="2066" spans="1:29" x14ac:dyDescent="0.2">
      <c r="A2066" s="18">
        <v>43203.491493055553</v>
      </c>
      <c r="B2066" s="17">
        <v>1.9784722286713099</v>
      </c>
      <c r="C2066" s="17">
        <v>1.4336921296296297</v>
      </c>
      <c r="D2066" s="25">
        <f t="shared" si="32"/>
        <v>34.408611111111114</v>
      </c>
      <c r="H2066" s="16">
        <v>402.64</v>
      </c>
      <c r="R2066" s="14">
        <v>35.186999999999998</v>
      </c>
    </row>
    <row r="2067" spans="1:29" x14ac:dyDescent="0.2">
      <c r="A2067" s="18">
        <v>43203.4921875</v>
      </c>
      <c r="B2067" s="17">
        <v>1.97916667311802</v>
      </c>
      <c r="C2067" s="17">
        <v>1.434386574074074</v>
      </c>
      <c r="D2067" s="25">
        <f t="shared" si="32"/>
        <v>34.425277777777779</v>
      </c>
      <c r="R2067" s="14">
        <v>38.968000000000004</v>
      </c>
    </row>
    <row r="2068" spans="1:29" x14ac:dyDescent="0.2">
      <c r="A2068" s="18">
        <v>43203.492881944447</v>
      </c>
      <c r="B2068" s="17">
        <v>1.9798611175647201</v>
      </c>
      <c r="C2068" s="17">
        <v>1.4350810185185185</v>
      </c>
      <c r="D2068" s="25">
        <f t="shared" si="32"/>
        <v>34.441944444444445</v>
      </c>
      <c r="E2068" s="15">
        <v>1006.866</v>
      </c>
      <c r="F2068" s="14">
        <v>6.1340000000000003</v>
      </c>
      <c r="G2068" s="15">
        <v>37.023000000000003</v>
      </c>
      <c r="H2068" s="16">
        <v>399.52199999999999</v>
      </c>
      <c r="I2068" s="15">
        <v>0</v>
      </c>
      <c r="J2068" s="15">
        <v>0</v>
      </c>
      <c r="K2068" s="15">
        <v>6.4749999999999996</v>
      </c>
      <c r="L2068" s="15">
        <v>0</v>
      </c>
      <c r="M2068" s="15">
        <v>3.0000000000000001E-3</v>
      </c>
      <c r="N2068" s="15">
        <v>0</v>
      </c>
      <c r="O2068" s="15">
        <v>0.38800000000000001</v>
      </c>
      <c r="P2068" s="14">
        <v>-676.25900000000001</v>
      </c>
      <c r="Q2068" s="16">
        <v>1.139</v>
      </c>
      <c r="R2068" s="14">
        <v>34.777000000000001</v>
      </c>
      <c r="S2068" s="14">
        <v>0</v>
      </c>
      <c r="T2068" s="14">
        <v>0</v>
      </c>
      <c r="U2068" s="14">
        <v>0</v>
      </c>
      <c r="V2068" s="14">
        <v>0</v>
      </c>
      <c r="W2068" s="14">
        <v>6</v>
      </c>
      <c r="X2068" s="15">
        <v>37</v>
      </c>
      <c r="Y2068" s="15">
        <v>3</v>
      </c>
      <c r="Z2068" s="15">
        <v>0</v>
      </c>
      <c r="AA2068" s="15">
        <v>3</v>
      </c>
      <c r="AB2068" s="15">
        <v>3</v>
      </c>
      <c r="AC2068" s="14">
        <v>0</v>
      </c>
    </row>
    <row r="2069" spans="1:29" x14ac:dyDescent="0.2">
      <c r="A2069" s="18">
        <v>43203.493576388886</v>
      </c>
      <c r="B2069" s="17">
        <v>1.9805555620114299</v>
      </c>
      <c r="C2069" s="17">
        <v>1.4357754629629629</v>
      </c>
      <c r="D2069" s="25">
        <f t="shared" si="32"/>
        <v>34.458611111111111</v>
      </c>
    </row>
    <row r="2070" spans="1:29" x14ac:dyDescent="0.2">
      <c r="A2070" s="18">
        <v>43203.494270833333</v>
      </c>
      <c r="B2070" s="17">
        <v>1.98125000645814</v>
      </c>
      <c r="C2070" s="17">
        <v>1.4364699074074074</v>
      </c>
      <c r="D2070" s="25">
        <f t="shared" si="32"/>
        <v>34.475277777777777</v>
      </c>
      <c r="P2070" s="14">
        <v>-675.66300000000001</v>
      </c>
    </row>
    <row r="2071" spans="1:29" x14ac:dyDescent="0.2">
      <c r="A2071" s="18">
        <v>43203.49496527778</v>
      </c>
      <c r="B2071" s="17">
        <v>1.9819444509048501</v>
      </c>
      <c r="C2071" s="17">
        <v>1.4371643518518518</v>
      </c>
      <c r="D2071" s="25">
        <f t="shared" si="32"/>
        <v>34.491944444444442</v>
      </c>
    </row>
    <row r="2072" spans="1:29" x14ac:dyDescent="0.2">
      <c r="A2072" s="18">
        <v>43203.495659722219</v>
      </c>
      <c r="B2072" s="17">
        <v>1.9826388953515599</v>
      </c>
      <c r="C2072" s="17">
        <v>1.4378587962962963</v>
      </c>
      <c r="D2072" s="25">
        <f t="shared" si="32"/>
        <v>34.508611111111108</v>
      </c>
      <c r="P2072" s="14">
        <v>-674.65099999999995</v>
      </c>
    </row>
    <row r="2073" spans="1:29" x14ac:dyDescent="0.2">
      <c r="A2073" s="18">
        <v>43203.496354166666</v>
      </c>
      <c r="B2073" s="17">
        <v>1.98333333979826</v>
      </c>
      <c r="C2073" s="17">
        <v>1.4385532407407406</v>
      </c>
      <c r="D2073" s="25">
        <f t="shared" si="32"/>
        <v>34.525277777777774</v>
      </c>
    </row>
    <row r="2074" spans="1:29" x14ac:dyDescent="0.2">
      <c r="A2074" s="18">
        <v>43203.497048611112</v>
      </c>
      <c r="B2074" s="17">
        <v>1.9840277842449701</v>
      </c>
      <c r="C2074" s="17">
        <v>1.4392476851851852</v>
      </c>
      <c r="D2074" s="25">
        <f t="shared" si="32"/>
        <v>34.541944444444447</v>
      </c>
      <c r="P2074" s="14">
        <v>-673.226</v>
      </c>
      <c r="R2074" s="14">
        <v>36.835999999999999</v>
      </c>
    </row>
    <row r="2075" spans="1:29" x14ac:dyDescent="0.2">
      <c r="A2075" s="18">
        <v>43203.497743055559</v>
      </c>
      <c r="B2075" s="17">
        <v>1.9847222286916799</v>
      </c>
      <c r="C2075" s="17">
        <v>1.4399421296296295</v>
      </c>
      <c r="D2075" s="25">
        <f t="shared" si="32"/>
        <v>34.558611111111105</v>
      </c>
      <c r="R2075" s="14">
        <v>39.78</v>
      </c>
    </row>
    <row r="2076" spans="1:29" x14ac:dyDescent="0.2">
      <c r="A2076" s="18">
        <v>43203.498437499999</v>
      </c>
      <c r="B2076" s="17">
        <v>1.98541667313839</v>
      </c>
      <c r="C2076" s="17">
        <v>1.4406365740740741</v>
      </c>
      <c r="D2076" s="25">
        <f t="shared" si="32"/>
        <v>34.575277777777778</v>
      </c>
    </row>
    <row r="2077" spans="1:29" x14ac:dyDescent="0.2">
      <c r="A2077" s="18">
        <v>43203.499131944445</v>
      </c>
      <c r="B2077" s="17">
        <v>1.9861111175851001</v>
      </c>
      <c r="C2077" s="17">
        <v>1.4413310185185184</v>
      </c>
      <c r="D2077" s="25">
        <f t="shared" si="32"/>
        <v>34.591944444444444</v>
      </c>
      <c r="R2077" s="14">
        <v>38.247999999999998</v>
      </c>
    </row>
    <row r="2078" spans="1:29" x14ac:dyDescent="0.2">
      <c r="A2078" s="18">
        <v>43203.499826388892</v>
      </c>
      <c r="B2078" s="17">
        <v>1.9868055620317999</v>
      </c>
      <c r="C2078" s="17">
        <v>1.442025462962963</v>
      </c>
      <c r="D2078" s="25">
        <f t="shared" si="32"/>
        <v>34.608611111111109</v>
      </c>
      <c r="R2078" s="14">
        <v>37.051000000000002</v>
      </c>
    </row>
    <row r="2079" spans="1:29" x14ac:dyDescent="0.2">
      <c r="A2079" s="18">
        <v>43203.500520833331</v>
      </c>
      <c r="B2079" s="17">
        <v>1.98750000647851</v>
      </c>
      <c r="C2079" s="17">
        <v>1.4427199074074073</v>
      </c>
      <c r="D2079" s="25">
        <f t="shared" si="32"/>
        <v>34.625277777777775</v>
      </c>
    </row>
    <row r="2080" spans="1:29" x14ac:dyDescent="0.2">
      <c r="A2080" s="18">
        <v>43203.501215277778</v>
      </c>
      <c r="B2080" s="17">
        <v>1.9881944509252201</v>
      </c>
      <c r="C2080" s="17">
        <v>1.4434143518518519</v>
      </c>
      <c r="D2080" s="25">
        <f t="shared" si="32"/>
        <v>34.641944444444448</v>
      </c>
    </row>
    <row r="2081" spans="1:18" x14ac:dyDescent="0.2">
      <c r="A2081" s="18">
        <v>43203.501909722225</v>
      </c>
      <c r="B2081" s="17">
        <v>1.9888888953719299</v>
      </c>
      <c r="C2081" s="17">
        <v>1.4441087962962964</v>
      </c>
      <c r="D2081" s="25">
        <f t="shared" si="32"/>
        <v>34.658611111111114</v>
      </c>
      <c r="R2081" s="14">
        <v>38.774000000000001</v>
      </c>
    </row>
    <row r="2082" spans="1:18" x14ac:dyDescent="0.2">
      <c r="A2082" s="18">
        <v>43203.502604166664</v>
      </c>
      <c r="B2082" s="17">
        <v>1.98958333981864</v>
      </c>
      <c r="C2082" s="17">
        <v>1.4448032407407407</v>
      </c>
      <c r="D2082" s="25">
        <f t="shared" si="32"/>
        <v>34.675277777777779</v>
      </c>
    </row>
    <row r="2083" spans="1:18" x14ac:dyDescent="0.2">
      <c r="A2083" s="18">
        <v>43203.503298611111</v>
      </c>
      <c r="B2083" s="17">
        <v>1.9902777842653401</v>
      </c>
      <c r="C2083" s="17">
        <v>1.4454976851851853</v>
      </c>
      <c r="D2083" s="25">
        <f t="shared" si="32"/>
        <v>34.691944444444445</v>
      </c>
    </row>
    <row r="2084" spans="1:18" x14ac:dyDescent="0.2">
      <c r="A2084" s="18">
        <v>43203.503993055558</v>
      </c>
      <c r="B2084" s="17">
        <v>1.9909722287120499</v>
      </c>
      <c r="C2084" s="17">
        <v>1.4461921296296296</v>
      </c>
      <c r="D2084" s="25">
        <f t="shared" si="32"/>
        <v>34.708611111111111</v>
      </c>
    </row>
    <row r="2085" spans="1:18" x14ac:dyDescent="0.2">
      <c r="A2085" s="18">
        <v>43203.504687499997</v>
      </c>
      <c r="B2085" s="17">
        <v>1.99166667315876</v>
      </c>
      <c r="C2085" s="17">
        <v>1.4468865740740742</v>
      </c>
      <c r="D2085" s="25">
        <f t="shared" si="32"/>
        <v>34.725277777777777</v>
      </c>
    </row>
    <row r="2086" spans="1:18" x14ac:dyDescent="0.2">
      <c r="A2086" s="18">
        <v>43203.505381944444</v>
      </c>
      <c r="B2086" s="17">
        <v>1.9923611176054701</v>
      </c>
      <c r="C2086" s="17">
        <v>1.4475810185185185</v>
      </c>
      <c r="D2086" s="25">
        <f t="shared" si="32"/>
        <v>34.741944444444442</v>
      </c>
    </row>
    <row r="2087" spans="1:18" x14ac:dyDescent="0.2">
      <c r="A2087" s="18">
        <v>43203.506076388891</v>
      </c>
      <c r="B2087" s="17">
        <v>1.9930555620521799</v>
      </c>
      <c r="C2087" s="17">
        <v>1.4482754629629631</v>
      </c>
      <c r="D2087" s="25">
        <f t="shared" si="32"/>
        <v>34.758611111111115</v>
      </c>
      <c r="P2087" s="14">
        <v>-674.846</v>
      </c>
    </row>
    <row r="2088" spans="1:18" x14ac:dyDescent="0.2">
      <c r="A2088" s="18">
        <v>43203.50677083333</v>
      </c>
      <c r="B2088" s="17">
        <v>1.99375000649889</v>
      </c>
      <c r="C2088" s="17">
        <v>1.4489699074074074</v>
      </c>
      <c r="D2088" s="25">
        <f t="shared" si="32"/>
        <v>34.775277777777774</v>
      </c>
      <c r="H2088" s="16">
        <v>401.62</v>
      </c>
    </row>
    <row r="2089" spans="1:18" x14ac:dyDescent="0.2">
      <c r="A2089" s="18">
        <v>43203.507465277777</v>
      </c>
      <c r="B2089" s="17">
        <v>1.9944444509455901</v>
      </c>
      <c r="C2089" s="17">
        <v>1.4496643518518519</v>
      </c>
      <c r="D2089" s="25">
        <f t="shared" si="32"/>
        <v>34.791944444444447</v>
      </c>
      <c r="H2089" s="16">
        <v>399.47399999999999</v>
      </c>
    </row>
    <row r="2090" spans="1:18" x14ac:dyDescent="0.2">
      <c r="A2090" s="18">
        <v>43203.508159722223</v>
      </c>
      <c r="B2090" s="17">
        <v>1.9951388953922999</v>
      </c>
      <c r="C2090" s="17">
        <v>1.4503587962962963</v>
      </c>
      <c r="D2090" s="25">
        <f t="shared" si="32"/>
        <v>34.808611111111112</v>
      </c>
      <c r="H2090" s="16">
        <v>403.45</v>
      </c>
      <c r="R2090" s="14">
        <v>34.999000000000002</v>
      </c>
    </row>
    <row r="2091" spans="1:18" x14ac:dyDescent="0.2">
      <c r="A2091" s="18">
        <v>43203.50885416667</v>
      </c>
      <c r="B2091" s="17">
        <v>1.99583333983901</v>
      </c>
      <c r="C2091" s="17">
        <v>1.4510532407407408</v>
      </c>
      <c r="D2091" s="25">
        <f t="shared" si="32"/>
        <v>34.825277777777778</v>
      </c>
      <c r="H2091" s="16">
        <v>400.47</v>
      </c>
      <c r="R2091" s="14">
        <v>39.825000000000003</v>
      </c>
    </row>
    <row r="2092" spans="1:18" x14ac:dyDescent="0.2">
      <c r="A2092" s="18">
        <v>43203.509548611109</v>
      </c>
      <c r="B2092" s="17">
        <v>1.9965277842857201</v>
      </c>
      <c r="C2092" s="17">
        <v>1.4517476851851852</v>
      </c>
      <c r="D2092" s="25">
        <f t="shared" si="32"/>
        <v>34.841944444444444</v>
      </c>
      <c r="H2092" s="16">
        <v>399.41</v>
      </c>
      <c r="R2092" s="14">
        <v>39.156999999999996</v>
      </c>
    </row>
    <row r="2093" spans="1:18" x14ac:dyDescent="0.2">
      <c r="A2093" s="18">
        <v>43203.510243055556</v>
      </c>
      <c r="B2093" s="17">
        <v>1.9972222287324299</v>
      </c>
      <c r="C2093" s="17">
        <v>1.4524421296296297</v>
      </c>
      <c r="D2093" s="25">
        <f t="shared" si="32"/>
        <v>34.858611111111117</v>
      </c>
      <c r="H2093" s="16">
        <v>401.62</v>
      </c>
    </row>
    <row r="2094" spans="1:18" x14ac:dyDescent="0.2">
      <c r="A2094" s="18">
        <v>43203.510937500003</v>
      </c>
      <c r="B2094" s="17">
        <v>1.99791667317913</v>
      </c>
      <c r="C2094" s="17">
        <v>1.453136574074074</v>
      </c>
      <c r="D2094" s="25">
        <f t="shared" si="32"/>
        <v>34.875277777777775</v>
      </c>
      <c r="H2094" s="16">
        <v>400.798</v>
      </c>
    </row>
    <row r="2095" spans="1:18" x14ac:dyDescent="0.2">
      <c r="A2095" s="18">
        <v>43203.511631944442</v>
      </c>
      <c r="B2095" s="17">
        <v>1.9986111176258401</v>
      </c>
      <c r="C2095" s="17">
        <v>1.4538310185185186</v>
      </c>
      <c r="D2095" s="25">
        <f t="shared" si="32"/>
        <v>34.891944444444448</v>
      </c>
      <c r="H2095" s="16">
        <v>401.04500000000002</v>
      </c>
      <c r="R2095" s="14">
        <v>36.173000000000002</v>
      </c>
    </row>
    <row r="2096" spans="1:18" x14ac:dyDescent="0.2">
      <c r="A2096" s="18">
        <v>43203.512326388889</v>
      </c>
      <c r="B2096" s="17">
        <v>1.9993055620725499</v>
      </c>
      <c r="C2096" s="17">
        <v>1.4545254629629629</v>
      </c>
      <c r="D2096" s="25">
        <f t="shared" si="32"/>
        <v>34.908611111111114</v>
      </c>
      <c r="H2096" s="16">
        <v>399.38</v>
      </c>
      <c r="R2096" s="14">
        <v>36.203000000000003</v>
      </c>
    </row>
    <row r="2097" spans="1:29" x14ac:dyDescent="0.2">
      <c r="A2097" s="18">
        <v>43203.513020833336</v>
      </c>
      <c r="B2097" s="17">
        <v>2.0000000065192598</v>
      </c>
      <c r="C2097" s="17">
        <v>1.4552199074074075</v>
      </c>
      <c r="D2097" s="25">
        <f t="shared" si="32"/>
        <v>34.925277777777779</v>
      </c>
    </row>
    <row r="2098" spans="1:29" x14ac:dyDescent="0.2">
      <c r="A2098" s="18">
        <v>43203.513715277775</v>
      </c>
      <c r="B2098" s="17">
        <v>2.0006944509659701</v>
      </c>
      <c r="C2098" s="17">
        <v>1.4559143518518518</v>
      </c>
      <c r="D2098" s="25">
        <f t="shared" si="32"/>
        <v>34.941944444444445</v>
      </c>
      <c r="E2098" s="15">
        <v>1006.866</v>
      </c>
      <c r="F2098" s="14">
        <v>6.1340000000000003</v>
      </c>
      <c r="G2098" s="15">
        <v>37.036000000000001</v>
      </c>
      <c r="H2098" s="16">
        <v>400.50799999999998</v>
      </c>
      <c r="I2098" s="15">
        <v>0</v>
      </c>
      <c r="J2098" s="15">
        <v>0</v>
      </c>
      <c r="K2098" s="15">
        <v>6.4749999999999996</v>
      </c>
      <c r="L2098" s="15">
        <v>0</v>
      </c>
      <c r="M2098" s="15">
        <v>3.0000000000000001E-3</v>
      </c>
      <c r="N2098" s="15">
        <v>0</v>
      </c>
      <c r="O2098" s="15">
        <v>0.38800000000000001</v>
      </c>
      <c r="P2098" s="14">
        <v>-674.25699999999995</v>
      </c>
      <c r="Q2098" s="16">
        <v>1.466</v>
      </c>
      <c r="R2098" s="14">
        <v>39.341000000000001</v>
      </c>
      <c r="S2098" s="14">
        <v>0</v>
      </c>
      <c r="T2098" s="14">
        <v>0</v>
      </c>
      <c r="U2098" s="14">
        <v>0</v>
      </c>
      <c r="V2098" s="14">
        <v>0</v>
      </c>
      <c r="W2098" s="14">
        <v>6</v>
      </c>
      <c r="X2098" s="15">
        <v>37</v>
      </c>
      <c r="Y2098" s="15">
        <v>3</v>
      </c>
      <c r="Z2098" s="15">
        <v>0</v>
      </c>
      <c r="AA2098" s="15">
        <v>3</v>
      </c>
      <c r="AB2098" s="15">
        <v>3</v>
      </c>
      <c r="AC2098" s="14">
        <v>0</v>
      </c>
    </row>
    <row r="2099" spans="1:29" x14ac:dyDescent="0.2">
      <c r="A2099" s="18">
        <v>43203.514409722222</v>
      </c>
      <c r="B2099" s="17">
        <v>2.0013888954126702</v>
      </c>
      <c r="C2099" s="17">
        <v>1.4566087962962964</v>
      </c>
      <c r="D2099" s="25">
        <f t="shared" si="32"/>
        <v>34.958611111111111</v>
      </c>
      <c r="H2099" s="16">
        <v>399.42099999999999</v>
      </c>
    </row>
    <row r="2100" spans="1:29" x14ac:dyDescent="0.2">
      <c r="A2100" s="18">
        <v>43203.515104166669</v>
      </c>
      <c r="B2100" s="17">
        <v>2.00208333985938</v>
      </c>
      <c r="C2100" s="17">
        <v>1.4573032407407407</v>
      </c>
      <c r="D2100" s="25">
        <f t="shared" si="32"/>
        <v>34.975277777777777</v>
      </c>
      <c r="H2100" s="16">
        <v>401.72</v>
      </c>
    </row>
    <row r="2101" spans="1:29" x14ac:dyDescent="0.2">
      <c r="A2101" s="18">
        <v>43203.515798611108</v>
      </c>
      <c r="B2101" s="17">
        <v>2.0027777843060899</v>
      </c>
      <c r="C2101" s="17">
        <v>1.4579976851851852</v>
      </c>
      <c r="D2101" s="25">
        <f t="shared" si="32"/>
        <v>34.991944444444442</v>
      </c>
      <c r="H2101" s="16">
        <v>396.69299999999998</v>
      </c>
    </row>
    <row r="2102" spans="1:29" x14ac:dyDescent="0.2">
      <c r="A2102" s="18">
        <v>43203.516493055555</v>
      </c>
      <c r="B2102" s="17">
        <v>2.0034722287528002</v>
      </c>
      <c r="C2102" s="17">
        <v>1.4586921296296296</v>
      </c>
      <c r="D2102" s="25">
        <f t="shared" si="32"/>
        <v>35.008611111111108</v>
      </c>
      <c r="H2102" s="16">
        <v>399.67399999999998</v>
      </c>
    </row>
    <row r="2103" spans="1:29" x14ac:dyDescent="0.2">
      <c r="A2103" s="18">
        <v>43203.517187500001</v>
      </c>
      <c r="B2103" s="17">
        <v>2.00416667319951</v>
      </c>
      <c r="C2103" s="17">
        <v>1.4593865740740741</v>
      </c>
      <c r="D2103" s="25">
        <f t="shared" si="32"/>
        <v>35.025277777777781</v>
      </c>
      <c r="R2103" s="14">
        <v>35.404000000000003</v>
      </c>
    </row>
    <row r="2104" spans="1:29" x14ac:dyDescent="0.2">
      <c r="A2104" s="18">
        <v>43203.517881944441</v>
      </c>
      <c r="B2104" s="17">
        <v>2.0048611176462101</v>
      </c>
      <c r="C2104" s="17">
        <v>1.4600810185185185</v>
      </c>
      <c r="D2104" s="25">
        <f t="shared" si="32"/>
        <v>35.041944444444439</v>
      </c>
      <c r="H2104" s="16">
        <v>399.45400000000001</v>
      </c>
      <c r="R2104" s="14">
        <v>37.335000000000001</v>
      </c>
    </row>
    <row r="2105" spans="1:29" x14ac:dyDescent="0.2">
      <c r="A2105" s="18">
        <v>43203.518576388888</v>
      </c>
      <c r="B2105" s="17">
        <v>2.00555556209292</v>
      </c>
      <c r="C2105" s="17">
        <v>1.460775462962963</v>
      </c>
      <c r="D2105" s="25">
        <f t="shared" si="32"/>
        <v>35.058611111111112</v>
      </c>
      <c r="H2105" s="16">
        <v>399.988</v>
      </c>
    </row>
    <row r="2106" spans="1:29" x14ac:dyDescent="0.2">
      <c r="A2106" s="18">
        <v>43203.519270833334</v>
      </c>
      <c r="B2106" s="17">
        <v>2.0062500065396298</v>
      </c>
      <c r="C2106" s="17">
        <v>1.4614699074074073</v>
      </c>
      <c r="D2106" s="25">
        <f t="shared" si="32"/>
        <v>35.075277777777778</v>
      </c>
      <c r="H2106" s="16">
        <v>404.096</v>
      </c>
    </row>
    <row r="2107" spans="1:29" x14ac:dyDescent="0.2">
      <c r="A2107" s="18">
        <v>43203.519965277781</v>
      </c>
      <c r="B2107" s="17">
        <v>2.0069444509863401</v>
      </c>
      <c r="C2107" s="17">
        <v>1.4621643518518519</v>
      </c>
      <c r="D2107" s="25">
        <f t="shared" si="32"/>
        <v>35.091944444444444</v>
      </c>
      <c r="H2107" s="16">
        <v>400.09</v>
      </c>
    </row>
    <row r="2108" spans="1:29" x14ac:dyDescent="0.2">
      <c r="A2108" s="18">
        <v>43203.52065972222</v>
      </c>
      <c r="B2108" s="17">
        <v>2.00763889543305</v>
      </c>
      <c r="C2108" s="17">
        <v>1.4628587962962962</v>
      </c>
      <c r="D2108" s="25">
        <f t="shared" si="32"/>
        <v>35.108611111111109</v>
      </c>
    </row>
    <row r="2109" spans="1:29" x14ac:dyDescent="0.2">
      <c r="A2109" s="18">
        <v>43203.521354166667</v>
      </c>
      <c r="B2109" s="17">
        <v>2.00833333987975</v>
      </c>
      <c r="C2109" s="17">
        <v>1.4635532407407408</v>
      </c>
      <c r="D2109" s="25">
        <f t="shared" si="32"/>
        <v>35.125277777777782</v>
      </c>
    </row>
    <row r="2110" spans="1:29" x14ac:dyDescent="0.2">
      <c r="A2110" s="18">
        <v>43203.522048611114</v>
      </c>
      <c r="B2110" s="17">
        <v>2.0090277843264599</v>
      </c>
      <c r="C2110" s="17">
        <v>1.4642476851851851</v>
      </c>
      <c r="D2110" s="25">
        <f t="shared" si="32"/>
        <v>35.141944444444441</v>
      </c>
    </row>
    <row r="2111" spans="1:29" x14ac:dyDescent="0.2">
      <c r="A2111" s="18">
        <v>43203.522743055553</v>
      </c>
      <c r="B2111" s="17">
        <v>2.0097222287731702</v>
      </c>
      <c r="C2111" s="17">
        <v>1.4649421296296297</v>
      </c>
      <c r="D2111" s="25">
        <f t="shared" si="32"/>
        <v>35.158611111111114</v>
      </c>
      <c r="R2111" s="14">
        <v>37.982999999999997</v>
      </c>
    </row>
    <row r="2112" spans="1:29" x14ac:dyDescent="0.2">
      <c r="A2112" s="18">
        <v>43203.5234375</v>
      </c>
      <c r="B2112" s="17">
        <v>2.01041667321988</v>
      </c>
      <c r="C2112" s="17">
        <v>1.465636574074074</v>
      </c>
      <c r="D2112" s="25">
        <f t="shared" si="32"/>
        <v>35.175277777777779</v>
      </c>
      <c r="R2112" s="14">
        <v>36.203000000000003</v>
      </c>
    </row>
    <row r="2113" spans="1:29" x14ac:dyDescent="0.2">
      <c r="A2113" s="18">
        <v>43203.524131944447</v>
      </c>
      <c r="B2113" s="17">
        <v>2.0111111176665899</v>
      </c>
      <c r="C2113" s="17">
        <v>1.4663310185185185</v>
      </c>
      <c r="D2113" s="25">
        <f t="shared" si="32"/>
        <v>35.191944444444445</v>
      </c>
      <c r="R2113" s="14">
        <v>39.524999999999999</v>
      </c>
    </row>
    <row r="2114" spans="1:29" x14ac:dyDescent="0.2">
      <c r="A2114" s="18">
        <v>43203.524826388886</v>
      </c>
      <c r="B2114" s="17">
        <v>2.0118055621133002</v>
      </c>
      <c r="C2114" s="17">
        <v>1.4670254629629629</v>
      </c>
      <c r="D2114" s="25">
        <f t="shared" si="32"/>
        <v>35.208611111111111</v>
      </c>
    </row>
    <row r="2115" spans="1:29" x14ac:dyDescent="0.2">
      <c r="A2115" s="18">
        <v>43203.525520833333</v>
      </c>
      <c r="B2115" s="17">
        <v>2.0125000065599998</v>
      </c>
      <c r="C2115" s="17">
        <v>1.4677199074074074</v>
      </c>
      <c r="D2115" s="25">
        <f t="shared" ref="D2115:D2166" si="33">C2115*24</f>
        <v>35.225277777777777</v>
      </c>
      <c r="H2115" s="16">
        <v>399.36200000000002</v>
      </c>
    </row>
    <row r="2116" spans="1:29" x14ac:dyDescent="0.2">
      <c r="A2116" s="18">
        <v>43203.52621527778</v>
      </c>
      <c r="B2116" s="17">
        <v>2.0131944510067101</v>
      </c>
      <c r="C2116" s="17">
        <v>1.4684143518518518</v>
      </c>
      <c r="D2116" s="25">
        <f t="shared" si="33"/>
        <v>35.241944444444442</v>
      </c>
    </row>
    <row r="2117" spans="1:29" x14ac:dyDescent="0.2">
      <c r="A2117" s="18">
        <v>43203.526909722219</v>
      </c>
      <c r="B2117" s="17">
        <v>2.01388889545342</v>
      </c>
      <c r="C2117" s="17">
        <v>1.4691087962962963</v>
      </c>
      <c r="D2117" s="25">
        <f t="shared" si="33"/>
        <v>35.258611111111108</v>
      </c>
      <c r="H2117" s="16">
        <v>397.91199999999998</v>
      </c>
    </row>
    <row r="2118" spans="1:29" x14ac:dyDescent="0.2">
      <c r="A2118" s="18">
        <v>43203.527604166666</v>
      </c>
      <c r="B2118" s="17">
        <v>2.0145833399001298</v>
      </c>
      <c r="C2118" s="17">
        <v>1.4698032407407406</v>
      </c>
      <c r="D2118" s="25">
        <f t="shared" si="33"/>
        <v>35.275277777777774</v>
      </c>
      <c r="H2118" s="16">
        <v>401.26600000000002</v>
      </c>
    </row>
    <row r="2119" spans="1:29" x14ac:dyDescent="0.2">
      <c r="A2119" s="18">
        <v>43203.528298611112</v>
      </c>
      <c r="B2119" s="17">
        <v>2.0152777843468401</v>
      </c>
      <c r="C2119" s="17">
        <v>1.4704976851851852</v>
      </c>
      <c r="D2119" s="25">
        <f t="shared" si="33"/>
        <v>35.291944444444447</v>
      </c>
    </row>
    <row r="2120" spans="1:29" x14ac:dyDescent="0.2">
      <c r="A2120" s="18">
        <v>43203.528993055559</v>
      </c>
      <c r="B2120" s="17">
        <v>2.0159722287935402</v>
      </c>
      <c r="C2120" s="17">
        <v>1.4711921296296295</v>
      </c>
      <c r="D2120" s="25">
        <f t="shared" si="33"/>
        <v>35.308611111111105</v>
      </c>
    </row>
    <row r="2121" spans="1:29" x14ac:dyDescent="0.2">
      <c r="A2121" s="18">
        <v>43203.529687499999</v>
      </c>
      <c r="B2121" s="17">
        <v>2.0166666732402501</v>
      </c>
      <c r="C2121" s="17">
        <v>1.4718865740740741</v>
      </c>
      <c r="D2121" s="25">
        <f t="shared" si="33"/>
        <v>35.325277777777778</v>
      </c>
      <c r="R2121" s="14">
        <v>38.968000000000004</v>
      </c>
    </row>
    <row r="2122" spans="1:29" x14ac:dyDescent="0.2">
      <c r="A2122" s="18">
        <v>43203.530381944445</v>
      </c>
      <c r="B2122" s="17">
        <v>2.0173611176869599</v>
      </c>
      <c r="C2122" s="17">
        <v>1.4725810185185184</v>
      </c>
      <c r="D2122" s="25">
        <f t="shared" si="33"/>
        <v>35.341944444444444</v>
      </c>
    </row>
    <row r="2123" spans="1:29" x14ac:dyDescent="0.2">
      <c r="A2123" s="18">
        <v>43203.531076388892</v>
      </c>
      <c r="B2123" s="17">
        <v>2.0180555621336702</v>
      </c>
      <c r="C2123" s="17">
        <v>1.473275462962963</v>
      </c>
      <c r="D2123" s="25">
        <f t="shared" si="33"/>
        <v>35.358611111111109</v>
      </c>
    </row>
    <row r="2124" spans="1:29" x14ac:dyDescent="0.2">
      <c r="A2124" s="18">
        <v>43203.531770833331</v>
      </c>
      <c r="B2124" s="17">
        <v>2.0187500065803801</v>
      </c>
      <c r="C2124" s="17">
        <v>1.4739699074074073</v>
      </c>
      <c r="D2124" s="25">
        <f t="shared" si="33"/>
        <v>35.375277777777775</v>
      </c>
    </row>
    <row r="2125" spans="1:29" x14ac:dyDescent="0.2">
      <c r="A2125" s="18">
        <v>43203.532465277778</v>
      </c>
      <c r="B2125" s="17">
        <v>2.0194444510270801</v>
      </c>
      <c r="C2125" s="17">
        <v>1.4746643518518519</v>
      </c>
      <c r="D2125" s="25">
        <f t="shared" si="33"/>
        <v>35.391944444444448</v>
      </c>
    </row>
    <row r="2126" spans="1:29" x14ac:dyDescent="0.2">
      <c r="A2126" s="18">
        <v>43203.533159722225</v>
      </c>
      <c r="B2126" s="17">
        <v>2.02013889547379</v>
      </c>
      <c r="C2126" s="17">
        <v>1.4753587962962964</v>
      </c>
      <c r="D2126" s="25">
        <f t="shared" si="33"/>
        <v>35.408611111111114</v>
      </c>
      <c r="H2126" s="16">
        <v>401.166</v>
      </c>
    </row>
    <row r="2127" spans="1:29" x14ac:dyDescent="0.2">
      <c r="A2127" s="18">
        <v>43203.533854166664</v>
      </c>
      <c r="B2127" s="17">
        <v>2.0208333399204998</v>
      </c>
      <c r="C2127" s="17">
        <v>1.4760532407407407</v>
      </c>
      <c r="D2127" s="25">
        <f t="shared" si="33"/>
        <v>35.425277777777779</v>
      </c>
      <c r="H2127" s="16">
        <v>398.66500000000002</v>
      </c>
    </row>
    <row r="2128" spans="1:29" x14ac:dyDescent="0.2">
      <c r="A2128" s="18">
        <v>43203.534548611111</v>
      </c>
      <c r="B2128" s="17">
        <v>2.0215277843672101</v>
      </c>
      <c r="C2128" s="17">
        <v>1.4767476851851853</v>
      </c>
      <c r="D2128" s="25">
        <f t="shared" si="33"/>
        <v>35.441944444444445</v>
      </c>
      <c r="E2128" s="15">
        <v>1006.866</v>
      </c>
      <c r="F2128" s="14">
        <v>6.1360000000000001</v>
      </c>
      <c r="G2128" s="15">
        <v>37.031999999999996</v>
      </c>
      <c r="H2128" s="16">
        <v>399.91300000000001</v>
      </c>
      <c r="I2128" s="15">
        <v>0</v>
      </c>
      <c r="J2128" s="15">
        <v>0</v>
      </c>
      <c r="K2128" s="15">
        <v>6.4749999999999996</v>
      </c>
      <c r="L2128" s="15">
        <v>0</v>
      </c>
      <c r="M2128" s="15">
        <v>3.0000000000000001E-3</v>
      </c>
      <c r="N2128" s="15">
        <v>0</v>
      </c>
      <c r="O2128" s="15">
        <v>0.38800000000000001</v>
      </c>
      <c r="P2128" s="14">
        <v>-674.46900000000005</v>
      </c>
      <c r="Q2128" s="16">
        <v>2.1930000000000001</v>
      </c>
      <c r="R2128" s="14">
        <v>37.264000000000003</v>
      </c>
      <c r="S2128" s="14">
        <v>0</v>
      </c>
      <c r="T2128" s="14">
        <v>0</v>
      </c>
      <c r="U2128" s="14">
        <v>0</v>
      </c>
      <c r="V2128" s="14">
        <v>0</v>
      </c>
      <c r="W2128" s="14">
        <v>6</v>
      </c>
      <c r="X2128" s="15">
        <v>37</v>
      </c>
      <c r="Y2128" s="15">
        <v>3</v>
      </c>
      <c r="Z2128" s="15">
        <v>0</v>
      </c>
      <c r="AA2128" s="15">
        <v>3</v>
      </c>
      <c r="AB2128" s="15">
        <v>3</v>
      </c>
      <c r="AC2128" s="14">
        <v>0</v>
      </c>
    </row>
    <row r="2129" spans="1:18" x14ac:dyDescent="0.2">
      <c r="A2129" s="18">
        <v>43203.535243055558</v>
      </c>
      <c r="B2129" s="17">
        <v>2.02222222881392</v>
      </c>
      <c r="C2129" s="17">
        <v>1.4774421296296296</v>
      </c>
      <c r="D2129" s="25">
        <f t="shared" si="33"/>
        <v>35.458611111111111</v>
      </c>
      <c r="R2129" s="14">
        <v>36.628999999999998</v>
      </c>
    </row>
    <row r="2130" spans="1:18" x14ac:dyDescent="0.2">
      <c r="A2130" s="18">
        <v>43203.535937499997</v>
      </c>
      <c r="B2130" s="17">
        <v>2.0229166732606201</v>
      </c>
      <c r="C2130" s="17">
        <v>1.4781365740740742</v>
      </c>
      <c r="D2130" s="25">
        <f t="shared" si="33"/>
        <v>35.475277777777777</v>
      </c>
      <c r="H2130" s="16">
        <v>399.12200000000001</v>
      </c>
      <c r="R2130" s="14">
        <v>36.978000000000002</v>
      </c>
    </row>
    <row r="2131" spans="1:18" x14ac:dyDescent="0.2">
      <c r="A2131" s="18">
        <v>43203.536631944444</v>
      </c>
      <c r="B2131" s="17">
        <v>2.0236111177073299</v>
      </c>
      <c r="C2131" s="17">
        <v>1.4788310185185185</v>
      </c>
      <c r="D2131" s="25">
        <f t="shared" si="33"/>
        <v>35.491944444444442</v>
      </c>
      <c r="H2131" s="16">
        <v>400.25799999999998</v>
      </c>
      <c r="R2131" s="14">
        <v>34.133000000000003</v>
      </c>
    </row>
    <row r="2132" spans="1:18" x14ac:dyDescent="0.2">
      <c r="A2132" s="18">
        <v>43203.537326388891</v>
      </c>
      <c r="B2132" s="17">
        <v>2.0243055621540398</v>
      </c>
      <c r="C2132" s="17">
        <v>1.4795254629629631</v>
      </c>
      <c r="D2132" s="25">
        <f t="shared" si="33"/>
        <v>35.508611111111115</v>
      </c>
      <c r="R2132" s="14">
        <v>36.347000000000001</v>
      </c>
    </row>
    <row r="2133" spans="1:18" x14ac:dyDescent="0.2">
      <c r="A2133" s="18">
        <v>43203.53802083333</v>
      </c>
      <c r="B2133" s="17">
        <v>2.0250000066007501</v>
      </c>
      <c r="C2133" s="17">
        <v>1.4802199074074074</v>
      </c>
      <c r="D2133" s="25">
        <f t="shared" si="33"/>
        <v>35.525277777777774</v>
      </c>
    </row>
    <row r="2134" spans="1:18" x14ac:dyDescent="0.2">
      <c r="A2134" s="18">
        <v>43203.538715277777</v>
      </c>
      <c r="B2134" s="17">
        <v>2.0256944510474599</v>
      </c>
      <c r="C2134" s="17">
        <v>1.4809143518518519</v>
      </c>
      <c r="D2134" s="25">
        <f t="shared" si="33"/>
        <v>35.541944444444447</v>
      </c>
      <c r="H2134" s="16">
        <v>398.55799999999999</v>
      </c>
    </row>
    <row r="2135" spans="1:18" x14ac:dyDescent="0.2">
      <c r="A2135" s="18">
        <v>43203.539409722223</v>
      </c>
      <c r="B2135" s="17">
        <v>2.02638889549416</v>
      </c>
      <c r="C2135" s="17">
        <v>1.4816087962962963</v>
      </c>
      <c r="D2135" s="25">
        <f t="shared" si="33"/>
        <v>35.558611111111112</v>
      </c>
      <c r="H2135" s="16">
        <v>399.88900000000001</v>
      </c>
    </row>
    <row r="2136" spans="1:18" x14ac:dyDescent="0.2">
      <c r="A2136" s="18">
        <v>43203.54010416667</v>
      </c>
      <c r="B2136" s="17">
        <v>2.0270833399408699</v>
      </c>
      <c r="C2136" s="17">
        <v>1.4823032407407408</v>
      </c>
      <c r="D2136" s="25">
        <f t="shared" si="33"/>
        <v>35.575277777777778</v>
      </c>
      <c r="R2136" s="14">
        <v>37.054000000000002</v>
      </c>
    </row>
    <row r="2137" spans="1:18" x14ac:dyDescent="0.2">
      <c r="A2137" s="18">
        <v>43203.540798611109</v>
      </c>
      <c r="B2137" s="17">
        <v>2.0277777843875802</v>
      </c>
      <c r="C2137" s="17">
        <v>1.4829976851851852</v>
      </c>
      <c r="D2137" s="25">
        <f t="shared" si="33"/>
        <v>35.591944444444444</v>
      </c>
      <c r="H2137" s="16">
        <v>399.54</v>
      </c>
    </row>
    <row r="2138" spans="1:18" x14ac:dyDescent="0.2">
      <c r="A2138" s="18">
        <v>43203.541493055556</v>
      </c>
      <c r="B2138" s="17">
        <v>2.02847222883429</v>
      </c>
      <c r="C2138" s="17">
        <v>1.4836921296296297</v>
      </c>
      <c r="D2138" s="25">
        <f t="shared" si="33"/>
        <v>35.608611111111117</v>
      </c>
      <c r="H2138" s="16">
        <v>402.25099999999998</v>
      </c>
    </row>
    <row r="2139" spans="1:18" x14ac:dyDescent="0.2">
      <c r="A2139" s="18">
        <v>43203.542187500003</v>
      </c>
      <c r="B2139" s="17">
        <v>2.0291666732809999</v>
      </c>
      <c r="C2139" s="17">
        <v>1.484386574074074</v>
      </c>
      <c r="D2139" s="25">
        <f t="shared" si="33"/>
        <v>35.625277777777775</v>
      </c>
      <c r="H2139" s="16">
        <v>399.64299999999997</v>
      </c>
    </row>
    <row r="2140" spans="1:18" x14ac:dyDescent="0.2">
      <c r="A2140" s="18">
        <v>43203.542881944442</v>
      </c>
      <c r="B2140" s="17">
        <v>2.0298611177277102</v>
      </c>
      <c r="C2140" s="17">
        <v>1.4850810185185186</v>
      </c>
      <c r="D2140" s="25">
        <f t="shared" si="33"/>
        <v>35.641944444444448</v>
      </c>
    </row>
    <row r="2141" spans="1:18" x14ac:dyDescent="0.2">
      <c r="A2141" s="18">
        <v>43203.543576388889</v>
      </c>
      <c r="B2141" s="17">
        <v>2.0305555621744098</v>
      </c>
      <c r="C2141" s="17">
        <v>1.4857754629629629</v>
      </c>
      <c r="D2141" s="25">
        <f t="shared" si="33"/>
        <v>35.658611111111114</v>
      </c>
    </row>
    <row r="2142" spans="1:18" x14ac:dyDescent="0.2">
      <c r="A2142" s="18">
        <v>43203.544270833336</v>
      </c>
      <c r="B2142" s="17">
        <v>2.0312500066211201</v>
      </c>
      <c r="C2142" s="17">
        <v>1.4864699074074075</v>
      </c>
      <c r="D2142" s="25">
        <f t="shared" si="33"/>
        <v>35.675277777777779</v>
      </c>
    </row>
    <row r="2143" spans="1:18" x14ac:dyDescent="0.2">
      <c r="A2143" s="18">
        <v>43203.544965277775</v>
      </c>
      <c r="B2143" s="17">
        <v>2.0319444510678299</v>
      </c>
      <c r="C2143" s="17">
        <v>1.4871643518518518</v>
      </c>
      <c r="D2143" s="25">
        <f t="shared" si="33"/>
        <v>35.691944444444445</v>
      </c>
      <c r="H2143" s="16">
        <v>400.68</v>
      </c>
    </row>
    <row r="2144" spans="1:18" x14ac:dyDescent="0.2">
      <c r="A2144" s="18">
        <v>43203.545659722222</v>
      </c>
      <c r="B2144" s="17">
        <v>2.0326388955145398</v>
      </c>
      <c r="C2144" s="17">
        <v>1.4878587962962964</v>
      </c>
      <c r="D2144" s="25">
        <f t="shared" si="33"/>
        <v>35.708611111111111</v>
      </c>
      <c r="H2144" s="16">
        <v>402.46199999999999</v>
      </c>
    </row>
    <row r="2145" spans="1:29" x14ac:dyDescent="0.2">
      <c r="A2145" s="18">
        <v>43203.546354166669</v>
      </c>
      <c r="B2145" s="17">
        <v>2.0333333399612501</v>
      </c>
      <c r="C2145" s="17">
        <v>1.4885532407407407</v>
      </c>
      <c r="D2145" s="25">
        <f t="shared" si="33"/>
        <v>35.725277777777777</v>
      </c>
      <c r="H2145" s="16">
        <v>400.66699999999997</v>
      </c>
    </row>
    <row r="2146" spans="1:29" x14ac:dyDescent="0.2">
      <c r="A2146" s="18">
        <v>43203.547048611108</v>
      </c>
      <c r="B2146" s="17">
        <v>2.0340277844079502</v>
      </c>
      <c r="C2146" s="17">
        <v>1.4892476851851852</v>
      </c>
      <c r="D2146" s="25">
        <f t="shared" si="33"/>
        <v>35.741944444444442</v>
      </c>
    </row>
    <row r="2147" spans="1:29" x14ac:dyDescent="0.2">
      <c r="A2147" s="18">
        <v>43203.547743055555</v>
      </c>
      <c r="B2147" s="17">
        <v>2.03472222885466</v>
      </c>
      <c r="C2147" s="17">
        <v>1.4899421296296296</v>
      </c>
      <c r="D2147" s="25">
        <f t="shared" si="33"/>
        <v>35.758611111111108</v>
      </c>
    </row>
    <row r="2148" spans="1:29" x14ac:dyDescent="0.2">
      <c r="A2148" s="18">
        <v>43203.548437500001</v>
      </c>
      <c r="B2148" s="17">
        <v>2.0354166733013699</v>
      </c>
      <c r="C2148" s="17">
        <v>1.4906365740740741</v>
      </c>
      <c r="D2148" s="25">
        <f t="shared" si="33"/>
        <v>35.775277777777781</v>
      </c>
    </row>
    <row r="2149" spans="1:29" x14ac:dyDescent="0.2">
      <c r="A2149" s="18">
        <v>43203.549131944441</v>
      </c>
      <c r="B2149" s="17">
        <v>2.0361111177480802</v>
      </c>
      <c r="C2149" s="17">
        <v>1.4913310185185185</v>
      </c>
      <c r="D2149" s="25">
        <f t="shared" si="33"/>
        <v>35.791944444444439</v>
      </c>
    </row>
    <row r="2150" spans="1:29" x14ac:dyDescent="0.2">
      <c r="A2150" s="18">
        <v>43203.549826388888</v>
      </c>
      <c r="B2150" s="17">
        <v>2.03680556219479</v>
      </c>
      <c r="C2150" s="17">
        <v>1.492025462962963</v>
      </c>
      <c r="D2150" s="25">
        <f t="shared" si="33"/>
        <v>35.808611111111112</v>
      </c>
    </row>
    <row r="2151" spans="1:29" x14ac:dyDescent="0.2">
      <c r="A2151" s="18">
        <v>43203.550520833334</v>
      </c>
      <c r="B2151" s="17">
        <v>2.0375000066414901</v>
      </c>
      <c r="C2151" s="17">
        <v>1.4927199074074073</v>
      </c>
      <c r="D2151" s="25">
        <f t="shared" si="33"/>
        <v>35.825277777777778</v>
      </c>
    </row>
    <row r="2152" spans="1:29" x14ac:dyDescent="0.2">
      <c r="A2152" s="18">
        <v>43203.551215277781</v>
      </c>
      <c r="B2152" s="17">
        <v>2.0381944510882</v>
      </c>
      <c r="C2152" s="17">
        <v>1.4934143518518519</v>
      </c>
      <c r="D2152" s="25">
        <f t="shared" si="33"/>
        <v>35.841944444444444</v>
      </c>
    </row>
    <row r="2153" spans="1:29" x14ac:dyDescent="0.2">
      <c r="A2153" s="18">
        <v>43203.55190972222</v>
      </c>
      <c r="B2153" s="17">
        <v>2.0388888955349098</v>
      </c>
      <c r="C2153" s="17">
        <v>1.4941087962962962</v>
      </c>
      <c r="D2153" s="25">
        <f t="shared" si="33"/>
        <v>35.858611111111109</v>
      </c>
    </row>
    <row r="2154" spans="1:29" x14ac:dyDescent="0.2">
      <c r="A2154" s="18">
        <v>43203.552604166667</v>
      </c>
      <c r="B2154" s="17">
        <v>2.0395833399816201</v>
      </c>
      <c r="C2154" s="17">
        <v>1.4948032407407408</v>
      </c>
      <c r="D2154" s="25">
        <f t="shared" si="33"/>
        <v>35.875277777777782</v>
      </c>
    </row>
    <row r="2155" spans="1:29" x14ac:dyDescent="0.2">
      <c r="A2155" s="18">
        <v>43203.553298611114</v>
      </c>
      <c r="B2155" s="17">
        <v>2.04027778442833</v>
      </c>
      <c r="C2155" s="17">
        <v>1.4954976851851851</v>
      </c>
      <c r="D2155" s="25">
        <f t="shared" si="33"/>
        <v>35.891944444444441</v>
      </c>
    </row>
    <row r="2156" spans="1:29" x14ac:dyDescent="0.2">
      <c r="A2156" s="18">
        <v>43203.553993055553</v>
      </c>
      <c r="B2156" s="17">
        <v>2.04097222887503</v>
      </c>
      <c r="C2156" s="17">
        <v>1.4961921296296297</v>
      </c>
      <c r="D2156" s="25">
        <f t="shared" si="33"/>
        <v>35.908611111111114</v>
      </c>
      <c r="R2156" s="14">
        <v>35.96</v>
      </c>
    </row>
    <row r="2157" spans="1:29" x14ac:dyDescent="0.2">
      <c r="A2157" s="18">
        <v>43203.5546875</v>
      </c>
      <c r="B2157" s="17">
        <v>2.0416666733217399</v>
      </c>
      <c r="C2157" s="17">
        <v>1.496886574074074</v>
      </c>
      <c r="D2157" s="25">
        <f t="shared" si="33"/>
        <v>35.925277777777779</v>
      </c>
      <c r="H2157" s="16">
        <v>397.09100000000001</v>
      </c>
      <c r="R2157" s="14">
        <v>36.762999999999998</v>
      </c>
    </row>
    <row r="2158" spans="1:29" x14ac:dyDescent="0.2">
      <c r="A2158" s="18">
        <v>43203.555381944447</v>
      </c>
      <c r="B2158" s="17">
        <v>2.0423611177684502</v>
      </c>
      <c r="C2158" s="17">
        <v>1.4975810185185185</v>
      </c>
      <c r="D2158" s="25">
        <f t="shared" si="33"/>
        <v>35.941944444444445</v>
      </c>
      <c r="E2158" s="15">
        <v>1006.866</v>
      </c>
      <c r="F2158" s="14">
        <v>6.1369999999999996</v>
      </c>
      <c r="G2158" s="15">
        <v>37.027999999999999</v>
      </c>
      <c r="H2158" s="16">
        <v>399.14499999999998</v>
      </c>
      <c r="I2158" s="15">
        <v>0</v>
      </c>
      <c r="J2158" s="15">
        <v>0</v>
      </c>
      <c r="K2158" s="15">
        <v>6.4749999999999996</v>
      </c>
      <c r="L2158" s="15">
        <v>0</v>
      </c>
      <c r="M2158" s="15">
        <v>3.0000000000000001E-3</v>
      </c>
      <c r="N2158" s="15">
        <v>0</v>
      </c>
      <c r="O2158" s="15">
        <v>0.38800000000000001</v>
      </c>
      <c r="P2158" s="14">
        <v>-674.25699999999995</v>
      </c>
      <c r="Q2158" s="16">
        <v>1.2789999999999999</v>
      </c>
      <c r="R2158" s="14">
        <v>36.107999999999997</v>
      </c>
      <c r="S2158" s="14">
        <v>0</v>
      </c>
      <c r="T2158" s="14">
        <v>0</v>
      </c>
      <c r="U2158" s="14">
        <v>0</v>
      </c>
      <c r="V2158" s="14">
        <v>0</v>
      </c>
      <c r="W2158" s="14">
        <v>6</v>
      </c>
      <c r="X2158" s="15">
        <v>37</v>
      </c>
      <c r="Y2158" s="15">
        <v>3</v>
      </c>
      <c r="Z2158" s="15">
        <v>0</v>
      </c>
      <c r="AA2158" s="15">
        <v>3</v>
      </c>
      <c r="AB2158" s="15">
        <v>3</v>
      </c>
      <c r="AC2158" s="14">
        <v>0</v>
      </c>
    </row>
    <row r="2159" spans="1:29" x14ac:dyDescent="0.2">
      <c r="A2159" s="18">
        <v>43203.556076388886</v>
      </c>
      <c r="B2159" s="17">
        <v>2.04305556221516</v>
      </c>
      <c r="C2159" s="17">
        <v>1.4982754629629629</v>
      </c>
      <c r="D2159" s="25">
        <f t="shared" si="33"/>
        <v>35.958611111111111</v>
      </c>
    </row>
    <row r="2160" spans="1:29" x14ac:dyDescent="0.2">
      <c r="A2160" s="18">
        <v>43203.556770833333</v>
      </c>
      <c r="B2160" s="17">
        <v>2.0437500066618699</v>
      </c>
      <c r="C2160" s="17">
        <v>1.4989699074074074</v>
      </c>
      <c r="D2160" s="25">
        <f t="shared" si="33"/>
        <v>35.975277777777777</v>
      </c>
      <c r="H2160" s="16">
        <v>397.28199999999998</v>
      </c>
    </row>
    <row r="2161" spans="1:16" x14ac:dyDescent="0.2">
      <c r="A2161" s="18">
        <v>43203.55746527778</v>
      </c>
      <c r="B2161" s="17">
        <v>2.04444445110857</v>
      </c>
      <c r="C2161" s="17">
        <v>1.4996643518518518</v>
      </c>
      <c r="D2161" s="25">
        <f t="shared" si="33"/>
        <v>35.991944444444442</v>
      </c>
      <c r="H2161" s="16">
        <v>402.09100000000001</v>
      </c>
    </row>
    <row r="2162" spans="1:16" x14ac:dyDescent="0.2">
      <c r="A2162" s="18">
        <v>43203.558159722219</v>
      </c>
      <c r="B2162" s="17">
        <v>2.0451388955552798</v>
      </c>
      <c r="C2162" s="17">
        <v>1.5003587962962963</v>
      </c>
      <c r="D2162" s="25">
        <f t="shared" si="33"/>
        <v>36.008611111111108</v>
      </c>
    </row>
    <row r="2163" spans="1:16" x14ac:dyDescent="0.2">
      <c r="A2163" s="18">
        <v>43203.558854166666</v>
      </c>
      <c r="B2163" s="17">
        <v>2.0458333400019901</v>
      </c>
      <c r="C2163" s="17">
        <v>1.5010532407407406</v>
      </c>
      <c r="D2163" s="25">
        <f t="shared" si="33"/>
        <v>36.025277777777774</v>
      </c>
      <c r="H2163" s="16">
        <v>400.93299999999999</v>
      </c>
      <c r="P2163" s="14">
        <v>-673.827</v>
      </c>
    </row>
    <row r="2164" spans="1:16" x14ac:dyDescent="0.2">
      <c r="A2164" s="18">
        <v>43203.559548611112</v>
      </c>
      <c r="B2164" s="17">
        <v>2.0465277844487</v>
      </c>
      <c r="C2164" s="17">
        <v>1.5017476851851852</v>
      </c>
      <c r="D2164" s="25">
        <f t="shared" si="33"/>
        <v>36.041944444444447</v>
      </c>
    </row>
    <row r="2165" spans="1:16" x14ac:dyDescent="0.2">
      <c r="A2165" s="18">
        <v>43203.560243055559</v>
      </c>
      <c r="B2165" s="17">
        <v>2.0472222288954098</v>
      </c>
      <c r="C2165" s="17">
        <v>1.5024421296296295</v>
      </c>
      <c r="D2165" s="25">
        <f t="shared" si="33"/>
        <v>36.058611111111105</v>
      </c>
      <c r="H2165" s="16">
        <v>399.74299999999999</v>
      </c>
    </row>
    <row r="2166" spans="1:16" x14ac:dyDescent="0.2">
      <c r="A2166" s="18">
        <v>43203.560937499999</v>
      </c>
      <c r="B2166" s="17">
        <v>2.0479166733421201</v>
      </c>
      <c r="C2166" s="17">
        <v>1.5031365740740741</v>
      </c>
      <c r="D2166" s="25">
        <f t="shared" si="33"/>
        <v>36.075277777777778</v>
      </c>
      <c r="H2166" s="16">
        <v>401.26600000000002</v>
      </c>
    </row>
    <row r="2167" spans="1:16" x14ac:dyDescent="0.2">
      <c r="A2167" s="18">
        <v>43203.561631944445</v>
      </c>
      <c r="B2167" s="17">
        <v>2.0486111177888202</v>
      </c>
    </row>
  </sheetData>
  <pageMargins left="0.7" right="0.7" top="0.78740157499999996" bottom="0.78740157499999996" header="0.3" footer="0.3"/>
  <pageSetup paperSize="9" scale="64" fitToWidth="4" fitToHeight="60" orientation="landscape" r:id="rId1"/>
  <headerFooter>
    <oddHeader>&amp;LVeillonella 1.Control&amp;C Author: Manager&amp;R&amp;D &amp;T</oddHeader>
    <oddFooter>&amp;LGenerated with DASGIP-Control ®&amp;R&amp;P/&amp;N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5"/>
  <sheetViews>
    <sheetView workbookViewId="0">
      <selection activeCell="M5" sqref="M5"/>
    </sheetView>
  </sheetViews>
  <sheetFormatPr baseColWidth="10" defaultColWidth="8.83203125" defaultRowHeight="15" x14ac:dyDescent="0.2"/>
  <cols>
    <col min="1" max="1" width="18.33203125" bestFit="1" customWidth="1"/>
    <col min="3" max="3" width="23.83203125" bestFit="1" customWidth="1"/>
    <col min="4" max="4" width="4.83203125" customWidth="1"/>
    <col min="5" max="5" width="14.1640625" customWidth="1"/>
  </cols>
  <sheetData>
    <row r="1" spans="1:14" x14ac:dyDescent="0.2">
      <c r="A1" t="s">
        <v>55</v>
      </c>
      <c r="B1" t="s">
        <v>56</v>
      </c>
      <c r="C1" t="s">
        <v>57</v>
      </c>
    </row>
    <row r="2" spans="1:14" x14ac:dyDescent="0.2">
      <c r="A2" t="s">
        <v>58</v>
      </c>
      <c r="B2" t="s">
        <v>59</v>
      </c>
      <c r="C2">
        <v>40</v>
      </c>
    </row>
    <row r="3" spans="1:14" x14ac:dyDescent="0.2">
      <c r="A3" t="s">
        <v>60</v>
      </c>
      <c r="B3" t="s">
        <v>61</v>
      </c>
      <c r="C3" t="s">
        <v>62</v>
      </c>
      <c r="D3" t="s">
        <v>63</v>
      </c>
      <c r="E3" t="s">
        <v>64</v>
      </c>
      <c r="F3" t="s">
        <v>65</v>
      </c>
      <c r="G3" t="s">
        <v>66</v>
      </c>
      <c r="H3" t="s">
        <v>67</v>
      </c>
      <c r="I3" t="s">
        <v>68</v>
      </c>
      <c r="J3" t="s">
        <v>69</v>
      </c>
      <c r="K3" t="s">
        <v>70</v>
      </c>
      <c r="L3" t="s">
        <v>5</v>
      </c>
      <c r="M3" t="s">
        <v>71</v>
      </c>
      <c r="N3" t="s">
        <v>72</v>
      </c>
    </row>
    <row r="4" spans="1:14" x14ac:dyDescent="0.2">
      <c r="A4" s="1">
        <v>43206</v>
      </c>
      <c r="B4" s="2">
        <v>0.72675925925925933</v>
      </c>
      <c r="C4" t="s">
        <v>34</v>
      </c>
      <c r="D4" t="s">
        <v>35</v>
      </c>
      <c r="E4" t="s">
        <v>36</v>
      </c>
      <c r="F4" t="s">
        <v>37</v>
      </c>
      <c r="G4" t="s">
        <v>38</v>
      </c>
      <c r="H4">
        <v>20</v>
      </c>
      <c r="I4" t="s">
        <v>39</v>
      </c>
      <c r="J4">
        <v>5.0000000000000001E-3</v>
      </c>
      <c r="K4">
        <v>0.06</v>
      </c>
      <c r="L4">
        <v>0.94599999999999995</v>
      </c>
      <c r="M4">
        <v>0</v>
      </c>
      <c r="N4">
        <v>0</v>
      </c>
    </row>
    <row r="5" spans="1:14" x14ac:dyDescent="0.2">
      <c r="A5" s="1">
        <v>43206</v>
      </c>
      <c r="B5" s="2">
        <v>0.75834490740740745</v>
      </c>
      <c r="C5" t="s">
        <v>41</v>
      </c>
      <c r="D5" t="s">
        <v>42</v>
      </c>
      <c r="E5" t="s">
        <v>36</v>
      </c>
      <c r="F5" t="s">
        <v>37</v>
      </c>
      <c r="G5" t="s">
        <v>38</v>
      </c>
      <c r="H5">
        <v>20</v>
      </c>
      <c r="I5" t="s">
        <v>39</v>
      </c>
      <c r="J5">
        <v>6.0000000000000001E-3</v>
      </c>
      <c r="K5">
        <v>7.1999999999999995E-2</v>
      </c>
      <c r="L5">
        <v>0.72499999999999998</v>
      </c>
      <c r="M5">
        <v>7.0000000000000007E-2</v>
      </c>
      <c r="N5">
        <v>0.218</v>
      </c>
    </row>
    <row r="6" spans="1:14" x14ac:dyDescent="0.2">
      <c r="A6" s="1">
        <v>43206</v>
      </c>
      <c r="B6" s="2">
        <v>0.78995370370370377</v>
      </c>
      <c r="C6" t="s">
        <v>43</v>
      </c>
      <c r="D6" t="s">
        <v>44</v>
      </c>
      <c r="E6" t="s">
        <v>36</v>
      </c>
      <c r="F6" t="s">
        <v>37</v>
      </c>
      <c r="G6" t="s">
        <v>38</v>
      </c>
      <c r="H6">
        <v>20</v>
      </c>
      <c r="I6" t="s">
        <v>39</v>
      </c>
      <c r="J6">
        <v>7.0000000000000001E-3</v>
      </c>
      <c r="K6">
        <v>9.5000000000000001E-2</v>
      </c>
      <c r="L6">
        <v>0.32400000000000001</v>
      </c>
      <c r="M6">
        <v>0.17499999999999999</v>
      </c>
      <c r="N6">
        <v>0.45700000000000002</v>
      </c>
    </row>
    <row r="7" spans="1:14" x14ac:dyDescent="0.2">
      <c r="A7" s="1">
        <v>43206</v>
      </c>
      <c r="B7" s="2">
        <v>0.82156250000000008</v>
      </c>
      <c r="C7" t="s">
        <v>45</v>
      </c>
      <c r="D7" t="s">
        <v>46</v>
      </c>
      <c r="E7" t="s">
        <v>36</v>
      </c>
      <c r="F7" t="s">
        <v>37</v>
      </c>
      <c r="G7" t="s">
        <v>38</v>
      </c>
      <c r="H7">
        <v>20</v>
      </c>
      <c r="I7" t="s">
        <v>39</v>
      </c>
      <c r="J7">
        <v>8.0000000000000002E-3</v>
      </c>
      <c r="K7">
        <v>9.9000000000000005E-2</v>
      </c>
      <c r="L7" t="s">
        <v>40</v>
      </c>
      <c r="M7">
        <v>0.22</v>
      </c>
      <c r="N7">
        <v>0.60799999999999998</v>
      </c>
    </row>
    <row r="8" spans="1:14" x14ac:dyDescent="0.2">
      <c r="A8" s="1">
        <v>43206</v>
      </c>
      <c r="B8" s="2">
        <v>0.8531712962962964</v>
      </c>
      <c r="C8" t="s">
        <v>47</v>
      </c>
      <c r="D8" t="s">
        <v>48</v>
      </c>
      <c r="E8" t="s">
        <v>36</v>
      </c>
      <c r="F8" t="s">
        <v>37</v>
      </c>
      <c r="G8" t="s">
        <v>38</v>
      </c>
      <c r="H8">
        <v>20</v>
      </c>
      <c r="I8" t="s">
        <v>39</v>
      </c>
      <c r="J8">
        <v>7.0000000000000001E-3</v>
      </c>
      <c r="K8">
        <v>8.5000000000000006E-2</v>
      </c>
      <c r="L8" t="s">
        <v>40</v>
      </c>
      <c r="M8">
        <v>0.22</v>
      </c>
      <c r="N8">
        <v>0.61899999999999999</v>
      </c>
    </row>
    <row r="9" spans="1:14" x14ac:dyDescent="0.2">
      <c r="A9" s="1">
        <v>43206</v>
      </c>
      <c r="B9" s="2">
        <v>0.88482638888888887</v>
      </c>
      <c r="C9" t="s">
        <v>49</v>
      </c>
      <c r="D9" t="s">
        <v>50</v>
      </c>
      <c r="E9" t="s">
        <v>36</v>
      </c>
      <c r="F9" t="s">
        <v>37</v>
      </c>
      <c r="G9" t="s">
        <v>38</v>
      </c>
      <c r="H9">
        <v>20</v>
      </c>
      <c r="I9" t="s">
        <v>39</v>
      </c>
      <c r="J9">
        <v>7.0000000000000001E-3</v>
      </c>
      <c r="K9">
        <v>7.5999999999999998E-2</v>
      </c>
      <c r="L9" t="s">
        <v>40</v>
      </c>
      <c r="M9">
        <v>0.21299999999999999</v>
      </c>
      <c r="N9">
        <v>0.67200000000000004</v>
      </c>
    </row>
    <row r="10" spans="1:14" x14ac:dyDescent="0.2">
      <c r="A10" s="1">
        <v>43206</v>
      </c>
      <c r="B10" s="2">
        <v>0.91643518518518519</v>
      </c>
      <c r="C10" t="s">
        <v>51</v>
      </c>
      <c r="D10" t="s">
        <v>52</v>
      </c>
      <c r="E10" t="s">
        <v>36</v>
      </c>
      <c r="F10" t="s">
        <v>37</v>
      </c>
      <c r="G10" t="s">
        <v>38</v>
      </c>
      <c r="H10">
        <v>20</v>
      </c>
      <c r="I10" t="s">
        <v>39</v>
      </c>
      <c r="J10">
        <v>7.0000000000000001E-3</v>
      </c>
      <c r="K10">
        <v>6.5000000000000002E-2</v>
      </c>
      <c r="L10" t="s">
        <v>40</v>
      </c>
      <c r="M10">
        <v>0.20799999999999999</v>
      </c>
      <c r="N10">
        <v>0.68799999999999994</v>
      </c>
    </row>
    <row r="11" spans="1:14" x14ac:dyDescent="0.2">
      <c r="A11" s="1">
        <v>43206</v>
      </c>
      <c r="B11" s="2">
        <v>0.94813657407407403</v>
      </c>
      <c r="C11" t="s">
        <v>53</v>
      </c>
      <c r="D11" t="s">
        <v>54</v>
      </c>
      <c r="E11" t="s">
        <v>36</v>
      </c>
      <c r="F11" t="s">
        <v>37</v>
      </c>
      <c r="G11" t="s">
        <v>38</v>
      </c>
      <c r="H11">
        <v>20</v>
      </c>
      <c r="I11" t="s">
        <v>39</v>
      </c>
      <c r="J11">
        <v>7.0000000000000001E-3</v>
      </c>
      <c r="K11">
        <v>6.4000000000000001E-2</v>
      </c>
      <c r="L11" t="s">
        <v>40</v>
      </c>
      <c r="M11">
        <v>0.22800000000000001</v>
      </c>
      <c r="N11">
        <v>0.71299999999999997</v>
      </c>
    </row>
    <row r="12" spans="1:14" x14ac:dyDescent="0.2">
      <c r="A12" s="1"/>
      <c r="B12" s="2"/>
    </row>
    <row r="17" spans="1:2" x14ac:dyDescent="0.2">
      <c r="A17" s="1"/>
      <c r="B17" s="2"/>
    </row>
    <row r="18" spans="1:2" x14ac:dyDescent="0.2">
      <c r="A18" s="1"/>
      <c r="B18" s="2"/>
    </row>
    <row r="19" spans="1:2" x14ac:dyDescent="0.2">
      <c r="A19" s="1"/>
      <c r="B19" s="2"/>
    </row>
    <row r="20" spans="1:2" x14ac:dyDescent="0.2">
      <c r="A20" s="1"/>
      <c r="B20" s="2"/>
    </row>
    <row r="21" spans="1:2" x14ac:dyDescent="0.2">
      <c r="A21" s="1"/>
      <c r="B21" s="2"/>
    </row>
    <row r="22" spans="1:2" x14ac:dyDescent="0.2">
      <c r="A22" s="1"/>
      <c r="B22" s="2"/>
    </row>
    <row r="23" spans="1:2" x14ac:dyDescent="0.2">
      <c r="A23" s="1"/>
      <c r="B23" s="2"/>
    </row>
    <row r="24" spans="1:2" x14ac:dyDescent="0.2">
      <c r="A24" s="1"/>
      <c r="B24" s="2"/>
    </row>
    <row r="25" spans="1:2" x14ac:dyDescent="0.2">
      <c r="A25" s="1"/>
      <c r="B25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23"/>
  <sheetViews>
    <sheetView zoomScale="200" workbookViewId="0">
      <selection activeCell="E1" sqref="E1:E9"/>
    </sheetView>
  </sheetViews>
  <sheetFormatPr baseColWidth="10" defaultColWidth="8.83203125" defaultRowHeight="15" x14ac:dyDescent="0.2"/>
  <cols>
    <col min="1" max="1" width="14.1640625" bestFit="1" customWidth="1"/>
    <col min="8" max="9" width="14.83203125" customWidth="1"/>
    <col min="10" max="10" width="19.83203125" bestFit="1" customWidth="1"/>
    <col min="11" max="11" width="19.83203125" customWidth="1"/>
    <col min="14" max="14" width="20.33203125" bestFit="1" customWidth="1"/>
    <col min="15" max="15" width="14.6640625" bestFit="1" customWidth="1"/>
    <col min="16" max="16" width="15.6640625" bestFit="1" customWidth="1"/>
  </cols>
  <sheetData>
    <row r="1" spans="1:16" x14ac:dyDescent="0.2">
      <c r="A1" t="s">
        <v>0</v>
      </c>
      <c r="B1" t="s">
        <v>1</v>
      </c>
      <c r="C1" t="s">
        <v>2</v>
      </c>
      <c r="D1" s="6" t="s">
        <v>3</v>
      </c>
      <c r="E1" s="6" t="s">
        <v>25</v>
      </c>
      <c r="F1" s="6" t="s">
        <v>26</v>
      </c>
      <c r="G1" s="6" t="s">
        <v>25</v>
      </c>
      <c r="H1" s="10" t="s">
        <v>33</v>
      </c>
      <c r="I1" s="9" t="s">
        <v>32</v>
      </c>
      <c r="J1" s="13" t="s">
        <v>74</v>
      </c>
      <c r="K1" s="13" t="s">
        <v>79</v>
      </c>
      <c r="L1" s="3" t="s">
        <v>4</v>
      </c>
      <c r="M1" s="3" t="s">
        <v>78</v>
      </c>
      <c r="N1" s="3" t="s">
        <v>6</v>
      </c>
      <c r="O1" s="11" t="s">
        <v>30</v>
      </c>
      <c r="P1" s="12" t="s">
        <v>31</v>
      </c>
    </row>
    <row r="2" spans="1:16" x14ac:dyDescent="0.2">
      <c r="A2">
        <v>0</v>
      </c>
      <c r="B2">
        <v>0.09</v>
      </c>
      <c r="C2">
        <v>8.7999999999999995E-2</v>
      </c>
      <c r="D2">
        <f>AVERAGE(B2:C2)</f>
        <v>8.8999999999999996E-2</v>
      </c>
      <c r="E2">
        <f>D2*$B$13</f>
        <v>8.7219999999999992E-2</v>
      </c>
      <c r="F2">
        <f>LN(D2/$D$2)</f>
        <v>0</v>
      </c>
      <c r="H2">
        <f>HPLC!N4*Auswertung!$B$11</f>
        <v>0</v>
      </c>
      <c r="I2">
        <f>HPLC!M4*Auswertung!$B$11</f>
        <v>0</v>
      </c>
      <c r="L2">
        <f>HPLC!L4*$B$11</f>
        <v>9.4599999999999991</v>
      </c>
      <c r="M2">
        <f>$L$2-L2</f>
        <v>0</v>
      </c>
      <c r="N2" s="4"/>
    </row>
    <row r="3" spans="1:16" x14ac:dyDescent="0.2">
      <c r="A3">
        <f>A2+5+33/60</f>
        <v>5.55</v>
      </c>
      <c r="B3">
        <v>0.51500000000000001</v>
      </c>
      <c r="C3">
        <v>0.51300000000000001</v>
      </c>
      <c r="D3">
        <f t="shared" ref="D3:D9" si="0">AVERAGE(B3:C3)</f>
        <v>0.51400000000000001</v>
      </c>
      <c r="E3">
        <f t="shared" ref="E3:E9" si="1">D3*$B$13</f>
        <v>0.50372000000000006</v>
      </c>
      <c r="F3">
        <f>LN(D3/$D$2)</f>
        <v>1.7535868957230254</v>
      </c>
      <c r="H3">
        <f>HPLC!N5*Auswertung!$B$11</f>
        <v>2.1800000000000002</v>
      </c>
      <c r="I3">
        <f>HPLC!M5*Auswertung!$B$11</f>
        <v>0.70000000000000007</v>
      </c>
      <c r="J3">
        <f t="shared" ref="J3:J9" si="2">H3/I3</f>
        <v>3.1142857142857143</v>
      </c>
      <c r="K3">
        <f>(H3/'C-Bilanz'!$B$6)/(Auswertung!I3/'C-Bilanz'!$B$5)</f>
        <v>1.7044501268116883</v>
      </c>
      <c r="L3">
        <f>HPLC!L5*$B$11</f>
        <v>7.25</v>
      </c>
      <c r="M3">
        <f>$L$2-L3</f>
        <v>2.2099999999999991</v>
      </c>
      <c r="N3" s="4">
        <f t="shared" ref="N3:N9" si="3">(L3-L2)/(A3-A2)</f>
        <v>-0.39819819819819802</v>
      </c>
    </row>
    <row r="4" spans="1:16" x14ac:dyDescent="0.2">
      <c r="A4">
        <f>A3+4+3/60</f>
        <v>9.6000000000000014</v>
      </c>
      <c r="B4">
        <f>0.537*2</f>
        <v>1.0740000000000001</v>
      </c>
      <c r="C4">
        <f>0.586*2</f>
        <v>1.1719999999999999</v>
      </c>
      <c r="D4">
        <f t="shared" si="0"/>
        <v>1.123</v>
      </c>
      <c r="E4">
        <f t="shared" si="1"/>
        <v>1.1005400000000001</v>
      </c>
      <c r="F4">
        <f t="shared" ref="F4:F9" si="4">LN(D4/$D$2)</f>
        <v>2.5351225850063033</v>
      </c>
      <c r="H4">
        <f>HPLC!N6*Auswertung!$B$11</f>
        <v>4.57</v>
      </c>
      <c r="I4">
        <f>HPLC!M6*Auswertung!$B$11</f>
        <v>1.75</v>
      </c>
      <c r="J4">
        <f t="shared" si="2"/>
        <v>2.6114285714285717</v>
      </c>
      <c r="K4">
        <f>(H4/'C-Bilanz'!$B$6)/(Auswertung!I4/'C-Bilanz'!$B$5)</f>
        <v>1.4292361613815443</v>
      </c>
      <c r="L4">
        <f>HPLC!L6*$B$11</f>
        <v>3.24</v>
      </c>
      <c r="M4">
        <f>$L$2-L4</f>
        <v>6.2199999999999989</v>
      </c>
      <c r="N4" s="4">
        <f t="shared" si="3"/>
        <v>-0.99012345679012304</v>
      </c>
    </row>
    <row r="5" spans="1:16" x14ac:dyDescent="0.2">
      <c r="A5">
        <f>A4+3+56/60</f>
        <v>13.533333333333335</v>
      </c>
      <c r="B5">
        <f>0.156*10</f>
        <v>1.56</v>
      </c>
      <c r="C5">
        <f>0.158*10</f>
        <v>1.58</v>
      </c>
      <c r="D5">
        <f t="shared" si="0"/>
        <v>1.57</v>
      </c>
      <c r="E5">
        <f t="shared" si="1"/>
        <v>1.5386</v>
      </c>
      <c r="F5">
        <f>LN(D5/$D$2)</f>
        <v>2.870194528610214</v>
      </c>
      <c r="H5">
        <f>HPLC!N7*Auswertung!$B$11</f>
        <v>6.08</v>
      </c>
      <c r="I5">
        <f>HPLC!M7*Auswertung!$B$11</f>
        <v>2.2000000000000002</v>
      </c>
      <c r="J5">
        <f t="shared" si="2"/>
        <v>2.7636363636363632</v>
      </c>
      <c r="K5">
        <f>(H5/'C-Bilanz'!$B$6)/(Auswertung!I5/'C-Bilanz'!$B$5)</f>
        <v>1.5125395620747593</v>
      </c>
      <c r="L5">
        <v>0</v>
      </c>
      <c r="M5">
        <f>$L$2-L5</f>
        <v>9.4599999999999991</v>
      </c>
      <c r="N5" s="4">
        <f t="shared" si="3"/>
        <v>-0.82372881355932204</v>
      </c>
    </row>
    <row r="6" spans="1:16" x14ac:dyDescent="0.2">
      <c r="A6">
        <f>A5+4</f>
        <v>17.533333333333335</v>
      </c>
      <c r="B6">
        <f>0.151*10</f>
        <v>1.51</v>
      </c>
      <c r="C6">
        <f>0.148*10</f>
        <v>1.48</v>
      </c>
      <c r="D6">
        <f t="shared" si="0"/>
        <v>1.4950000000000001</v>
      </c>
      <c r="E6">
        <f t="shared" si="1"/>
        <v>1.4651000000000001</v>
      </c>
      <c r="F6">
        <f t="shared" si="4"/>
        <v>2.8212451160926468</v>
      </c>
      <c r="H6">
        <f>HPLC!N8*Auswertung!$B$11</f>
        <v>6.1899999999999995</v>
      </c>
      <c r="I6">
        <f>HPLC!M8*Auswertung!$B$11</f>
        <v>2.2000000000000002</v>
      </c>
      <c r="J6">
        <f t="shared" si="2"/>
        <v>2.813636363636363</v>
      </c>
      <c r="K6">
        <f>(H6/'C-Bilanz'!$B$6)/(Auswertung!I6/'C-Bilanz'!$B$5)</f>
        <v>1.5399045870465065</v>
      </c>
      <c r="L6">
        <v>0</v>
      </c>
      <c r="M6">
        <v>0</v>
      </c>
      <c r="N6" s="4">
        <f t="shared" si="3"/>
        <v>0</v>
      </c>
    </row>
    <row r="7" spans="1:16" x14ac:dyDescent="0.2">
      <c r="A7">
        <f>A6+4</f>
        <v>21.533333333333335</v>
      </c>
      <c r="B7">
        <f>0.13*10</f>
        <v>1.3</v>
      </c>
      <c r="C7">
        <f>0.17*10</f>
        <v>1.7000000000000002</v>
      </c>
      <c r="D7">
        <f t="shared" si="0"/>
        <v>1.5</v>
      </c>
      <c r="E7">
        <f t="shared" si="1"/>
        <v>1.47</v>
      </c>
      <c r="F7">
        <f t="shared" si="4"/>
        <v>2.8245840173581618</v>
      </c>
      <c r="H7">
        <f>HPLC!N9*Auswertung!$B$11</f>
        <v>6.7200000000000006</v>
      </c>
      <c r="I7">
        <f>HPLC!M9*Auswertung!$B$11</f>
        <v>2.13</v>
      </c>
      <c r="J7">
        <f t="shared" si="2"/>
        <v>3.154929577464789</v>
      </c>
      <c r="K7">
        <f>(H7/'C-Bilanz'!$B$6)/(Auswertung!I7/'C-Bilanz'!$B$5)</f>
        <v>1.7266945334285617</v>
      </c>
      <c r="L7">
        <v>0</v>
      </c>
      <c r="M7">
        <v>0</v>
      </c>
      <c r="N7" s="4">
        <f t="shared" si="3"/>
        <v>0</v>
      </c>
    </row>
    <row r="8" spans="1:16" x14ac:dyDescent="0.2">
      <c r="A8">
        <f>A7+8+20/60</f>
        <v>29.866666666666667</v>
      </c>
      <c r="B8">
        <f>0.117*10</f>
        <v>1.1700000000000002</v>
      </c>
      <c r="C8">
        <f>0.113*10</f>
        <v>1.1300000000000001</v>
      </c>
      <c r="D8">
        <f t="shared" si="0"/>
        <v>1.1500000000000001</v>
      </c>
      <c r="E8">
        <f t="shared" si="1"/>
        <v>1.127</v>
      </c>
      <c r="F8">
        <f t="shared" si="4"/>
        <v>2.558880851625156</v>
      </c>
      <c r="H8">
        <f>HPLC!N10*Auswertung!$B$11</f>
        <v>6.879999999999999</v>
      </c>
      <c r="I8">
        <f>HPLC!M10*Auswertung!$B$11</f>
        <v>2.08</v>
      </c>
      <c r="J8">
        <f t="shared" si="2"/>
        <v>3.307692307692307</v>
      </c>
      <c r="K8">
        <f>(H8/'C-Bilanz'!$B$6)/(Auswertung!I8/'C-Bilanz'!$B$5)</f>
        <v>1.8103016519771282</v>
      </c>
      <c r="L8">
        <v>0</v>
      </c>
      <c r="M8">
        <v>0</v>
      </c>
      <c r="N8" s="4">
        <f t="shared" si="3"/>
        <v>0</v>
      </c>
    </row>
    <row r="9" spans="1:16" x14ac:dyDescent="0.2">
      <c r="A9">
        <f>A8+6+10/60</f>
        <v>36.033333333333331</v>
      </c>
      <c r="B9">
        <f>0.115*10</f>
        <v>1.1500000000000001</v>
      </c>
      <c r="C9">
        <f>0.113*10</f>
        <v>1.1300000000000001</v>
      </c>
      <c r="D9">
        <f t="shared" si="0"/>
        <v>1.1400000000000001</v>
      </c>
      <c r="E9">
        <f t="shared" si="1"/>
        <v>1.1172000000000002</v>
      </c>
      <c r="F9">
        <f t="shared" si="4"/>
        <v>2.5501471716564015</v>
      </c>
      <c r="H9">
        <f>HPLC!N11*Auswertung!$B$11</f>
        <v>7.13</v>
      </c>
      <c r="I9">
        <f>HPLC!M11*Auswertung!$B$11</f>
        <v>2.2800000000000002</v>
      </c>
      <c r="J9">
        <f t="shared" si="2"/>
        <v>3.12719298245614</v>
      </c>
      <c r="K9">
        <f>(H9/'C-Bilanz'!$B$6)/(Auswertung!I9/'C-Bilanz'!$B$5)</f>
        <v>1.7115142811277033</v>
      </c>
      <c r="L9">
        <v>0</v>
      </c>
      <c r="M9">
        <v>0</v>
      </c>
      <c r="N9" s="4">
        <f t="shared" si="3"/>
        <v>0</v>
      </c>
    </row>
    <row r="10" spans="1:16" x14ac:dyDescent="0.2">
      <c r="N10" s="5" t="s">
        <v>5</v>
      </c>
    </row>
    <row r="11" spans="1:16" ht="17" x14ac:dyDescent="0.2">
      <c r="A11" t="s">
        <v>73</v>
      </c>
      <c r="B11">
        <v>10</v>
      </c>
      <c r="J11">
        <f>AVERAGE(J3:J9)</f>
        <v>2.9846859829428927</v>
      </c>
      <c r="K11">
        <f>AVERAGE(K3:K9)</f>
        <v>1.6335201291211274</v>
      </c>
      <c r="N11" s="4" t="s">
        <v>7</v>
      </c>
    </row>
    <row r="12" spans="1:16" x14ac:dyDescent="0.2">
      <c r="A12" t="s">
        <v>29</v>
      </c>
      <c r="B12" s="8">
        <v>10</v>
      </c>
      <c r="C12" t="s">
        <v>21</v>
      </c>
      <c r="J12">
        <f>_xlfn.STDEV.P(J3:J9)</f>
        <v>0.235390952699395</v>
      </c>
      <c r="K12">
        <f>_xlfn.STDEV.P(K3:K9)</f>
        <v>0.12882958597484662</v>
      </c>
      <c r="N12">
        <f>SLOPE(L4:L9,A4:A9)</f>
        <v>-7.5852183105217436E-2</v>
      </c>
    </row>
    <row r="13" spans="1:16" x14ac:dyDescent="0.2">
      <c r="A13" t="s">
        <v>77</v>
      </c>
      <c r="B13">
        <v>0.98</v>
      </c>
    </row>
    <row r="14" spans="1:16" x14ac:dyDescent="0.2">
      <c r="A14" t="s">
        <v>136</v>
      </c>
      <c r="B14">
        <f>H9/M5</f>
        <v>0.75369978858350961</v>
      </c>
      <c r="C14" t="s">
        <v>9</v>
      </c>
    </row>
    <row r="15" spans="1:16" x14ac:dyDescent="0.2">
      <c r="A15" t="s">
        <v>8</v>
      </c>
      <c r="B15">
        <f>SLOPE(E2:E5,M2:M5)</f>
        <v>0.15206483940240606</v>
      </c>
      <c r="C15" t="s">
        <v>9</v>
      </c>
    </row>
    <row r="16" spans="1:16" x14ac:dyDescent="0.2">
      <c r="A16" t="s">
        <v>28</v>
      </c>
      <c r="B16">
        <f>-1*SLOPE(L2:L5,A2:A5)</f>
        <v>0.71409415742690285</v>
      </c>
      <c r="C16" t="s">
        <v>24</v>
      </c>
    </row>
    <row r="17" spans="1:3" x14ac:dyDescent="0.2">
      <c r="A17" t="s">
        <v>75</v>
      </c>
      <c r="B17">
        <f>SLOPE(H2:H5,A2:A5)</f>
        <v>0.46053747938556</v>
      </c>
      <c r="C17" t="s">
        <v>24</v>
      </c>
    </row>
    <row r="18" spans="1:3" x14ac:dyDescent="0.2">
      <c r="A18" t="s">
        <v>76</v>
      </c>
      <c r="B18">
        <f>SLOPE(I2:I5,A2:A5)</f>
        <v>0.17040648045388068</v>
      </c>
      <c r="C18" t="s">
        <v>24</v>
      </c>
    </row>
    <row r="19" spans="1:3" x14ac:dyDescent="0.2">
      <c r="A19" t="s">
        <v>23</v>
      </c>
      <c r="B19">
        <f>SLOPE(F2:F5,A2:A5)</f>
        <v>0.2148514499003335</v>
      </c>
      <c r="C19" t="s">
        <v>20</v>
      </c>
    </row>
    <row r="20" spans="1:3" x14ac:dyDescent="0.2">
      <c r="A20" t="s">
        <v>12</v>
      </c>
      <c r="C20" t="s">
        <v>11</v>
      </c>
    </row>
    <row r="21" spans="1:3" x14ac:dyDescent="0.2">
      <c r="A21" t="s">
        <v>12</v>
      </c>
    </row>
    <row r="22" spans="1:3" x14ac:dyDescent="0.2">
      <c r="A22" t="s">
        <v>10</v>
      </c>
      <c r="B22">
        <f>B16/E5</f>
        <v>0.46411943157864477</v>
      </c>
      <c r="C22" t="s">
        <v>11</v>
      </c>
    </row>
    <row r="23" spans="1:3" x14ac:dyDescent="0.2">
      <c r="A23" t="s">
        <v>27</v>
      </c>
      <c r="B23">
        <f>LN(2)/B19</f>
        <v>3.2261694341903966</v>
      </c>
      <c r="C23" t="s">
        <v>16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8"/>
  <sheetViews>
    <sheetView zoomScale="110" workbookViewId="0">
      <selection activeCell="H17" sqref="H17"/>
    </sheetView>
  </sheetViews>
  <sheetFormatPr baseColWidth="10" defaultColWidth="8.83203125" defaultRowHeight="15" x14ac:dyDescent="0.2"/>
  <cols>
    <col min="1" max="1" width="15.83203125" bestFit="1" customWidth="1"/>
  </cols>
  <sheetData>
    <row r="1" spans="1:7" x14ac:dyDescent="0.2">
      <c r="A1" s="30"/>
      <c r="B1" s="30"/>
      <c r="C1" s="30"/>
      <c r="D1" t="s">
        <v>113</v>
      </c>
      <c r="E1" t="s">
        <v>122</v>
      </c>
      <c r="F1" t="s">
        <v>123</v>
      </c>
    </row>
    <row r="2" spans="1:7" x14ac:dyDescent="0.2">
      <c r="A2" s="7" t="s">
        <v>13</v>
      </c>
      <c r="B2" s="7">
        <v>180.15600000000001</v>
      </c>
      <c r="C2" s="30" t="s">
        <v>19</v>
      </c>
      <c r="D2" s="29">
        <v>6</v>
      </c>
      <c r="E2" s="4" t="s">
        <v>125</v>
      </c>
      <c r="F2" s="28">
        <v>24</v>
      </c>
    </row>
    <row r="3" spans="1:7" x14ac:dyDescent="0.2">
      <c r="A3" s="7" t="s">
        <v>14</v>
      </c>
      <c r="B3" s="7">
        <v>90.08</v>
      </c>
      <c r="C3" s="30" t="s">
        <v>19</v>
      </c>
      <c r="D3" s="29">
        <v>3</v>
      </c>
      <c r="E3" s="4" t="s">
        <v>4</v>
      </c>
      <c r="F3" s="28">
        <v>12</v>
      </c>
    </row>
    <row r="4" spans="1:7" x14ac:dyDescent="0.2">
      <c r="A4" s="7" t="s">
        <v>18</v>
      </c>
      <c r="B4" s="7">
        <v>12</v>
      </c>
      <c r="C4" s="30" t="s">
        <v>19</v>
      </c>
      <c r="D4" s="29">
        <v>1</v>
      </c>
      <c r="E4" s="4"/>
      <c r="F4" s="28"/>
    </row>
    <row r="5" spans="1:7" x14ac:dyDescent="0.2">
      <c r="A5" s="7" t="s">
        <v>15</v>
      </c>
      <c r="B5" s="7">
        <v>150.13</v>
      </c>
      <c r="C5" s="30" t="s">
        <v>19</v>
      </c>
      <c r="D5" s="29">
        <v>5</v>
      </c>
      <c r="E5" s="4" t="s">
        <v>126</v>
      </c>
      <c r="F5" s="28">
        <v>20</v>
      </c>
    </row>
    <row r="6" spans="1:7" x14ac:dyDescent="0.2">
      <c r="A6" s="7" t="s">
        <v>114</v>
      </c>
      <c r="B6" s="7">
        <v>274.31</v>
      </c>
      <c r="C6" s="30" t="s">
        <v>19</v>
      </c>
      <c r="D6" s="29">
        <v>19</v>
      </c>
      <c r="E6" s="4" t="s">
        <v>119</v>
      </c>
      <c r="F6" s="28">
        <v>76</v>
      </c>
    </row>
    <row r="7" spans="1:7" x14ac:dyDescent="0.2">
      <c r="A7" s="7" t="s">
        <v>115</v>
      </c>
      <c r="B7" s="7">
        <v>101.1</v>
      </c>
      <c r="C7" s="30" t="s">
        <v>19</v>
      </c>
      <c r="D7" s="29">
        <v>4</v>
      </c>
      <c r="E7" s="4" t="s">
        <v>127</v>
      </c>
      <c r="F7" s="28">
        <v>16</v>
      </c>
    </row>
    <row r="8" spans="1:7" x14ac:dyDescent="0.2">
      <c r="A8" s="7" t="s">
        <v>131</v>
      </c>
      <c r="B8" s="7">
        <v>60</v>
      </c>
      <c r="C8" s="30" t="s">
        <v>19</v>
      </c>
      <c r="D8" s="29">
        <v>2</v>
      </c>
      <c r="E8" s="4" t="s">
        <v>130</v>
      </c>
      <c r="F8" s="28">
        <v>8</v>
      </c>
    </row>
    <row r="9" spans="1:7" x14ac:dyDescent="0.2">
      <c r="A9" s="7" t="s">
        <v>132</v>
      </c>
      <c r="B9" s="7">
        <v>74</v>
      </c>
      <c r="C9" s="30" t="s">
        <v>19</v>
      </c>
      <c r="D9" s="29">
        <v>3</v>
      </c>
      <c r="E9" s="4" t="s">
        <v>33</v>
      </c>
      <c r="F9" s="28">
        <v>12</v>
      </c>
    </row>
    <row r="10" spans="1:7" x14ac:dyDescent="0.2">
      <c r="A10" s="30"/>
      <c r="B10" s="30"/>
      <c r="C10" s="30"/>
    </row>
    <row r="11" spans="1:7" x14ac:dyDescent="0.2">
      <c r="A11" s="30"/>
      <c r="B11" s="30"/>
      <c r="C11" s="30"/>
    </row>
    <row r="13" spans="1:7" ht="16.5" customHeight="1" x14ac:dyDescent="0.2">
      <c r="A13" t="s">
        <v>128</v>
      </c>
      <c r="B13">
        <v>0.68001846993433845</v>
      </c>
    </row>
    <row r="14" spans="1:7" ht="16.5" customHeight="1" x14ac:dyDescent="0.2">
      <c r="A14" s="26" t="s">
        <v>116</v>
      </c>
      <c r="B14" s="26"/>
      <c r="C14" s="27"/>
      <c r="D14" s="26"/>
      <c r="E14" s="26"/>
    </row>
    <row r="15" spans="1:7" ht="16.5" customHeight="1" x14ac:dyDescent="0.2">
      <c r="A15" s="26" t="s">
        <v>117</v>
      </c>
      <c r="B15" s="26" t="s">
        <v>118</v>
      </c>
      <c r="C15" s="27" t="s">
        <v>119</v>
      </c>
      <c r="D15" s="26" t="s">
        <v>5</v>
      </c>
      <c r="E15" s="26" t="s">
        <v>22</v>
      </c>
      <c r="F15" s="26" t="s">
        <v>32</v>
      </c>
      <c r="G15" s="26" t="s">
        <v>33</v>
      </c>
    </row>
    <row r="16" spans="1:7" x14ac:dyDescent="0.2">
      <c r="A16" s="26"/>
      <c r="B16" s="26"/>
      <c r="C16" s="27">
        <v>2</v>
      </c>
      <c r="D16" s="26">
        <f>Auswertung!L2</f>
        <v>9.4599999999999991</v>
      </c>
      <c r="E16" s="26">
        <f>Auswertung!E9</f>
        <v>1.1172000000000002</v>
      </c>
      <c r="F16">
        <f>Auswertung!I9</f>
        <v>2.2800000000000002</v>
      </c>
      <c r="G16">
        <f>Auswertung!H9</f>
        <v>7.13</v>
      </c>
    </row>
    <row r="18" spans="1:7" x14ac:dyDescent="0.2">
      <c r="A18" t="s">
        <v>120</v>
      </c>
    </row>
    <row r="19" spans="1:7" x14ac:dyDescent="0.2">
      <c r="A19" s="4" t="s">
        <v>117</v>
      </c>
      <c r="B19" s="4" t="s">
        <v>118</v>
      </c>
      <c r="C19" s="4" t="s">
        <v>119</v>
      </c>
      <c r="D19" s="4" t="s">
        <v>5</v>
      </c>
      <c r="E19" s="4" t="s">
        <v>22</v>
      </c>
      <c r="F19" s="30" t="s">
        <v>32</v>
      </c>
      <c r="G19" s="30" t="s">
        <v>33</v>
      </c>
    </row>
    <row r="20" spans="1:7" x14ac:dyDescent="0.2">
      <c r="A20" s="4"/>
      <c r="B20" s="4"/>
      <c r="C20" s="4">
        <f>C16*1000/B6</f>
        <v>7.291021107506106</v>
      </c>
      <c r="D20" s="4">
        <f>D16*1000/B3</f>
        <v>105.01776198934279</v>
      </c>
      <c r="E20" s="4">
        <f>E16*1000/B7</f>
        <v>11.05044510385757</v>
      </c>
      <c r="F20" s="4">
        <f>F16*1000/B8</f>
        <v>38.000000000000007</v>
      </c>
      <c r="G20" s="4">
        <f>G16*1000/B9</f>
        <v>96.351351351351354</v>
      </c>
    </row>
    <row r="21" spans="1:7" x14ac:dyDescent="0.2">
      <c r="A21" s="4" t="s">
        <v>133</v>
      </c>
      <c r="B21" s="4"/>
      <c r="C21" s="4"/>
      <c r="D21" s="4"/>
      <c r="E21" s="4">
        <f>E20*100/SUM($E$20:$G$20)</f>
        <v>7.5999371213144959</v>
      </c>
      <c r="F21" s="4">
        <f t="shared" ref="F21:G21" si="0">F20*100/SUM($E$20:$G$20)</f>
        <v>26.134477651867197</v>
      </c>
      <c r="G21" s="4">
        <f t="shared" si="0"/>
        <v>66.265585226818303</v>
      </c>
    </row>
    <row r="22" spans="1:7" x14ac:dyDescent="0.2">
      <c r="A22" s="4" t="s">
        <v>121</v>
      </c>
      <c r="B22" s="31">
        <f>(G20*D9+F20*D8+E20*D7)*100/(C20*D6*B13+D20*D3)</f>
        <v>99.999999306921509</v>
      </c>
      <c r="C22" s="4" t="s">
        <v>17</v>
      </c>
      <c r="D22" s="4"/>
      <c r="E22" s="4"/>
      <c r="F22" s="4"/>
      <c r="G22" s="4"/>
    </row>
    <row r="25" spans="1:7" x14ac:dyDescent="0.2">
      <c r="A25" s="4" t="s">
        <v>129</v>
      </c>
      <c r="B25" s="4" t="s">
        <v>118</v>
      </c>
      <c r="C25" s="4" t="s">
        <v>119</v>
      </c>
      <c r="D25" s="4" t="s">
        <v>5</v>
      </c>
      <c r="E25" s="4" t="s">
        <v>22</v>
      </c>
      <c r="F25" s="30" t="s">
        <v>32</v>
      </c>
      <c r="G25" s="30" t="s">
        <v>33</v>
      </c>
    </row>
    <row r="26" spans="1:7" x14ac:dyDescent="0.2">
      <c r="A26" s="4"/>
      <c r="B26" s="4"/>
      <c r="C26" s="4">
        <f>C20*F6*B13</f>
        <v>376.81020535168034</v>
      </c>
      <c r="D26" s="4">
        <f>D20*F3</f>
        <v>1260.2131438721135</v>
      </c>
      <c r="E26" s="4">
        <f>F7*E20</f>
        <v>176.80712166172111</v>
      </c>
      <c r="F26" s="4">
        <f>F8*F20</f>
        <v>304.00000000000006</v>
      </c>
      <c r="G26" s="4">
        <f>G20*F9</f>
        <v>1156.2162162162163</v>
      </c>
    </row>
    <row r="27" spans="1:7" x14ac:dyDescent="0.2">
      <c r="A27" s="4" t="s">
        <v>134</v>
      </c>
      <c r="B27" s="4"/>
      <c r="C27" s="4"/>
      <c r="D27" s="4"/>
      <c r="E27" s="4">
        <f>E26*100/SUM($E$26:$G$26)</f>
        <v>10.800525415289131</v>
      </c>
      <c r="F27" s="4">
        <f t="shared" ref="F27:G27" si="1">F26*100/SUM($E$26:$G$26)</f>
        <v>18.570291147716517</v>
      </c>
      <c r="G27" s="4">
        <f t="shared" si="1"/>
        <v>70.629183436994353</v>
      </c>
    </row>
    <row r="28" spans="1:7" x14ac:dyDescent="0.2">
      <c r="A28" s="4" t="s">
        <v>135</v>
      </c>
      <c r="B28" s="31">
        <f>SUM(E26:G26)*100/SUM(C26:D26)</f>
        <v>99.999999306921509</v>
      </c>
      <c r="C28" s="4" t="s">
        <v>17</v>
      </c>
      <c r="D28" s="4"/>
      <c r="E28" s="4"/>
      <c r="F28" s="4"/>
      <c r="G28" s="4"/>
    </row>
  </sheetData>
  <conditionalFormatting sqref="E21:G2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7:G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22"/>
  <sheetViews>
    <sheetView workbookViewId="0">
      <selection sqref="A1:B8"/>
    </sheetView>
  </sheetViews>
  <sheetFormatPr baseColWidth="10" defaultColWidth="8.83203125" defaultRowHeight="15" x14ac:dyDescent="0.2"/>
  <sheetData>
    <row r="1" spans="1:7" x14ac:dyDescent="0.2">
      <c r="A1" t="s">
        <v>122</v>
      </c>
      <c r="B1" t="s">
        <v>123</v>
      </c>
      <c r="C1" t="s">
        <v>113</v>
      </c>
      <c r="D1" t="s">
        <v>124</v>
      </c>
    </row>
    <row r="2" spans="1:7" x14ac:dyDescent="0.2">
      <c r="A2" t="s">
        <v>125</v>
      </c>
      <c r="B2">
        <v>24</v>
      </c>
      <c r="C2">
        <v>6</v>
      </c>
      <c r="D2">
        <v>4</v>
      </c>
    </row>
    <row r="3" spans="1:7" x14ac:dyDescent="0.2">
      <c r="A3" t="s">
        <v>126</v>
      </c>
      <c r="B3">
        <v>20</v>
      </c>
      <c r="C3">
        <v>5</v>
      </c>
      <c r="D3">
        <v>4</v>
      </c>
    </row>
    <row r="4" spans="1:7" x14ac:dyDescent="0.2">
      <c r="A4" t="s">
        <v>4</v>
      </c>
      <c r="B4">
        <v>12</v>
      </c>
      <c r="C4">
        <v>3</v>
      </c>
      <c r="D4">
        <v>4</v>
      </c>
    </row>
    <row r="5" spans="1:7" x14ac:dyDescent="0.2">
      <c r="A5" t="s">
        <v>127</v>
      </c>
      <c r="B5">
        <v>16</v>
      </c>
      <c r="C5">
        <v>4</v>
      </c>
      <c r="D5">
        <v>4</v>
      </c>
    </row>
    <row r="6" spans="1:7" x14ac:dyDescent="0.2">
      <c r="A6" t="s">
        <v>119</v>
      </c>
      <c r="B6">
        <v>76</v>
      </c>
      <c r="C6">
        <v>19</v>
      </c>
      <c r="D6">
        <v>4</v>
      </c>
    </row>
    <row r="7" spans="1:7" x14ac:dyDescent="0.2">
      <c r="A7" t="s">
        <v>130</v>
      </c>
      <c r="B7">
        <v>8</v>
      </c>
      <c r="C7">
        <v>2</v>
      </c>
      <c r="D7">
        <v>4</v>
      </c>
    </row>
    <row r="8" spans="1:7" x14ac:dyDescent="0.2">
      <c r="A8" t="s">
        <v>33</v>
      </c>
      <c r="B8">
        <v>12</v>
      </c>
      <c r="C8">
        <v>3</v>
      </c>
      <c r="D8">
        <v>4</v>
      </c>
    </row>
    <row r="10" spans="1:7" x14ac:dyDescent="0.2">
      <c r="A10" t="s">
        <v>128</v>
      </c>
      <c r="B10">
        <v>0.68001845610739564</v>
      </c>
    </row>
    <row r="12" spans="1:7" x14ac:dyDescent="0.2">
      <c r="A12" t="s">
        <v>116</v>
      </c>
    </row>
    <row r="13" spans="1:7" x14ac:dyDescent="0.2">
      <c r="A13" t="s">
        <v>117</v>
      </c>
      <c r="B13" t="s">
        <v>118</v>
      </c>
      <c r="C13" t="s">
        <v>119</v>
      </c>
      <c r="D13" t="s">
        <v>5</v>
      </c>
      <c r="E13" t="s">
        <v>22</v>
      </c>
      <c r="F13" t="s">
        <v>32</v>
      </c>
      <c r="G13" t="s">
        <v>33</v>
      </c>
    </row>
    <row r="14" spans="1:7" x14ac:dyDescent="0.2">
      <c r="C14">
        <v>2</v>
      </c>
      <c r="D14">
        <v>9.4599999999999991</v>
      </c>
      <c r="E14">
        <v>1.1172000000000002</v>
      </c>
      <c r="F14">
        <v>2.2800000000000002</v>
      </c>
      <c r="G14">
        <v>7.13</v>
      </c>
    </row>
    <row r="17" spans="1:7" x14ac:dyDescent="0.2">
      <c r="A17" t="s">
        <v>120</v>
      </c>
    </row>
    <row r="18" spans="1:7" x14ac:dyDescent="0.2">
      <c r="A18" t="s">
        <v>117</v>
      </c>
      <c r="B18" t="s">
        <v>118</v>
      </c>
      <c r="C18" t="s">
        <v>119</v>
      </c>
      <c r="D18" t="s">
        <v>5</v>
      </c>
      <c r="E18" t="s">
        <v>22</v>
      </c>
      <c r="F18" t="s">
        <v>32</v>
      </c>
      <c r="G18" t="s">
        <v>33</v>
      </c>
    </row>
    <row r="19" spans="1:7" x14ac:dyDescent="0.2">
      <c r="C19">
        <v>7.291021107506106</v>
      </c>
      <c r="D19">
        <v>105.01776198934279</v>
      </c>
      <c r="E19">
        <v>11.05044510385757</v>
      </c>
      <c r="F19">
        <v>38.000000000000007</v>
      </c>
      <c r="G19">
        <v>96.351351351351354</v>
      </c>
    </row>
    <row r="22" spans="1:7" x14ac:dyDescent="0.2">
      <c r="A22" t="s">
        <v>129</v>
      </c>
      <c r="B22">
        <f>(G19*B8+F19*B7+E19*B5)*100/(C19*B10*B6+D19*B4)</f>
        <v>99.999999774951036</v>
      </c>
      <c r="C22" t="s">
        <v>17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E3524-2C0B-AF4E-A363-B170F4861709}">
  <dimension ref="A1:E9"/>
  <sheetViews>
    <sheetView tabSelected="1" workbookViewId="0">
      <selection activeCell="I11" sqref="I11"/>
    </sheetView>
  </sheetViews>
  <sheetFormatPr baseColWidth="10" defaultRowHeight="15" x14ac:dyDescent="0.2"/>
  <sheetData>
    <row r="1" spans="1:5" x14ac:dyDescent="0.2">
      <c r="A1" s="32" t="s">
        <v>138</v>
      </c>
      <c r="B1" t="s">
        <v>4</v>
      </c>
      <c r="C1" t="s">
        <v>137</v>
      </c>
      <c r="D1" t="s">
        <v>139</v>
      </c>
      <c r="E1" t="s">
        <v>140</v>
      </c>
    </row>
    <row r="2" spans="1:5" x14ac:dyDescent="0.2">
      <c r="A2" s="33">
        <v>0</v>
      </c>
      <c r="B2">
        <v>10.093819999999999</v>
      </c>
      <c r="C2">
        <v>2.4386000000000001E-2</v>
      </c>
      <c r="D2">
        <v>0</v>
      </c>
      <c r="E2">
        <v>0</v>
      </c>
    </row>
    <row r="3" spans="1:5" x14ac:dyDescent="0.2">
      <c r="A3" s="33">
        <v>5.55</v>
      </c>
      <c r="B3">
        <v>7.7357499999999995</v>
      </c>
      <c r="C3">
        <v>0.14083600000000002</v>
      </c>
      <c r="D3">
        <v>0.74900000000000011</v>
      </c>
      <c r="E3">
        <v>3.2918000000000003</v>
      </c>
    </row>
    <row r="4" spans="1:5" x14ac:dyDescent="0.2">
      <c r="A4" s="33">
        <v>9.6000000000000014</v>
      </c>
      <c r="B4">
        <v>3.4570799999999999</v>
      </c>
      <c r="C4">
        <v>0.30770200000000003</v>
      </c>
      <c r="D4">
        <v>1.8725000000000001</v>
      </c>
      <c r="E4">
        <v>6.9007000000000005</v>
      </c>
    </row>
    <row r="5" spans="1:5" x14ac:dyDescent="0.2">
      <c r="A5" s="33">
        <v>13.533333333333335</v>
      </c>
      <c r="B5">
        <v>0</v>
      </c>
      <c r="C5">
        <v>0.43018000000000012</v>
      </c>
      <c r="D5">
        <v>2.3540000000000005</v>
      </c>
      <c r="E5">
        <v>9.1807999999999996</v>
      </c>
    </row>
    <row r="6" spans="1:5" x14ac:dyDescent="0.2">
      <c r="A6" s="33">
        <v>17.533333333333335</v>
      </c>
      <c r="B6">
        <v>0</v>
      </c>
      <c r="C6">
        <v>0.40963000000000011</v>
      </c>
      <c r="D6">
        <v>2.3540000000000005</v>
      </c>
      <c r="E6">
        <v>9.3468999999999998</v>
      </c>
    </row>
    <row r="7" spans="1:5" x14ac:dyDescent="0.2">
      <c r="A7" s="33">
        <v>21.533333333333335</v>
      </c>
      <c r="B7">
        <v>0</v>
      </c>
      <c r="C7">
        <v>0.41100000000000009</v>
      </c>
      <c r="D7">
        <v>2.2791000000000001</v>
      </c>
      <c r="E7">
        <v>10.147200000000002</v>
      </c>
    </row>
    <row r="8" spans="1:5" x14ac:dyDescent="0.2">
      <c r="A8" s="33">
        <v>29.866666666666667</v>
      </c>
      <c r="B8">
        <v>0</v>
      </c>
      <c r="C8">
        <v>0.31509999999999999</v>
      </c>
      <c r="D8">
        <v>2.2256</v>
      </c>
      <c r="E8">
        <v>10.388799999999998</v>
      </c>
    </row>
    <row r="9" spans="1:5" x14ac:dyDescent="0.2">
      <c r="A9" s="33">
        <v>36.033333333333331</v>
      </c>
      <c r="B9">
        <v>0</v>
      </c>
      <c r="C9">
        <v>0.31235999999999997</v>
      </c>
      <c r="D9">
        <v>2.4396000000000004</v>
      </c>
      <c r="E9">
        <v>10.766299999999999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65</vt:i4>
      </vt:variant>
    </vt:vector>
  </HeadingPairs>
  <TitlesOfParts>
    <vt:vector size="71" baseType="lpstr">
      <vt:lpstr>Data1</vt:lpstr>
      <vt:lpstr>HPLC</vt:lpstr>
      <vt:lpstr>Auswertung</vt:lpstr>
      <vt:lpstr>C-Bilanz</vt:lpstr>
      <vt:lpstr>Redox bilanz</vt:lpstr>
      <vt:lpstr>MATLAB</vt:lpstr>
      <vt:lpstr>Data1!Duration_D</vt:lpstr>
      <vt:lpstr>Data1!Duration_D_Name</vt:lpstr>
      <vt:lpstr>Data1!FA.SP</vt:lpstr>
      <vt:lpstr>Data1!FA.SP_Name</vt:lpstr>
      <vt:lpstr>Data1!FAir.PV</vt:lpstr>
      <vt:lpstr>Data1!FAir.PV_Name</vt:lpstr>
      <vt:lpstr>Data1!FB.PV</vt:lpstr>
      <vt:lpstr>Data1!FB.PV_Name</vt:lpstr>
      <vt:lpstr>Data1!FB.SP</vt:lpstr>
      <vt:lpstr>Data1!FB.SP_Name</vt:lpstr>
      <vt:lpstr>Data1!FC.PV</vt:lpstr>
      <vt:lpstr>Data1!FC.PV_Name</vt:lpstr>
      <vt:lpstr>Data1!FC.SP</vt:lpstr>
      <vt:lpstr>Data1!FC.SP_Name</vt:lpstr>
      <vt:lpstr>Data1!FCO2_.PV</vt:lpstr>
      <vt:lpstr>Data1!FCO2_.PV_Name</vt:lpstr>
      <vt:lpstr>Data1!FD.PV</vt:lpstr>
      <vt:lpstr>Data1!FD.PV_Name</vt:lpstr>
      <vt:lpstr>Data1!FD.SP</vt:lpstr>
      <vt:lpstr>Data1!FD.SP_Name</vt:lpstr>
      <vt:lpstr>Data1!FN2_.PV</vt:lpstr>
      <vt:lpstr>Data1!FN2_.PV_Name</vt:lpstr>
      <vt:lpstr>Data1!FO2_.PV</vt:lpstr>
      <vt:lpstr>Data1!FO2_.PV_Name</vt:lpstr>
      <vt:lpstr>Data1!Inoculation_Time</vt:lpstr>
      <vt:lpstr>Data1!Inoculation_Time_Name</vt:lpstr>
      <vt:lpstr>Data1!Level.PV</vt:lpstr>
      <vt:lpstr>Data1!Level.PV_Name</vt:lpstr>
      <vt:lpstr>Data1!N.PV</vt:lpstr>
      <vt:lpstr>Data1!N.PV_Name</vt:lpstr>
      <vt:lpstr>Data1!Offline.A</vt:lpstr>
      <vt:lpstr>Data1!Offline.A_Name</vt:lpstr>
      <vt:lpstr>Data1!Offline.B</vt:lpstr>
      <vt:lpstr>Data1!Offline.B_Name</vt:lpstr>
      <vt:lpstr>Data1!Offline.C</vt:lpstr>
      <vt:lpstr>Data1!Offline.C_Name</vt:lpstr>
      <vt:lpstr>Data1!Offline.D</vt:lpstr>
      <vt:lpstr>Data1!Offline.D_Name</vt:lpstr>
      <vt:lpstr>Data1!pH.PV</vt:lpstr>
      <vt:lpstr>Data1!pH.PV_Name</vt:lpstr>
      <vt:lpstr>Data1!pH.SP</vt:lpstr>
      <vt:lpstr>Data1!pH.SP_Name</vt:lpstr>
      <vt:lpstr>Data1!Print_Titles</vt:lpstr>
      <vt:lpstr>Data1!RD.PV</vt:lpstr>
      <vt:lpstr>Data1!RD.PV_Name</vt:lpstr>
      <vt:lpstr>Data1!RD.SP</vt:lpstr>
      <vt:lpstr>Data1!RD.SP_Name</vt:lpstr>
      <vt:lpstr>Data1!T.PV</vt:lpstr>
      <vt:lpstr>Data1!T.PV_Name</vt:lpstr>
      <vt:lpstr>Data1!T.SP</vt:lpstr>
      <vt:lpstr>Data1!T.SP_Name</vt:lpstr>
      <vt:lpstr>Data1!Timestamp</vt:lpstr>
      <vt:lpstr>Data1!Timestamp_Name</vt:lpstr>
      <vt:lpstr>Data1!Torque.PV</vt:lpstr>
      <vt:lpstr>Data1!Torque.PV_Name</vt:lpstr>
      <vt:lpstr>Data1!V.PV</vt:lpstr>
      <vt:lpstr>Data1!V.PV_Name</vt:lpstr>
      <vt:lpstr>Data1!VA.PV</vt:lpstr>
      <vt:lpstr>Data1!VA.PV_Name</vt:lpstr>
      <vt:lpstr>Data1!VB.PV</vt:lpstr>
      <vt:lpstr>Data1!VB.PV_Name</vt:lpstr>
      <vt:lpstr>Data1!VC.PV</vt:lpstr>
      <vt:lpstr>Data1!VC.PV_Name</vt:lpstr>
      <vt:lpstr>Data1!VD.PV</vt:lpstr>
      <vt:lpstr>Data1!VD.PV_Name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2021-04-26T09:59:44Z</dcterms:modified>
</cp:coreProperties>
</file>